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workbookProtection workbookAlgorithmName="SHA-512" workbookHashValue="PqFDegqu3kMuTRWVM97xnTidnsMlNxi6JL3BbGo/2QCW8Dw2DbUi19O875KQ1KUEDQa3agP6fCfWpwZdu8YgKw==" workbookSaltValue="81VAgyhHCKVodvgqfgOvUQ==" workbookSpinCount="100000" lockStructure="1"/>
  <bookViews>
    <workbookView xWindow="0" yWindow="0" windowWidth="20500" windowHeight="4840" tabRatio="857"/>
  </bookViews>
  <sheets>
    <sheet name="チェックリスト " sheetId="39" r:id="rId1"/>
    <sheet name="要望書" sheetId="34" r:id="rId2"/>
    <sheet name="要望額調書記入の方法・注意事項" sheetId="32" r:id="rId3"/>
    <sheet name="インプットシート" sheetId="28" r:id="rId4"/>
    <sheet name="助成金要望額調書" sheetId="22" r:id="rId5"/>
    <sheet name="触れないでください。" sheetId="29" state="hidden" r:id="rId6"/>
    <sheet name="備品購入理由書" sheetId="23" r:id="rId7"/>
    <sheet name="アンケート" sheetId="17" r:id="rId8"/>
    <sheet name="別紙1" sheetId="36" r:id="rId9"/>
    <sheet name="別紙２" sheetId="37" r:id="rId10"/>
    <sheet name="別紙３" sheetId="38" r:id="rId11"/>
  </sheets>
  <externalReferences>
    <externalReference r:id="rId12"/>
    <externalReference r:id="rId13"/>
    <externalReference r:id="rId14"/>
    <externalReference r:id="rId15"/>
    <externalReference r:id="rId16"/>
  </externalReferences>
  <definedNames>
    <definedName name="_xlnm._FilterDatabase" localSheetId="3" hidden="1">インプットシート!$B$3:$Z$3</definedName>
    <definedName name="_xlnm._FilterDatabase" localSheetId="5" hidden="1">触れないでください。!$B$2:$BP$100</definedName>
    <definedName name="_xlnm._FilterDatabase" localSheetId="1" hidden="1">要望書!$C$119:$AW$161</definedName>
    <definedName name="_xlnm.Print_Area" localSheetId="7">アンケート!$A$1:$O$53</definedName>
    <definedName name="_xlnm.Print_Area" localSheetId="3">インプットシート!$B$3:$U$97</definedName>
    <definedName name="_xlnm.Print_Area" localSheetId="4">助成金要望額調書!$A$1:$K$35</definedName>
    <definedName name="_xlnm.Print_Area" localSheetId="6">備品購入理由書!$A$3:$H$30</definedName>
    <definedName name="_xlnm.Print_Area" localSheetId="8">別紙1!$B$2:$K$35</definedName>
    <definedName name="_xlnm.Print_Area" localSheetId="9">別紙２!$B$3:$G$50</definedName>
    <definedName name="_xlnm.Print_Area" localSheetId="10">別紙３!$B$3:$J$50</definedName>
    <definedName name="_xlnm.Print_Area" localSheetId="2">要望額調書記入の方法・注意事項!$A$1:$S$154</definedName>
    <definedName name="_xlnm.Print_Area" localSheetId="1">要望書!$C$1:$AV$274</definedName>
    <definedName name="いりえ">[1]リスト!$A$2:$A$9</definedName>
    <definedName name="区分">[2]助成対象となる経費項目!$C$20:$C$45</definedName>
    <definedName name="月" localSheetId="4">[3]空き店舗・民家等のリフォーム!$A$596:$A$608</definedName>
    <definedName name="県２" localSheetId="4">[3]空き店舗・民家等のリフォーム!$A$651:$A$698</definedName>
    <definedName name="国" localSheetId="4">[3]空き店舗・民家等のリフォーム!$A$880:$A$1000</definedName>
    <definedName name="事業分野" localSheetId="4">助成金要望額調書!#REF!</definedName>
    <definedName name="事業分野">'[4]要望書 (様式)'!$L$72:$L$85</definedName>
    <definedName name="担当者">[5]リスト!$A$2:$A$9</definedName>
    <definedName name="日" localSheetId="4">[3]空き店舗・民家等のリフォーム!$A$612:$A$646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 i="22" l="1"/>
  <c r="H6" i="22" l="1"/>
  <c r="H28" i="22"/>
  <c r="L33" i="36" l="1"/>
  <c r="L26" i="36"/>
  <c r="L19" i="36"/>
  <c r="L12" i="36"/>
  <c r="AY262" i="34" l="1"/>
  <c r="U7" i="39" l="1"/>
  <c r="N7" i="39"/>
  <c r="F2" i="22" l="1"/>
  <c r="AX30" i="34" l="1"/>
  <c r="AW30" i="34" s="1"/>
  <c r="K5" i="38" l="1"/>
  <c r="K6" i="38"/>
  <c r="K7" i="38"/>
  <c r="K8" i="38"/>
  <c r="K9" i="38"/>
  <c r="K10" i="38"/>
  <c r="K11" i="38"/>
  <c r="K12" i="38"/>
  <c r="K13" i="38"/>
  <c r="K14" i="38"/>
  <c r="K15" i="38"/>
  <c r="K16" i="38"/>
  <c r="K17" i="38"/>
  <c r="K18" i="38"/>
  <c r="K19" i="38"/>
  <c r="K20" i="38"/>
  <c r="K21" i="38"/>
  <c r="K22" i="38"/>
  <c r="K23" i="38"/>
  <c r="K24" i="38"/>
  <c r="K25" i="38"/>
  <c r="K26" i="38"/>
  <c r="K27" i="38"/>
  <c r="K28" i="38"/>
  <c r="K29" i="38"/>
  <c r="K30" i="38"/>
  <c r="K31" i="38"/>
  <c r="K32" i="38"/>
  <c r="K33" i="38"/>
  <c r="K34" i="38"/>
  <c r="K35" i="38"/>
  <c r="K36" i="38"/>
  <c r="K37" i="38"/>
  <c r="K38" i="38"/>
  <c r="K39" i="38"/>
  <c r="K40" i="38"/>
  <c r="K41" i="38"/>
  <c r="K42" i="38"/>
  <c r="K43" i="38"/>
  <c r="K44" i="38"/>
  <c r="K45" i="38"/>
  <c r="K46" i="38"/>
  <c r="K47" i="38"/>
  <c r="K48" i="38"/>
  <c r="K49" i="38"/>
  <c r="K50" i="38"/>
  <c r="K4" i="38"/>
  <c r="AW228" i="34"/>
  <c r="L30" i="36"/>
  <c r="L23" i="36"/>
  <c r="L16" i="36"/>
  <c r="L9" i="36"/>
  <c r="L5" i="36"/>
  <c r="L2" i="36"/>
  <c r="AW260" i="34"/>
  <c r="AW240" i="34"/>
  <c r="AW205" i="34"/>
  <c r="AW171" i="34"/>
  <c r="AW168" i="34"/>
  <c r="AW161" i="34"/>
  <c r="AW84" i="34" l="1"/>
  <c r="AW239" i="34" l="1"/>
  <c r="AW238" i="34"/>
  <c r="AW237" i="34"/>
  <c r="AW236" i="34"/>
  <c r="AW235" i="34"/>
  <c r="AW234" i="34"/>
  <c r="AW233" i="34"/>
  <c r="AW232" i="34"/>
  <c r="AW231" i="34"/>
  <c r="AW230" i="34"/>
  <c r="AW229" i="34"/>
  <c r="AW223" i="34"/>
  <c r="BC209" i="34"/>
  <c r="AO209" i="34" s="1"/>
  <c r="BB209" i="34"/>
  <c r="AW177" i="34"/>
  <c r="AW179" i="34" s="1"/>
  <c r="AW165" i="34"/>
  <c r="AW158" i="34"/>
  <c r="AW151" i="34"/>
  <c r="AW152" i="34" s="1"/>
  <c r="AW143" i="34"/>
  <c r="AW144" i="34" s="1"/>
  <c r="AW139" i="34"/>
  <c r="AW136" i="34"/>
  <c r="AW137" i="34" s="1"/>
  <c r="AW131" i="34"/>
  <c r="AW132" i="34" s="1"/>
  <c r="AW126" i="34"/>
  <c r="AW121" i="34"/>
  <c r="AW122" i="34" s="1"/>
  <c r="AW117" i="34"/>
  <c r="AX117" i="34" s="1"/>
  <c r="AW115" i="34"/>
  <c r="AX115" i="34" s="1"/>
  <c r="AW114" i="34"/>
  <c r="AX114" i="34" s="1"/>
  <c r="AW108" i="34"/>
  <c r="AW109" i="34" s="1"/>
  <c r="AW105" i="34"/>
  <c r="AW106" i="34" s="1"/>
  <c r="AW99" i="34"/>
  <c r="AW100" i="34" s="1"/>
  <c r="AW96" i="34"/>
  <c r="AW97" i="34" s="1"/>
  <c r="AW89" i="34"/>
  <c r="AW87" i="34"/>
  <c r="AX85" i="34"/>
  <c r="AW85" i="34"/>
  <c r="AX77" i="34"/>
  <c r="AW77" i="34" s="1"/>
  <c r="AW74" i="34"/>
  <c r="AW75" i="34" s="1"/>
  <c r="AW72" i="34"/>
  <c r="AW63" i="34"/>
  <c r="AW64" i="34" s="1"/>
  <c r="AW59" i="34"/>
  <c r="AW60" i="34" s="1"/>
  <c r="AW49" i="34"/>
  <c r="AW48" i="34"/>
  <c r="AW40" i="34"/>
  <c r="AW41" i="34" s="1"/>
  <c r="AW34" i="34"/>
  <c r="AW32" i="34"/>
  <c r="AW31" i="34"/>
  <c r="AW13" i="34"/>
  <c r="AW14" i="34" s="1"/>
  <c r="AX8" i="34"/>
  <c r="AW8" i="34" s="1"/>
  <c r="AX6" i="34"/>
  <c r="AW6" i="34" s="1"/>
  <c r="M4" i="28"/>
  <c r="BN99" i="29" l="1"/>
  <c r="BN98" i="29"/>
  <c r="BN97" i="29"/>
  <c r="BN96" i="29"/>
  <c r="BN95" i="29"/>
  <c r="BN94" i="29"/>
  <c r="BN93" i="29"/>
  <c r="BN92" i="29"/>
  <c r="BN91" i="29"/>
  <c r="BN90" i="29"/>
  <c r="BN89" i="29"/>
  <c r="BN88" i="29"/>
  <c r="BN87" i="29"/>
  <c r="BN86" i="29"/>
  <c r="BN85" i="29"/>
  <c r="BN84" i="29"/>
  <c r="BN83" i="29"/>
  <c r="BN82" i="29"/>
  <c r="BN81" i="29"/>
  <c r="BN80" i="29"/>
  <c r="BN79" i="29"/>
  <c r="BN78" i="29"/>
  <c r="BN77" i="29"/>
  <c r="BN76" i="29"/>
  <c r="BN75" i="29"/>
  <c r="BN74" i="29"/>
  <c r="BN73" i="29"/>
  <c r="BN72" i="29"/>
  <c r="BN71" i="29"/>
  <c r="BN70" i="29"/>
  <c r="BN69" i="29"/>
  <c r="BN68" i="29"/>
  <c r="BN67" i="29"/>
  <c r="BN66" i="29"/>
  <c r="BN65" i="29"/>
  <c r="BN64" i="29"/>
  <c r="BN63" i="29"/>
  <c r="BN62" i="29"/>
  <c r="BN61" i="29"/>
  <c r="BN60" i="29"/>
  <c r="BN59" i="29"/>
  <c r="BN58" i="29"/>
  <c r="BN57" i="29"/>
  <c r="BN56" i="29"/>
  <c r="BN55" i="29"/>
  <c r="BN54" i="29"/>
  <c r="BN53" i="29"/>
  <c r="BN52" i="29"/>
  <c r="BN51" i="29"/>
  <c r="BN50" i="29"/>
  <c r="BN49" i="29"/>
  <c r="BN48" i="29"/>
  <c r="BN47" i="29"/>
  <c r="BN46" i="29"/>
  <c r="BN45" i="29"/>
  <c r="BN44" i="29"/>
  <c r="BN43" i="29"/>
  <c r="BN42" i="29"/>
  <c r="BN41" i="29"/>
  <c r="BN40" i="29"/>
  <c r="BN39" i="29"/>
  <c r="BN38" i="29"/>
  <c r="BN37" i="29"/>
  <c r="BN36" i="29"/>
  <c r="BN35" i="29"/>
  <c r="BN34" i="29"/>
  <c r="BN33" i="29"/>
  <c r="BN32" i="29"/>
  <c r="BN31" i="29"/>
  <c r="BN30" i="29"/>
  <c r="BN29" i="29"/>
  <c r="BN28" i="29"/>
  <c r="BN27" i="29"/>
  <c r="BN26" i="29"/>
  <c r="BN25" i="29"/>
  <c r="BN24" i="29"/>
  <c r="BN23" i="29"/>
  <c r="BN22" i="29"/>
  <c r="BN21" i="29"/>
  <c r="BN20" i="29"/>
  <c r="BN19" i="29"/>
  <c r="BN18" i="29"/>
  <c r="BN17" i="29"/>
  <c r="BN16" i="29"/>
  <c r="BN15" i="29"/>
  <c r="BN14" i="29"/>
  <c r="BN13" i="29"/>
  <c r="BN12" i="29"/>
  <c r="BN11" i="29"/>
  <c r="BN10" i="29"/>
  <c r="BN9" i="29"/>
  <c r="BN8" i="29"/>
  <c r="BN7" i="29"/>
  <c r="BN6" i="29"/>
  <c r="BN5" i="29"/>
  <c r="BN4" i="29"/>
  <c r="BN3" i="29"/>
  <c r="BJ99" i="29"/>
  <c r="BJ98" i="29"/>
  <c r="BJ97" i="29"/>
  <c r="BJ96" i="29"/>
  <c r="BJ95" i="29"/>
  <c r="BJ94" i="29"/>
  <c r="BJ93" i="29"/>
  <c r="BJ92" i="29"/>
  <c r="BJ91" i="29"/>
  <c r="BJ90" i="29"/>
  <c r="BJ89" i="29"/>
  <c r="BJ88" i="29"/>
  <c r="BJ87" i="29"/>
  <c r="BJ86" i="29"/>
  <c r="BJ85" i="29"/>
  <c r="BJ84" i="29"/>
  <c r="BJ83" i="29"/>
  <c r="BJ82" i="29"/>
  <c r="BJ81" i="29"/>
  <c r="BJ80" i="29"/>
  <c r="BJ79" i="29"/>
  <c r="BJ78" i="29"/>
  <c r="BJ77" i="29"/>
  <c r="BJ76" i="29"/>
  <c r="BJ75" i="29"/>
  <c r="BJ74" i="29"/>
  <c r="BJ73" i="29"/>
  <c r="BJ72" i="29"/>
  <c r="BJ71" i="29"/>
  <c r="BJ70" i="29"/>
  <c r="BJ69" i="29"/>
  <c r="BJ68" i="29"/>
  <c r="BJ67" i="29"/>
  <c r="BJ66" i="29"/>
  <c r="BJ65" i="29"/>
  <c r="BJ64" i="29"/>
  <c r="BJ63" i="29"/>
  <c r="BJ62" i="29"/>
  <c r="BJ61" i="29"/>
  <c r="BJ60" i="29"/>
  <c r="BJ59" i="29"/>
  <c r="BJ58" i="29"/>
  <c r="BJ57" i="29"/>
  <c r="BJ56" i="29"/>
  <c r="BJ55" i="29"/>
  <c r="BJ54" i="29"/>
  <c r="BJ53" i="29"/>
  <c r="BJ52" i="29"/>
  <c r="BJ51" i="29"/>
  <c r="BJ50" i="29"/>
  <c r="BJ49" i="29"/>
  <c r="BJ48" i="29"/>
  <c r="BJ47" i="29"/>
  <c r="BJ46" i="29"/>
  <c r="BJ45" i="29"/>
  <c r="BJ44" i="29"/>
  <c r="BJ43" i="29"/>
  <c r="BJ42" i="29"/>
  <c r="BJ41" i="29"/>
  <c r="BJ40" i="29"/>
  <c r="BJ39" i="29"/>
  <c r="BJ38" i="29"/>
  <c r="BJ37" i="29"/>
  <c r="BJ36" i="29"/>
  <c r="BJ35" i="29"/>
  <c r="BJ34" i="29"/>
  <c r="BJ33" i="29"/>
  <c r="BJ32" i="29"/>
  <c r="BJ31" i="29"/>
  <c r="BJ30" i="29"/>
  <c r="BJ29" i="29"/>
  <c r="BJ28" i="29"/>
  <c r="BJ27" i="29"/>
  <c r="BJ26" i="29"/>
  <c r="BJ25" i="29"/>
  <c r="BJ24" i="29"/>
  <c r="BJ23" i="29"/>
  <c r="BJ22" i="29"/>
  <c r="BJ21" i="29"/>
  <c r="BJ20" i="29"/>
  <c r="BJ19" i="29"/>
  <c r="BJ18" i="29"/>
  <c r="BJ17" i="29"/>
  <c r="BJ16" i="29"/>
  <c r="BJ15" i="29"/>
  <c r="BJ14" i="29"/>
  <c r="BJ13" i="29"/>
  <c r="BJ12" i="29"/>
  <c r="BJ11" i="29"/>
  <c r="BJ10" i="29"/>
  <c r="BJ9" i="29"/>
  <c r="BJ8" i="29"/>
  <c r="BJ7" i="29"/>
  <c r="BJ6" i="29"/>
  <c r="BJ5" i="29"/>
  <c r="BJ4" i="29"/>
  <c r="BJ3" i="29"/>
  <c r="BF99" i="29"/>
  <c r="BF98" i="29"/>
  <c r="BF97" i="29"/>
  <c r="BF96" i="29"/>
  <c r="BF95" i="29"/>
  <c r="BF94" i="29"/>
  <c r="BF93" i="29"/>
  <c r="BF92" i="29"/>
  <c r="BF91" i="29"/>
  <c r="BF90" i="29"/>
  <c r="BF89" i="29"/>
  <c r="BF88" i="29"/>
  <c r="BF87" i="29"/>
  <c r="BF86" i="29"/>
  <c r="BF85" i="29"/>
  <c r="BF84" i="29"/>
  <c r="BF83" i="29"/>
  <c r="BF82" i="29"/>
  <c r="BF81" i="29"/>
  <c r="BF80" i="29"/>
  <c r="BF79" i="29"/>
  <c r="BF78" i="29"/>
  <c r="BF77" i="29"/>
  <c r="BF76" i="29"/>
  <c r="BF75" i="29"/>
  <c r="BF74" i="29"/>
  <c r="BF73" i="29"/>
  <c r="BF72" i="29"/>
  <c r="BF71" i="29"/>
  <c r="BF70" i="29"/>
  <c r="BF69" i="29"/>
  <c r="BF68" i="29"/>
  <c r="BF67" i="29"/>
  <c r="BF66" i="29"/>
  <c r="BF65" i="29"/>
  <c r="BF64" i="29"/>
  <c r="BF63" i="29"/>
  <c r="BF62" i="29"/>
  <c r="BF61" i="29"/>
  <c r="BF60" i="29"/>
  <c r="BF59" i="29"/>
  <c r="BF58" i="29"/>
  <c r="BF57" i="29"/>
  <c r="BF56" i="29"/>
  <c r="BF55" i="29"/>
  <c r="BF54" i="29"/>
  <c r="BF53" i="29"/>
  <c r="BF52" i="29"/>
  <c r="BF51" i="29"/>
  <c r="BF50" i="29"/>
  <c r="BF49" i="29"/>
  <c r="BF48" i="29"/>
  <c r="BF47" i="29"/>
  <c r="BF46" i="29"/>
  <c r="BF45" i="29"/>
  <c r="BF44" i="29"/>
  <c r="BF43" i="29"/>
  <c r="BF42" i="29"/>
  <c r="BF41" i="29"/>
  <c r="BF40" i="29"/>
  <c r="BF39" i="29"/>
  <c r="BF38" i="29"/>
  <c r="BF37" i="29"/>
  <c r="BF36" i="29"/>
  <c r="BF35" i="29"/>
  <c r="BF34" i="29"/>
  <c r="BF33" i="29"/>
  <c r="BF32" i="29"/>
  <c r="BF31" i="29"/>
  <c r="BF30" i="29"/>
  <c r="BF29" i="29"/>
  <c r="BF28" i="29"/>
  <c r="BF27" i="29"/>
  <c r="BF26" i="29"/>
  <c r="BF25" i="29"/>
  <c r="BF24" i="29"/>
  <c r="BF23" i="29"/>
  <c r="BF22" i="29"/>
  <c r="BF21" i="29"/>
  <c r="BF20" i="29"/>
  <c r="BF19" i="29"/>
  <c r="BF18" i="29"/>
  <c r="BF17" i="29"/>
  <c r="BF16" i="29"/>
  <c r="BF15" i="29"/>
  <c r="BF14" i="29"/>
  <c r="BF13" i="29"/>
  <c r="BF12" i="29"/>
  <c r="BF11" i="29"/>
  <c r="BF10" i="29"/>
  <c r="BF9" i="29"/>
  <c r="BF8" i="29"/>
  <c r="BF7" i="29"/>
  <c r="BF6" i="29"/>
  <c r="BF5" i="29"/>
  <c r="BF4" i="29"/>
  <c r="BF3" i="29"/>
  <c r="BB99" i="29"/>
  <c r="BB98" i="29"/>
  <c r="BB97" i="29"/>
  <c r="BB96" i="29"/>
  <c r="BB95" i="29"/>
  <c r="BB94" i="29"/>
  <c r="BB93" i="29"/>
  <c r="BB92" i="29"/>
  <c r="BB91" i="29"/>
  <c r="BB90" i="29"/>
  <c r="BB89" i="29"/>
  <c r="BB88" i="29"/>
  <c r="BB87" i="29"/>
  <c r="BB86" i="29"/>
  <c r="BB85" i="29"/>
  <c r="BB84" i="29"/>
  <c r="BB83" i="29"/>
  <c r="BB82" i="29"/>
  <c r="BB81" i="29"/>
  <c r="BB80" i="29"/>
  <c r="BB79" i="29"/>
  <c r="BB78" i="29"/>
  <c r="BB77" i="29"/>
  <c r="BB76" i="29"/>
  <c r="BB75" i="29"/>
  <c r="BB74" i="29"/>
  <c r="BB73" i="29"/>
  <c r="BB72" i="29"/>
  <c r="BB71" i="29"/>
  <c r="BB70" i="29"/>
  <c r="BB69" i="29"/>
  <c r="BB68" i="29"/>
  <c r="BB67" i="29"/>
  <c r="BB66" i="29"/>
  <c r="BB65" i="29"/>
  <c r="BB64" i="29"/>
  <c r="BB63" i="29"/>
  <c r="BB62" i="29"/>
  <c r="BB61" i="29"/>
  <c r="BB60" i="29"/>
  <c r="BB59" i="29"/>
  <c r="BB58" i="29"/>
  <c r="BB57" i="29"/>
  <c r="BB56" i="29"/>
  <c r="BB55" i="29"/>
  <c r="BB54" i="29"/>
  <c r="BB53" i="29"/>
  <c r="BB52" i="29"/>
  <c r="BB51" i="29"/>
  <c r="BB50" i="29"/>
  <c r="BB49" i="29"/>
  <c r="BB48" i="29"/>
  <c r="BB47" i="29"/>
  <c r="BB46" i="29"/>
  <c r="BB45" i="29"/>
  <c r="BB44" i="29"/>
  <c r="BB43" i="29"/>
  <c r="BB42" i="29"/>
  <c r="BB41" i="29"/>
  <c r="BB40" i="29"/>
  <c r="BB39" i="29"/>
  <c r="BB38" i="29"/>
  <c r="BB37" i="29"/>
  <c r="BB36" i="29"/>
  <c r="BB35" i="29"/>
  <c r="BB34" i="29"/>
  <c r="BB33" i="29"/>
  <c r="BB32" i="29"/>
  <c r="BB31" i="29"/>
  <c r="BB30" i="29"/>
  <c r="BB29" i="29"/>
  <c r="BB28" i="29"/>
  <c r="BB27" i="29"/>
  <c r="BB26" i="29"/>
  <c r="BB25" i="29"/>
  <c r="BB24" i="29"/>
  <c r="BB23" i="29"/>
  <c r="BB22" i="29"/>
  <c r="BB21" i="29"/>
  <c r="BB20" i="29"/>
  <c r="BB19" i="29"/>
  <c r="BB18" i="29"/>
  <c r="BB17" i="29"/>
  <c r="BB16" i="29"/>
  <c r="BB15" i="29"/>
  <c r="BB14" i="29"/>
  <c r="BB13" i="29"/>
  <c r="BB12" i="29"/>
  <c r="BB11" i="29"/>
  <c r="BB10" i="29"/>
  <c r="BB9" i="29"/>
  <c r="BB8" i="29"/>
  <c r="BB7" i="29"/>
  <c r="BB6" i="29"/>
  <c r="BB5" i="29"/>
  <c r="BB4" i="29"/>
  <c r="BB3" i="29"/>
  <c r="AX99" i="29"/>
  <c r="AX98" i="29"/>
  <c r="AX97" i="29"/>
  <c r="AX96" i="29"/>
  <c r="AX95" i="29"/>
  <c r="AX94" i="29"/>
  <c r="AX93" i="29"/>
  <c r="AX92" i="29"/>
  <c r="AX91" i="29"/>
  <c r="AX90" i="29"/>
  <c r="AX89" i="29"/>
  <c r="AX88" i="29"/>
  <c r="AX87" i="29"/>
  <c r="AX86" i="29"/>
  <c r="AX85" i="29"/>
  <c r="AX84" i="29"/>
  <c r="AX83" i="29"/>
  <c r="AX82" i="29"/>
  <c r="AX81" i="29"/>
  <c r="AX80" i="29"/>
  <c r="AX79" i="29"/>
  <c r="AX78" i="29"/>
  <c r="AX77" i="29"/>
  <c r="AX76" i="29"/>
  <c r="AX75" i="29"/>
  <c r="AX74" i="29"/>
  <c r="AX73" i="29"/>
  <c r="AX72" i="29"/>
  <c r="AX71" i="29"/>
  <c r="AX70" i="29"/>
  <c r="AX69" i="29"/>
  <c r="AX68" i="29"/>
  <c r="AX67" i="29"/>
  <c r="AX66" i="29"/>
  <c r="AX65" i="29"/>
  <c r="AX64" i="29"/>
  <c r="AX63" i="29"/>
  <c r="AX62" i="29"/>
  <c r="AX61" i="29"/>
  <c r="AX60" i="29"/>
  <c r="AX59" i="29"/>
  <c r="AX58" i="29"/>
  <c r="AX57" i="29"/>
  <c r="AX56" i="29"/>
  <c r="AX55" i="29"/>
  <c r="AX54" i="29"/>
  <c r="AX53" i="29"/>
  <c r="AX52" i="29"/>
  <c r="AX51" i="29"/>
  <c r="AX50" i="29"/>
  <c r="AX49" i="29"/>
  <c r="AX48" i="29"/>
  <c r="AX47" i="29"/>
  <c r="AX46" i="29"/>
  <c r="AX45" i="29"/>
  <c r="AX44" i="29"/>
  <c r="AX43" i="29"/>
  <c r="AX42" i="29"/>
  <c r="AX41" i="29"/>
  <c r="AX40" i="29"/>
  <c r="AX39" i="29"/>
  <c r="AX38" i="29"/>
  <c r="AX37" i="29"/>
  <c r="AX36" i="29"/>
  <c r="AX35" i="29"/>
  <c r="AX34" i="29"/>
  <c r="AX33" i="29"/>
  <c r="AX32" i="29"/>
  <c r="AX31" i="29"/>
  <c r="AX30" i="29"/>
  <c r="AX29" i="29"/>
  <c r="AX28" i="29"/>
  <c r="AX27" i="29"/>
  <c r="AX26" i="29"/>
  <c r="AX25" i="29"/>
  <c r="AX24" i="29"/>
  <c r="AX23" i="29"/>
  <c r="AX22" i="29"/>
  <c r="AX21" i="29"/>
  <c r="AX20" i="29"/>
  <c r="AX19" i="29"/>
  <c r="AX18" i="29"/>
  <c r="AX17" i="29"/>
  <c r="AX16" i="29"/>
  <c r="AX15" i="29"/>
  <c r="AX14" i="29"/>
  <c r="AX13" i="29"/>
  <c r="AX12" i="29"/>
  <c r="AX11" i="29"/>
  <c r="AX10" i="29"/>
  <c r="AX9" i="29"/>
  <c r="AX8" i="29"/>
  <c r="AX7" i="29"/>
  <c r="AX6" i="29"/>
  <c r="AX5" i="29"/>
  <c r="AX4" i="29"/>
  <c r="AX3" i="29"/>
  <c r="AT99" i="29"/>
  <c r="AT98" i="29"/>
  <c r="AT97" i="29"/>
  <c r="AT96" i="29"/>
  <c r="AT95" i="29"/>
  <c r="AT94" i="29"/>
  <c r="AT93" i="29"/>
  <c r="AT92" i="29"/>
  <c r="AT91" i="29"/>
  <c r="AT90" i="29"/>
  <c r="AT89" i="29"/>
  <c r="AT88" i="29"/>
  <c r="AT87" i="29"/>
  <c r="AT86" i="29"/>
  <c r="AT85" i="29"/>
  <c r="AT84" i="29"/>
  <c r="AT83" i="29"/>
  <c r="AT82" i="29"/>
  <c r="AT81" i="29"/>
  <c r="AT80" i="29"/>
  <c r="AT79" i="29"/>
  <c r="AT78" i="29"/>
  <c r="AT77" i="29"/>
  <c r="AT76" i="29"/>
  <c r="AT75" i="29"/>
  <c r="AT74" i="29"/>
  <c r="AT73" i="29"/>
  <c r="AT72" i="29"/>
  <c r="AT71" i="29"/>
  <c r="AT70" i="29"/>
  <c r="AT69" i="29"/>
  <c r="AT68" i="29"/>
  <c r="AT67" i="29"/>
  <c r="AT66" i="29"/>
  <c r="AT65" i="29"/>
  <c r="AT64" i="29"/>
  <c r="AT63" i="29"/>
  <c r="AT62" i="29"/>
  <c r="AT61" i="29"/>
  <c r="AT60" i="29"/>
  <c r="AT59" i="29"/>
  <c r="AT58" i="29"/>
  <c r="AT57" i="29"/>
  <c r="AT56" i="29"/>
  <c r="AT55" i="29"/>
  <c r="AT54" i="29"/>
  <c r="AT53" i="29"/>
  <c r="AT52" i="29"/>
  <c r="AT51" i="29"/>
  <c r="AT50" i="29"/>
  <c r="AT49" i="29"/>
  <c r="AT48" i="29"/>
  <c r="AT47" i="29"/>
  <c r="AT46" i="29"/>
  <c r="AT45" i="29"/>
  <c r="AT44" i="29"/>
  <c r="AT43" i="29"/>
  <c r="AT42" i="29"/>
  <c r="AT41" i="29"/>
  <c r="AT40" i="29"/>
  <c r="AT39" i="29"/>
  <c r="AT38" i="29"/>
  <c r="AT37" i="29"/>
  <c r="AT36" i="29"/>
  <c r="AT35" i="29"/>
  <c r="AT34" i="29"/>
  <c r="AT33" i="29"/>
  <c r="AT32" i="29"/>
  <c r="AT31" i="29"/>
  <c r="AT30" i="29"/>
  <c r="AT29" i="29"/>
  <c r="AT28" i="29"/>
  <c r="AT27" i="29"/>
  <c r="AT26" i="29"/>
  <c r="AT25" i="29"/>
  <c r="AT24" i="29"/>
  <c r="AT23" i="29"/>
  <c r="AT22" i="29"/>
  <c r="AT21" i="29"/>
  <c r="AT20" i="29"/>
  <c r="AT19" i="29"/>
  <c r="AT18" i="29"/>
  <c r="AT17" i="29"/>
  <c r="AT16" i="29"/>
  <c r="AT15" i="29"/>
  <c r="AT14" i="29"/>
  <c r="AT13" i="29"/>
  <c r="AT12" i="29"/>
  <c r="AT11" i="29"/>
  <c r="AT10" i="29"/>
  <c r="AT9" i="29"/>
  <c r="AT8" i="29"/>
  <c r="AT7" i="29"/>
  <c r="AT6" i="29"/>
  <c r="AT5" i="29"/>
  <c r="AT4" i="29"/>
  <c r="AT3" i="29"/>
  <c r="AP99" i="29"/>
  <c r="AP98" i="29"/>
  <c r="AP97" i="29"/>
  <c r="AP96" i="29"/>
  <c r="AP95" i="29"/>
  <c r="AP94" i="29"/>
  <c r="AP93" i="29"/>
  <c r="AP92" i="29"/>
  <c r="AP91" i="29"/>
  <c r="AP90" i="29"/>
  <c r="AP89" i="29"/>
  <c r="AP88" i="29"/>
  <c r="AP87" i="29"/>
  <c r="AP86" i="29"/>
  <c r="AP85" i="29"/>
  <c r="AP84" i="29"/>
  <c r="AP83" i="29"/>
  <c r="AP82" i="29"/>
  <c r="AP81" i="29"/>
  <c r="AP80" i="29"/>
  <c r="AP79" i="29"/>
  <c r="AP78" i="29"/>
  <c r="AP77" i="29"/>
  <c r="AP76" i="29"/>
  <c r="AP75" i="29"/>
  <c r="AP74" i="29"/>
  <c r="AP73" i="29"/>
  <c r="AP72" i="29"/>
  <c r="AP71" i="29"/>
  <c r="AP70" i="29"/>
  <c r="AP69" i="29"/>
  <c r="AP68" i="29"/>
  <c r="AP67" i="29"/>
  <c r="AP66" i="29"/>
  <c r="AP65" i="29"/>
  <c r="AP64" i="29"/>
  <c r="AP63" i="29"/>
  <c r="AP62" i="29"/>
  <c r="AP61" i="29"/>
  <c r="AP60" i="29"/>
  <c r="AP59" i="29"/>
  <c r="AP58" i="29"/>
  <c r="AP57" i="29"/>
  <c r="AP56" i="29"/>
  <c r="AP55" i="29"/>
  <c r="AP54" i="29"/>
  <c r="AP53" i="29"/>
  <c r="AP52" i="29"/>
  <c r="AP51" i="29"/>
  <c r="AP50" i="29"/>
  <c r="AP49" i="29"/>
  <c r="AP48" i="29"/>
  <c r="AP47" i="29"/>
  <c r="AP46" i="29"/>
  <c r="AP45" i="29"/>
  <c r="AP44" i="29"/>
  <c r="AP43" i="29"/>
  <c r="AP42" i="29"/>
  <c r="AP41" i="29"/>
  <c r="AP40" i="29"/>
  <c r="AP39" i="29"/>
  <c r="AP38" i="29"/>
  <c r="AP37" i="29"/>
  <c r="AP36" i="29"/>
  <c r="AP35" i="29"/>
  <c r="AP34" i="29"/>
  <c r="AP33" i="29"/>
  <c r="AP32" i="29"/>
  <c r="AP31" i="29"/>
  <c r="AP30" i="29"/>
  <c r="AP29" i="29"/>
  <c r="AP28" i="29"/>
  <c r="AP27" i="29"/>
  <c r="AP26" i="29"/>
  <c r="AP25" i="29"/>
  <c r="AP24" i="29"/>
  <c r="AP23" i="29"/>
  <c r="AP22" i="29"/>
  <c r="AP21" i="29"/>
  <c r="AP20" i="29"/>
  <c r="AP19" i="29"/>
  <c r="AP18" i="29"/>
  <c r="AP17" i="29"/>
  <c r="AP16" i="29"/>
  <c r="AP15" i="29"/>
  <c r="AP14" i="29"/>
  <c r="AP13" i="29"/>
  <c r="AP12" i="29"/>
  <c r="AP11" i="29"/>
  <c r="AP10" i="29"/>
  <c r="AP9" i="29"/>
  <c r="AP8" i="29"/>
  <c r="AP7" i="29"/>
  <c r="AP6" i="29"/>
  <c r="AP5" i="29"/>
  <c r="AP4" i="29"/>
  <c r="AP3" i="29"/>
  <c r="AL99" i="29"/>
  <c r="AL98" i="29"/>
  <c r="AL97" i="29"/>
  <c r="AL96" i="29"/>
  <c r="AL95" i="29"/>
  <c r="AL94" i="29"/>
  <c r="AL93" i="29"/>
  <c r="AL92" i="29"/>
  <c r="AL91" i="29"/>
  <c r="AL90" i="29"/>
  <c r="AL89" i="29"/>
  <c r="AL88" i="29"/>
  <c r="AL87" i="29"/>
  <c r="AL86" i="29"/>
  <c r="AL85" i="29"/>
  <c r="AL84" i="29"/>
  <c r="AL83" i="29"/>
  <c r="AL82" i="29"/>
  <c r="AL81" i="29"/>
  <c r="AL80" i="29"/>
  <c r="AL79" i="29"/>
  <c r="AL78" i="29"/>
  <c r="AL77" i="29"/>
  <c r="AL76" i="29"/>
  <c r="AL75" i="29"/>
  <c r="AL74" i="29"/>
  <c r="AL73" i="29"/>
  <c r="AL72" i="29"/>
  <c r="AL71" i="29"/>
  <c r="AL70" i="29"/>
  <c r="AL69" i="29"/>
  <c r="AL68" i="29"/>
  <c r="AL67" i="29"/>
  <c r="AL66" i="29"/>
  <c r="AL65" i="29"/>
  <c r="AL64" i="29"/>
  <c r="AL63" i="29"/>
  <c r="AL62" i="29"/>
  <c r="AL61" i="29"/>
  <c r="AL60" i="29"/>
  <c r="AL59" i="29"/>
  <c r="AL58" i="29"/>
  <c r="AL57" i="29"/>
  <c r="AL56" i="29"/>
  <c r="AL55" i="29"/>
  <c r="AL54" i="29"/>
  <c r="AL53" i="29"/>
  <c r="AL52" i="29"/>
  <c r="AL51" i="29"/>
  <c r="AL50" i="29"/>
  <c r="AL49" i="29"/>
  <c r="AL48" i="29"/>
  <c r="AL47" i="29"/>
  <c r="AL46" i="29"/>
  <c r="AL45" i="29"/>
  <c r="AL44" i="29"/>
  <c r="AL43" i="29"/>
  <c r="AL42" i="29"/>
  <c r="AL41" i="29"/>
  <c r="AL40" i="29"/>
  <c r="AL39" i="29"/>
  <c r="AL38" i="29"/>
  <c r="AL37" i="29"/>
  <c r="AL36" i="29"/>
  <c r="AL35" i="29"/>
  <c r="AL34" i="29"/>
  <c r="AL33" i="29"/>
  <c r="AL32" i="29"/>
  <c r="AL31" i="29"/>
  <c r="AL30" i="29"/>
  <c r="AL29" i="29"/>
  <c r="AL28" i="29"/>
  <c r="AL27" i="29"/>
  <c r="AL26" i="29"/>
  <c r="AL25" i="29"/>
  <c r="AL24" i="29"/>
  <c r="AL23" i="29"/>
  <c r="AL22" i="29"/>
  <c r="AL21" i="29"/>
  <c r="AL20" i="29"/>
  <c r="AL19" i="29"/>
  <c r="AL18" i="29"/>
  <c r="AL17" i="29"/>
  <c r="AL16" i="29"/>
  <c r="AL15" i="29"/>
  <c r="AL14" i="29"/>
  <c r="AL13" i="29"/>
  <c r="AL12" i="29"/>
  <c r="AL11" i="29"/>
  <c r="AL10" i="29"/>
  <c r="AL9" i="29"/>
  <c r="AL8" i="29"/>
  <c r="AL7" i="29"/>
  <c r="AL6" i="29"/>
  <c r="AL5" i="29"/>
  <c r="AL4" i="29"/>
  <c r="AL3" i="29"/>
  <c r="AH99" i="29"/>
  <c r="AH98" i="29"/>
  <c r="AH97" i="29"/>
  <c r="AH96" i="29"/>
  <c r="AH95" i="29"/>
  <c r="AH94" i="29"/>
  <c r="AH93" i="29"/>
  <c r="AH92" i="29"/>
  <c r="AH91" i="29"/>
  <c r="AH90" i="29"/>
  <c r="AH89" i="29"/>
  <c r="AH88" i="29"/>
  <c r="AH87" i="29"/>
  <c r="AH86" i="29"/>
  <c r="AH85" i="29"/>
  <c r="AH84" i="29"/>
  <c r="AH83" i="29"/>
  <c r="AH82" i="29"/>
  <c r="AH81" i="29"/>
  <c r="AH80" i="29"/>
  <c r="AH79" i="29"/>
  <c r="AH78" i="29"/>
  <c r="AH77" i="29"/>
  <c r="AH76" i="29"/>
  <c r="AH75" i="29"/>
  <c r="AH74" i="29"/>
  <c r="AH73" i="29"/>
  <c r="AH72" i="29"/>
  <c r="AH71" i="29"/>
  <c r="AH70" i="29"/>
  <c r="AH69" i="29"/>
  <c r="AH68" i="29"/>
  <c r="AH67" i="29"/>
  <c r="AH66" i="29"/>
  <c r="AH65" i="29"/>
  <c r="AH64" i="29"/>
  <c r="AH63" i="29"/>
  <c r="AH62" i="29"/>
  <c r="AH61" i="29"/>
  <c r="AH60" i="29"/>
  <c r="AH59" i="29"/>
  <c r="AH58" i="29"/>
  <c r="AH57" i="29"/>
  <c r="AH56" i="29"/>
  <c r="AH55" i="29"/>
  <c r="AH54" i="29"/>
  <c r="AH53" i="29"/>
  <c r="AH52" i="29"/>
  <c r="AH51" i="29"/>
  <c r="AH50" i="29"/>
  <c r="AH49" i="29"/>
  <c r="AH48" i="29"/>
  <c r="AH47" i="29"/>
  <c r="AH46" i="29"/>
  <c r="AH45" i="29"/>
  <c r="AH44" i="29"/>
  <c r="AH43" i="29"/>
  <c r="AH42" i="29"/>
  <c r="AH41" i="29"/>
  <c r="AH40" i="29"/>
  <c r="AH39" i="29"/>
  <c r="AH38" i="29"/>
  <c r="AH37" i="29"/>
  <c r="AH36" i="29"/>
  <c r="AH35" i="29"/>
  <c r="AH34" i="29"/>
  <c r="AH33" i="29"/>
  <c r="AH32" i="29"/>
  <c r="AH31" i="29"/>
  <c r="AH30" i="29"/>
  <c r="AH29" i="29"/>
  <c r="AH28" i="29"/>
  <c r="AH27" i="29"/>
  <c r="AH26" i="29"/>
  <c r="AH25" i="29"/>
  <c r="AH24" i="29"/>
  <c r="AH23" i="29"/>
  <c r="AH22" i="29"/>
  <c r="AH21" i="29"/>
  <c r="AH20" i="29"/>
  <c r="AH19" i="29"/>
  <c r="AH18" i="29"/>
  <c r="AH17" i="29"/>
  <c r="AH16" i="29"/>
  <c r="AH15" i="29"/>
  <c r="AH14" i="29"/>
  <c r="AH13" i="29"/>
  <c r="AH12" i="29"/>
  <c r="AH11" i="29"/>
  <c r="AH10" i="29"/>
  <c r="AH9" i="29"/>
  <c r="AH8" i="29"/>
  <c r="AH7" i="29"/>
  <c r="AH6" i="29"/>
  <c r="AH5" i="29"/>
  <c r="AH4" i="29"/>
  <c r="AH3" i="29"/>
  <c r="AD99" i="29"/>
  <c r="AD98" i="29"/>
  <c r="AD97" i="29"/>
  <c r="AD96" i="29"/>
  <c r="AD95" i="29"/>
  <c r="AD94" i="29"/>
  <c r="AD93" i="29"/>
  <c r="AD92" i="29"/>
  <c r="AD91" i="29"/>
  <c r="AD90" i="29"/>
  <c r="AD89" i="29"/>
  <c r="AD88" i="29"/>
  <c r="AD87" i="29"/>
  <c r="AD86" i="29"/>
  <c r="AD85" i="29"/>
  <c r="AD84" i="29"/>
  <c r="AD83" i="29"/>
  <c r="AD82" i="29"/>
  <c r="AD81" i="29"/>
  <c r="AD80" i="29"/>
  <c r="AD79" i="29"/>
  <c r="AD78" i="29"/>
  <c r="AD77" i="29"/>
  <c r="AD76" i="29"/>
  <c r="AD75" i="29"/>
  <c r="AD74" i="29"/>
  <c r="AD73" i="29"/>
  <c r="AD72" i="29"/>
  <c r="AD71" i="29"/>
  <c r="AD70" i="29"/>
  <c r="AD69" i="29"/>
  <c r="AD68" i="29"/>
  <c r="AD67" i="29"/>
  <c r="AD66" i="29"/>
  <c r="AD65" i="29"/>
  <c r="AD64" i="29"/>
  <c r="AD63" i="29"/>
  <c r="AD62" i="29"/>
  <c r="AD61" i="29"/>
  <c r="AD60" i="29"/>
  <c r="AD59" i="29"/>
  <c r="AD58" i="29"/>
  <c r="AD57" i="29"/>
  <c r="AD56" i="29"/>
  <c r="AD55" i="29"/>
  <c r="AD54" i="29"/>
  <c r="AD53" i="29"/>
  <c r="AD52" i="29"/>
  <c r="AD51" i="29"/>
  <c r="AD50" i="29"/>
  <c r="AD49" i="29"/>
  <c r="AD48" i="29"/>
  <c r="AD47" i="29"/>
  <c r="AD46" i="29"/>
  <c r="AD45" i="29"/>
  <c r="AD44" i="29"/>
  <c r="AD43" i="29"/>
  <c r="AD42" i="29"/>
  <c r="AD41" i="29"/>
  <c r="AD40" i="29"/>
  <c r="AD39" i="29"/>
  <c r="AD38" i="29"/>
  <c r="AD37" i="29"/>
  <c r="AD36" i="29"/>
  <c r="AD35" i="29"/>
  <c r="AD34" i="29"/>
  <c r="AD33" i="29"/>
  <c r="AD32" i="29"/>
  <c r="AD31" i="29"/>
  <c r="AD30" i="29"/>
  <c r="AD29" i="29"/>
  <c r="AD28" i="29"/>
  <c r="AD27" i="29"/>
  <c r="AD26" i="29"/>
  <c r="AD25" i="29"/>
  <c r="AD24" i="29"/>
  <c r="AD23" i="29"/>
  <c r="AD22" i="29"/>
  <c r="AD21" i="29"/>
  <c r="AD20" i="29"/>
  <c r="AD19" i="29"/>
  <c r="AD18" i="29"/>
  <c r="AD17" i="29"/>
  <c r="AD16" i="29"/>
  <c r="AD15" i="29"/>
  <c r="AD14" i="29"/>
  <c r="AD13" i="29"/>
  <c r="AD12" i="29"/>
  <c r="AD11" i="29"/>
  <c r="AD10" i="29"/>
  <c r="AD9" i="29"/>
  <c r="AD8" i="29"/>
  <c r="AD7" i="29"/>
  <c r="AD6" i="29"/>
  <c r="AD5" i="29"/>
  <c r="AD4" i="29"/>
  <c r="AD3" i="29"/>
  <c r="Z99" i="29"/>
  <c r="Z98" i="29"/>
  <c r="Z97" i="29"/>
  <c r="Z96" i="29"/>
  <c r="Z95" i="29"/>
  <c r="Z94" i="29"/>
  <c r="Z93" i="29"/>
  <c r="Z92" i="29"/>
  <c r="Z91" i="29"/>
  <c r="Z90" i="29"/>
  <c r="Z89" i="29"/>
  <c r="Z88" i="29"/>
  <c r="Z87" i="29"/>
  <c r="Z86" i="29"/>
  <c r="Z85" i="29"/>
  <c r="Z84" i="29"/>
  <c r="Z83" i="29"/>
  <c r="Z82" i="29"/>
  <c r="Z81" i="29"/>
  <c r="Z80" i="29"/>
  <c r="Z79" i="29"/>
  <c r="Z78" i="29"/>
  <c r="Z77" i="29"/>
  <c r="Z76" i="29"/>
  <c r="Z75" i="29"/>
  <c r="Z74" i="29"/>
  <c r="Z73" i="29"/>
  <c r="Z72" i="29"/>
  <c r="Z71" i="29"/>
  <c r="Z70" i="29"/>
  <c r="Z69" i="29"/>
  <c r="Z68" i="29"/>
  <c r="Z67" i="29"/>
  <c r="Z66" i="29"/>
  <c r="Z65" i="29"/>
  <c r="Z64" i="29"/>
  <c r="Z63" i="29"/>
  <c r="Z62" i="29"/>
  <c r="Z61" i="29"/>
  <c r="Z60" i="29"/>
  <c r="Z59" i="29"/>
  <c r="Z58" i="29"/>
  <c r="Z57" i="29"/>
  <c r="Z56" i="29"/>
  <c r="Z55" i="29"/>
  <c r="Z54" i="29"/>
  <c r="Z53" i="29"/>
  <c r="Z52" i="29"/>
  <c r="Z51" i="29"/>
  <c r="Z50" i="29"/>
  <c r="Z49" i="29"/>
  <c r="Z48" i="29"/>
  <c r="Z47" i="29"/>
  <c r="Z46" i="29"/>
  <c r="Z45" i="29"/>
  <c r="Z44" i="29"/>
  <c r="Z43" i="29"/>
  <c r="Z42" i="29"/>
  <c r="Z41" i="29"/>
  <c r="Z40" i="29"/>
  <c r="Z39" i="29"/>
  <c r="Z38" i="29"/>
  <c r="Z37" i="29"/>
  <c r="Z36" i="29"/>
  <c r="Z35" i="29"/>
  <c r="Z34" i="29"/>
  <c r="Z33" i="29"/>
  <c r="Z32" i="29"/>
  <c r="Z31" i="29"/>
  <c r="Z30" i="29"/>
  <c r="Z29" i="29"/>
  <c r="Z28" i="29"/>
  <c r="Z27" i="29"/>
  <c r="Z26" i="29"/>
  <c r="Z25" i="29"/>
  <c r="Z24" i="29"/>
  <c r="Z23" i="29"/>
  <c r="Z22" i="29"/>
  <c r="Z21" i="29"/>
  <c r="Z20" i="29"/>
  <c r="Z19" i="29"/>
  <c r="Z18" i="29"/>
  <c r="Z17" i="29"/>
  <c r="Z16" i="29"/>
  <c r="Z15" i="29"/>
  <c r="Z14" i="29"/>
  <c r="Z13" i="29"/>
  <c r="Z12" i="29"/>
  <c r="Z11" i="29"/>
  <c r="Z10" i="29"/>
  <c r="Z9" i="29"/>
  <c r="Z8" i="29"/>
  <c r="Z7" i="29"/>
  <c r="Z6" i="29"/>
  <c r="Z5" i="29"/>
  <c r="Z4" i="29"/>
  <c r="Z3" i="29"/>
  <c r="V99" i="29"/>
  <c r="V98" i="29"/>
  <c r="V97" i="29"/>
  <c r="V96" i="29"/>
  <c r="V95" i="29"/>
  <c r="V94" i="29"/>
  <c r="V93" i="29"/>
  <c r="V92" i="29"/>
  <c r="V91" i="29"/>
  <c r="V90" i="29"/>
  <c r="V89" i="29"/>
  <c r="V88" i="29"/>
  <c r="V87" i="29"/>
  <c r="V86" i="29"/>
  <c r="V85" i="29"/>
  <c r="V84" i="29"/>
  <c r="V83" i="29"/>
  <c r="V82" i="29"/>
  <c r="V81" i="29"/>
  <c r="V80" i="29"/>
  <c r="V79" i="29"/>
  <c r="V78" i="29"/>
  <c r="V77" i="29"/>
  <c r="V76" i="29"/>
  <c r="V75" i="29"/>
  <c r="V74" i="29"/>
  <c r="V73" i="29"/>
  <c r="V72" i="29"/>
  <c r="V71" i="29"/>
  <c r="V70" i="29"/>
  <c r="V69" i="29"/>
  <c r="V68" i="29"/>
  <c r="V67" i="29"/>
  <c r="V66" i="29"/>
  <c r="V65" i="29"/>
  <c r="V64" i="29"/>
  <c r="V63" i="29"/>
  <c r="V62" i="29"/>
  <c r="V61" i="29"/>
  <c r="V60" i="29"/>
  <c r="V59" i="29"/>
  <c r="V58" i="29"/>
  <c r="V57" i="29"/>
  <c r="V56" i="29"/>
  <c r="V55" i="29"/>
  <c r="V54" i="29"/>
  <c r="V53" i="29"/>
  <c r="V52" i="29"/>
  <c r="V51" i="29"/>
  <c r="V50" i="29"/>
  <c r="V49" i="29"/>
  <c r="V48" i="29"/>
  <c r="V47" i="29"/>
  <c r="V46" i="29"/>
  <c r="V45" i="29"/>
  <c r="V44" i="29"/>
  <c r="V43" i="29"/>
  <c r="V42" i="29"/>
  <c r="V41" i="29"/>
  <c r="V40" i="29"/>
  <c r="V39" i="29"/>
  <c r="V38" i="29"/>
  <c r="V37" i="29"/>
  <c r="V36" i="29"/>
  <c r="V35" i="29"/>
  <c r="V34" i="29"/>
  <c r="V33" i="29"/>
  <c r="V32" i="29"/>
  <c r="V31" i="29"/>
  <c r="V30" i="29"/>
  <c r="V29" i="29"/>
  <c r="V28" i="29"/>
  <c r="V27" i="29"/>
  <c r="V26" i="29"/>
  <c r="V25" i="29"/>
  <c r="V24" i="29"/>
  <c r="V23" i="29"/>
  <c r="V22" i="29"/>
  <c r="V21" i="29"/>
  <c r="V20" i="29"/>
  <c r="V19" i="29"/>
  <c r="V18" i="29"/>
  <c r="V17" i="29"/>
  <c r="V16" i="29"/>
  <c r="V15" i="29"/>
  <c r="V14" i="29"/>
  <c r="V13" i="29"/>
  <c r="V12" i="29"/>
  <c r="V11" i="29"/>
  <c r="V10" i="29"/>
  <c r="V9" i="29"/>
  <c r="V8" i="29"/>
  <c r="V7" i="29"/>
  <c r="V6" i="29"/>
  <c r="V5" i="29"/>
  <c r="V4" i="29"/>
  <c r="V3" i="29"/>
  <c r="R99" i="29"/>
  <c r="R98" i="29"/>
  <c r="R97" i="29"/>
  <c r="R96" i="29"/>
  <c r="R95" i="29"/>
  <c r="R94" i="29"/>
  <c r="R93" i="29"/>
  <c r="R92" i="29"/>
  <c r="R91" i="29"/>
  <c r="R90" i="29"/>
  <c r="R89" i="29"/>
  <c r="R88" i="29"/>
  <c r="R87" i="29"/>
  <c r="R86" i="29"/>
  <c r="R85" i="29"/>
  <c r="R84" i="29"/>
  <c r="R83" i="29"/>
  <c r="R82" i="29"/>
  <c r="R81" i="29"/>
  <c r="R80" i="29"/>
  <c r="R79" i="29"/>
  <c r="R78" i="29"/>
  <c r="R77" i="29"/>
  <c r="R76" i="29"/>
  <c r="R75" i="29"/>
  <c r="R74" i="29"/>
  <c r="R73" i="29"/>
  <c r="R72" i="29"/>
  <c r="R71" i="29"/>
  <c r="R70" i="29"/>
  <c r="R69" i="29"/>
  <c r="R68" i="29"/>
  <c r="R67" i="29"/>
  <c r="R66" i="29"/>
  <c r="R65" i="29"/>
  <c r="R64" i="29"/>
  <c r="R63" i="29"/>
  <c r="R62" i="29"/>
  <c r="R61" i="29"/>
  <c r="R60" i="29"/>
  <c r="R59" i="29"/>
  <c r="R58" i="29"/>
  <c r="R57" i="29"/>
  <c r="R56" i="29"/>
  <c r="R55" i="29"/>
  <c r="R54" i="29"/>
  <c r="R53" i="29"/>
  <c r="R52" i="29"/>
  <c r="R51" i="29"/>
  <c r="R50" i="29"/>
  <c r="R49" i="29"/>
  <c r="R48" i="29"/>
  <c r="R47" i="29"/>
  <c r="R46" i="29"/>
  <c r="R45" i="29"/>
  <c r="R44" i="29"/>
  <c r="R43" i="29"/>
  <c r="R42" i="29"/>
  <c r="R41" i="29"/>
  <c r="R40" i="29"/>
  <c r="R39" i="29"/>
  <c r="R38" i="29"/>
  <c r="R37" i="29"/>
  <c r="R36" i="29"/>
  <c r="R35" i="29"/>
  <c r="R34" i="29"/>
  <c r="R33" i="29"/>
  <c r="R32" i="29"/>
  <c r="R31" i="29"/>
  <c r="R30" i="29"/>
  <c r="R29" i="29"/>
  <c r="R28" i="29"/>
  <c r="R27" i="29"/>
  <c r="R26" i="29"/>
  <c r="R25" i="29"/>
  <c r="R24" i="29"/>
  <c r="R23" i="29"/>
  <c r="R22" i="29"/>
  <c r="R21" i="29"/>
  <c r="R20" i="29"/>
  <c r="R19" i="29"/>
  <c r="R18" i="29"/>
  <c r="R17" i="29"/>
  <c r="R16" i="29"/>
  <c r="R15" i="29"/>
  <c r="R14" i="29"/>
  <c r="R13" i="29"/>
  <c r="R12" i="29"/>
  <c r="R11" i="29"/>
  <c r="R10" i="29"/>
  <c r="R9" i="29"/>
  <c r="R8" i="29"/>
  <c r="R7" i="29"/>
  <c r="R6" i="29"/>
  <c r="R5" i="29"/>
  <c r="R4" i="29"/>
  <c r="R3" i="29"/>
  <c r="N99" i="29"/>
  <c r="N98" i="29"/>
  <c r="N97" i="29"/>
  <c r="N96" i="29"/>
  <c r="N95" i="29"/>
  <c r="N94" i="29"/>
  <c r="N93" i="29"/>
  <c r="N92" i="29"/>
  <c r="N91" i="29"/>
  <c r="N90" i="29"/>
  <c r="N89" i="29"/>
  <c r="N88" i="29"/>
  <c r="N87" i="29"/>
  <c r="N86" i="29"/>
  <c r="N85" i="29"/>
  <c r="N84" i="29"/>
  <c r="N83" i="29"/>
  <c r="N82" i="29"/>
  <c r="N81" i="29"/>
  <c r="N80" i="29"/>
  <c r="N79" i="29"/>
  <c r="N78" i="29"/>
  <c r="N77" i="29"/>
  <c r="N76" i="29"/>
  <c r="N75" i="29"/>
  <c r="N74" i="29"/>
  <c r="N73" i="29"/>
  <c r="N72" i="29"/>
  <c r="N71" i="29"/>
  <c r="N70" i="29"/>
  <c r="N69" i="29"/>
  <c r="N68" i="29"/>
  <c r="N67" i="29"/>
  <c r="N66" i="29"/>
  <c r="N65" i="29"/>
  <c r="N64" i="29"/>
  <c r="N63" i="29"/>
  <c r="N62" i="29"/>
  <c r="N61" i="29"/>
  <c r="N60" i="29"/>
  <c r="N59" i="29"/>
  <c r="N58" i="29"/>
  <c r="N57" i="29"/>
  <c r="N56" i="29"/>
  <c r="N55" i="29"/>
  <c r="N54" i="29"/>
  <c r="N53" i="29"/>
  <c r="N52" i="29"/>
  <c r="N51" i="29"/>
  <c r="N50" i="29"/>
  <c r="N49" i="29"/>
  <c r="N48" i="29"/>
  <c r="N47" i="29"/>
  <c r="N46" i="29"/>
  <c r="N45" i="29"/>
  <c r="N44" i="29"/>
  <c r="N43" i="29"/>
  <c r="N42" i="29"/>
  <c r="N41" i="29"/>
  <c r="N40" i="29"/>
  <c r="N39" i="29"/>
  <c r="N38" i="29"/>
  <c r="N37" i="29"/>
  <c r="N36" i="29"/>
  <c r="N35" i="29"/>
  <c r="N34" i="29"/>
  <c r="N33" i="29"/>
  <c r="N32" i="29"/>
  <c r="N31" i="29"/>
  <c r="N30" i="29"/>
  <c r="N29" i="29"/>
  <c r="N28" i="29"/>
  <c r="N27" i="29"/>
  <c r="N26" i="29"/>
  <c r="N25" i="29"/>
  <c r="N24" i="29"/>
  <c r="N23" i="29"/>
  <c r="N22" i="29"/>
  <c r="N21" i="29"/>
  <c r="N20" i="29"/>
  <c r="N19" i="29"/>
  <c r="N18" i="29"/>
  <c r="N17" i="29"/>
  <c r="N16" i="29"/>
  <c r="N15" i="29"/>
  <c r="N14" i="29"/>
  <c r="N13" i="29"/>
  <c r="N12" i="29"/>
  <c r="N11" i="29"/>
  <c r="N10" i="29"/>
  <c r="N9" i="29"/>
  <c r="N8" i="29"/>
  <c r="N7" i="29"/>
  <c r="N6" i="29"/>
  <c r="N5" i="29"/>
  <c r="N4" i="29"/>
  <c r="N3" i="29"/>
  <c r="J4" i="29"/>
  <c r="J5" i="29"/>
  <c r="J6" i="29"/>
  <c r="J7" i="29"/>
  <c r="J8" i="29"/>
  <c r="J9" i="29"/>
  <c r="J10" i="29"/>
  <c r="J11" i="29"/>
  <c r="J12" i="29"/>
  <c r="J13" i="29"/>
  <c r="J14" i="29"/>
  <c r="J15" i="29"/>
  <c r="J16" i="29"/>
  <c r="J17" i="29"/>
  <c r="J18" i="29"/>
  <c r="J19" i="29"/>
  <c r="J20" i="29"/>
  <c r="J21" i="29"/>
  <c r="J22" i="29"/>
  <c r="J23" i="29"/>
  <c r="J24" i="29"/>
  <c r="J25" i="29"/>
  <c r="J26" i="29"/>
  <c r="J27" i="29"/>
  <c r="J28" i="29"/>
  <c r="J29" i="29"/>
  <c r="J30" i="29"/>
  <c r="J31" i="29"/>
  <c r="J32" i="29"/>
  <c r="J33" i="29"/>
  <c r="J34" i="29"/>
  <c r="J35" i="29"/>
  <c r="J36" i="29"/>
  <c r="J37" i="29"/>
  <c r="J38" i="29"/>
  <c r="J39" i="29"/>
  <c r="J40" i="29"/>
  <c r="J41" i="29"/>
  <c r="J42" i="29"/>
  <c r="J43" i="29"/>
  <c r="J44" i="29"/>
  <c r="J45" i="29"/>
  <c r="J46" i="29"/>
  <c r="J47" i="29"/>
  <c r="J48" i="29"/>
  <c r="J49" i="29"/>
  <c r="J50" i="29"/>
  <c r="J51" i="29"/>
  <c r="J52" i="29"/>
  <c r="J53" i="29"/>
  <c r="J54" i="29"/>
  <c r="J55" i="29"/>
  <c r="J56" i="29"/>
  <c r="J57" i="29"/>
  <c r="J58" i="29"/>
  <c r="J59" i="29"/>
  <c r="J60" i="29"/>
  <c r="J61" i="29"/>
  <c r="J62" i="29"/>
  <c r="J63" i="29"/>
  <c r="J64" i="29"/>
  <c r="J65" i="29"/>
  <c r="J66" i="29"/>
  <c r="J67" i="29"/>
  <c r="J68" i="29"/>
  <c r="J69" i="29"/>
  <c r="J70" i="29"/>
  <c r="J71" i="29"/>
  <c r="J72" i="29"/>
  <c r="J73" i="29"/>
  <c r="J74" i="29"/>
  <c r="J75" i="29"/>
  <c r="J76" i="29"/>
  <c r="J77" i="29"/>
  <c r="J78" i="29"/>
  <c r="J79" i="29"/>
  <c r="J80" i="29"/>
  <c r="J81" i="29"/>
  <c r="J82" i="29"/>
  <c r="J83" i="29"/>
  <c r="J84" i="29"/>
  <c r="J85" i="29"/>
  <c r="J86" i="29"/>
  <c r="J87" i="29"/>
  <c r="J88" i="29"/>
  <c r="J89" i="29"/>
  <c r="J90" i="29"/>
  <c r="J91" i="29"/>
  <c r="J92" i="29"/>
  <c r="J93" i="29"/>
  <c r="J94" i="29"/>
  <c r="J95" i="29"/>
  <c r="J96" i="29"/>
  <c r="J97" i="29"/>
  <c r="J98" i="29"/>
  <c r="J99" i="29"/>
  <c r="J3" i="29"/>
  <c r="B12" i="28"/>
  <c r="F4" i="29" l="1"/>
  <c r="F5" i="29"/>
  <c r="F6" i="29"/>
  <c r="F7" i="29"/>
  <c r="F8" i="29"/>
  <c r="F9" i="29"/>
  <c r="F10" i="29"/>
  <c r="F11" i="29"/>
  <c r="F12" i="29"/>
  <c r="F13" i="29"/>
  <c r="F14" i="29"/>
  <c r="F15" i="29"/>
  <c r="F16" i="29"/>
  <c r="F17" i="29"/>
  <c r="F18" i="29"/>
  <c r="F19" i="29"/>
  <c r="F20" i="29"/>
  <c r="F21" i="29"/>
  <c r="F22" i="29"/>
  <c r="F23" i="29"/>
  <c r="F24" i="29"/>
  <c r="F25" i="29"/>
  <c r="F26" i="29"/>
  <c r="F27" i="29"/>
  <c r="F28" i="29"/>
  <c r="F29" i="29"/>
  <c r="F30" i="29"/>
  <c r="F31" i="29"/>
  <c r="F32" i="29"/>
  <c r="F33" i="29"/>
  <c r="F34" i="29"/>
  <c r="F35" i="29"/>
  <c r="F36" i="29"/>
  <c r="F37" i="29"/>
  <c r="F38" i="29"/>
  <c r="F39" i="29"/>
  <c r="F40" i="29"/>
  <c r="F41" i="29"/>
  <c r="F42" i="29"/>
  <c r="F43" i="29"/>
  <c r="F44" i="29"/>
  <c r="F45" i="29"/>
  <c r="F46" i="29"/>
  <c r="F47" i="29"/>
  <c r="F48" i="29"/>
  <c r="F49" i="29"/>
  <c r="F50" i="29"/>
  <c r="F51" i="29"/>
  <c r="F52" i="29"/>
  <c r="F53" i="29"/>
  <c r="F54" i="29"/>
  <c r="F55" i="29"/>
  <c r="F56" i="29"/>
  <c r="F57" i="29"/>
  <c r="F58" i="29"/>
  <c r="F59" i="29"/>
  <c r="F60" i="29"/>
  <c r="F61" i="29"/>
  <c r="F62" i="29"/>
  <c r="F63" i="29"/>
  <c r="F64" i="29"/>
  <c r="F65" i="29"/>
  <c r="F66" i="29"/>
  <c r="F67" i="29"/>
  <c r="F68" i="29"/>
  <c r="F69" i="29"/>
  <c r="F70" i="29"/>
  <c r="F71" i="29"/>
  <c r="F72" i="29"/>
  <c r="F73" i="29"/>
  <c r="F74" i="29"/>
  <c r="F75" i="29"/>
  <c r="F76" i="29"/>
  <c r="F77" i="29"/>
  <c r="F78" i="29"/>
  <c r="F79" i="29"/>
  <c r="F80" i="29"/>
  <c r="F81" i="29"/>
  <c r="F82" i="29"/>
  <c r="F83" i="29"/>
  <c r="F84" i="29"/>
  <c r="F85" i="29"/>
  <c r="F86" i="29"/>
  <c r="F87" i="29"/>
  <c r="F88" i="29"/>
  <c r="F89" i="29"/>
  <c r="F90" i="29"/>
  <c r="F91" i="29"/>
  <c r="F92" i="29"/>
  <c r="F93" i="29"/>
  <c r="F94" i="29"/>
  <c r="F95" i="29"/>
  <c r="F96" i="29"/>
  <c r="F97" i="29"/>
  <c r="F98" i="29"/>
  <c r="F99" i="29"/>
  <c r="F3" i="29"/>
  <c r="B3" i="29"/>
  <c r="C195" i="29"/>
  <c r="B6" i="28"/>
  <c r="C6" i="28" s="1"/>
  <c r="B4" i="28"/>
  <c r="C4" i="28" s="1"/>
  <c r="B7" i="28"/>
  <c r="C7" i="28" s="1"/>
  <c r="B4" i="29"/>
  <c r="B5" i="29"/>
  <c r="B6" i="29"/>
  <c r="B7" i="29"/>
  <c r="B8" i="29"/>
  <c r="B9" i="29"/>
  <c r="B10" i="29"/>
  <c r="B11" i="29"/>
  <c r="B12" i="29"/>
  <c r="B13" i="29"/>
  <c r="B14" i="29"/>
  <c r="B15" i="29"/>
  <c r="B16" i="29"/>
  <c r="B17" i="29"/>
  <c r="B18" i="29"/>
  <c r="B19" i="29"/>
  <c r="B20" i="29"/>
  <c r="B21" i="29"/>
  <c r="B22" i="29"/>
  <c r="B23" i="29"/>
  <c r="B24" i="29"/>
  <c r="B25" i="29"/>
  <c r="B26" i="29"/>
  <c r="B27" i="29"/>
  <c r="B28" i="29"/>
  <c r="B29" i="29"/>
  <c r="B30" i="29"/>
  <c r="B31" i="29"/>
  <c r="B32" i="29"/>
  <c r="B33" i="29"/>
  <c r="B34" i="29"/>
  <c r="B35" i="29"/>
  <c r="B36" i="29"/>
  <c r="B37" i="29"/>
  <c r="B38" i="29"/>
  <c r="B39" i="29"/>
  <c r="B40" i="29"/>
  <c r="B41" i="29"/>
  <c r="B42" i="29"/>
  <c r="B43" i="29"/>
  <c r="B44" i="29"/>
  <c r="B45" i="29"/>
  <c r="B46" i="29"/>
  <c r="B47" i="29"/>
  <c r="B48" i="29"/>
  <c r="B49" i="29"/>
  <c r="B50" i="29"/>
  <c r="B51" i="29"/>
  <c r="B52" i="29"/>
  <c r="B53" i="29"/>
  <c r="B54" i="29"/>
  <c r="B55" i="29"/>
  <c r="B56" i="29"/>
  <c r="B57" i="29"/>
  <c r="B58" i="29"/>
  <c r="B59" i="29"/>
  <c r="B60" i="29"/>
  <c r="B61" i="29"/>
  <c r="B62" i="29"/>
  <c r="B63" i="29"/>
  <c r="B64" i="29"/>
  <c r="B65" i="29"/>
  <c r="B66" i="29"/>
  <c r="B67" i="29"/>
  <c r="B68" i="29"/>
  <c r="B69" i="29"/>
  <c r="B70" i="29"/>
  <c r="B71" i="29"/>
  <c r="B72" i="29"/>
  <c r="B73" i="29"/>
  <c r="B74" i="29"/>
  <c r="B75" i="29"/>
  <c r="B76" i="29"/>
  <c r="B77" i="29"/>
  <c r="B78" i="29"/>
  <c r="B79" i="29"/>
  <c r="B80" i="29"/>
  <c r="B81" i="29"/>
  <c r="B82" i="29"/>
  <c r="B83" i="29"/>
  <c r="B84" i="29"/>
  <c r="B85" i="29"/>
  <c r="B86" i="29"/>
  <c r="B87" i="29"/>
  <c r="B88" i="29"/>
  <c r="B89" i="29"/>
  <c r="B90" i="29"/>
  <c r="B91" i="29"/>
  <c r="B92" i="29"/>
  <c r="B93" i="29"/>
  <c r="B94" i="29"/>
  <c r="B95" i="29"/>
  <c r="B96" i="29"/>
  <c r="B97" i="29"/>
  <c r="B98" i="29"/>
  <c r="B99" i="29"/>
  <c r="C12" i="28"/>
  <c r="B5" i="28"/>
  <c r="C5" i="28" s="1"/>
  <c r="B8" i="28"/>
  <c r="C8" i="28" s="1"/>
  <c r="B9" i="28"/>
  <c r="C9" i="28" s="1"/>
  <c r="B10" i="28"/>
  <c r="C10" i="28" s="1"/>
  <c r="B11" i="28"/>
  <c r="C11" i="28" s="1"/>
  <c r="B13" i="28"/>
  <c r="C13" i="28" s="1"/>
  <c r="B14" i="28"/>
  <c r="C14" i="28" s="1"/>
  <c r="B15" i="28"/>
  <c r="C15" i="28" s="1"/>
  <c r="B16" i="28"/>
  <c r="C16" i="28" s="1"/>
  <c r="B17" i="28"/>
  <c r="C17" i="28" s="1"/>
  <c r="B18" i="28"/>
  <c r="C18" i="28" s="1"/>
  <c r="B19" i="28"/>
  <c r="C19" i="28" s="1"/>
  <c r="B20" i="28"/>
  <c r="C20" i="28" s="1"/>
  <c r="B21" i="28"/>
  <c r="C21" i="28" s="1"/>
  <c r="B22" i="28"/>
  <c r="C22" i="28" s="1"/>
  <c r="B23" i="28"/>
  <c r="C23" i="28" s="1"/>
  <c r="B24" i="28"/>
  <c r="C24" i="28" s="1"/>
  <c r="B25" i="28"/>
  <c r="C25" i="28" s="1"/>
  <c r="B26" i="28"/>
  <c r="C26" i="28" s="1"/>
  <c r="B27" i="28"/>
  <c r="C27" i="28" s="1"/>
  <c r="B28" i="28"/>
  <c r="C28" i="28" s="1"/>
  <c r="B29" i="28"/>
  <c r="C29" i="28" s="1"/>
  <c r="B30" i="28"/>
  <c r="C30" i="28" s="1"/>
  <c r="B31" i="28"/>
  <c r="C31" i="28" s="1"/>
  <c r="B32" i="28"/>
  <c r="C32" i="28" s="1"/>
  <c r="B33" i="28"/>
  <c r="C33" i="28" s="1"/>
  <c r="B34" i="28"/>
  <c r="C34" i="28" s="1"/>
  <c r="B35" i="28"/>
  <c r="C35" i="28" s="1"/>
  <c r="B36" i="28"/>
  <c r="C36" i="28" s="1"/>
  <c r="B37" i="28"/>
  <c r="C37" i="28" s="1"/>
  <c r="B38" i="28"/>
  <c r="C38" i="28" s="1"/>
  <c r="B39" i="28"/>
  <c r="C39" i="28" s="1"/>
  <c r="B40" i="28"/>
  <c r="C40" i="28" s="1"/>
  <c r="B41" i="28"/>
  <c r="C41" i="28" s="1"/>
  <c r="B42" i="28"/>
  <c r="C42" i="28" s="1"/>
  <c r="B43" i="28"/>
  <c r="C43" i="28" s="1"/>
  <c r="B44" i="28"/>
  <c r="C44" i="28" s="1"/>
  <c r="B45" i="28"/>
  <c r="C45" i="28" s="1"/>
  <c r="B46" i="28"/>
  <c r="C46" i="28" s="1"/>
  <c r="B47" i="28"/>
  <c r="C47" i="28" s="1"/>
  <c r="B48" i="28"/>
  <c r="C48" i="28" s="1"/>
  <c r="B49" i="28"/>
  <c r="C49" i="28" s="1"/>
  <c r="B50" i="28"/>
  <c r="C50" i="28" s="1"/>
  <c r="B51" i="28"/>
  <c r="C51" i="28" s="1"/>
  <c r="B52" i="28"/>
  <c r="C52" i="28" s="1"/>
  <c r="B53" i="28"/>
  <c r="C53" i="28" s="1"/>
  <c r="B54" i="28"/>
  <c r="C54" i="28" s="1"/>
  <c r="B55" i="28"/>
  <c r="C55" i="28" s="1"/>
  <c r="B56" i="28"/>
  <c r="C56" i="28" s="1"/>
  <c r="B57" i="28"/>
  <c r="C57" i="28" s="1"/>
  <c r="B58" i="28"/>
  <c r="C58" i="28" s="1"/>
  <c r="B59" i="28"/>
  <c r="C59" i="28" s="1"/>
  <c r="B60" i="28"/>
  <c r="C60" i="28" s="1"/>
  <c r="B61" i="28"/>
  <c r="C61" i="28" s="1"/>
  <c r="B62" i="28"/>
  <c r="C62" i="28" s="1"/>
  <c r="B63" i="28"/>
  <c r="C63" i="28" s="1"/>
  <c r="B64" i="28"/>
  <c r="C64" i="28" s="1"/>
  <c r="B65" i="28"/>
  <c r="C65" i="28" s="1"/>
  <c r="B66" i="28"/>
  <c r="C66" i="28" s="1"/>
  <c r="B67" i="28"/>
  <c r="C67" i="28" s="1"/>
  <c r="B68" i="28"/>
  <c r="C68" i="28" s="1"/>
  <c r="B69" i="28"/>
  <c r="C69" i="28" s="1"/>
  <c r="B70" i="28"/>
  <c r="C70" i="28" s="1"/>
  <c r="B71" i="28"/>
  <c r="C71" i="28" s="1"/>
  <c r="B72" i="28"/>
  <c r="C72" i="28" s="1"/>
  <c r="B73" i="28"/>
  <c r="C73" i="28" s="1"/>
  <c r="B74" i="28"/>
  <c r="C74" i="28" s="1"/>
  <c r="B75" i="28"/>
  <c r="C75" i="28" s="1"/>
  <c r="B76" i="28"/>
  <c r="C76" i="28" s="1"/>
  <c r="B77" i="28"/>
  <c r="C77" i="28" s="1"/>
  <c r="B78" i="28"/>
  <c r="C78" i="28" s="1"/>
  <c r="B79" i="28"/>
  <c r="C79" i="28" s="1"/>
  <c r="B80" i="28"/>
  <c r="C80" i="28" s="1"/>
  <c r="B81" i="28"/>
  <c r="C81" i="28" s="1"/>
  <c r="B82" i="28"/>
  <c r="C82" i="28" s="1"/>
  <c r="B83" i="28"/>
  <c r="C83" i="28" s="1"/>
  <c r="B84" i="28"/>
  <c r="C84" i="28" s="1"/>
  <c r="B85" i="28"/>
  <c r="C85" i="28" s="1"/>
  <c r="B86" i="28"/>
  <c r="C86" i="28" s="1"/>
  <c r="B87" i="28"/>
  <c r="C87" i="28" s="1"/>
  <c r="B88" i="28"/>
  <c r="C88" i="28" s="1"/>
  <c r="B89" i="28"/>
  <c r="C89" i="28" s="1"/>
  <c r="B90" i="28"/>
  <c r="C90" i="28" s="1"/>
  <c r="B91" i="28"/>
  <c r="C91" i="28" s="1"/>
  <c r="B92" i="28"/>
  <c r="C92" i="28" s="1"/>
  <c r="B93" i="28"/>
  <c r="C93" i="28" s="1"/>
  <c r="B94" i="28"/>
  <c r="C94" i="28" s="1"/>
  <c r="B95" i="28"/>
  <c r="C95" i="28" s="1"/>
  <c r="B96" i="28"/>
  <c r="C96" i="28" s="1"/>
  <c r="B97" i="28"/>
  <c r="C97" i="28" s="1"/>
  <c r="BK24" i="29" l="1"/>
  <c r="O83" i="29"/>
  <c r="O55" i="29"/>
  <c r="O23" i="29"/>
  <c r="P76" i="29"/>
  <c r="P60" i="29"/>
  <c r="P40" i="29"/>
  <c r="P16" i="29"/>
  <c r="O36" i="29"/>
  <c r="O92" i="29"/>
  <c r="O56" i="29"/>
  <c r="O8" i="29"/>
  <c r="O77" i="29"/>
  <c r="O45" i="29"/>
  <c r="O85" i="29"/>
  <c r="O53" i="29"/>
  <c r="O21" i="29"/>
  <c r="S96" i="29"/>
  <c r="T85" i="29"/>
  <c r="S76" i="29"/>
  <c r="S64" i="29"/>
  <c r="T53" i="29"/>
  <c r="S44" i="29"/>
  <c r="S32" i="29"/>
  <c r="S20" i="29"/>
  <c r="T9" i="29"/>
  <c r="S81" i="29"/>
  <c r="S49" i="29"/>
  <c r="S21" i="29"/>
  <c r="W59" i="29"/>
  <c r="W31" i="29"/>
  <c r="W7" i="29"/>
  <c r="X52" i="29"/>
  <c r="X28" i="29"/>
  <c r="W11" i="29"/>
  <c r="W32" i="29"/>
  <c r="W92" i="29"/>
  <c r="W76" i="29"/>
  <c r="W60" i="29"/>
  <c r="W4" i="29"/>
  <c r="AB89" i="29"/>
  <c r="AA80" i="29"/>
  <c r="AA68" i="29"/>
  <c r="AA56" i="29"/>
  <c r="AB45" i="29"/>
  <c r="AA36" i="29"/>
  <c r="AA24" i="29"/>
  <c r="AB13" i="29"/>
  <c r="AA73" i="29"/>
  <c r="AA41" i="29"/>
  <c r="AA9" i="29"/>
  <c r="AE84" i="29"/>
  <c r="AF73" i="29"/>
  <c r="AE64" i="29"/>
  <c r="AE52" i="29"/>
  <c r="AF41" i="29"/>
  <c r="AE32" i="29"/>
  <c r="AE20" i="29"/>
  <c r="AF9" i="29"/>
  <c r="AE77" i="29"/>
  <c r="AE45" i="29"/>
  <c r="AE13" i="29"/>
  <c r="AI84" i="29"/>
  <c r="AI72" i="29"/>
  <c r="AI60" i="29"/>
  <c r="AJ49" i="29"/>
  <c r="AI40" i="29"/>
  <c r="AI28" i="29"/>
  <c r="AI20" i="29"/>
  <c r="AI8" i="29"/>
  <c r="AI61" i="29"/>
  <c r="AI29" i="29"/>
  <c r="AM75" i="29"/>
  <c r="AM59" i="29"/>
  <c r="AM35" i="29"/>
  <c r="AM7" i="29"/>
  <c r="AM51" i="29"/>
  <c r="AM19" i="29"/>
  <c r="AM24" i="29"/>
  <c r="AM88" i="29"/>
  <c r="AM72" i="29"/>
  <c r="AM56" i="29"/>
  <c r="AM16" i="29"/>
  <c r="AQ95" i="29"/>
  <c r="AQ79" i="29"/>
  <c r="AQ63" i="29"/>
  <c r="AR48" i="29"/>
  <c r="AQ39" i="29"/>
  <c r="AQ27" i="29"/>
  <c r="AR12" i="29"/>
  <c r="AQ84" i="29"/>
  <c r="AQ68" i="29"/>
  <c r="AQ52" i="29"/>
  <c r="AQ16" i="29"/>
  <c r="AU97" i="29"/>
  <c r="AU81" i="29"/>
  <c r="AU65" i="29"/>
  <c r="AV50" i="29"/>
  <c r="AU41" i="29"/>
  <c r="AV30" i="29"/>
  <c r="AU21" i="29"/>
  <c r="AU9" i="29"/>
  <c r="AU38" i="29"/>
  <c r="AY99" i="29"/>
  <c r="AY67" i="29"/>
  <c r="AY43" i="29"/>
  <c r="AZ20" i="29"/>
  <c r="AY68" i="29"/>
  <c r="AY92" i="29"/>
  <c r="AY12" i="29"/>
  <c r="BC71" i="29"/>
  <c r="BC47" i="29"/>
  <c r="BC23" i="29"/>
  <c r="BC68" i="29"/>
  <c r="BC96" i="29"/>
  <c r="BC36" i="29"/>
  <c r="BG7" i="29"/>
  <c r="BH12" i="29"/>
  <c r="BG72" i="29"/>
  <c r="BG40" i="29"/>
  <c r="BK27" i="29"/>
  <c r="BK47" i="29"/>
  <c r="BK88" i="29"/>
  <c r="BK56" i="29"/>
  <c r="L85" i="29"/>
  <c r="L13" i="29"/>
  <c r="P57" i="29"/>
  <c r="P97" i="29"/>
  <c r="T36" i="29"/>
  <c r="T68" i="29"/>
  <c r="T92" i="29"/>
  <c r="X23" i="29"/>
  <c r="X55" i="29"/>
  <c r="X83" i="29"/>
  <c r="AB18" i="29"/>
  <c r="AB50" i="29"/>
  <c r="AB66" i="29"/>
  <c r="AB86" i="29"/>
  <c r="AE9" i="29"/>
  <c r="AE25" i="29"/>
  <c r="AE41" i="29"/>
  <c r="AF57" i="29"/>
  <c r="AE73" i="29"/>
  <c r="AF89" i="29"/>
  <c r="L69" i="29"/>
  <c r="P73" i="29"/>
  <c r="L65" i="29"/>
  <c r="P5" i="29"/>
  <c r="P69" i="29"/>
  <c r="T12" i="29"/>
  <c r="T48" i="29"/>
  <c r="T80" i="29"/>
  <c r="X27" i="29"/>
  <c r="X59" i="29"/>
  <c r="X95" i="29"/>
  <c r="L61" i="29"/>
  <c r="O9" i="29"/>
  <c r="P65" i="29"/>
  <c r="T8" i="29"/>
  <c r="T44" i="29"/>
  <c r="T76" i="29"/>
  <c r="T96" i="29"/>
  <c r="X31" i="29"/>
  <c r="X63" i="29"/>
  <c r="X91" i="29"/>
  <c r="AA26" i="29"/>
  <c r="AB54" i="29"/>
  <c r="AA74" i="29"/>
  <c r="AA90" i="29"/>
  <c r="AF13" i="29"/>
  <c r="AF29" i="29"/>
  <c r="AF45" i="29"/>
  <c r="AF61" i="29"/>
  <c r="AF77" i="29"/>
  <c r="BP92" i="29"/>
  <c r="L53" i="29"/>
  <c r="P17" i="29"/>
  <c r="T32" i="29"/>
  <c r="L49" i="29"/>
  <c r="P25" i="29"/>
  <c r="P81" i="29"/>
  <c r="T20" i="29"/>
  <c r="T56" i="29"/>
  <c r="X35" i="29"/>
  <c r="X67" i="29"/>
  <c r="AB6" i="29"/>
  <c r="AB38" i="29"/>
  <c r="L73" i="29"/>
  <c r="L9" i="29"/>
  <c r="P85" i="29"/>
  <c r="AJ40" i="29"/>
  <c r="AJ88" i="29"/>
  <c r="AN35" i="29"/>
  <c r="AN79" i="29"/>
  <c r="AR42" i="29"/>
  <c r="AV5" i="29"/>
  <c r="AV53" i="29"/>
  <c r="AV97" i="29"/>
  <c r="AZ44" i="29"/>
  <c r="AZ80" i="29"/>
  <c r="BD7" i="29"/>
  <c r="BD39" i="29"/>
  <c r="BD71" i="29"/>
  <c r="BG18" i="29"/>
  <c r="BG70" i="29"/>
  <c r="BK45" i="29"/>
  <c r="BL89" i="29"/>
  <c r="BP28" i="29"/>
  <c r="BP60" i="29"/>
  <c r="L84" i="29"/>
  <c r="L68" i="29"/>
  <c r="L52" i="29"/>
  <c r="L20" i="29"/>
  <c r="O18" i="29"/>
  <c r="O34" i="29"/>
  <c r="O54" i="29"/>
  <c r="O70" i="29"/>
  <c r="O90" i="29"/>
  <c r="S9" i="29"/>
  <c r="S25" i="29"/>
  <c r="T41" i="29"/>
  <c r="T57" i="29"/>
  <c r="T73" i="29"/>
  <c r="T89" i="29"/>
  <c r="AJ20" i="29"/>
  <c r="AJ68" i="29"/>
  <c r="AN27" i="29"/>
  <c r="AN75" i="29"/>
  <c r="AR26" i="29"/>
  <c r="AQ86" i="29"/>
  <c r="AV37" i="29"/>
  <c r="AV89" i="29"/>
  <c r="AZ40" i="29"/>
  <c r="AZ76" i="29"/>
  <c r="BD19" i="29"/>
  <c r="BD51" i="29"/>
  <c r="BD83" i="29"/>
  <c r="L45" i="29"/>
  <c r="P21" i="29"/>
  <c r="P77" i="29"/>
  <c r="T16" i="29"/>
  <c r="T52" i="29"/>
  <c r="T84" i="29"/>
  <c r="X7" i="29"/>
  <c r="X39" i="29"/>
  <c r="X71" i="29"/>
  <c r="X99" i="29"/>
  <c r="AB34" i="29"/>
  <c r="AA58" i="29"/>
  <c r="AB78" i="29"/>
  <c r="AB98" i="29"/>
  <c r="AE17" i="29"/>
  <c r="AE33" i="29"/>
  <c r="AE49" i="29"/>
  <c r="AE65" i="29"/>
  <c r="AE81" i="29"/>
  <c r="L93" i="29"/>
  <c r="L37" i="29"/>
  <c r="P33" i="29"/>
  <c r="L97" i="29"/>
  <c r="L29" i="29"/>
  <c r="O41" i="29"/>
  <c r="P93" i="29"/>
  <c r="T28" i="29"/>
  <c r="T64" i="29"/>
  <c r="X11" i="29"/>
  <c r="X43" i="29"/>
  <c r="X75" i="29"/>
  <c r="AA14" i="29"/>
  <c r="L33" i="29"/>
  <c r="P37" i="29"/>
  <c r="O89" i="29"/>
  <c r="T24" i="29"/>
  <c r="T60" i="29"/>
  <c r="T88" i="29"/>
  <c r="X15" i="29"/>
  <c r="X47" i="29"/>
  <c r="X79" i="29"/>
  <c r="AA10" i="29"/>
  <c r="AA42" i="29"/>
  <c r="AB62" i="29"/>
  <c r="AB82" i="29"/>
  <c r="AE5" i="29"/>
  <c r="AF21" i="29"/>
  <c r="AF37" i="29"/>
  <c r="AE53" i="29"/>
  <c r="AF69" i="29"/>
  <c r="AF85" i="29"/>
  <c r="L77" i="29"/>
  <c r="L21" i="29"/>
  <c r="P53" i="29"/>
  <c r="L81" i="29"/>
  <c r="L17" i="29"/>
  <c r="P61" i="29"/>
  <c r="T4" i="29"/>
  <c r="T40" i="29"/>
  <c r="T72" i="29"/>
  <c r="X19" i="29"/>
  <c r="X51" i="29"/>
  <c r="X87" i="29"/>
  <c r="AB22" i="29"/>
  <c r="AB70" i="29"/>
  <c r="L41" i="29"/>
  <c r="O29" i="29"/>
  <c r="AJ16" i="29"/>
  <c r="AJ64" i="29"/>
  <c r="AN11" i="29"/>
  <c r="AN59" i="29"/>
  <c r="AR6" i="29"/>
  <c r="AR66" i="29"/>
  <c r="AV25" i="29"/>
  <c r="AV73" i="29"/>
  <c r="AZ24" i="29"/>
  <c r="AZ60" i="29"/>
  <c r="AZ92" i="29"/>
  <c r="BD23" i="29"/>
  <c r="BD55" i="29"/>
  <c r="BD87" i="29"/>
  <c r="BG54" i="29"/>
  <c r="BG98" i="29"/>
  <c r="BL69" i="29"/>
  <c r="BP12" i="29"/>
  <c r="BP44" i="29"/>
  <c r="BP76" i="29"/>
  <c r="L92" i="29"/>
  <c r="L76" i="29"/>
  <c r="L60" i="29"/>
  <c r="L44" i="29"/>
  <c r="L28" i="29"/>
  <c r="L12" i="29"/>
  <c r="O10" i="29"/>
  <c r="O26" i="29"/>
  <c r="O42" i="29"/>
  <c r="O62" i="29"/>
  <c r="O78" i="29"/>
  <c r="O98" i="29"/>
  <c r="S17" i="29"/>
  <c r="S33" i="29"/>
  <c r="T49" i="29"/>
  <c r="T65" i="29"/>
  <c r="T81" i="29"/>
  <c r="S97" i="29"/>
  <c r="AJ44" i="29"/>
  <c r="AN51" i="29"/>
  <c r="AN95" i="29"/>
  <c r="AR58" i="29"/>
  <c r="AV21" i="29"/>
  <c r="AV65" i="29"/>
  <c r="AY16" i="29"/>
  <c r="AZ56" i="29"/>
  <c r="BD35" i="29"/>
  <c r="BD67" i="29"/>
  <c r="AB30" i="29"/>
  <c r="L25" i="29"/>
  <c r="AJ28" i="29"/>
  <c r="AN23" i="29"/>
  <c r="AR22" i="29"/>
  <c r="AV41" i="29"/>
  <c r="AY32" i="29"/>
  <c r="AZ96" i="29"/>
  <c r="BD63" i="29"/>
  <c r="BG62" i="29"/>
  <c r="BL81" i="29"/>
  <c r="BP52" i="29"/>
  <c r="L24" i="29"/>
  <c r="O14" i="29"/>
  <c r="O50" i="29"/>
  <c r="O82" i="29"/>
  <c r="T21" i="29"/>
  <c r="S53" i="29"/>
  <c r="S85" i="29"/>
  <c r="AJ56" i="29"/>
  <c r="AN63" i="29"/>
  <c r="AQ70" i="29"/>
  <c r="AV77" i="29"/>
  <c r="AZ68" i="29"/>
  <c r="BD43" i="29"/>
  <c r="BD99" i="29"/>
  <c r="BG66" i="29"/>
  <c r="BK33" i="29"/>
  <c r="BL85" i="29"/>
  <c r="BP24" i="29"/>
  <c r="BP56" i="29"/>
  <c r="BP84" i="29"/>
  <c r="L87" i="29"/>
  <c r="L71" i="29"/>
  <c r="L55" i="29"/>
  <c r="L39" i="29"/>
  <c r="L23" i="29"/>
  <c r="L7" i="29"/>
  <c r="P15" i="29"/>
  <c r="P31" i="29"/>
  <c r="P47" i="29"/>
  <c r="P63" i="29"/>
  <c r="P79" i="29"/>
  <c r="P95" i="29"/>
  <c r="T14" i="29"/>
  <c r="T30" i="29"/>
  <c r="T46" i="29"/>
  <c r="T62" i="29"/>
  <c r="T78" i="29"/>
  <c r="AF93" i="29"/>
  <c r="AJ48" i="29"/>
  <c r="AJ92" i="29"/>
  <c r="AN43" i="29"/>
  <c r="AN99" i="29"/>
  <c r="AR62" i="29"/>
  <c r="AV33" i="29"/>
  <c r="AV81" i="29"/>
  <c r="AY36" i="29"/>
  <c r="L90" i="29"/>
  <c r="L74" i="29"/>
  <c r="L58" i="29"/>
  <c r="L26" i="29"/>
  <c r="L10" i="29"/>
  <c r="P12" i="29"/>
  <c r="O28" i="29"/>
  <c r="P44" i="29"/>
  <c r="O60" i="29"/>
  <c r="O76" i="29"/>
  <c r="P92" i="29"/>
  <c r="S15" i="29"/>
  <c r="S35" i="29"/>
  <c r="S67" i="29"/>
  <c r="S99" i="29"/>
  <c r="W12" i="29"/>
  <c r="W28" i="29"/>
  <c r="X44" i="29"/>
  <c r="X60" i="29"/>
  <c r="X76" i="29"/>
  <c r="X92" i="29"/>
  <c r="AA11" i="29"/>
  <c r="AA27" i="29"/>
  <c r="AA43" i="29"/>
  <c r="AA59" i="29"/>
  <c r="AA75" i="29"/>
  <c r="AA91" i="29"/>
  <c r="AF10" i="29"/>
  <c r="AF30" i="29"/>
  <c r="AF50" i="29"/>
  <c r="AF70" i="29"/>
  <c r="AF90" i="29"/>
  <c r="AJ9" i="29"/>
  <c r="AI25" i="29"/>
  <c r="AI41" i="29"/>
  <c r="AI57" i="29"/>
  <c r="S98" i="29"/>
  <c r="W17" i="29"/>
  <c r="W33" i="29"/>
  <c r="W49" i="29"/>
  <c r="X69" i="29"/>
  <c r="X85" i="29"/>
  <c r="AB20" i="29"/>
  <c r="AB36" i="29"/>
  <c r="AB52" i="29"/>
  <c r="AB68" i="29"/>
  <c r="AB84" i="29"/>
  <c r="AE23" i="29"/>
  <c r="AE39" i="29"/>
  <c r="AE67" i="29"/>
  <c r="AE87" i="29"/>
  <c r="AI6" i="29"/>
  <c r="AJ30" i="29"/>
  <c r="W10" i="29"/>
  <c r="W42" i="29"/>
  <c r="W62" i="29"/>
  <c r="W78" i="29"/>
  <c r="W94" i="29"/>
  <c r="AA13" i="29"/>
  <c r="AA29" i="29"/>
  <c r="AA45" i="29"/>
  <c r="AA61" i="29"/>
  <c r="AB77" i="29"/>
  <c r="AB93" i="29"/>
  <c r="AF12" i="29"/>
  <c r="AF28" i="29"/>
  <c r="AF44" i="29"/>
  <c r="AF60" i="29"/>
  <c r="AF76" i="29"/>
  <c r="AF92" i="29"/>
  <c r="AI15" i="29"/>
  <c r="AI71" i="29"/>
  <c r="AM14" i="29"/>
  <c r="AI77" i="29"/>
  <c r="AB46" i="29"/>
  <c r="O13" i="29"/>
  <c r="AJ52" i="29"/>
  <c r="AN47" i="29"/>
  <c r="AR54" i="29"/>
  <c r="AV61" i="29"/>
  <c r="AZ52" i="29"/>
  <c r="BD15" i="29"/>
  <c r="BD79" i="29"/>
  <c r="BG82" i="29"/>
  <c r="BP4" i="29"/>
  <c r="BP72" i="29"/>
  <c r="O22" i="29"/>
  <c r="O58" i="29"/>
  <c r="O94" i="29"/>
  <c r="T29" i="29"/>
  <c r="S61" i="29"/>
  <c r="S93" i="29"/>
  <c r="AJ80" i="29"/>
  <c r="AN83" i="29"/>
  <c r="AV9" i="29"/>
  <c r="AZ4" i="29"/>
  <c r="AZ88" i="29"/>
  <c r="BD59" i="29"/>
  <c r="BG26" i="29"/>
  <c r="BG78" i="29"/>
  <c r="BL53" i="29"/>
  <c r="BL97" i="29"/>
  <c r="BP32" i="29"/>
  <c r="BP64" i="29"/>
  <c r="L99" i="29"/>
  <c r="L83" i="29"/>
  <c r="L67" i="29"/>
  <c r="L51" i="29"/>
  <c r="L35" i="29"/>
  <c r="L19" i="29"/>
  <c r="P19" i="29"/>
  <c r="P35" i="29"/>
  <c r="P51" i="29"/>
  <c r="P67" i="29"/>
  <c r="P83" i="29"/>
  <c r="P99" i="29"/>
  <c r="T18" i="29"/>
  <c r="T34" i="29"/>
  <c r="S50" i="29"/>
  <c r="S66" i="29"/>
  <c r="S82" i="29"/>
  <c r="AJ12" i="29"/>
  <c r="AJ60" i="29"/>
  <c r="AN7" i="29"/>
  <c r="AN55" i="29"/>
  <c r="AR18" i="29"/>
  <c r="AQ74" i="29"/>
  <c r="AV45" i="29"/>
  <c r="AV93" i="29"/>
  <c r="AY64" i="29"/>
  <c r="L86" i="29"/>
  <c r="L54" i="29"/>
  <c r="L38" i="29"/>
  <c r="L22" i="29"/>
  <c r="L6" i="29"/>
  <c r="O16" i="29"/>
  <c r="P32" i="29"/>
  <c r="P48" i="29"/>
  <c r="O64" i="29"/>
  <c r="P80" i="29"/>
  <c r="P96" i="29"/>
  <c r="S19" i="29"/>
  <c r="S43" i="29"/>
  <c r="S75" i="29"/>
  <c r="BP96" i="29"/>
  <c r="W16" i="29"/>
  <c r="X32" i="29"/>
  <c r="X48" i="29"/>
  <c r="X64" i="29"/>
  <c r="X80" i="29"/>
  <c r="X96" i="29"/>
  <c r="AA15" i="29"/>
  <c r="AA31" i="29"/>
  <c r="AA47" i="29"/>
  <c r="AA63" i="29"/>
  <c r="AA79" i="29"/>
  <c r="AA95" i="29"/>
  <c r="AE18" i="29"/>
  <c r="AE34" i="29"/>
  <c r="AF58" i="29"/>
  <c r="AF74" i="29"/>
  <c r="AF94" i="29"/>
  <c r="AI13" i="29"/>
  <c r="AJ29" i="29"/>
  <c r="AJ45" i="29"/>
  <c r="AJ61" i="29"/>
  <c r="W5" i="29"/>
  <c r="X21" i="29"/>
  <c r="X37" i="29"/>
  <c r="X53" i="29"/>
  <c r="X73" i="29"/>
  <c r="X89" i="29"/>
  <c r="AB8" i="29"/>
  <c r="AB24" i="29"/>
  <c r="AB40" i="29"/>
  <c r="AB56" i="29"/>
  <c r="AB72" i="29"/>
  <c r="AB88" i="29"/>
  <c r="AE7" i="29"/>
  <c r="AE27" i="29"/>
  <c r="AE47" i="29"/>
  <c r="AE71" i="29"/>
  <c r="AE91" i="29"/>
  <c r="AJ10" i="29"/>
  <c r="AI34" i="29"/>
  <c r="W18" i="29"/>
  <c r="W46" i="29"/>
  <c r="W66" i="29"/>
  <c r="W82" i="29"/>
  <c r="W98" i="29"/>
  <c r="AB17" i="29"/>
  <c r="AB33" i="29"/>
  <c r="AB49" i="29"/>
  <c r="AB65" i="29"/>
  <c r="AA81" i="29"/>
  <c r="AA97" i="29"/>
  <c r="AF16" i="29"/>
  <c r="AF32" i="29"/>
  <c r="AF48" i="29"/>
  <c r="AF64" i="29"/>
  <c r="AF80" i="29"/>
  <c r="AF96" i="29"/>
  <c r="AI27" i="29"/>
  <c r="AI75" i="29"/>
  <c r="AM30" i="29"/>
  <c r="AM4" i="29"/>
  <c r="AN20" i="29"/>
  <c r="AN36" i="29"/>
  <c r="AN52" i="29"/>
  <c r="AN68" i="29"/>
  <c r="AN84" i="29"/>
  <c r="AR19" i="29"/>
  <c r="AR35" i="29"/>
  <c r="AR51" i="29"/>
  <c r="AR67" i="29"/>
  <c r="AR83" i="29"/>
  <c r="AR99" i="29"/>
  <c r="AV18" i="29"/>
  <c r="AU34" i="29"/>
  <c r="AU50" i="29"/>
  <c r="AZ13" i="29"/>
  <c r="AZ37" i="29"/>
  <c r="AZ57" i="29"/>
  <c r="AZ77" i="29"/>
  <c r="BD8" i="29"/>
  <c r="AI62" i="29"/>
  <c r="AI86" i="29"/>
  <c r="AM37" i="29"/>
  <c r="AM69" i="29"/>
  <c r="AN89" i="29"/>
  <c r="AQ8" i="29"/>
  <c r="AR24" i="29"/>
  <c r="AR40" i="29"/>
  <c r="AR56" i="29"/>
  <c r="AR72" i="29"/>
  <c r="AR88" i="29"/>
  <c r="AV7" i="29"/>
  <c r="AV27" i="29"/>
  <c r="AV43" i="29"/>
  <c r="L89" i="29"/>
  <c r="P45" i="29"/>
  <c r="AJ76" i="29"/>
  <c r="AN67" i="29"/>
  <c r="AQ78" i="29"/>
  <c r="AV85" i="29"/>
  <c r="AZ72" i="29"/>
  <c r="BD31" i="29"/>
  <c r="BD95" i="29"/>
  <c r="BL21" i="29"/>
  <c r="BP20" i="29"/>
  <c r="BP88" i="29"/>
  <c r="L40" i="29"/>
  <c r="L8" i="29"/>
  <c r="O30" i="29"/>
  <c r="O66" i="29"/>
  <c r="T5" i="29"/>
  <c r="T37" i="29"/>
  <c r="S69" i="29"/>
  <c r="AJ8" i="29"/>
  <c r="AN15" i="29"/>
  <c r="AR10" i="29"/>
  <c r="AV29" i="29"/>
  <c r="AZ28" i="29"/>
  <c r="BD11" i="29"/>
  <c r="BD75" i="29"/>
  <c r="BG50" i="29"/>
  <c r="BG90" i="29"/>
  <c r="BL65" i="29"/>
  <c r="BP8" i="29"/>
  <c r="BP40" i="29"/>
  <c r="BP68" i="29"/>
  <c r="L95" i="29"/>
  <c r="L79" i="29"/>
  <c r="L63" i="29"/>
  <c r="L47" i="29"/>
  <c r="L31" i="29"/>
  <c r="L15" i="29"/>
  <c r="P7" i="29"/>
  <c r="P23" i="29"/>
  <c r="P39" i="29"/>
  <c r="P55" i="29"/>
  <c r="P71" i="29"/>
  <c r="P87" i="29"/>
  <c r="T6" i="29"/>
  <c r="T22" i="29"/>
  <c r="T38" i="29"/>
  <c r="T54" i="29"/>
  <c r="T70" i="29"/>
  <c r="T86" i="29"/>
  <c r="AJ24" i="29"/>
  <c r="AJ72" i="29"/>
  <c r="AN19" i="29"/>
  <c r="AN71" i="29"/>
  <c r="AR34" i="29"/>
  <c r="AQ90" i="29"/>
  <c r="AV57" i="29"/>
  <c r="AZ8" i="29"/>
  <c r="L98" i="29"/>
  <c r="L66" i="29"/>
  <c r="L50" i="29"/>
  <c r="L34" i="29"/>
  <c r="L18" i="29"/>
  <c r="O4" i="29"/>
  <c r="P20" i="29"/>
  <c r="P36" i="29"/>
  <c r="P52" i="29"/>
  <c r="P68" i="29"/>
  <c r="P84" i="29"/>
  <c r="S27" i="29"/>
  <c r="S51" i="29"/>
  <c r="S83" i="29"/>
  <c r="X4" i="29"/>
  <c r="X20" i="29"/>
  <c r="X36" i="29"/>
  <c r="W52" i="29"/>
  <c r="X68" i="29"/>
  <c r="X84" i="29"/>
  <c r="AA19" i="29"/>
  <c r="AA35" i="29"/>
  <c r="AA51" i="29"/>
  <c r="AA67" i="29"/>
  <c r="AA83" i="29"/>
  <c r="AA99" i="29"/>
  <c r="AF22" i="29"/>
  <c r="AF38" i="29"/>
  <c r="AE62" i="29"/>
  <c r="AF82" i="29"/>
  <c r="AF98" i="29"/>
  <c r="AJ17" i="29"/>
  <c r="AJ33" i="29"/>
  <c r="AI49" i="29"/>
  <c r="AI65" i="29"/>
  <c r="W9" i="29"/>
  <c r="W25" i="29"/>
  <c r="W41" i="29"/>
  <c r="X61" i="29"/>
  <c r="X77" i="29"/>
  <c r="X93" i="29"/>
  <c r="AB12" i="29"/>
  <c r="AB28" i="29"/>
  <c r="AB44" i="29"/>
  <c r="AB60" i="29"/>
  <c r="AB76" i="29"/>
  <c r="AB92" i="29"/>
  <c r="AE15" i="29"/>
  <c r="AE31" i="29"/>
  <c r="AE55" i="29"/>
  <c r="AE79" i="29"/>
  <c r="AE95" i="29"/>
  <c r="AJ14" i="29"/>
  <c r="AI38" i="29"/>
  <c r="W26" i="29"/>
  <c r="W50" i="29"/>
  <c r="W70" i="29"/>
  <c r="W86" i="29"/>
  <c r="AA5" i="29"/>
  <c r="AA21" i="29"/>
  <c r="AA37" i="29"/>
  <c r="AA53" i="29"/>
  <c r="AA69" i="29"/>
  <c r="AB85" i="29"/>
  <c r="AF20" i="29"/>
  <c r="AF36" i="29"/>
  <c r="AF52" i="29"/>
  <c r="AF68" i="29"/>
  <c r="AF84" i="29"/>
  <c r="AI7" i="29"/>
  <c r="AI39" i="29"/>
  <c r="AI83" i="29"/>
  <c r="AJ69" i="29"/>
  <c r="AN8" i="29"/>
  <c r="L57" i="29"/>
  <c r="AJ4" i="29"/>
  <c r="AJ96" i="29"/>
  <c r="AN91" i="29"/>
  <c r="AV17" i="29"/>
  <c r="AZ12" i="29"/>
  <c r="AZ84" i="29"/>
  <c r="BD47" i="29"/>
  <c r="BG34" i="29"/>
  <c r="BL57" i="29"/>
  <c r="BP36" i="29"/>
  <c r="L96" i="29"/>
  <c r="L32" i="29"/>
  <c r="O6" i="29"/>
  <c r="O38" i="29"/>
  <c r="O74" i="29"/>
  <c r="T13" i="29"/>
  <c r="S45" i="29"/>
  <c r="S77" i="29"/>
  <c r="AJ32" i="29"/>
  <c r="AN39" i="29"/>
  <c r="AR38" i="29"/>
  <c r="AV49" i="29"/>
  <c r="AY48" i="29"/>
  <c r="BD27" i="29"/>
  <c r="BD91" i="29"/>
  <c r="BG58" i="29"/>
  <c r="BK13" i="29"/>
  <c r="BL73" i="29"/>
  <c r="BP16" i="29"/>
  <c r="BP48" i="29"/>
  <c r="BP80" i="29"/>
  <c r="L91" i="29"/>
  <c r="L75" i="29"/>
  <c r="L59" i="29"/>
  <c r="L43" i="29"/>
  <c r="L27" i="29"/>
  <c r="L11" i="29"/>
  <c r="P11" i="29"/>
  <c r="P27" i="29"/>
  <c r="P43" i="29"/>
  <c r="P59" i="29"/>
  <c r="P75" i="29"/>
  <c r="P91" i="29"/>
  <c r="S10" i="29"/>
  <c r="S26" i="29"/>
  <c r="S42" i="29"/>
  <c r="S58" i="29"/>
  <c r="S74" i="29"/>
  <c r="S90" i="29"/>
  <c r="AJ36" i="29"/>
  <c r="AJ84" i="29"/>
  <c r="AN31" i="29"/>
  <c r="AN87" i="29"/>
  <c r="AR50" i="29"/>
  <c r="AV13" i="29"/>
  <c r="AV69" i="29"/>
  <c r="AY20" i="29"/>
  <c r="L94" i="29"/>
  <c r="L78" i="29"/>
  <c r="L62" i="29"/>
  <c r="L46" i="29"/>
  <c r="L30" i="29"/>
  <c r="L14" i="29"/>
  <c r="P8" i="29"/>
  <c r="P24" i="29"/>
  <c r="O40" i="29"/>
  <c r="P56" i="29"/>
  <c r="P72" i="29"/>
  <c r="P88" i="29"/>
  <c r="S11" i="29"/>
  <c r="S31" i="29"/>
  <c r="S59" i="29"/>
  <c r="S91" i="29"/>
  <c r="X8" i="29"/>
  <c r="X24" i="29"/>
  <c r="X40" i="29"/>
  <c r="X56" i="29"/>
  <c r="X72" i="29"/>
  <c r="X88" i="29"/>
  <c r="AA7" i="29"/>
  <c r="AA23" i="29"/>
  <c r="AA39" i="29"/>
  <c r="AA55" i="29"/>
  <c r="AA71" i="29"/>
  <c r="AA87" i="29"/>
  <c r="AF6" i="29"/>
  <c r="AF26" i="29"/>
  <c r="AF42" i="29"/>
  <c r="AF66" i="29"/>
  <c r="AF86" i="29"/>
  <c r="AJ5" i="29"/>
  <c r="AI21" i="29"/>
  <c r="AI37" i="29"/>
  <c r="AJ53" i="29"/>
  <c r="T94" i="29"/>
  <c r="X13" i="29"/>
  <c r="X29" i="29"/>
  <c r="X45" i="29"/>
  <c r="W65" i="29"/>
  <c r="X81" i="29"/>
  <c r="X97" i="29"/>
  <c r="AB16" i="29"/>
  <c r="AB32" i="29"/>
  <c r="AB48" i="29"/>
  <c r="AB64" i="29"/>
  <c r="AB80" i="29"/>
  <c r="AB96" i="29"/>
  <c r="AE19" i="29"/>
  <c r="AE35" i="29"/>
  <c r="AE63" i="29"/>
  <c r="AE83" i="29"/>
  <c r="AE99" i="29"/>
  <c r="AJ18" i="29"/>
  <c r="AJ42" i="29"/>
  <c r="W34" i="29"/>
  <c r="W58" i="29"/>
  <c r="W74" i="29"/>
  <c r="W90" i="29"/>
  <c r="AB9" i="29"/>
  <c r="AB25" i="29"/>
  <c r="AB41" i="29"/>
  <c r="AB57" i="29"/>
  <c r="AB73" i="29"/>
  <c r="AA89" i="29"/>
  <c r="AF8" i="29"/>
  <c r="AF24" i="29"/>
  <c r="AF40" i="29"/>
  <c r="AF56" i="29"/>
  <c r="AF72" i="29"/>
  <c r="AF88" i="29"/>
  <c r="AI11" i="29"/>
  <c r="AI43" i="29"/>
  <c r="AI99" i="29"/>
  <c r="AJ73" i="29"/>
  <c r="AN12" i="29"/>
  <c r="AN28" i="29"/>
  <c r="AN44" i="29"/>
  <c r="AN60" i="29"/>
  <c r="AN76" i="29"/>
  <c r="AN92" i="29"/>
  <c r="AR11" i="29"/>
  <c r="AR27" i="29"/>
  <c r="AR43" i="29"/>
  <c r="AR59" i="29"/>
  <c r="AR75" i="29"/>
  <c r="AR91" i="29"/>
  <c r="AU10" i="29"/>
  <c r="AV26" i="29"/>
  <c r="AU42" i="29"/>
  <c r="AZ5" i="29"/>
  <c r="AZ25" i="29"/>
  <c r="AZ45" i="29"/>
  <c r="AZ69" i="29"/>
  <c r="AY93" i="29"/>
  <c r="AI50" i="29"/>
  <c r="AI70" i="29"/>
  <c r="AM17" i="29"/>
  <c r="AM53" i="29"/>
  <c r="AN81" i="29"/>
  <c r="AN97" i="29"/>
  <c r="AR16" i="29"/>
  <c r="AR32" i="29"/>
  <c r="AQ48" i="29"/>
  <c r="AR64" i="29"/>
  <c r="AR80" i="29"/>
  <c r="AR96" i="29"/>
  <c r="AU15" i="29"/>
  <c r="AV35" i="29"/>
  <c r="AN16" i="29"/>
  <c r="AN48" i="29"/>
  <c r="AN80" i="29"/>
  <c r="AR15" i="29"/>
  <c r="AR47" i="29"/>
  <c r="AR79" i="29"/>
  <c r="AV14" i="29"/>
  <c r="AV46" i="29"/>
  <c r="AY29" i="29"/>
  <c r="AZ73" i="29"/>
  <c r="AI54" i="29"/>
  <c r="AM21" i="29"/>
  <c r="AN85" i="29"/>
  <c r="AR20" i="29"/>
  <c r="AR52" i="29"/>
  <c r="AR84" i="29"/>
  <c r="AV23" i="29"/>
  <c r="AV51" i="29"/>
  <c r="AV71" i="29"/>
  <c r="AV91" i="29"/>
  <c r="AY18" i="29"/>
  <c r="AY38" i="29"/>
  <c r="AY58" i="29"/>
  <c r="AY82" i="29"/>
  <c r="BD13" i="29"/>
  <c r="AM46" i="29"/>
  <c r="AM70" i="29"/>
  <c r="AM90" i="29"/>
  <c r="AR9" i="29"/>
  <c r="AQ29" i="29"/>
  <c r="AQ53" i="29"/>
  <c r="AQ69" i="29"/>
  <c r="AQ85" i="29"/>
  <c r="AU8" i="29"/>
  <c r="AU36" i="29"/>
  <c r="AU56" i="29"/>
  <c r="AU76" i="29"/>
  <c r="AZ19" i="29"/>
  <c r="AZ35" i="29"/>
  <c r="AZ51" i="29"/>
  <c r="AZ67" i="29"/>
  <c r="AZ83" i="29"/>
  <c r="AZ99" i="29"/>
  <c r="BC30" i="29"/>
  <c r="BC54" i="29"/>
  <c r="BD16" i="29"/>
  <c r="BC32" i="29"/>
  <c r="BD48" i="29"/>
  <c r="BC64" i="29"/>
  <c r="BD80" i="29"/>
  <c r="BD96" i="29"/>
  <c r="BH15" i="29"/>
  <c r="BH31" i="29"/>
  <c r="BH47" i="29"/>
  <c r="BH71" i="29"/>
  <c r="BH95" i="29"/>
  <c r="BK30" i="29"/>
  <c r="BP5" i="29"/>
  <c r="BO21" i="29"/>
  <c r="BO37" i="29"/>
  <c r="BO53" i="29"/>
  <c r="BP73" i="29"/>
  <c r="BP97" i="29"/>
  <c r="BC37" i="29"/>
  <c r="BD57" i="29"/>
  <c r="BD73" i="29"/>
  <c r="BD89" i="29"/>
  <c r="BH8" i="29"/>
  <c r="BH24" i="29"/>
  <c r="BH40" i="29"/>
  <c r="BH56" i="29"/>
  <c r="BH72" i="29"/>
  <c r="BH88" i="29"/>
  <c r="BL7" i="29"/>
  <c r="BL23" i="29"/>
  <c r="BL39" i="29"/>
  <c r="BL55" i="29"/>
  <c r="BL71" i="29"/>
  <c r="BL87" i="29"/>
  <c r="BO10" i="29"/>
  <c r="BO30" i="29"/>
  <c r="BP50" i="29"/>
  <c r="BP74" i="29"/>
  <c r="BP94" i="29"/>
  <c r="BC94" i="29"/>
  <c r="BG25" i="29"/>
  <c r="BG41" i="29"/>
  <c r="BG69" i="29"/>
  <c r="BG85" i="29"/>
  <c r="BL16" i="29"/>
  <c r="BL32" i="29"/>
  <c r="BL48" i="29"/>
  <c r="BL64" i="29"/>
  <c r="BL80" i="29"/>
  <c r="BL96" i="29"/>
  <c r="BO23" i="29"/>
  <c r="BO43" i="29"/>
  <c r="BO63" i="29"/>
  <c r="BO79" i="29"/>
  <c r="BO95" i="29"/>
  <c r="W87" i="29"/>
  <c r="AV52" i="29"/>
  <c r="AZ29" i="29"/>
  <c r="AY77" i="29"/>
  <c r="X74" i="29"/>
  <c r="AY41" i="29"/>
  <c r="BH37" i="29"/>
  <c r="AV68" i="29"/>
  <c r="AZ42" i="29"/>
  <c r="AE50" i="29"/>
  <c r="AU87" i="29"/>
  <c r="AY13" i="29"/>
  <c r="AE58" i="29"/>
  <c r="AM61" i="29"/>
  <c r="AZ6" i="29"/>
  <c r="X10" i="29"/>
  <c r="AF27" i="29"/>
  <c r="AI74" i="29"/>
  <c r="AM97" i="29"/>
  <c r="AV24" i="29"/>
  <c r="BC57" i="29"/>
  <c r="BK85" i="29"/>
  <c r="S46" i="29"/>
  <c r="X49" i="29"/>
  <c r="AE22" i="29"/>
  <c r="AM93" i="29"/>
  <c r="BH17" i="29"/>
  <c r="P41" i="29"/>
  <c r="AB59" i="29"/>
  <c r="AE46" i="29"/>
  <c r="AI78" i="29"/>
  <c r="AN13" i="29"/>
  <c r="AR14" i="29"/>
  <c r="AR46" i="29"/>
  <c r="X66" i="29"/>
  <c r="W95" i="29"/>
  <c r="AB35" i="29"/>
  <c r="AB91" i="29"/>
  <c r="AF78" i="29"/>
  <c r="AM10" i="29"/>
  <c r="AN77" i="29"/>
  <c r="O95" i="29"/>
  <c r="T75" i="29"/>
  <c r="AB42" i="29"/>
  <c r="AB99" i="29"/>
  <c r="AE54" i="29"/>
  <c r="AN74" i="29"/>
  <c r="AF51" i="29"/>
  <c r="AI22" i="29"/>
  <c r="AQ33" i="29"/>
  <c r="AZ61" i="29"/>
  <c r="BL18" i="29"/>
  <c r="BO94" i="29"/>
  <c r="AQ38" i="29"/>
  <c r="AR70" i="29"/>
  <c r="AV8" i="29"/>
  <c r="AV76" i="29"/>
  <c r="AZ26" i="29"/>
  <c r="AY85" i="29"/>
  <c r="BD38" i="29"/>
  <c r="BD69" i="29"/>
  <c r="BH25" i="29"/>
  <c r="BG63" i="29"/>
  <c r="BH82" i="29"/>
  <c r="BL33" i="29"/>
  <c r="BP46" i="29"/>
  <c r="BO85" i="29"/>
  <c r="AN24" i="29"/>
  <c r="AN56" i="29"/>
  <c r="AN88" i="29"/>
  <c r="AR23" i="29"/>
  <c r="AR55" i="29"/>
  <c r="AR87" i="29"/>
  <c r="AU22" i="29"/>
  <c r="AV54" i="29"/>
  <c r="AZ41" i="29"/>
  <c r="AZ85" i="29"/>
  <c r="AI66" i="29"/>
  <c r="AN45" i="29"/>
  <c r="AN93" i="29"/>
  <c r="AR28" i="29"/>
  <c r="AR60" i="29"/>
  <c r="AR92" i="29"/>
  <c r="AU31" i="29"/>
  <c r="AV55" i="29"/>
  <c r="AV75" i="29"/>
  <c r="AU95" i="29"/>
  <c r="AY22" i="29"/>
  <c r="AY42" i="29"/>
  <c r="AY66" i="29"/>
  <c r="AY90" i="29"/>
  <c r="BC21" i="29"/>
  <c r="AM58" i="29"/>
  <c r="AM78" i="29"/>
  <c r="AM94" i="29"/>
  <c r="AQ13" i="29"/>
  <c r="AQ37" i="29"/>
  <c r="AQ57" i="29"/>
  <c r="AR73" i="29"/>
  <c r="AR89" i="29"/>
  <c r="AU20" i="29"/>
  <c r="AU40" i="29"/>
  <c r="AU60" i="29"/>
  <c r="AU84" i="29"/>
  <c r="AZ7" i="29"/>
  <c r="AZ23" i="29"/>
  <c r="AZ39" i="29"/>
  <c r="AZ55" i="29"/>
  <c r="AZ71" i="29"/>
  <c r="AZ87" i="29"/>
  <c r="BC10" i="29"/>
  <c r="BC38" i="29"/>
  <c r="BC62" i="29"/>
  <c r="BD20" i="29"/>
  <c r="BD36" i="29"/>
  <c r="BC52" i="29"/>
  <c r="BD68" i="29"/>
  <c r="BD84" i="29"/>
  <c r="BH19" i="29"/>
  <c r="BH35" i="29"/>
  <c r="BH51" i="29"/>
  <c r="BH75" i="29"/>
  <c r="BK10" i="29"/>
  <c r="BK42" i="29"/>
  <c r="BO9" i="29"/>
  <c r="BP25" i="29"/>
  <c r="BP41" i="29"/>
  <c r="BP57" i="29"/>
  <c r="BP81" i="29"/>
  <c r="BD25" i="29"/>
  <c r="BD41" i="29"/>
  <c r="BC61" i="29"/>
  <c r="BC77" i="29"/>
  <c r="BC93" i="29"/>
  <c r="BG12" i="29"/>
  <c r="BH28" i="29"/>
  <c r="BH44" i="29"/>
  <c r="BH60" i="29"/>
  <c r="BH76" i="29"/>
  <c r="BH92" i="29"/>
  <c r="BL11" i="29"/>
  <c r="BL27" i="29"/>
  <c r="BL43" i="29"/>
  <c r="BL59" i="29"/>
  <c r="BL75" i="29"/>
  <c r="BL91" i="29"/>
  <c r="BO14" i="29"/>
  <c r="BP34" i="29"/>
  <c r="BP58" i="29"/>
  <c r="BP78" i="29"/>
  <c r="BP98" i="29"/>
  <c r="BG9" i="29"/>
  <c r="BH29" i="29"/>
  <c r="BG49" i="29"/>
  <c r="BG73" i="29"/>
  <c r="BL20" i="29"/>
  <c r="BL36" i="29"/>
  <c r="BL52" i="29"/>
  <c r="BL68" i="29"/>
  <c r="BL84" i="29"/>
  <c r="BO7" i="29"/>
  <c r="BO27" i="29"/>
  <c r="BO47" i="29"/>
  <c r="BO67" i="29"/>
  <c r="BO83" i="29"/>
  <c r="BO99" i="29"/>
  <c r="X90" i="29"/>
  <c r="AU55" i="29"/>
  <c r="AZ66" i="29"/>
  <c r="BD94" i="29"/>
  <c r="AB14" i="29"/>
  <c r="AZ70" i="29"/>
  <c r="AJ46" i="29"/>
  <c r="AU71" i="29"/>
  <c r="AY45" i="29"/>
  <c r="AN42" i="29"/>
  <c r="AV95" i="29"/>
  <c r="BD33" i="29"/>
  <c r="AE85" i="29"/>
  <c r="AV79" i="29"/>
  <c r="AY9" i="29"/>
  <c r="S6" i="29"/>
  <c r="W13" i="29"/>
  <c r="AE30" i="29"/>
  <c r="AN86" i="29"/>
  <c r="AQ6" i="29"/>
  <c r="AU27" i="29"/>
  <c r="BH18" i="29"/>
  <c r="BP42" i="29"/>
  <c r="X5" i="29"/>
  <c r="AB11" i="29"/>
  <c r="AJ66" i="29"/>
  <c r="AN98" i="29"/>
  <c r="BH85" i="29"/>
  <c r="T11" i="29"/>
  <c r="AA6" i="29"/>
  <c r="AA62" i="29"/>
  <c r="AF46" i="29"/>
  <c r="AJ78" i="29"/>
  <c r="AM13" i="29"/>
  <c r="AQ14" i="29"/>
  <c r="AQ46" i="29"/>
  <c r="W69" i="29"/>
  <c r="X98" i="29"/>
  <c r="AA38" i="29"/>
  <c r="AE43" i="29"/>
  <c r="AJ50" i="29"/>
  <c r="AN10" i="29"/>
  <c r="AM77" i="29"/>
  <c r="P98" i="29"/>
  <c r="S78" i="29"/>
  <c r="AB58" i="29"/>
  <c r="AF14" i="29"/>
  <c r="AI63" i="29"/>
  <c r="AE11" i="29"/>
  <c r="AF83" i="29"/>
  <c r="AJ22" i="29"/>
  <c r="AR33" i="29"/>
  <c r="AZ93" i="29"/>
  <c r="BK21" i="29"/>
  <c r="AN69" i="29"/>
  <c r="AR41" i="29"/>
  <c r="AQ73" i="29"/>
  <c r="AV40" i="29"/>
  <c r="AV92" i="29"/>
  <c r="AZ54" i="29"/>
  <c r="BD10" i="29"/>
  <c r="BC41" i="29"/>
  <c r="BD78" i="29"/>
  <c r="BH34" i="29"/>
  <c r="BH66" i="29"/>
  <c r="BG87" i="29"/>
  <c r="BK73" i="29"/>
  <c r="BO65" i="29"/>
  <c r="BO97" i="29"/>
  <c r="AQ81" i="29"/>
  <c r="AY25" i="29"/>
  <c r="AZ90" i="29"/>
  <c r="BD37" i="29"/>
  <c r="BD70" i="29"/>
  <c r="BH26" i="29"/>
  <c r="BH54" i="29"/>
  <c r="BH70" i="29"/>
  <c r="BG83" i="29"/>
  <c r="BK57" i="29"/>
  <c r="BO34" i="29"/>
  <c r="BO69" i="29"/>
  <c r="O57" i="29"/>
  <c r="AI23" i="29"/>
  <c r="AI79" i="29"/>
  <c r="AM33" i="29"/>
  <c r="BC6" i="29"/>
  <c r="BH55" i="29"/>
  <c r="BH99" i="29"/>
  <c r="BK49" i="29"/>
  <c r="BP77" i="29"/>
  <c r="S94" i="29"/>
  <c r="T10" i="29"/>
  <c r="T51" i="29"/>
  <c r="T83" i="29"/>
  <c r="X18" i="29"/>
  <c r="X58" i="29"/>
  <c r="W83" i="29"/>
  <c r="W99" i="29"/>
  <c r="AA54" i="29"/>
  <c r="AE6" i="29"/>
  <c r="AF71" i="29"/>
  <c r="AE90" i="29"/>
  <c r="AJ27" i="29"/>
  <c r="AI58" i="29"/>
  <c r="AJ90" i="29"/>
  <c r="AM49" i="29"/>
  <c r="AZ89" i="29"/>
  <c r="BH13" i="29"/>
  <c r="BG74" i="29"/>
  <c r="BK26" i="29"/>
  <c r="BL77" i="29"/>
  <c r="AJ31" i="29"/>
  <c r="AI87" i="29"/>
  <c r="AN21" i="29"/>
  <c r="AN53" i="29"/>
  <c r="AU19" i="29"/>
  <c r="AU83" i="29"/>
  <c r="AZ86" i="29"/>
  <c r="BD53" i="29"/>
  <c r="AM32" i="29"/>
  <c r="AN64" i="29"/>
  <c r="AN96" i="29"/>
  <c r="AR31" i="29"/>
  <c r="AR63" i="29"/>
  <c r="AR95" i="29"/>
  <c r="AU30" i="29"/>
  <c r="AZ9" i="29"/>
  <c r="AZ53" i="29"/>
  <c r="AJ74" i="29"/>
  <c r="AN61" i="29"/>
  <c r="AR4" i="29"/>
  <c r="AQ36" i="29"/>
  <c r="AR68" i="29"/>
  <c r="AU39" i="29"/>
  <c r="AU59" i="29"/>
  <c r="AU79" i="29"/>
  <c r="AY6" i="29"/>
  <c r="AY26" i="29"/>
  <c r="AY50" i="29"/>
  <c r="AY70" i="29"/>
  <c r="AY98" i="29"/>
  <c r="AM34" i="29"/>
  <c r="AM62" i="29"/>
  <c r="AM82" i="29"/>
  <c r="AM98" i="29"/>
  <c r="AQ21" i="29"/>
  <c r="AQ41" i="29"/>
  <c r="AQ61" i="29"/>
  <c r="AR77" i="29"/>
  <c r="AQ93" i="29"/>
  <c r="AU24" i="29"/>
  <c r="AU48" i="29"/>
  <c r="AU68" i="29"/>
  <c r="AU88" i="29"/>
  <c r="AZ11" i="29"/>
  <c r="AZ27" i="29"/>
  <c r="AZ43" i="29"/>
  <c r="AZ59" i="29"/>
  <c r="AZ75" i="29"/>
  <c r="AZ91" i="29"/>
  <c r="BC22" i="29"/>
  <c r="BC42" i="29"/>
  <c r="BC70" i="29"/>
  <c r="BD24" i="29"/>
  <c r="BD40" i="29"/>
  <c r="BD56" i="29"/>
  <c r="BD72" i="29"/>
  <c r="BD88" i="29"/>
  <c r="BH7" i="29"/>
  <c r="BH23" i="29"/>
  <c r="BH39" i="29"/>
  <c r="BH59" i="29"/>
  <c r="BH83" i="29"/>
  <c r="BK14" i="29"/>
  <c r="BK46" i="29"/>
  <c r="BO13" i="29"/>
  <c r="BO29" i="29"/>
  <c r="BO45" i="29"/>
  <c r="BP65" i="29"/>
  <c r="BP85" i="29"/>
  <c r="BD29" i="29"/>
  <c r="BD45" i="29"/>
  <c r="BC65" i="29"/>
  <c r="BD81" i="29"/>
  <c r="BD97" i="29"/>
  <c r="BH16" i="29"/>
  <c r="BH32" i="29"/>
  <c r="BH48" i="29"/>
  <c r="BH64" i="29"/>
  <c r="BH80" i="29"/>
  <c r="BH96" i="29"/>
  <c r="BL15" i="29"/>
  <c r="BL31" i="29"/>
  <c r="BL47" i="29"/>
  <c r="BL63" i="29"/>
  <c r="BL79" i="29"/>
  <c r="BL95" i="29"/>
  <c r="BP18" i="29"/>
  <c r="BO42" i="29"/>
  <c r="BP62" i="29"/>
  <c r="BO82" i="29"/>
  <c r="BC78" i="29"/>
  <c r="BG17" i="29"/>
  <c r="BG33" i="29"/>
  <c r="BG57" i="29"/>
  <c r="BG77" i="29"/>
  <c r="BK8" i="29"/>
  <c r="BL24" i="29"/>
  <c r="BL40" i="29"/>
  <c r="BL56" i="29"/>
  <c r="BL72" i="29"/>
  <c r="BL88" i="29"/>
  <c r="BO11" i="29"/>
  <c r="BO31" i="29"/>
  <c r="BO55" i="29"/>
  <c r="BO71" i="29"/>
  <c r="BO87" i="29"/>
  <c r="AV59" i="29"/>
  <c r="AB27" i="29"/>
  <c r="AV72" i="29"/>
  <c r="AY69" i="29"/>
  <c r="BC97" i="29"/>
  <c r="AV63" i="29"/>
  <c r="AY73" i="29"/>
  <c r="AV47" i="29"/>
  <c r="AZ34" i="29"/>
  <c r="AB90" i="29"/>
  <c r="AM45" i="29"/>
  <c r="AY5" i="29"/>
  <c r="AF34" i="29"/>
  <c r="AN37" i="29"/>
  <c r="AV88" i="29"/>
  <c r="BP10" i="29"/>
  <c r="T67" i="29"/>
  <c r="X34" i="29"/>
  <c r="AF91" i="29"/>
  <c r="AM89" i="29"/>
  <c r="AV4" i="29"/>
  <c r="AZ98" i="29"/>
  <c r="BG21" i="29"/>
  <c r="BO78" i="29"/>
  <c r="X26" i="29"/>
  <c r="AB74" i="29"/>
  <c r="AM85" i="29"/>
  <c r="AV11" i="29"/>
  <c r="BL50" i="29"/>
  <c r="S14" i="29"/>
  <c r="AB43" i="29"/>
  <c r="AB94" i="29"/>
  <c r="AF97" i="29"/>
  <c r="AI94" i="29"/>
  <c r="AN29" i="29"/>
  <c r="AR30" i="29"/>
  <c r="X50" i="29"/>
  <c r="W79" i="29"/>
  <c r="AB10" i="29"/>
  <c r="AB75" i="29"/>
  <c r="AF43" i="29"/>
  <c r="AI91" i="29"/>
  <c r="AM26" i="29"/>
  <c r="P62" i="29"/>
  <c r="T35" i="29"/>
  <c r="X42" i="29"/>
  <c r="AB67" i="29"/>
  <c r="AE14" i="29"/>
  <c r="AJ63" i="29"/>
  <c r="AF11" i="29"/>
  <c r="AE89" i="29"/>
  <c r="AQ17" i="29"/>
  <c r="AQ49" i="29"/>
  <c r="BD65" i="29"/>
  <c r="BL45" i="29"/>
  <c r="AQ22" i="29"/>
  <c r="AQ54" i="29"/>
  <c r="AR86" i="29"/>
  <c r="AU43" i="29"/>
  <c r="AZ18" i="29"/>
  <c r="AY57" i="29"/>
  <c r="BC13" i="29"/>
  <c r="BD46" i="29"/>
  <c r="BC81" i="29"/>
  <c r="BH50" i="29"/>
  <c r="BH69" i="29"/>
  <c r="BH90" i="29"/>
  <c r="BP23" i="29"/>
  <c r="BO74" i="29"/>
  <c r="AQ62" i="29"/>
  <c r="AN40" i="29"/>
  <c r="AN72" i="29"/>
  <c r="AR7" i="29"/>
  <c r="AR39" i="29"/>
  <c r="AR71" i="29"/>
  <c r="AV6" i="29"/>
  <c r="AV38" i="29"/>
  <c r="AZ21" i="29"/>
  <c r="AY61" i="29"/>
  <c r="AI46" i="29"/>
  <c r="AN5" i="29"/>
  <c r="AN73" i="29"/>
  <c r="AQ12" i="29"/>
  <c r="AQ44" i="29"/>
  <c r="AR76" i="29"/>
  <c r="AU11" i="29"/>
  <c r="AU47" i="29"/>
  <c r="AU63" i="29"/>
  <c r="AV87" i="29"/>
  <c r="AY10" i="29"/>
  <c r="AY34" i="29"/>
  <c r="AY54" i="29"/>
  <c r="AY74" i="29"/>
  <c r="BC5" i="29"/>
  <c r="AM42" i="29"/>
  <c r="AM66" i="29"/>
  <c r="AM86" i="29"/>
  <c r="AR5" i="29"/>
  <c r="AQ25" i="29"/>
  <c r="AQ45" i="29"/>
  <c r="AQ65" i="29"/>
  <c r="AR81" i="29"/>
  <c r="AU4" i="29"/>
  <c r="AU32" i="29"/>
  <c r="AU52" i="29"/>
  <c r="AU72" i="29"/>
  <c r="AU92" i="29"/>
  <c r="AZ15" i="29"/>
  <c r="AZ31" i="29"/>
  <c r="AZ47" i="29"/>
  <c r="AZ63" i="29"/>
  <c r="AZ79" i="29"/>
  <c r="AZ95" i="29"/>
  <c r="BC26" i="29"/>
  <c r="BC46" i="29"/>
  <c r="BC12" i="29"/>
  <c r="BD28" i="29"/>
  <c r="BC44" i="29"/>
  <c r="BD60" i="29"/>
  <c r="BD76" i="29"/>
  <c r="BD92" i="29"/>
  <c r="BH11" i="29"/>
  <c r="BH27" i="29"/>
  <c r="BH43" i="29"/>
  <c r="BH63" i="29"/>
  <c r="BH87" i="29"/>
  <c r="BK18" i="29"/>
  <c r="BK50" i="29"/>
  <c r="BP17" i="29"/>
  <c r="BP33" i="29"/>
  <c r="BP49" i="29"/>
  <c r="BP69" i="29"/>
  <c r="BP89" i="29"/>
  <c r="BC33" i="29"/>
  <c r="BC49" i="29"/>
  <c r="BC69" i="29"/>
  <c r="BC85" i="29"/>
  <c r="BH20" i="29"/>
  <c r="BH36" i="29"/>
  <c r="BH52" i="29"/>
  <c r="BH68" i="29"/>
  <c r="BH84" i="29"/>
  <c r="BL19" i="29"/>
  <c r="BL35" i="29"/>
  <c r="BL51" i="29"/>
  <c r="BL67" i="29"/>
  <c r="BL83" i="29"/>
  <c r="BL99" i="29"/>
  <c r="BP26" i="29"/>
  <c r="BO46" i="29"/>
  <c r="BO66" i="29"/>
  <c r="BP90" i="29"/>
  <c r="BC86" i="29"/>
  <c r="BH21" i="29"/>
  <c r="BG37" i="29"/>
  <c r="BG61" i="29"/>
  <c r="BG81" i="29"/>
  <c r="BL12" i="29"/>
  <c r="BL28" i="29"/>
  <c r="BL44" i="29"/>
  <c r="BL60" i="29"/>
  <c r="BL76" i="29"/>
  <c r="BL92" i="29"/>
  <c r="BO15" i="29"/>
  <c r="BO39" i="29"/>
  <c r="BO59" i="29"/>
  <c r="BO75" i="29"/>
  <c r="BO91" i="29"/>
  <c r="X65" i="29"/>
  <c r="AA30" i="29"/>
  <c r="AU75" i="29"/>
  <c r="AZ74" i="29"/>
  <c r="BK69" i="29"/>
  <c r="AZ38" i="29"/>
  <c r="BD93" i="29"/>
  <c r="AV56" i="29"/>
  <c r="AY37" i="29"/>
  <c r="AF47" i="29"/>
  <c r="AV84" i="29"/>
  <c r="AZ10" i="29"/>
  <c r="AF55" i="29"/>
  <c r="AN58" i="29"/>
  <c r="AU91" i="29"/>
  <c r="P89" i="29"/>
  <c r="S70" i="29"/>
  <c r="W37" i="29"/>
  <c r="AJ71" i="29"/>
  <c r="AN94" i="29"/>
  <c r="AU7" i="29"/>
  <c r="BD54" i="29"/>
  <c r="BL13" i="29"/>
  <c r="T43" i="29"/>
  <c r="W29" i="29"/>
  <c r="AF19" i="29"/>
  <c r="AN90" i="29"/>
  <c r="BD49" i="29"/>
  <c r="BK53" i="29"/>
  <c r="T99" i="29"/>
  <c r="AA46" i="29"/>
  <c r="AA94" i="29"/>
  <c r="AE97" i="29"/>
  <c r="AJ94" i="29"/>
  <c r="AM29" i="29"/>
  <c r="AQ30" i="29"/>
  <c r="W53" i="29"/>
  <c r="X82" i="29"/>
  <c r="AB26" i="29"/>
  <c r="AA78" i="29"/>
  <c r="AE78" i="29"/>
  <c r="AJ91" i="29"/>
  <c r="AN26" i="29"/>
  <c r="O65" i="29"/>
  <c r="S38" i="29"/>
  <c r="W45" i="29"/>
  <c r="AA70" i="29"/>
  <c r="AF54" i="29"/>
  <c r="AM74" i="29"/>
  <c r="AE51" i="29"/>
  <c r="AF99" i="29"/>
  <c r="AR17" i="29"/>
  <c r="AR49" i="29"/>
  <c r="BH73" i="29"/>
  <c r="BO62" i="29"/>
  <c r="AR25" i="29"/>
  <c r="AR57" i="29"/>
  <c r="AQ89" i="29"/>
  <c r="AV60" i="29"/>
  <c r="AY21" i="29"/>
  <c r="AZ82" i="29"/>
  <c r="BD30" i="29"/>
  <c r="BD61" i="29"/>
  <c r="BH9" i="29"/>
  <c r="BH58" i="29"/>
  <c r="BG71" i="29"/>
  <c r="BL10" i="29"/>
  <c r="BO26" i="29"/>
  <c r="BP82" i="29"/>
  <c r="AR65" i="29"/>
  <c r="AU35" i="29"/>
  <c r="AY53" i="29"/>
  <c r="BD22" i="29"/>
  <c r="BC45" i="29"/>
  <c r="BD86" i="29"/>
  <c r="BH49" i="29"/>
  <c r="BG59" i="29"/>
  <c r="BH78" i="29"/>
  <c r="BH98" i="29"/>
  <c r="BP14" i="29"/>
  <c r="BO58" i="29"/>
  <c r="BO90" i="29"/>
  <c r="S22" i="29"/>
  <c r="AI47" i="29"/>
  <c r="AI95" i="29"/>
  <c r="AM65" i="29"/>
  <c r="BH5" i="29"/>
  <c r="BH79" i="29"/>
  <c r="BL29" i="29"/>
  <c r="BP70" i="29"/>
  <c r="T59" i="29"/>
  <c r="P94" i="29"/>
  <c r="S18" i="29"/>
  <c r="T66" i="29"/>
  <c r="T98" i="29"/>
  <c r="X33" i="29"/>
  <c r="W75" i="29"/>
  <c r="W91" i="29"/>
  <c r="AA22" i="29"/>
  <c r="AA86" i="29"/>
  <c r="AF35" i="29"/>
  <c r="AF79" i="29"/>
  <c r="AJ15" i="29"/>
  <c r="AJ54" i="29"/>
  <c r="AJ86" i="29"/>
  <c r="AM5" i="29"/>
  <c r="AR97" i="29"/>
  <c r="BD17" i="29"/>
  <c r="BG53" i="29"/>
  <c r="BG94" i="29"/>
  <c r="BL37" i="29"/>
  <c r="AE93" i="29"/>
  <c r="AI55" i="29"/>
  <c r="AM18" i="29"/>
  <c r="AM50" i="29"/>
  <c r="AR94" i="29"/>
  <c r="AU67" i="29"/>
  <c r="AU99" i="29"/>
  <c r="BD14" i="29"/>
  <c r="AR78" i="29"/>
  <c r="AZ58" i="29"/>
  <c r="BD62" i="29"/>
  <c r="BG51" i="29"/>
  <c r="BH81" i="29"/>
  <c r="BP31" i="29"/>
  <c r="P54" i="29"/>
  <c r="AJ47" i="29"/>
  <c r="AN65" i="29"/>
  <c r="BG79" i="29"/>
  <c r="BO70" i="29"/>
  <c r="O99" i="29"/>
  <c r="T74" i="29"/>
  <c r="X41" i="29"/>
  <c r="X94" i="29"/>
  <c r="AE82" i="29"/>
  <c r="AJ58" i="29"/>
  <c r="AN17" i="29"/>
  <c r="BC17" i="29"/>
  <c r="BH94" i="29"/>
  <c r="AI31" i="29"/>
  <c r="AN18" i="29"/>
  <c r="AV19" i="29"/>
  <c r="AY86" i="29"/>
  <c r="BH10" i="29"/>
  <c r="BG67" i="29"/>
  <c r="BL17" i="29"/>
  <c r="BO61" i="29"/>
  <c r="BO93" i="29"/>
  <c r="AJ82" i="29"/>
  <c r="AV16" i="29"/>
  <c r="AV80" i="29"/>
  <c r="AZ81" i="29"/>
  <c r="BH42" i="29"/>
  <c r="BH86" i="29"/>
  <c r="BK61" i="29"/>
  <c r="BK81" i="29"/>
  <c r="BO18" i="29"/>
  <c r="BO50" i="29"/>
  <c r="AN66" i="29"/>
  <c r="L64" i="29"/>
  <c r="L16" i="29"/>
  <c r="P29" i="29"/>
  <c r="T27" i="29"/>
  <c r="T82" i="29"/>
  <c r="W54" i="29"/>
  <c r="P49" i="29"/>
  <c r="S63" i="29"/>
  <c r="W30" i="29"/>
  <c r="K98" i="29"/>
  <c r="K97" i="29"/>
  <c r="P13" i="29"/>
  <c r="O33" i="29"/>
  <c r="O81" i="29"/>
  <c r="T31" i="29"/>
  <c r="T50" i="29"/>
  <c r="W14" i="29"/>
  <c r="X22" i="29"/>
  <c r="S39" i="29"/>
  <c r="W6" i="29"/>
  <c r="X70" i="29"/>
  <c r="W85" i="29"/>
  <c r="AB15" i="29"/>
  <c r="AB47" i="29"/>
  <c r="AB79" i="29"/>
  <c r="AF7" i="29"/>
  <c r="AF39" i="29"/>
  <c r="AF62" i="29"/>
  <c r="AE94" i="29"/>
  <c r="AJ35" i="29"/>
  <c r="AJ59" i="29"/>
  <c r="AJ70" i="29"/>
  <c r="AM41" i="29"/>
  <c r="AJ51" i="29"/>
  <c r="AI93" i="29"/>
  <c r="AN38" i="29"/>
  <c r="AB23" i="29"/>
  <c r="AB87" i="29"/>
  <c r="AE66" i="29"/>
  <c r="AJ39" i="29"/>
  <c r="AN57" i="29"/>
  <c r="AJ81" i="29"/>
  <c r="AJ97" i="29"/>
  <c r="AM54" i="29"/>
  <c r="AN30" i="29"/>
  <c r="AN82" i="29"/>
  <c r="AV39" i="29"/>
  <c r="AU62" i="29"/>
  <c r="AU94" i="29"/>
  <c r="AY33" i="29"/>
  <c r="AY65" i="29"/>
  <c r="AU58" i="29"/>
  <c r="AU90" i="29"/>
  <c r="AZ30" i="29"/>
  <c r="AZ62" i="29"/>
  <c r="AM73" i="29"/>
  <c r="AM91" i="29"/>
  <c r="AQ9" i="29"/>
  <c r="AQ26" i="29"/>
  <c r="AQ42" i="29"/>
  <c r="AQ58" i="29"/>
  <c r="AR74" i="29"/>
  <c r="AV15" i="29"/>
  <c r="AU51" i="29"/>
  <c r="AU86" i="29"/>
  <c r="AR90" i="29"/>
  <c r="AV31" i="29"/>
  <c r="AV82" i="29"/>
  <c r="BC90" i="29"/>
  <c r="BG46" i="29"/>
  <c r="BK54" i="29"/>
  <c r="BK86" i="29"/>
  <c r="BP38" i="29"/>
  <c r="BC18" i="29"/>
  <c r="BC29" i="29"/>
  <c r="BC82" i="29"/>
  <c r="BH30" i="29"/>
  <c r="BH41" i="29"/>
  <c r="BG89" i="29"/>
  <c r="BK9" i="29"/>
  <c r="BL58" i="29"/>
  <c r="BL90" i="29"/>
  <c r="BP35" i="29"/>
  <c r="BD58" i="29"/>
  <c r="BH14" i="29"/>
  <c r="BL6" i="29"/>
  <c r="BL62" i="29"/>
  <c r="BL94" i="29"/>
  <c r="BO54" i="29"/>
  <c r="BH6" i="29"/>
  <c r="BK25" i="29"/>
  <c r="BL82" i="29"/>
  <c r="BP19" i="29"/>
  <c r="BL30" i="29"/>
  <c r="BK63" i="29"/>
  <c r="BK79" i="29"/>
  <c r="BK95" i="29"/>
  <c r="BP43" i="29"/>
  <c r="BP71" i="29"/>
  <c r="BP87" i="29"/>
  <c r="BO5" i="29"/>
  <c r="BO41" i="29"/>
  <c r="BO8" i="29"/>
  <c r="BO16" i="29"/>
  <c r="BO28" i="29"/>
  <c r="BP37" i="29"/>
  <c r="BO48" i="29"/>
  <c r="BO60" i="29"/>
  <c r="BO76" i="29"/>
  <c r="AV32" i="29"/>
  <c r="BD5" i="29"/>
  <c r="BC73" i="29"/>
  <c r="BH57" i="29"/>
  <c r="BG95" i="29"/>
  <c r="BP55" i="29"/>
  <c r="T19" i="29"/>
  <c r="AJ79" i="29"/>
  <c r="BD6" i="29"/>
  <c r="BG99" i="29"/>
  <c r="BO77" i="29"/>
  <c r="T15" i="29"/>
  <c r="S86" i="29"/>
  <c r="W61" i="29"/>
  <c r="AB19" i="29"/>
  <c r="AF18" i="29"/>
  <c r="AE98" i="29"/>
  <c r="AJ83" i="29"/>
  <c r="AN49" i="29"/>
  <c r="BG13" i="29"/>
  <c r="BL26" i="29"/>
  <c r="AJ34" i="29"/>
  <c r="AN34" i="29"/>
  <c r="AV67" i="29"/>
  <c r="BC14" i="29"/>
  <c r="BH45" i="29"/>
  <c r="BH91" i="29"/>
  <c r="BK34" i="29"/>
  <c r="BP86" i="29"/>
  <c r="AJ26" i="29"/>
  <c r="AI98" i="29"/>
  <c r="AU64" i="29"/>
  <c r="AU96" i="29"/>
  <c r="BD9" i="29"/>
  <c r="BG65" i="29"/>
  <c r="BL93" i="29"/>
  <c r="BK97" i="29"/>
  <c r="BP30" i="29"/>
  <c r="BO73" i="29"/>
  <c r="AM81" i="29"/>
  <c r="L88" i="29"/>
  <c r="L56" i="29"/>
  <c r="K99" i="29"/>
  <c r="P6" i="29"/>
  <c r="P38" i="29"/>
  <c r="S30" i="29"/>
  <c r="S87" i="29"/>
  <c r="X54" i="29"/>
  <c r="O49" i="29"/>
  <c r="T63" i="29"/>
  <c r="X30" i="29"/>
  <c r="P22" i="29"/>
  <c r="O46" i="29"/>
  <c r="S23" i="29"/>
  <c r="S34" i="29"/>
  <c r="S55" i="29"/>
  <c r="X14" i="29"/>
  <c r="X25" i="29"/>
  <c r="T39" i="29"/>
  <c r="X6" i="29"/>
  <c r="W73" i="29"/>
  <c r="W89" i="29"/>
  <c r="AA18" i="29"/>
  <c r="AA50" i="29"/>
  <c r="AA82" i="29"/>
  <c r="AE10" i="29"/>
  <c r="AE42" i="29"/>
  <c r="AF67" i="29"/>
  <c r="AJ7" i="29"/>
  <c r="AJ38" i="29"/>
  <c r="AJ62" i="29"/>
  <c r="AN9" i="29"/>
  <c r="AE75" i="29"/>
  <c r="AJ85" i="29"/>
  <c r="AM6" i="29"/>
  <c r="X46" i="29"/>
  <c r="AB39" i="29"/>
  <c r="AF15" i="29"/>
  <c r="AE86" i="29"/>
  <c r="AJ6" i="29"/>
  <c r="AI42" i="29"/>
  <c r="AM57" i="29"/>
  <c r="AI81" i="29"/>
  <c r="AI97" i="29"/>
  <c r="AN54" i="29"/>
  <c r="AN46" i="29"/>
  <c r="AR93" i="29"/>
  <c r="AU44" i="29"/>
  <c r="AV78" i="29"/>
  <c r="AZ17" i="29"/>
  <c r="AZ49" i="29"/>
  <c r="AY97" i="29"/>
  <c r="AV74" i="29"/>
  <c r="AY14" i="29"/>
  <c r="AY46" i="29"/>
  <c r="AY78" i="29"/>
  <c r="AM79" i="29"/>
  <c r="AM95" i="29"/>
  <c r="AR13" i="29"/>
  <c r="AR29" i="29"/>
  <c r="AR45" i="29"/>
  <c r="AR61" i="29"/>
  <c r="AQ77" i="29"/>
  <c r="AV20" i="29"/>
  <c r="AV70" i="29"/>
  <c r="AQ82" i="29"/>
  <c r="AV36" i="29"/>
  <c r="AU82" i="29"/>
  <c r="BD90" i="29"/>
  <c r="BH46" i="29"/>
  <c r="BL54" i="29"/>
  <c r="BL86" i="29"/>
  <c r="BO38" i="29"/>
  <c r="BD18" i="29"/>
  <c r="BC74" i="29"/>
  <c r="BD82" i="29"/>
  <c r="BH33" i="29"/>
  <c r="BH61" i="29"/>
  <c r="BH97" i="29"/>
  <c r="BL41" i="29"/>
  <c r="BK74" i="29"/>
  <c r="BC34" i="29"/>
  <c r="BC66" i="29"/>
  <c r="BG22" i="29"/>
  <c r="BK38" i="29"/>
  <c r="BK78" i="29"/>
  <c r="BP22" i="29"/>
  <c r="BC50" i="29"/>
  <c r="BH93" i="29"/>
  <c r="BK66" i="29"/>
  <c r="BK98" i="29"/>
  <c r="BO51" i="29"/>
  <c r="BL46" i="29"/>
  <c r="BK67" i="29"/>
  <c r="BK83" i="29"/>
  <c r="BK99" i="29"/>
  <c r="BP59" i="29"/>
  <c r="BP75" i="29"/>
  <c r="BP91" i="29"/>
  <c r="BO17" i="29"/>
  <c r="BO49" i="29"/>
  <c r="BP9" i="29"/>
  <c r="BO20" i="29"/>
  <c r="BP29" i="29"/>
  <c r="BO40" i="29"/>
  <c r="BO52" i="29"/>
  <c r="BO64" i="29"/>
  <c r="BO80" i="29"/>
  <c r="BO96" i="29"/>
  <c r="BK28" i="29"/>
  <c r="BK44" i="29"/>
  <c r="BK60" i="29"/>
  <c r="BK76" i="29"/>
  <c r="BK92" i="29"/>
  <c r="BL8" i="29"/>
  <c r="BK51" i="29"/>
  <c r="BK15" i="29"/>
  <c r="BK31" i="29"/>
  <c r="BG28" i="29"/>
  <c r="BG44" i="29"/>
  <c r="BG60" i="29"/>
  <c r="BG76" i="29"/>
  <c r="BG92" i="29"/>
  <c r="BG15" i="29"/>
  <c r="BG8" i="29"/>
  <c r="BG11" i="29"/>
  <c r="BG43" i="29"/>
  <c r="BC48" i="29"/>
  <c r="BC84" i="29"/>
  <c r="BC28" i="29"/>
  <c r="BC72" i="29"/>
  <c r="BD12" i="29"/>
  <c r="BC27" i="29"/>
  <c r="BC39" i="29"/>
  <c r="BC51" i="29"/>
  <c r="BC63" i="29"/>
  <c r="BC75" i="29"/>
  <c r="BC91" i="29"/>
  <c r="AY24" i="29"/>
  <c r="AY80" i="29"/>
  <c r="AY96" i="29"/>
  <c r="AY40" i="29"/>
  <c r="AY72" i="29"/>
  <c r="AY15" i="29"/>
  <c r="AY23" i="29"/>
  <c r="AY35" i="29"/>
  <c r="AY47" i="29"/>
  <c r="AY59" i="29"/>
  <c r="AY71" i="29"/>
  <c r="AY87" i="29"/>
  <c r="AU6" i="29"/>
  <c r="AZ22" i="29"/>
  <c r="BC25" i="29"/>
  <c r="BC89" i="29"/>
  <c r="BH62" i="29"/>
  <c r="BL42" i="29"/>
  <c r="BP66" i="29"/>
  <c r="S62" i="29"/>
  <c r="AJ95" i="29"/>
  <c r="BG5" i="29"/>
  <c r="BK29" i="29"/>
  <c r="T91" i="29"/>
  <c r="T42" i="29"/>
  <c r="X9" i="29"/>
  <c r="X78" i="29"/>
  <c r="AB51" i="29"/>
  <c r="AE38" i="29"/>
  <c r="AI18" i="29"/>
  <c r="AI90" i="29"/>
  <c r="AQ97" i="29"/>
  <c r="BH53" i="29"/>
  <c r="BK37" i="29"/>
  <c r="AJ55" i="29"/>
  <c r="AN50" i="29"/>
  <c r="AV83" i="29"/>
  <c r="BC53" i="29"/>
  <c r="BG45" i="29"/>
  <c r="BG91" i="29"/>
  <c r="BL34" i="29"/>
  <c r="BO86" i="29"/>
  <c r="AI26" i="29"/>
  <c r="AJ98" i="29"/>
  <c r="AV64" i="29"/>
  <c r="AV96" i="29"/>
  <c r="BC9" i="29"/>
  <c r="BH65" i="29"/>
  <c r="BK93" i="29"/>
  <c r="BP7" i="29"/>
  <c r="BP39" i="29"/>
  <c r="BO89" i="29"/>
  <c r="AQ10" i="29"/>
  <c r="L80" i="29"/>
  <c r="L48" i="29"/>
  <c r="P14" i="29"/>
  <c r="P70" i="29"/>
  <c r="S79" i="29"/>
  <c r="T87" i="29"/>
  <c r="S7" i="29"/>
  <c r="S71" i="29"/>
  <c r="W38" i="29"/>
  <c r="L82" i="29"/>
  <c r="O25" i="29"/>
  <c r="P46" i="29"/>
  <c r="T23" i="29"/>
  <c r="S47" i="29"/>
  <c r="T55" i="29"/>
  <c r="X17" i="29"/>
  <c r="O86" i="29"/>
  <c r="S95" i="29"/>
  <c r="X57" i="29"/>
  <c r="W77" i="29"/>
  <c r="W93" i="29"/>
  <c r="AB31" i="29"/>
  <c r="AB63" i="29"/>
  <c r="AB95" i="29"/>
  <c r="AF23" i="29"/>
  <c r="AE59" i="29"/>
  <c r="AE70" i="29"/>
  <c r="AI10" i="29"/>
  <c r="AJ43" i="29"/>
  <c r="AI67" i="29"/>
  <c r="AM9" i="29"/>
  <c r="AF75" i="29"/>
  <c r="AI85" i="29"/>
  <c r="AN6" i="29"/>
  <c r="X62" i="29"/>
  <c r="AB55" i="29"/>
  <c r="AF31" i="29"/>
  <c r="AF95" i="29"/>
  <c r="AJ11" i="29"/>
  <c r="AN25" i="29"/>
  <c r="AI19" i="29"/>
  <c r="AJ89" i="29"/>
  <c r="AM22" i="29"/>
  <c r="AJ75" i="29"/>
  <c r="AN62" i="29"/>
  <c r="AQ98" i="29"/>
  <c r="AV44" i="29"/>
  <c r="AU78" i="29"/>
  <c r="AY17" i="29"/>
  <c r="AY49" i="29"/>
  <c r="AZ97" i="29"/>
  <c r="AU74" i="29"/>
  <c r="AZ14" i="29"/>
  <c r="AZ46" i="29"/>
  <c r="AZ78" i="29"/>
  <c r="AM83" i="29"/>
  <c r="AM99" i="29"/>
  <c r="AQ18" i="29"/>
  <c r="AQ34" i="29"/>
  <c r="AQ50" i="29"/>
  <c r="AQ66" i="29"/>
  <c r="AU12" i="29"/>
  <c r="AU23" i="29"/>
  <c r="AU70" i="29"/>
  <c r="AR82" i="29"/>
  <c r="AU28" i="29"/>
  <c r="AV66" i="29"/>
  <c r="AV98" i="29"/>
  <c r="BC98" i="29"/>
  <c r="BK22" i="29"/>
  <c r="BK70" i="29"/>
  <c r="BP6" i="29"/>
  <c r="AY94" i="29"/>
  <c r="BD21" i="29"/>
  <c r="BD74" i="29"/>
  <c r="BD85" i="29"/>
  <c r="BG38" i="29"/>
  <c r="BH77" i="29"/>
  <c r="BG97" i="29"/>
  <c r="BK41" i="29"/>
  <c r="BL74" i="29"/>
  <c r="BD34" i="29"/>
  <c r="BD66" i="29"/>
  <c r="BH22" i="29"/>
  <c r="BL38" i="29"/>
  <c r="BL78" i="29"/>
  <c r="BO22" i="29"/>
  <c r="BD50" i="29"/>
  <c r="BG93" i="29"/>
  <c r="BL66" i="29"/>
  <c r="BL98" i="29"/>
  <c r="BP51" i="29"/>
  <c r="BK55" i="29"/>
  <c r="BK71" i="29"/>
  <c r="BK87" i="29"/>
  <c r="BP11" i="29"/>
  <c r="BP63" i="29"/>
  <c r="BP79" i="29"/>
  <c r="BP95" i="29"/>
  <c r="BO25" i="29"/>
  <c r="BO57" i="29"/>
  <c r="BO12" i="29"/>
  <c r="BP21" i="29"/>
  <c r="BO32" i="29"/>
  <c r="BO44" i="29"/>
  <c r="BP53" i="29"/>
  <c r="BO68" i="29"/>
  <c r="AZ50" i="29"/>
  <c r="BD42" i="29"/>
  <c r="BG29" i="29"/>
  <c r="BG75" i="29"/>
  <c r="BK89" i="29"/>
  <c r="BO81" i="29"/>
  <c r="AJ23" i="29"/>
  <c r="AN33" i="29"/>
  <c r="BG55" i="29"/>
  <c r="BL49" i="29"/>
  <c r="P9" i="29"/>
  <c r="S54" i="29"/>
  <c r="W21" i="29"/>
  <c r="X86" i="29"/>
  <c r="AB83" i="29"/>
  <c r="AE74" i="29"/>
  <c r="AI30" i="29"/>
  <c r="AJ99" i="29"/>
  <c r="AY89" i="29"/>
  <c r="BH74" i="29"/>
  <c r="BK77" i="29"/>
  <c r="AJ87" i="29"/>
  <c r="AQ94" i="29"/>
  <c r="AV99" i="29"/>
  <c r="BG10" i="29"/>
  <c r="BH67" i="29"/>
  <c r="BK17" i="29"/>
  <c r="BP61" i="29"/>
  <c r="BP93" i="29"/>
  <c r="AI82" i="29"/>
  <c r="AU16" i="29"/>
  <c r="AU80" i="29"/>
  <c r="AY81" i="29"/>
  <c r="BG42" i="29"/>
  <c r="BG86" i="29"/>
  <c r="BL61" i="29"/>
  <c r="BK65" i="29"/>
  <c r="BP15" i="29"/>
  <c r="BP47" i="29"/>
  <c r="BO98" i="29"/>
  <c r="L72" i="29"/>
  <c r="L36" i="29"/>
  <c r="O17" i="29"/>
  <c r="O73" i="29"/>
  <c r="T79" i="29"/>
  <c r="T90" i="29"/>
  <c r="L70" i="29"/>
  <c r="T7" i="29"/>
  <c r="T71" i="29"/>
  <c r="X38" i="29"/>
  <c r="L42" i="29"/>
  <c r="P30" i="29"/>
  <c r="P78" i="29"/>
  <c r="T26" i="29"/>
  <c r="T47" i="29"/>
  <c r="T58" i="29"/>
  <c r="W22" i="29"/>
  <c r="P86" i="29"/>
  <c r="T95" i="29"/>
  <c r="W57" i="29"/>
  <c r="W81" i="29"/>
  <c r="W97" i="29"/>
  <c r="AA34" i="29"/>
  <c r="AA66" i="29"/>
  <c r="AA98" i="29"/>
  <c r="AE26" i="29"/>
  <c r="AF59" i="29"/>
  <c r="AF87" i="29"/>
  <c r="AI35" i="29"/>
  <c r="AI59" i="29"/>
  <c r="AJ67" i="29"/>
  <c r="AN41" i="29"/>
  <c r="AI51" i="29"/>
  <c r="AJ93" i="29"/>
  <c r="AM38" i="29"/>
  <c r="AB7" i="29"/>
  <c r="AB71" i="29"/>
  <c r="AF63" i="29"/>
  <c r="AI14" i="29"/>
  <c r="AM25" i="29"/>
  <c r="AJ19" i="29"/>
  <c r="AI89" i="29"/>
  <c r="AN22" i="29"/>
  <c r="AN14" i="29"/>
  <c r="AN78" i="29"/>
  <c r="AR98" i="29"/>
  <c r="AV62" i="29"/>
  <c r="AV94" i="29"/>
  <c r="AZ33" i="29"/>
  <c r="AZ65" i="29"/>
  <c r="AV58" i="29"/>
  <c r="AV90" i="29"/>
  <c r="AY30" i="29"/>
  <c r="AY62" i="29"/>
  <c r="AN70" i="29"/>
  <c r="AM87" i="29"/>
  <c r="AQ5" i="29"/>
  <c r="AR21" i="29"/>
  <c r="AR37" i="29"/>
  <c r="AR53" i="29"/>
  <c r="AR69" i="29"/>
  <c r="AV12" i="29"/>
  <c r="AV48" i="29"/>
  <c r="AV86" i="29"/>
  <c r="AR85" i="29"/>
  <c r="AV28" i="29"/>
  <c r="AU66" i="29"/>
  <c r="AU98" i="29"/>
  <c r="BD98" i="29"/>
  <c r="BL22" i="29"/>
  <c r="BL70" i="29"/>
  <c r="BO6" i="29"/>
  <c r="AZ94" i="29"/>
  <c r="BD26" i="29"/>
  <c r="BD77" i="29"/>
  <c r="BG30" i="29"/>
  <c r="BH38" i="29"/>
  <c r="BH89" i="29"/>
  <c r="BL9" i="29"/>
  <c r="BK58" i="29"/>
  <c r="BK90" i="29"/>
  <c r="BO35" i="29"/>
  <c r="BC58" i="29"/>
  <c r="BG14" i="29"/>
  <c r="BK6" i="29"/>
  <c r="BK62" i="29"/>
  <c r="BK94" i="29"/>
  <c r="BP54" i="29"/>
  <c r="BG6" i="29"/>
  <c r="BL25" i="29"/>
  <c r="BK82" i="29"/>
  <c r="BO19" i="29"/>
  <c r="BL14" i="29"/>
  <c r="BK59" i="29"/>
  <c r="BK75" i="29"/>
  <c r="BK91" i="29"/>
  <c r="BP27" i="29"/>
  <c r="BP67" i="29"/>
  <c r="BP83" i="29"/>
  <c r="BP99" i="29"/>
  <c r="BO33" i="29"/>
  <c r="BO4" i="29"/>
  <c r="BP13" i="29"/>
  <c r="BO24" i="29"/>
  <c r="BO36" i="29"/>
  <c r="BP45" i="29"/>
  <c r="BO56" i="29"/>
  <c r="BO72" i="29"/>
  <c r="BO88" i="29"/>
  <c r="BK16" i="29"/>
  <c r="BK36" i="29"/>
  <c r="BK52" i="29"/>
  <c r="BK68" i="29"/>
  <c r="BK84" i="29"/>
  <c r="BK43" i="29"/>
  <c r="BK20" i="29"/>
  <c r="BK23" i="29"/>
  <c r="BG16" i="29"/>
  <c r="BG36" i="29"/>
  <c r="BG52" i="29"/>
  <c r="BG68" i="29"/>
  <c r="BG84" i="29"/>
  <c r="BG27" i="29"/>
  <c r="BG31" i="29"/>
  <c r="BC16" i="29"/>
  <c r="BC76" i="29"/>
  <c r="BC92" i="29"/>
  <c r="BC20" i="29"/>
  <c r="BC60" i="29"/>
  <c r="BC7" i="29"/>
  <c r="BC19" i="29"/>
  <c r="BD32" i="29"/>
  <c r="BD44" i="29"/>
  <c r="BC55" i="29"/>
  <c r="BC67" i="29"/>
  <c r="BC83" i="29"/>
  <c r="BC99" i="29"/>
  <c r="AY56" i="29"/>
  <c r="AY88" i="29"/>
  <c r="AY8" i="29"/>
  <c r="AY60" i="29"/>
  <c r="AY7" i="29"/>
  <c r="AY19" i="29"/>
  <c r="AY31" i="29"/>
  <c r="AY39" i="29"/>
  <c r="AY51" i="29"/>
  <c r="AZ64" i="29"/>
  <c r="AY79" i="29"/>
  <c r="AY95" i="29"/>
  <c r="O79" i="29"/>
  <c r="O43" i="29"/>
  <c r="O19" i="29"/>
  <c r="O71" i="29"/>
  <c r="O59" i="29"/>
  <c r="O39" i="29"/>
  <c r="O15" i="29"/>
  <c r="O72" i="29"/>
  <c r="O24" i="29"/>
  <c r="O88" i="29"/>
  <c r="O44" i="29"/>
  <c r="O97" i="29"/>
  <c r="P74" i="29"/>
  <c r="P42" i="29"/>
  <c r="P82" i="29"/>
  <c r="P50" i="29"/>
  <c r="P18" i="29"/>
  <c r="T93" i="29"/>
  <c r="S84" i="29"/>
  <c r="S72" i="29"/>
  <c r="T61" i="29"/>
  <c r="S52" i="29"/>
  <c r="S40" i="29"/>
  <c r="S28" i="29"/>
  <c r="T17" i="29"/>
  <c r="S8" i="29"/>
  <c r="S73" i="29"/>
  <c r="S41" i="29"/>
  <c r="S13" i="29"/>
  <c r="W55" i="29"/>
  <c r="W27" i="29"/>
  <c r="W40" i="29"/>
  <c r="W51" i="29"/>
  <c r="X16" i="29"/>
  <c r="W20" i="29"/>
  <c r="W88" i="29"/>
  <c r="W72" i="29"/>
  <c r="W56" i="29"/>
  <c r="AB97" i="29"/>
  <c r="AA88" i="29"/>
  <c r="AA76" i="29"/>
  <c r="AA64" i="29"/>
  <c r="AB53" i="29"/>
  <c r="AA44" i="29"/>
  <c r="AA32" i="29"/>
  <c r="AB21" i="29"/>
  <c r="AA12" i="29"/>
  <c r="AA93" i="29"/>
  <c r="AA65" i="29"/>
  <c r="AA33" i="29"/>
  <c r="AE96" i="29"/>
  <c r="AF81" i="29"/>
  <c r="AE72" i="29"/>
  <c r="AE60" i="29"/>
  <c r="AF49" i="29"/>
  <c r="AE40" i="29"/>
  <c r="AE28" i="29"/>
  <c r="AF17" i="29"/>
  <c r="AE8" i="29"/>
  <c r="AE69" i="29"/>
  <c r="AE37" i="29"/>
  <c r="AI96" i="29"/>
  <c r="AI80" i="29"/>
  <c r="AI68" i="29"/>
  <c r="AJ57" i="29"/>
  <c r="AI48" i="29"/>
  <c r="AJ37" i="29"/>
  <c r="AJ25" i="29"/>
  <c r="AI16" i="29"/>
  <c r="AI4" i="29"/>
  <c r="AI53" i="29"/>
  <c r="AI17" i="29"/>
  <c r="AM71" i="29"/>
  <c r="AM47" i="29"/>
  <c r="AM23" i="29"/>
  <c r="AN32" i="29"/>
  <c r="AN4" i="29"/>
  <c r="AM20" i="29"/>
  <c r="AM84" i="29"/>
  <c r="AM68" i="29"/>
  <c r="AM52" i="29"/>
  <c r="AM12" i="29"/>
  <c r="AQ91" i="29"/>
  <c r="AQ75" i="29"/>
  <c r="AQ59" i="29"/>
  <c r="AQ47" i="29"/>
  <c r="AR36" i="29"/>
  <c r="AQ23" i="29"/>
  <c r="AQ11" i="29"/>
  <c r="AQ96" i="29"/>
  <c r="AQ80" i="29"/>
  <c r="AQ64" i="29"/>
  <c r="AQ40" i="29"/>
  <c r="AQ4" i="29"/>
  <c r="AU93" i="29"/>
  <c r="AU77" i="29"/>
  <c r="AU61" i="29"/>
  <c r="AU49" i="29"/>
  <c r="AU37" i="29"/>
  <c r="AU29" i="29"/>
  <c r="AU17" i="29"/>
  <c r="AU5" i="29"/>
  <c r="AU26" i="29"/>
  <c r="AY91" i="29"/>
  <c r="AY63" i="29"/>
  <c r="AZ36" i="29"/>
  <c r="AZ16" i="29"/>
  <c r="AY44" i="29"/>
  <c r="AY84" i="29"/>
  <c r="BC95" i="29"/>
  <c r="BD64" i="29"/>
  <c r="BC43" i="29"/>
  <c r="BC15" i="29"/>
  <c r="BC40" i="29"/>
  <c r="BC88" i="29"/>
  <c r="BG47" i="29"/>
  <c r="BG20" i="29"/>
  <c r="BG96" i="29"/>
  <c r="BG64" i="29"/>
  <c r="BG32" i="29"/>
  <c r="BK19" i="29"/>
  <c r="BK39" i="29"/>
  <c r="BK80" i="29"/>
  <c r="BK48" i="29"/>
  <c r="O91" i="29"/>
  <c r="O75" i="29"/>
  <c r="O31" i="29"/>
  <c r="O7" i="29"/>
  <c r="P64" i="29"/>
  <c r="O51" i="29"/>
  <c r="O35" i="29"/>
  <c r="O11" i="29"/>
  <c r="O52" i="29"/>
  <c r="O12" i="29"/>
  <c r="O84" i="29"/>
  <c r="O32" i="29"/>
  <c r="O93" i="29"/>
  <c r="O61" i="29"/>
  <c r="P26" i="29"/>
  <c r="O69" i="29"/>
  <c r="O37" i="29"/>
  <c r="O5" i="29"/>
  <c r="S92" i="29"/>
  <c r="S80" i="29"/>
  <c r="T69" i="29"/>
  <c r="S60" i="29"/>
  <c r="S48" i="29"/>
  <c r="S36" i="29"/>
  <c r="T25" i="29"/>
  <c r="S16" i="29"/>
  <c r="S4" i="29"/>
  <c r="S65" i="29"/>
  <c r="S37" i="29"/>
  <c r="S5" i="29"/>
  <c r="W39" i="29"/>
  <c r="W23" i="29"/>
  <c r="W71" i="29"/>
  <c r="W47" i="29"/>
  <c r="W15" i="29"/>
  <c r="W48" i="29"/>
  <c r="W8" i="29"/>
  <c r="W84" i="29"/>
  <c r="W68" i="29"/>
  <c r="W44" i="29"/>
  <c r="AA96" i="29"/>
  <c r="AA84" i="29"/>
  <c r="AA72" i="29"/>
  <c r="AB61" i="29"/>
  <c r="AA52" i="29"/>
  <c r="AA40" i="29"/>
  <c r="AB29" i="29"/>
  <c r="AA20" i="29"/>
  <c r="AA8" i="29"/>
  <c r="AA85" i="29"/>
  <c r="AA57" i="29"/>
  <c r="AA25" i="29"/>
  <c r="AE92" i="29"/>
  <c r="AE80" i="29"/>
  <c r="AE68" i="29"/>
  <c r="AE56" i="29"/>
  <c r="AE48" i="29"/>
  <c r="AE36" i="29"/>
  <c r="AF25" i="29"/>
  <c r="AE16" i="29"/>
  <c r="AF5" i="29"/>
  <c r="AE61" i="29"/>
  <c r="AE29" i="29"/>
  <c r="AI92" i="29"/>
  <c r="AJ77" i="29"/>
  <c r="AJ65" i="29"/>
  <c r="AI56" i="29"/>
  <c r="AI44" i="29"/>
  <c r="AI36" i="29"/>
  <c r="AI24" i="29"/>
  <c r="AJ13" i="29"/>
  <c r="AI73" i="29"/>
  <c r="AI45" i="29"/>
  <c r="AI9" i="29"/>
  <c r="AM67" i="29"/>
  <c r="AM43" i="29"/>
  <c r="AM15" i="29"/>
  <c r="AM36" i="29"/>
  <c r="AM31" i="29"/>
  <c r="AM40" i="29"/>
  <c r="AM96" i="29"/>
  <c r="AM80" i="29"/>
  <c r="AM64" i="29"/>
  <c r="AM48" i="29"/>
  <c r="AM8" i="29"/>
  <c r="AQ87" i="29"/>
  <c r="AQ71" i="29"/>
  <c r="AQ55" i="29"/>
  <c r="AR44" i="29"/>
  <c r="AQ35" i="29"/>
  <c r="AQ19" i="29"/>
  <c r="AR8" i="29"/>
  <c r="AQ92" i="29"/>
  <c r="AQ76" i="29"/>
  <c r="AQ60" i="29"/>
  <c r="AQ32" i="29"/>
  <c r="AQ24" i="29"/>
  <c r="AU89" i="29"/>
  <c r="AU73" i="29"/>
  <c r="AU57" i="29"/>
  <c r="AU45" i="29"/>
  <c r="AV34" i="29"/>
  <c r="AU25" i="29"/>
  <c r="AU13" i="29"/>
  <c r="AU54" i="29"/>
  <c r="AU18" i="29"/>
  <c r="AY83" i="29"/>
  <c r="AY55" i="29"/>
  <c r="AZ32" i="29"/>
  <c r="AY11" i="29"/>
  <c r="AY28" i="29"/>
  <c r="AY76" i="29"/>
  <c r="BC87" i="29"/>
  <c r="BC59" i="29"/>
  <c r="BC35" i="29"/>
  <c r="BC11" i="29"/>
  <c r="BC24" i="29"/>
  <c r="BC80" i="29"/>
  <c r="BG39" i="29"/>
  <c r="BG35" i="29"/>
  <c r="BG88" i="29"/>
  <c r="BG56" i="29"/>
  <c r="BG24" i="29"/>
  <c r="BK11" i="29"/>
  <c r="BK7" i="29"/>
  <c r="BK72" i="29"/>
  <c r="BK40" i="29"/>
  <c r="BO92" i="29"/>
  <c r="O87" i="29"/>
  <c r="O67" i="29"/>
  <c r="O27" i="29"/>
  <c r="O80" i="29"/>
  <c r="O63" i="29"/>
  <c r="O47" i="29"/>
  <c r="P28" i="29"/>
  <c r="P4" i="29"/>
  <c r="O48" i="29"/>
  <c r="O96" i="29"/>
  <c r="O68" i="29"/>
  <c r="O20" i="29"/>
  <c r="P90" i="29"/>
  <c r="P58" i="29"/>
  <c r="P10" i="29"/>
  <c r="P66" i="29"/>
  <c r="P34" i="29"/>
  <c r="T97" i="29"/>
  <c r="S88" i="29"/>
  <c r="T77" i="29"/>
  <c r="S68" i="29"/>
  <c r="S56" i="29"/>
  <c r="T45" i="29"/>
  <c r="T33" i="29"/>
  <c r="S24" i="29"/>
  <c r="S12" i="29"/>
  <c r="S89" i="29"/>
  <c r="S57" i="29"/>
  <c r="S29" i="29"/>
  <c r="W63" i="29"/>
  <c r="W35" i="29"/>
  <c r="W19" i="29"/>
  <c r="W67" i="29"/>
  <c r="W43" i="29"/>
  <c r="X12" i="29"/>
  <c r="W36" i="29"/>
  <c r="W96" i="29"/>
  <c r="W80" i="29"/>
  <c r="W64" i="29"/>
  <c r="W24" i="29"/>
  <c r="AA92" i="29"/>
  <c r="AB81" i="29"/>
  <c r="AB69" i="29"/>
  <c r="AA60" i="29"/>
  <c r="AA48" i="29"/>
  <c r="AB37" i="29"/>
  <c r="AA28" i="29"/>
  <c r="AA16" i="29"/>
  <c r="AB5" i="29"/>
  <c r="AA77" i="29"/>
  <c r="AA49" i="29"/>
  <c r="AA17" i="29"/>
  <c r="AE88" i="29"/>
  <c r="AE76" i="29"/>
  <c r="AF65" i="29"/>
  <c r="AF53" i="29"/>
  <c r="AE44" i="29"/>
  <c r="AF33" i="29"/>
  <c r="AE24" i="29"/>
  <c r="AE12" i="29"/>
  <c r="AE57" i="29"/>
  <c r="AE21" i="29"/>
  <c r="AI88" i="29"/>
  <c r="AI76" i="29"/>
  <c r="AI64" i="29"/>
  <c r="AI52" i="29"/>
  <c r="AJ41" i="29"/>
  <c r="AI32" i="29"/>
  <c r="AJ21" i="29"/>
  <c r="AI12" i="29"/>
  <c r="AI69" i="29"/>
  <c r="AI33" i="29"/>
  <c r="AI5" i="29"/>
  <c r="AM63" i="29"/>
  <c r="AM39" i="29"/>
  <c r="AM11" i="29"/>
  <c r="AM55" i="29"/>
  <c r="AM27" i="29"/>
  <c r="AM28" i="29"/>
  <c r="AM92" i="29"/>
  <c r="AM76" i="29"/>
  <c r="AM60" i="29"/>
  <c r="AM44" i="29"/>
  <c r="AQ99" i="29"/>
  <c r="AQ83" i="29"/>
  <c r="AQ67" i="29"/>
  <c r="AQ51" i="29"/>
  <c r="AQ43" i="29"/>
  <c r="AQ31" i="29"/>
  <c r="AQ15" i="29"/>
  <c r="AQ7" i="29"/>
  <c r="AQ88" i="29"/>
  <c r="AQ72" i="29"/>
  <c r="AQ56" i="29"/>
  <c r="AQ28" i="29"/>
  <c r="AQ20" i="29"/>
  <c r="AU85" i="29"/>
  <c r="AU69" i="29"/>
  <c r="AU53" i="29"/>
  <c r="AV42" i="29"/>
  <c r="AU33" i="29"/>
  <c r="AV22" i="29"/>
  <c r="AV10" i="29"/>
  <c r="AU46" i="29"/>
  <c r="AU14" i="29"/>
  <c r="AY75" i="29"/>
  <c r="AZ48" i="29"/>
  <c r="AY27" i="29"/>
  <c r="AY4" i="29"/>
  <c r="AY52" i="29"/>
  <c r="BC79" i="29"/>
  <c r="BD52" i="29"/>
  <c r="BC31" i="29"/>
  <c r="BC8" i="29"/>
  <c r="BC56" i="29"/>
  <c r="BG19" i="29"/>
  <c r="BG23" i="29"/>
  <c r="BG80" i="29"/>
  <c r="BG48" i="29"/>
  <c r="BK35" i="29"/>
  <c r="BK12" i="29"/>
  <c r="BK96" i="29"/>
  <c r="BK64" i="29"/>
  <c r="BK32" i="29"/>
  <c r="BO84" i="29"/>
  <c r="D97" i="29"/>
  <c r="D81" i="29"/>
  <c r="D69" i="29"/>
  <c r="C61" i="29"/>
  <c r="D57" i="29"/>
  <c r="D53" i="29"/>
  <c r="D49" i="29"/>
  <c r="D45" i="29"/>
  <c r="D41" i="29"/>
  <c r="D37" i="29"/>
  <c r="D33" i="29"/>
  <c r="D29" i="29"/>
  <c r="D25" i="29"/>
  <c r="D21" i="29"/>
  <c r="D17" i="29"/>
  <c r="D13" i="29"/>
  <c r="D9" i="29"/>
  <c r="C93" i="29"/>
  <c r="C77" i="29"/>
  <c r="D92" i="29"/>
  <c r="C80" i="29"/>
  <c r="D68" i="29"/>
  <c r="C56" i="29"/>
  <c r="D44" i="29"/>
  <c r="D32" i="29"/>
  <c r="D89" i="29"/>
  <c r="D73" i="29"/>
  <c r="C96" i="29"/>
  <c r="D84" i="29"/>
  <c r="C72" i="29"/>
  <c r="D60" i="29"/>
  <c r="D48" i="29"/>
  <c r="D40" i="29"/>
  <c r="D24" i="29"/>
  <c r="D8" i="29"/>
  <c r="C95" i="29"/>
  <c r="C87" i="29"/>
  <c r="C75" i="29"/>
  <c r="C71" i="29"/>
  <c r="C63" i="29"/>
  <c r="C55" i="29"/>
  <c r="H26" i="29"/>
  <c r="D85" i="29"/>
  <c r="D65" i="29"/>
  <c r="C88" i="29"/>
  <c r="D76" i="29"/>
  <c r="C64" i="29"/>
  <c r="D52" i="29"/>
  <c r="D36" i="29"/>
  <c r="D28" i="29"/>
  <c r="D20" i="29"/>
  <c r="D16" i="29"/>
  <c r="D12" i="29"/>
  <c r="C91" i="29"/>
  <c r="C79" i="29"/>
  <c r="C59" i="29"/>
  <c r="D98" i="29"/>
  <c r="C98" i="29"/>
  <c r="D94" i="29"/>
  <c r="C94" i="29"/>
  <c r="D90" i="29"/>
  <c r="C90" i="29"/>
  <c r="D86" i="29"/>
  <c r="C86" i="29"/>
  <c r="D82" i="29"/>
  <c r="C82" i="29"/>
  <c r="D78" i="29"/>
  <c r="C78" i="29"/>
  <c r="D74" i="29"/>
  <c r="C74" i="29"/>
  <c r="D70" i="29"/>
  <c r="C70" i="29"/>
  <c r="D66" i="29"/>
  <c r="C66" i="29"/>
  <c r="D62" i="29"/>
  <c r="C62" i="29"/>
  <c r="D58" i="29"/>
  <c r="C58" i="29"/>
  <c r="D54" i="29"/>
  <c r="C54" i="29"/>
  <c r="D50" i="29"/>
  <c r="C50" i="29"/>
  <c r="D46" i="29"/>
  <c r="C46" i="29"/>
  <c r="D42" i="29"/>
  <c r="C42" i="29"/>
  <c r="D38" i="29"/>
  <c r="C38" i="29"/>
  <c r="D34" i="29"/>
  <c r="C34" i="29"/>
  <c r="D30" i="29"/>
  <c r="C30" i="29"/>
  <c r="D26" i="29"/>
  <c r="C26" i="29"/>
  <c r="D22" i="29"/>
  <c r="C22" i="29"/>
  <c r="D18" i="29"/>
  <c r="C18" i="29"/>
  <c r="D14" i="29"/>
  <c r="C14" i="29"/>
  <c r="D10" i="29"/>
  <c r="C10" i="29"/>
  <c r="D6" i="29"/>
  <c r="C6" i="29"/>
  <c r="C97" i="29"/>
  <c r="C92" i="29"/>
  <c r="C81" i="29"/>
  <c r="C76" i="29"/>
  <c r="C65" i="29"/>
  <c r="C60" i="29"/>
  <c r="C48" i="29"/>
  <c r="C40" i="29"/>
  <c r="C32" i="29"/>
  <c r="C24" i="29"/>
  <c r="C16" i="29"/>
  <c r="C8" i="29"/>
  <c r="D96" i="29"/>
  <c r="D88" i="29"/>
  <c r="D80" i="29"/>
  <c r="D72" i="29"/>
  <c r="D64" i="29"/>
  <c r="D56" i="29"/>
  <c r="H94" i="29"/>
  <c r="H91" i="29"/>
  <c r="G88" i="29"/>
  <c r="H78" i="29"/>
  <c r="H75" i="29"/>
  <c r="G72" i="29"/>
  <c r="H62" i="29"/>
  <c r="H59" i="29"/>
  <c r="G56" i="29"/>
  <c r="H46" i="29"/>
  <c r="G43" i="29"/>
  <c r="G40" i="29"/>
  <c r="H30" i="29"/>
  <c r="G27" i="29"/>
  <c r="G24" i="29"/>
  <c r="G15" i="29"/>
  <c r="H15" i="29"/>
  <c r="G11" i="29"/>
  <c r="H11" i="29"/>
  <c r="G7" i="29"/>
  <c r="H7" i="29"/>
  <c r="C85" i="29"/>
  <c r="C69" i="29"/>
  <c r="C53" i="29"/>
  <c r="C45" i="29"/>
  <c r="C37" i="29"/>
  <c r="C29" i="29"/>
  <c r="C21" i="29"/>
  <c r="C13" i="29"/>
  <c r="D93" i="29"/>
  <c r="D77" i="29"/>
  <c r="D61" i="29"/>
  <c r="G97" i="29"/>
  <c r="H90" i="29"/>
  <c r="H87" i="29"/>
  <c r="G84" i="29"/>
  <c r="H74" i="29"/>
  <c r="H71" i="29"/>
  <c r="G68" i="29"/>
  <c r="H58" i="29"/>
  <c r="H55" i="29"/>
  <c r="G52" i="29"/>
  <c r="H42" i="29"/>
  <c r="G39" i="29"/>
  <c r="G36" i="29"/>
  <c r="G23" i="29"/>
  <c r="G20" i="29"/>
  <c r="G14" i="29"/>
  <c r="G10" i="29"/>
  <c r="G6" i="29"/>
  <c r="H6" i="29"/>
  <c r="H10" i="29"/>
  <c r="H14" i="29"/>
  <c r="G18" i="29"/>
  <c r="H19" i="29"/>
  <c r="G22" i="29"/>
  <c r="H23" i="29"/>
  <c r="G26" i="29"/>
  <c r="H27" i="29"/>
  <c r="G30" i="29"/>
  <c r="H31" i="29"/>
  <c r="G34" i="29"/>
  <c r="H35" i="29"/>
  <c r="G38" i="29"/>
  <c r="H39" i="29"/>
  <c r="G42" i="29"/>
  <c r="H43" i="29"/>
  <c r="G46" i="29"/>
  <c r="G50" i="29"/>
  <c r="G54" i="29"/>
  <c r="G58" i="29"/>
  <c r="G62" i="29"/>
  <c r="G66" i="29"/>
  <c r="G70" i="29"/>
  <c r="G74" i="29"/>
  <c r="G78" i="29"/>
  <c r="G82" i="29"/>
  <c r="G86" i="29"/>
  <c r="G90" i="29"/>
  <c r="G94" i="29"/>
  <c r="G98" i="29"/>
  <c r="C89" i="29"/>
  <c r="C84" i="29"/>
  <c r="C73" i="29"/>
  <c r="C68" i="29"/>
  <c r="C57" i="29"/>
  <c r="C52" i="29"/>
  <c r="C44" i="29"/>
  <c r="C36" i="29"/>
  <c r="C28" i="29"/>
  <c r="C20" i="29"/>
  <c r="C12" i="29"/>
  <c r="H99" i="29"/>
  <c r="G99" i="29"/>
  <c r="G96" i="29"/>
  <c r="G93" i="29"/>
  <c r="H86" i="29"/>
  <c r="H83" i="29"/>
  <c r="G80" i="29"/>
  <c r="H70" i="29"/>
  <c r="H67" i="29"/>
  <c r="G64" i="29"/>
  <c r="H54" i="29"/>
  <c r="H51" i="29"/>
  <c r="G48" i="29"/>
  <c r="H38" i="29"/>
  <c r="G35" i="29"/>
  <c r="G32" i="29"/>
  <c r="H22" i="29"/>
  <c r="G19" i="29"/>
  <c r="H16" i="29"/>
  <c r="G13" i="29"/>
  <c r="G9" i="29"/>
  <c r="D99" i="29"/>
  <c r="D95" i="29"/>
  <c r="D91" i="29"/>
  <c r="D87" i="29"/>
  <c r="D83" i="29"/>
  <c r="D79" i="29"/>
  <c r="D75" i="29"/>
  <c r="D71" i="29"/>
  <c r="D67" i="29"/>
  <c r="D63" i="29"/>
  <c r="D59" i="29"/>
  <c r="D55" i="29"/>
  <c r="D51" i="29"/>
  <c r="C51" i="29"/>
  <c r="D47" i="29"/>
  <c r="C47" i="29"/>
  <c r="D43" i="29"/>
  <c r="C43" i="29"/>
  <c r="D39" i="29"/>
  <c r="C39" i="29"/>
  <c r="D35" i="29"/>
  <c r="C35" i="29"/>
  <c r="D31" i="29"/>
  <c r="C31" i="29"/>
  <c r="D27" i="29"/>
  <c r="C27" i="29"/>
  <c r="D23" i="29"/>
  <c r="C23" i="29"/>
  <c r="D19" i="29"/>
  <c r="C19" i="29"/>
  <c r="D15" i="29"/>
  <c r="C15" i="29"/>
  <c r="D11" i="29"/>
  <c r="C11" i="29"/>
  <c r="D7" i="29"/>
  <c r="C7" i="29"/>
  <c r="C99" i="29"/>
  <c r="C83" i="29"/>
  <c r="C67" i="29"/>
  <c r="C49" i="29"/>
  <c r="C41" i="29"/>
  <c r="C33" i="29"/>
  <c r="C25" i="29"/>
  <c r="C17" i="29"/>
  <c r="C9" i="29"/>
  <c r="H98" i="29"/>
  <c r="H95" i="29"/>
  <c r="G95" i="29"/>
  <c r="G92" i="29"/>
  <c r="H82" i="29"/>
  <c r="H79" i="29"/>
  <c r="G76" i="29"/>
  <c r="H66" i="29"/>
  <c r="H63" i="29"/>
  <c r="G60" i="29"/>
  <c r="H50" i="29"/>
  <c r="H47" i="29"/>
  <c r="G44" i="29"/>
  <c r="H34" i="29"/>
  <c r="G31" i="29"/>
  <c r="G28" i="29"/>
  <c r="H18" i="29"/>
  <c r="G91" i="29"/>
  <c r="G87" i="29"/>
  <c r="G83" i="29"/>
  <c r="G79" i="29"/>
  <c r="G75" i="29"/>
  <c r="G71" i="29"/>
  <c r="G67" i="29"/>
  <c r="G63" i="29"/>
  <c r="G59" i="29"/>
  <c r="G55" i="29"/>
  <c r="G51" i="29"/>
  <c r="G47" i="29"/>
  <c r="G89" i="29"/>
  <c r="G85" i="29"/>
  <c r="G81" i="29"/>
  <c r="G77" i="29"/>
  <c r="G73" i="29"/>
  <c r="G69" i="29"/>
  <c r="G65" i="29"/>
  <c r="G61" i="29"/>
  <c r="G57" i="29"/>
  <c r="G53" i="29"/>
  <c r="G49" i="29"/>
  <c r="G45" i="29"/>
  <c r="G41" i="29"/>
  <c r="G37" i="29"/>
  <c r="G33" i="29"/>
  <c r="G29" i="29"/>
  <c r="G25" i="29"/>
  <c r="G21" i="29"/>
  <c r="G17" i="29"/>
  <c r="G16" i="29"/>
  <c r="G12" i="29"/>
  <c r="G8" i="29"/>
  <c r="H92" i="29"/>
  <c r="H84" i="29"/>
  <c r="H76" i="29"/>
  <c r="H68" i="29"/>
  <c r="H60" i="29"/>
  <c r="H52" i="29"/>
  <c r="H44" i="29"/>
  <c r="H36" i="29"/>
  <c r="H28" i="29"/>
  <c r="H20" i="29"/>
  <c r="H12" i="29"/>
  <c r="H8" i="29"/>
  <c r="H96" i="29"/>
  <c r="H88" i="29"/>
  <c r="H80" i="29"/>
  <c r="H72" i="29"/>
  <c r="H64" i="29"/>
  <c r="H56" i="29"/>
  <c r="H48" i="29"/>
  <c r="H40" i="29"/>
  <c r="H32" i="29"/>
  <c r="H24" i="29"/>
  <c r="H97" i="29"/>
  <c r="H93" i="29"/>
  <c r="H89" i="29"/>
  <c r="H85" i="29"/>
  <c r="H81" i="29"/>
  <c r="H77" i="29"/>
  <c r="H73" i="29"/>
  <c r="H69" i="29"/>
  <c r="H65" i="29"/>
  <c r="H61" i="29"/>
  <c r="H57" i="29"/>
  <c r="H53" i="29"/>
  <c r="H49" i="29"/>
  <c r="H45" i="29"/>
  <c r="H41" i="29"/>
  <c r="H37" i="29"/>
  <c r="H33" i="29"/>
  <c r="H29" i="29"/>
  <c r="H25" i="29"/>
  <c r="H21" i="29"/>
  <c r="H17" i="29"/>
  <c r="H13" i="29"/>
  <c r="H9" i="29"/>
  <c r="E7" i="28" l="1"/>
  <c r="X7" i="28" s="1"/>
  <c r="K6" i="29" s="1"/>
  <c r="E4" i="28" l="1"/>
  <c r="E5" i="28" l="1"/>
  <c r="E6" i="28"/>
  <c r="X6" i="28" s="1"/>
  <c r="E8" i="28"/>
  <c r="X8" i="28" s="1"/>
  <c r="K7" i="29" s="1"/>
  <c r="E9" i="28"/>
  <c r="X9" i="28" s="1"/>
  <c r="K8" i="29" s="1"/>
  <c r="E10" i="28"/>
  <c r="X10" i="28" s="1"/>
  <c r="K9" i="29" s="1"/>
  <c r="E11" i="28"/>
  <c r="X11" i="28" s="1"/>
  <c r="K10" i="29" s="1"/>
  <c r="E12" i="28"/>
  <c r="X12" i="28" s="1"/>
  <c r="K11" i="29" s="1"/>
  <c r="E13" i="28"/>
  <c r="X13" i="28" s="1"/>
  <c r="K12" i="29" s="1"/>
  <c r="E14" i="28"/>
  <c r="X14" i="28" s="1"/>
  <c r="K13" i="29" s="1"/>
  <c r="E15" i="28"/>
  <c r="X15" i="28" s="1"/>
  <c r="K14" i="29" s="1"/>
  <c r="E16" i="28"/>
  <c r="X16" i="28" s="1"/>
  <c r="K15" i="29" s="1"/>
  <c r="E17" i="28"/>
  <c r="X17" i="28" s="1"/>
  <c r="K16" i="29" s="1"/>
  <c r="E18" i="28"/>
  <c r="X18" i="28" s="1"/>
  <c r="K17" i="29" s="1"/>
  <c r="E19" i="28"/>
  <c r="X19" i="28" s="1"/>
  <c r="K18" i="29" s="1"/>
  <c r="E20" i="28"/>
  <c r="X20" i="28" s="1"/>
  <c r="K19" i="29" s="1"/>
  <c r="E21" i="28"/>
  <c r="X21" i="28" s="1"/>
  <c r="K20" i="29" s="1"/>
  <c r="E22" i="28"/>
  <c r="X22" i="28" s="1"/>
  <c r="K21" i="29" s="1"/>
  <c r="E23" i="28"/>
  <c r="X23" i="28" s="1"/>
  <c r="K22" i="29" s="1"/>
  <c r="E24" i="28"/>
  <c r="X24" i="28" s="1"/>
  <c r="K23" i="29" s="1"/>
  <c r="E25" i="28"/>
  <c r="X25" i="28" s="1"/>
  <c r="K24" i="29" s="1"/>
  <c r="E26" i="28"/>
  <c r="X26" i="28" s="1"/>
  <c r="K25" i="29" s="1"/>
  <c r="E27" i="28"/>
  <c r="X27" i="28" s="1"/>
  <c r="K26" i="29" s="1"/>
  <c r="E28" i="28"/>
  <c r="X28" i="28" s="1"/>
  <c r="K27" i="29" s="1"/>
  <c r="E29" i="28"/>
  <c r="X29" i="28" s="1"/>
  <c r="K28" i="29" s="1"/>
  <c r="E30" i="28"/>
  <c r="X30" i="28" s="1"/>
  <c r="K29" i="29" s="1"/>
  <c r="E31" i="28"/>
  <c r="X31" i="28" s="1"/>
  <c r="K30" i="29" s="1"/>
  <c r="E32" i="28"/>
  <c r="X32" i="28" s="1"/>
  <c r="K31" i="29" s="1"/>
  <c r="E33" i="28"/>
  <c r="X33" i="28" s="1"/>
  <c r="K32" i="29" s="1"/>
  <c r="E34" i="28"/>
  <c r="X34" i="28" s="1"/>
  <c r="K33" i="29" s="1"/>
  <c r="E35" i="28"/>
  <c r="X35" i="28" s="1"/>
  <c r="K34" i="29" s="1"/>
  <c r="E36" i="28"/>
  <c r="X36" i="28" s="1"/>
  <c r="K35" i="29" s="1"/>
  <c r="E37" i="28"/>
  <c r="X37" i="28" s="1"/>
  <c r="K36" i="29" s="1"/>
  <c r="E38" i="28"/>
  <c r="X38" i="28" s="1"/>
  <c r="K37" i="29" s="1"/>
  <c r="E39" i="28"/>
  <c r="X39" i="28" s="1"/>
  <c r="K38" i="29" s="1"/>
  <c r="E40" i="28"/>
  <c r="X40" i="28" s="1"/>
  <c r="K39" i="29" s="1"/>
  <c r="E41" i="28"/>
  <c r="X41" i="28" s="1"/>
  <c r="K40" i="29" s="1"/>
  <c r="E42" i="28"/>
  <c r="X42" i="28" s="1"/>
  <c r="K41" i="29" s="1"/>
  <c r="E43" i="28"/>
  <c r="X43" i="28" s="1"/>
  <c r="K42" i="29" s="1"/>
  <c r="E44" i="28"/>
  <c r="X44" i="28" s="1"/>
  <c r="K43" i="29" s="1"/>
  <c r="E45" i="28"/>
  <c r="X45" i="28" s="1"/>
  <c r="K44" i="29" s="1"/>
  <c r="E46" i="28"/>
  <c r="X46" i="28" s="1"/>
  <c r="K45" i="29" s="1"/>
  <c r="E47" i="28"/>
  <c r="X47" i="28" s="1"/>
  <c r="K46" i="29" s="1"/>
  <c r="E48" i="28"/>
  <c r="X48" i="28" s="1"/>
  <c r="K47" i="29" s="1"/>
  <c r="E49" i="28"/>
  <c r="X49" i="28" s="1"/>
  <c r="K48" i="29" s="1"/>
  <c r="E50" i="28"/>
  <c r="X50" i="28" s="1"/>
  <c r="K49" i="29" s="1"/>
  <c r="E51" i="28"/>
  <c r="X51" i="28" s="1"/>
  <c r="K50" i="29" s="1"/>
  <c r="E52" i="28"/>
  <c r="X52" i="28" s="1"/>
  <c r="K51" i="29" s="1"/>
  <c r="E53" i="28"/>
  <c r="X53" i="28" s="1"/>
  <c r="K52" i="29" s="1"/>
  <c r="E54" i="28"/>
  <c r="X54" i="28" s="1"/>
  <c r="K53" i="29" s="1"/>
  <c r="E55" i="28"/>
  <c r="X55" i="28" s="1"/>
  <c r="K54" i="29" s="1"/>
  <c r="E56" i="28"/>
  <c r="X56" i="28" s="1"/>
  <c r="K55" i="29" s="1"/>
  <c r="E57" i="28"/>
  <c r="X57" i="28" s="1"/>
  <c r="K56" i="29" s="1"/>
  <c r="E58" i="28"/>
  <c r="X58" i="28" s="1"/>
  <c r="K57" i="29" s="1"/>
  <c r="E59" i="28"/>
  <c r="X59" i="28" s="1"/>
  <c r="K58" i="29" s="1"/>
  <c r="E60" i="28"/>
  <c r="X60" i="28" s="1"/>
  <c r="K59" i="29" s="1"/>
  <c r="E61" i="28"/>
  <c r="X61" i="28" s="1"/>
  <c r="K60" i="29" s="1"/>
  <c r="E62" i="28"/>
  <c r="X62" i="28" s="1"/>
  <c r="K61" i="29" s="1"/>
  <c r="E63" i="28"/>
  <c r="X63" i="28" s="1"/>
  <c r="K62" i="29" s="1"/>
  <c r="E64" i="28"/>
  <c r="X64" i="28" s="1"/>
  <c r="K63" i="29" s="1"/>
  <c r="E65" i="28"/>
  <c r="X65" i="28" s="1"/>
  <c r="K64" i="29" s="1"/>
  <c r="E66" i="28"/>
  <c r="X66" i="28" s="1"/>
  <c r="K65" i="29" s="1"/>
  <c r="E67" i="28"/>
  <c r="X67" i="28" s="1"/>
  <c r="K66" i="29" s="1"/>
  <c r="E68" i="28"/>
  <c r="X68" i="28" s="1"/>
  <c r="K67" i="29" s="1"/>
  <c r="E69" i="28"/>
  <c r="X69" i="28" s="1"/>
  <c r="K68" i="29" s="1"/>
  <c r="E70" i="28"/>
  <c r="X70" i="28" s="1"/>
  <c r="K69" i="29" s="1"/>
  <c r="E71" i="28"/>
  <c r="X71" i="28" s="1"/>
  <c r="K70" i="29" s="1"/>
  <c r="E72" i="28"/>
  <c r="X72" i="28" s="1"/>
  <c r="K71" i="29" s="1"/>
  <c r="E73" i="28"/>
  <c r="X73" i="28" s="1"/>
  <c r="K72" i="29" s="1"/>
  <c r="E74" i="28"/>
  <c r="X74" i="28" s="1"/>
  <c r="K73" i="29" s="1"/>
  <c r="E75" i="28"/>
  <c r="X75" i="28" s="1"/>
  <c r="K74" i="29" s="1"/>
  <c r="E76" i="28"/>
  <c r="X76" i="28" s="1"/>
  <c r="K75" i="29" s="1"/>
  <c r="E77" i="28"/>
  <c r="X77" i="28" s="1"/>
  <c r="K76" i="29" s="1"/>
  <c r="E78" i="28"/>
  <c r="E79" i="28"/>
  <c r="X79" i="28" s="1"/>
  <c r="K78" i="29" s="1"/>
  <c r="E80" i="28"/>
  <c r="X80" i="28" s="1"/>
  <c r="K79" i="29" s="1"/>
  <c r="E81" i="28"/>
  <c r="X81" i="28" s="1"/>
  <c r="K80" i="29" s="1"/>
  <c r="E82" i="28"/>
  <c r="X82" i="28" s="1"/>
  <c r="K81" i="29" s="1"/>
  <c r="E83" i="28"/>
  <c r="X83" i="28" s="1"/>
  <c r="K82" i="29" s="1"/>
  <c r="E84" i="28"/>
  <c r="X84" i="28" s="1"/>
  <c r="K83" i="29" s="1"/>
  <c r="E85" i="28"/>
  <c r="X85" i="28" s="1"/>
  <c r="K84" i="29" s="1"/>
  <c r="E86" i="28"/>
  <c r="X86" i="28" s="1"/>
  <c r="K85" i="29" s="1"/>
  <c r="E87" i="28"/>
  <c r="X87" i="28" s="1"/>
  <c r="K86" i="29" s="1"/>
  <c r="E88" i="28"/>
  <c r="X88" i="28" s="1"/>
  <c r="K87" i="29" s="1"/>
  <c r="E89" i="28"/>
  <c r="X89" i="28" s="1"/>
  <c r="K88" i="29" s="1"/>
  <c r="E90" i="28"/>
  <c r="X90" i="28" s="1"/>
  <c r="K89" i="29" s="1"/>
  <c r="E91" i="28"/>
  <c r="X91" i="28" s="1"/>
  <c r="K90" i="29" s="1"/>
  <c r="E92" i="28"/>
  <c r="X92" i="28" s="1"/>
  <c r="K91" i="29" s="1"/>
  <c r="E93" i="28"/>
  <c r="X93" i="28" s="1"/>
  <c r="K92" i="29" s="1"/>
  <c r="E94" i="28"/>
  <c r="X94" i="28" s="1"/>
  <c r="K93" i="29" s="1"/>
  <c r="E95" i="28"/>
  <c r="X95" i="28" s="1"/>
  <c r="K94" i="29" s="1"/>
  <c r="E96" i="28"/>
  <c r="X96" i="28" s="1"/>
  <c r="K95" i="29" s="1"/>
  <c r="E97" i="28"/>
  <c r="X97" i="28" s="1"/>
  <c r="K96" i="29" s="1"/>
  <c r="T5" i="28" l="1"/>
  <c r="T6" i="28"/>
  <c r="T7" i="28"/>
  <c r="T8" i="28"/>
  <c r="H5" i="29" s="1"/>
  <c r="T9" i="28"/>
  <c r="T10" i="28"/>
  <c r="T11" i="28"/>
  <c r="L5" i="29" s="1"/>
  <c r="T12" i="28"/>
  <c r="T13" i="28"/>
  <c r="T14" i="28"/>
  <c r="T15" i="28"/>
  <c r="AF3" i="29" s="1"/>
  <c r="T16" i="28"/>
  <c r="T17" i="28"/>
  <c r="T18" i="28"/>
  <c r="T19" i="28"/>
  <c r="T20" i="28"/>
  <c r="T21" i="28"/>
  <c r="T22" i="28"/>
  <c r="T23" i="28"/>
  <c r="T24" i="28"/>
  <c r="T25" i="28"/>
  <c r="BD3" i="29" s="1"/>
  <c r="T26" i="28"/>
  <c r="BD4" i="29" s="1"/>
  <c r="T27" i="28"/>
  <c r="T28" i="28"/>
  <c r="T29" i="28"/>
  <c r="BL4" i="29" s="1"/>
  <c r="T30" i="28"/>
  <c r="BL5" i="29" s="1"/>
  <c r="T31" i="28"/>
  <c r="T32" i="28"/>
  <c r="T33" i="28"/>
  <c r="T34" i="28"/>
  <c r="T35" i="28"/>
  <c r="T36" i="28"/>
  <c r="T37" i="28"/>
  <c r="T38" i="28"/>
  <c r="T39" i="28"/>
  <c r="T40" i="28"/>
  <c r="T41" i="28"/>
  <c r="T42" i="28"/>
  <c r="T43" i="28"/>
  <c r="T44" i="28"/>
  <c r="T45" i="28"/>
  <c r="T46" i="28"/>
  <c r="T47" i="28"/>
  <c r="T48" i="28"/>
  <c r="T49" i="28"/>
  <c r="T50" i="28"/>
  <c r="T51" i="28"/>
  <c r="T52" i="28"/>
  <c r="T53" i="28"/>
  <c r="T54" i="28"/>
  <c r="T55" i="28"/>
  <c r="T56" i="28"/>
  <c r="T57" i="28"/>
  <c r="T58" i="28"/>
  <c r="T59" i="28"/>
  <c r="T60" i="28"/>
  <c r="T61" i="28"/>
  <c r="T62" i="28"/>
  <c r="T63" i="28"/>
  <c r="T64" i="28"/>
  <c r="T65" i="28"/>
  <c r="T66" i="28"/>
  <c r="T67" i="28"/>
  <c r="T68" i="28"/>
  <c r="T69" i="28"/>
  <c r="T70" i="28"/>
  <c r="T71" i="28"/>
  <c r="T72" i="28"/>
  <c r="T73" i="28"/>
  <c r="T74" i="28"/>
  <c r="T75" i="28"/>
  <c r="T76" i="28"/>
  <c r="T77" i="28"/>
  <c r="T78" i="28"/>
  <c r="T79" i="28"/>
  <c r="T80" i="28"/>
  <c r="T81" i="28"/>
  <c r="T82" i="28"/>
  <c r="T83" i="28"/>
  <c r="T84" i="28"/>
  <c r="T85" i="28"/>
  <c r="T86" i="28"/>
  <c r="T87" i="28"/>
  <c r="T88" i="28"/>
  <c r="T89" i="28"/>
  <c r="T90" i="28"/>
  <c r="T91" i="28"/>
  <c r="T92" i="28"/>
  <c r="T93" i="28"/>
  <c r="T94" i="28"/>
  <c r="T95" i="28"/>
  <c r="T96" i="28"/>
  <c r="T97" i="28"/>
  <c r="AV3" i="29" l="1"/>
  <c r="BH4" i="29"/>
  <c r="AZ3" i="29"/>
  <c r="BL3" i="29"/>
  <c r="BH3" i="29"/>
  <c r="D5" i="29"/>
  <c r="AN3" i="29"/>
  <c r="AR3" i="29"/>
  <c r="AF4" i="29"/>
  <c r="AJ3" i="29"/>
  <c r="AB4" i="29"/>
  <c r="AB3" i="29"/>
  <c r="X3" i="29"/>
  <c r="P3" i="29"/>
  <c r="T3" i="29"/>
  <c r="L4" i="29"/>
  <c r="L3" i="29"/>
  <c r="H4" i="29"/>
  <c r="D4" i="29"/>
  <c r="BD100" i="29"/>
  <c r="F21" i="22" s="1"/>
  <c r="J5" i="28"/>
  <c r="X5" i="28" s="1"/>
  <c r="J6" i="28"/>
  <c r="J7" i="28"/>
  <c r="J8" i="28"/>
  <c r="J9" i="28"/>
  <c r="J10" i="28"/>
  <c r="J11" i="28"/>
  <c r="J12" i="28"/>
  <c r="J13" i="28"/>
  <c r="J14" i="28"/>
  <c r="J15" i="28"/>
  <c r="J16" i="28"/>
  <c r="J17" i="28"/>
  <c r="J18" i="28"/>
  <c r="J19" i="28"/>
  <c r="J20" i="28"/>
  <c r="J21" i="28"/>
  <c r="J22" i="28"/>
  <c r="J23" i="28"/>
  <c r="J24" i="28"/>
  <c r="J25" i="28"/>
  <c r="J26" i="28"/>
  <c r="J27" i="28"/>
  <c r="J28" i="28"/>
  <c r="J29" i="28"/>
  <c r="J30" i="28"/>
  <c r="J31" i="28"/>
  <c r="J32" i="28"/>
  <c r="J33" i="28"/>
  <c r="J34" i="28"/>
  <c r="J35" i="28"/>
  <c r="J36" i="28"/>
  <c r="J37" i="28"/>
  <c r="J38" i="28"/>
  <c r="J39" i="28"/>
  <c r="J40" i="28"/>
  <c r="J41" i="28"/>
  <c r="J42" i="28"/>
  <c r="J43" i="28"/>
  <c r="J44" i="28"/>
  <c r="J45" i="28"/>
  <c r="J46" i="28"/>
  <c r="J47" i="28"/>
  <c r="J48" i="28"/>
  <c r="J49" i="28"/>
  <c r="J50" i="28"/>
  <c r="J51" i="28"/>
  <c r="J52" i="28"/>
  <c r="J53" i="28"/>
  <c r="J54" i="28"/>
  <c r="J55" i="28"/>
  <c r="J56" i="28"/>
  <c r="J57" i="28"/>
  <c r="J58" i="28"/>
  <c r="J59" i="28"/>
  <c r="J60" i="28"/>
  <c r="J61" i="28"/>
  <c r="J62" i="28"/>
  <c r="J63" i="28"/>
  <c r="J64" i="28"/>
  <c r="J65" i="28"/>
  <c r="J66" i="28"/>
  <c r="J67" i="28"/>
  <c r="J68" i="28"/>
  <c r="J69" i="28"/>
  <c r="J70" i="28"/>
  <c r="J71" i="28"/>
  <c r="J72" i="28"/>
  <c r="J73" i="28"/>
  <c r="J74" i="28"/>
  <c r="J75" i="28"/>
  <c r="J76" i="28"/>
  <c r="J77" i="28"/>
  <c r="J78" i="28"/>
  <c r="X78" i="28" s="1"/>
  <c r="K77" i="29" s="1"/>
  <c r="J79" i="28"/>
  <c r="J80" i="28"/>
  <c r="J81" i="28"/>
  <c r="J82" i="28"/>
  <c r="J83" i="28"/>
  <c r="J84" i="28"/>
  <c r="J85" i="28"/>
  <c r="J86" i="28"/>
  <c r="J87" i="28"/>
  <c r="J88" i="28"/>
  <c r="J89" i="28"/>
  <c r="J90" i="28"/>
  <c r="J91" i="28"/>
  <c r="J92" i="28"/>
  <c r="J93" i="28"/>
  <c r="J94" i="28"/>
  <c r="J95" i="28"/>
  <c r="J96" i="28"/>
  <c r="J97" i="28"/>
  <c r="J4" i="28"/>
  <c r="T4" i="28"/>
  <c r="D3" i="29" s="1"/>
  <c r="P5" i="28"/>
  <c r="P6" i="28"/>
  <c r="P7" i="28"/>
  <c r="P8" i="28"/>
  <c r="P9" i="28"/>
  <c r="P10" i="28"/>
  <c r="P11" i="28"/>
  <c r="P12" i="28"/>
  <c r="P13" i="28"/>
  <c r="P14" i="28"/>
  <c r="P15" i="28"/>
  <c r="P16" i="28"/>
  <c r="P17" i="28"/>
  <c r="P18" i="28"/>
  <c r="P19" i="28"/>
  <c r="P20" i="28"/>
  <c r="P21" i="28"/>
  <c r="P22" i="28"/>
  <c r="P23" i="28"/>
  <c r="P24" i="28"/>
  <c r="P25" i="28"/>
  <c r="P26" i="28"/>
  <c r="P27" i="28"/>
  <c r="P28" i="28"/>
  <c r="P29" i="28"/>
  <c r="P30" i="28"/>
  <c r="P31" i="28"/>
  <c r="P32" i="28"/>
  <c r="P33" i="28"/>
  <c r="P34" i="28"/>
  <c r="P35" i="28"/>
  <c r="P36" i="28"/>
  <c r="P37" i="28"/>
  <c r="P38" i="28"/>
  <c r="P39" i="28"/>
  <c r="P40" i="28"/>
  <c r="P41" i="28"/>
  <c r="P42" i="28"/>
  <c r="P43" i="28"/>
  <c r="P44" i="28"/>
  <c r="P45" i="28"/>
  <c r="P46" i="28"/>
  <c r="P47" i="28"/>
  <c r="P48" i="28"/>
  <c r="P49" i="28"/>
  <c r="P50" i="28"/>
  <c r="P51" i="28"/>
  <c r="P52" i="28"/>
  <c r="P53" i="28"/>
  <c r="P54" i="28"/>
  <c r="P55" i="28"/>
  <c r="P56" i="28"/>
  <c r="P57" i="28"/>
  <c r="P58" i="28"/>
  <c r="P59" i="28"/>
  <c r="P60" i="28"/>
  <c r="P61" i="28"/>
  <c r="P62" i="28"/>
  <c r="P63" i="28"/>
  <c r="P64" i="28"/>
  <c r="P65" i="28"/>
  <c r="P66" i="28"/>
  <c r="P67" i="28"/>
  <c r="P68" i="28"/>
  <c r="P69" i="28"/>
  <c r="P70" i="28"/>
  <c r="P71" i="28"/>
  <c r="P72" i="28"/>
  <c r="P73" i="28"/>
  <c r="P74" i="28"/>
  <c r="P75" i="28"/>
  <c r="P76" i="28"/>
  <c r="P77" i="28"/>
  <c r="P78" i="28"/>
  <c r="P79" i="28"/>
  <c r="P80" i="28"/>
  <c r="P81" i="28"/>
  <c r="P82" i="28"/>
  <c r="P83" i="28"/>
  <c r="P84" i="28"/>
  <c r="P85" i="28"/>
  <c r="P86" i="28"/>
  <c r="P87" i="28"/>
  <c r="P88" i="28"/>
  <c r="P89" i="28"/>
  <c r="P90" i="28"/>
  <c r="P91" i="28"/>
  <c r="P92" i="28"/>
  <c r="P93" i="28"/>
  <c r="P94" i="28"/>
  <c r="P95" i="28"/>
  <c r="P96" i="28"/>
  <c r="P97" i="28"/>
  <c r="M5" i="28"/>
  <c r="M6" i="28"/>
  <c r="M7" i="28"/>
  <c r="M8" i="28"/>
  <c r="M9" i="28"/>
  <c r="M10" i="28"/>
  <c r="M11" i="28"/>
  <c r="M12" i="28"/>
  <c r="M13" i="28"/>
  <c r="M14" i="28"/>
  <c r="M15" i="28"/>
  <c r="M16" i="28"/>
  <c r="M17" i="28"/>
  <c r="M18" i="28"/>
  <c r="M19" i="28"/>
  <c r="M20" i="28"/>
  <c r="M21" i="28"/>
  <c r="M22" i="28"/>
  <c r="M23" i="28"/>
  <c r="M24" i="28"/>
  <c r="M25" i="28"/>
  <c r="M26" i="28"/>
  <c r="M27" i="28"/>
  <c r="M28" i="28"/>
  <c r="M29" i="28"/>
  <c r="M30" i="28"/>
  <c r="M31" i="28"/>
  <c r="M32" i="28"/>
  <c r="M33" i="28"/>
  <c r="M34" i="28"/>
  <c r="M35" i="28"/>
  <c r="M36" i="28"/>
  <c r="M37" i="28"/>
  <c r="M38" i="28"/>
  <c r="M39" i="28"/>
  <c r="M40" i="28"/>
  <c r="M41" i="28"/>
  <c r="M42" i="28"/>
  <c r="M43" i="28"/>
  <c r="M44" i="28"/>
  <c r="M45" i="28"/>
  <c r="M46" i="28"/>
  <c r="M47" i="28"/>
  <c r="M48" i="28"/>
  <c r="M49" i="28"/>
  <c r="M50" i="28"/>
  <c r="M51" i="28"/>
  <c r="M52" i="28"/>
  <c r="M53" i="28"/>
  <c r="M54" i="28"/>
  <c r="M55" i="28"/>
  <c r="M56" i="28"/>
  <c r="M57" i="28"/>
  <c r="M58" i="28"/>
  <c r="M59" i="28"/>
  <c r="M60" i="28"/>
  <c r="M61" i="28"/>
  <c r="M62" i="28"/>
  <c r="M63" i="28"/>
  <c r="M64" i="28"/>
  <c r="M65" i="28"/>
  <c r="M66" i="28"/>
  <c r="M67" i="28"/>
  <c r="M68" i="28"/>
  <c r="M69" i="28"/>
  <c r="M70" i="28"/>
  <c r="M71" i="28"/>
  <c r="M72" i="28"/>
  <c r="M73" i="28"/>
  <c r="M74" i="28"/>
  <c r="M75" i="28"/>
  <c r="M76" i="28"/>
  <c r="M77" i="28"/>
  <c r="M78" i="28"/>
  <c r="M79" i="28"/>
  <c r="M80" i="28"/>
  <c r="M81" i="28"/>
  <c r="M82" i="28"/>
  <c r="M83" i="28"/>
  <c r="M84" i="28"/>
  <c r="M85" i="28"/>
  <c r="M86" i="28"/>
  <c r="M87" i="28"/>
  <c r="M88" i="28"/>
  <c r="M89" i="28"/>
  <c r="M90" i="28"/>
  <c r="M91" i="28"/>
  <c r="M92" i="28"/>
  <c r="M93" i="28"/>
  <c r="M94" i="28"/>
  <c r="M95" i="28"/>
  <c r="M96" i="28"/>
  <c r="M97" i="28"/>
  <c r="P4" i="28"/>
  <c r="BP3" i="29" l="1"/>
  <c r="BP100" i="29" s="1"/>
  <c r="F30" i="22" s="1"/>
  <c r="X4" i="28"/>
  <c r="H3" i="29"/>
  <c r="H100" i="29" s="1"/>
  <c r="F6" i="22" s="1"/>
  <c r="BK5" i="29"/>
  <c r="BC4" i="29"/>
  <c r="P100" i="29"/>
  <c r="F9" i="22" s="1"/>
  <c r="D100" i="29"/>
  <c r="F5" i="22" s="1"/>
  <c r="AV100" i="29"/>
  <c r="F17" i="22" s="1"/>
  <c r="X100" i="29"/>
  <c r="F11" i="22" s="1"/>
  <c r="T100" i="29"/>
  <c r="F10" i="22" s="1"/>
  <c r="AZ100" i="29"/>
  <c r="F18" i="22" s="1"/>
  <c r="BH100" i="29"/>
  <c r="F28" i="22" s="1"/>
  <c r="AF100" i="29"/>
  <c r="F13" i="22" s="1"/>
  <c r="AB100" i="29"/>
  <c r="F12" i="22" s="1"/>
  <c r="AJ100" i="29"/>
  <c r="F14" i="22" s="1"/>
  <c r="BL100" i="29"/>
  <c r="F29" i="22" s="1"/>
  <c r="AN100" i="29"/>
  <c r="F15" i="22" s="1"/>
  <c r="AR100" i="29"/>
  <c r="F16" i="22" s="1"/>
  <c r="BK3" i="29"/>
  <c r="W3" i="29"/>
  <c r="H11" i="22" s="1"/>
  <c r="L100" i="29"/>
  <c r="F8" i="22" s="1"/>
  <c r="BO3" i="29" l="1"/>
  <c r="H30" i="22" s="1"/>
  <c r="BG3" i="29"/>
  <c r="BC3" i="29"/>
  <c r="H21" i="22" s="1"/>
  <c r="BG4" i="29"/>
  <c r="BK4" i="29"/>
  <c r="AY3" i="29"/>
  <c r="H18" i="22" s="1"/>
  <c r="AU3" i="29"/>
  <c r="H17" i="22" s="1"/>
  <c r="AM3" i="29"/>
  <c r="H15" i="22" s="1"/>
  <c r="AQ3" i="29"/>
  <c r="H16" i="22" s="1"/>
  <c r="AE4" i="29"/>
  <c r="AE3" i="29"/>
  <c r="AI3" i="29"/>
  <c r="H14" i="22" s="1"/>
  <c r="AA4" i="29"/>
  <c r="AA3" i="29"/>
  <c r="O3" i="29"/>
  <c r="H9" i="22" s="1"/>
  <c r="K3" i="29"/>
  <c r="K5" i="29"/>
  <c r="S3" i="29"/>
  <c r="H10" i="22" s="1"/>
  <c r="K4" i="29"/>
  <c r="C4" i="29"/>
  <c r="H29" i="22"/>
  <c r="G5" i="29"/>
  <c r="G4" i="29"/>
  <c r="C5" i="29"/>
  <c r="C3" i="29"/>
  <c r="G3" i="29"/>
  <c r="C8" i="23"/>
  <c r="F7" i="22"/>
  <c r="F31" i="22"/>
  <c r="U155" i="34" l="1"/>
  <c r="H13" i="22"/>
  <c r="H12" i="22"/>
  <c r="H8" i="22"/>
  <c r="H31" i="22"/>
  <c r="F19" i="22"/>
  <c r="F23" i="22" s="1"/>
  <c r="U154" i="34" l="1"/>
  <c r="F35" i="22"/>
  <c r="F34" i="22" s="1"/>
  <c r="J34" i="22" s="1"/>
  <c r="U156" i="34" l="1"/>
</calcChain>
</file>

<file path=xl/comments1.xml><?xml version="1.0" encoding="utf-8"?>
<comments xmlns="http://schemas.openxmlformats.org/spreadsheetml/2006/main">
  <authors>
    <author>作成者</author>
  </authors>
  <commentList>
    <comment ref="AW6" authorId="0" shapeId="0">
      <text>
        <r>
          <rPr>
            <sz val="9"/>
            <color indexed="81"/>
            <rFont val="MS P ゴシック"/>
            <family val="3"/>
            <charset val="128"/>
          </rPr>
          <t>☑がない場合又は2つついている場合に要確認となります。</t>
        </r>
      </text>
    </comment>
    <comment ref="AW8" authorId="0" shapeId="0">
      <text>
        <r>
          <rPr>
            <sz val="9"/>
            <color indexed="81"/>
            <rFont val="MS P ゴシック"/>
            <family val="3"/>
            <charset val="128"/>
          </rPr>
          <t xml:space="preserve">☑がない場合又は2つついている場合に要確認となります。
</t>
        </r>
      </text>
    </comment>
    <comment ref="J12" authorId="0" shapeId="0">
      <text>
        <r>
          <rPr>
            <sz val="9"/>
            <color indexed="81"/>
            <rFont val="MS P ゴシック"/>
            <family val="3"/>
            <charset val="128"/>
          </rPr>
          <t xml:space="preserve">定款、寄付行為又は運営規約等と一致するようにしてください。
</t>
        </r>
      </text>
    </comment>
    <comment ref="J13" authorId="0" shapeId="0">
      <text>
        <r>
          <rPr>
            <sz val="9"/>
            <color indexed="81"/>
            <rFont val="MS P ゴシック"/>
            <family val="3"/>
            <charset val="128"/>
          </rPr>
          <t xml:space="preserve">国税庁HP より検索できます(https://www.houjin-bangou.nta.go.jp)。登録がない場合は空欄にしてください。
</t>
        </r>
      </text>
    </comment>
    <comment ref="J14" authorId="0" shapeId="0">
      <text>
        <r>
          <rPr>
            <sz val="9"/>
            <color indexed="81"/>
            <rFont val="MS P ゴシック"/>
            <family val="3"/>
            <charset val="128"/>
          </rPr>
          <t xml:space="preserve">現団体の前身団体がある場合は、法人格を含め記載してください。
</t>
        </r>
      </text>
    </comment>
    <comment ref="P16" authorId="0" shapeId="0">
      <text>
        <r>
          <rPr>
            <sz val="9"/>
            <color indexed="81"/>
            <rFont val="MS P ゴシック"/>
            <family val="3"/>
            <charset val="128"/>
          </rPr>
          <t xml:space="preserve">プルダウンから選択してください。
</t>
        </r>
      </text>
    </comment>
    <comment ref="P19" authorId="0" shapeId="0">
      <text>
        <r>
          <rPr>
            <sz val="9"/>
            <color indexed="81"/>
            <rFont val="MS P ゴシック"/>
            <family val="3"/>
            <charset val="128"/>
          </rPr>
          <t>Facebook、Twitter、Instagram等で更新頻度の高いもののアカウントを記載してください</t>
        </r>
      </text>
    </comment>
    <comment ref="P21" authorId="0" shapeId="0">
      <text>
        <r>
          <rPr>
            <sz val="9"/>
            <color indexed="81"/>
            <rFont val="MS P ゴシック"/>
            <family val="3"/>
            <charset val="128"/>
          </rPr>
          <t xml:space="preserve">プルダウンから選択してください。
</t>
        </r>
      </text>
    </comment>
    <comment ref="AW30" authorId="0" shapeId="0">
      <text>
        <r>
          <rPr>
            <sz val="9"/>
            <color indexed="81"/>
            <rFont val="MS P ゴシック"/>
            <family val="3"/>
            <charset val="128"/>
          </rPr>
          <t>2つ以上に○がある場合要確認となります。</t>
        </r>
      </text>
    </comment>
    <comment ref="AW34" authorId="0" shapeId="0">
      <text>
        <r>
          <rPr>
            <sz val="9"/>
            <color indexed="81"/>
            <rFont val="MS P ゴシック"/>
            <family val="3"/>
            <charset val="128"/>
          </rPr>
          <t xml:space="preserve">実績ありと実績なし双方に○がある場合には「要確認」が表示されます。
</t>
        </r>
      </text>
    </comment>
    <comment ref="K41" authorId="0" shapeId="0">
      <text>
        <r>
          <rPr>
            <sz val="9"/>
            <color indexed="81"/>
            <rFont val="MS P ゴシック"/>
            <family val="3"/>
            <charset val="128"/>
          </rPr>
          <t>なお、令和２年度WAM助成を受けている場合、本事業がその内容をどのように展開するものか踏まえて記載してください。</t>
        </r>
      </text>
    </comment>
    <comment ref="K58" authorId="0" shapeId="0">
      <text>
        <r>
          <rPr>
            <sz val="9"/>
            <color indexed="81"/>
            <rFont val="MS P ゴシック"/>
            <family val="3"/>
            <charset val="128"/>
          </rPr>
          <t xml:space="preserve">WAM助成ホームページに各テーマに関連するキーワードや事業の例を掲載しています。不明な点はお問合せください。
　各テーマに関連する地域共生社会の実現に向けた国の取組もご参照ください。（厚生労働省「地域共生社会に向けた包括的支援と多様な参加・協働の推進に関する検討会」のホームページ等）。
</t>
        </r>
      </text>
    </comment>
    <comment ref="N72" authorId="0" shapeId="0">
      <text>
        <r>
          <rPr>
            <sz val="9"/>
            <color indexed="81"/>
            <rFont val="MS P ゴシック"/>
            <family val="3"/>
            <charset val="128"/>
          </rPr>
          <t xml:space="preserve">地域の多様な社会資源を活用し、複数の団体が連携やネットワーク化を図り、社会福祉諸制度の対象外のニーズ、その他地域の様々な福祉ニーズに対応して地域に密着した事業（同一都道府県内）
</t>
        </r>
      </text>
    </comment>
    <comment ref="AG72" authorId="0" shapeId="0">
      <text>
        <r>
          <rPr>
            <sz val="9"/>
            <color indexed="81"/>
            <rFont val="MS P ゴシック"/>
            <family val="3"/>
            <charset val="128"/>
          </rPr>
          <t>全国又は広域的な普及・充実等を図るため、複数の団体が連携やネットワーク化を図り、相互にノウハウを共有し、社会福祉の振興に資する創意工夫ある事業又は社会福祉施策等を補完若しくは充実させる事業</t>
        </r>
      </text>
    </comment>
    <comment ref="AW72" authorId="0" shapeId="0">
      <text>
        <r>
          <rPr>
            <sz val="9"/>
            <color indexed="81"/>
            <rFont val="MS P ゴシック"/>
            <family val="3"/>
            <charset val="128"/>
          </rPr>
          <t xml:space="preserve">○がない場合又は2つついている場合に「要確認」となります。
</t>
        </r>
      </text>
    </comment>
    <comment ref="AW77" authorId="0" shapeId="0">
      <text>
        <r>
          <rPr>
            <sz val="9"/>
            <color indexed="81"/>
            <rFont val="MS P ゴシック"/>
            <family val="3"/>
            <charset val="128"/>
          </rPr>
          <t xml:space="preserve">◎がない場合又は2つ以上ついている場合に「要確認」となります。
</t>
        </r>
      </text>
    </comment>
    <comment ref="AN85" authorId="0" shapeId="0">
      <text>
        <r>
          <rPr>
            <sz val="9"/>
            <color indexed="81"/>
            <rFont val="MS P ゴシック"/>
            <family val="3"/>
            <charset val="128"/>
          </rPr>
          <t>有を選択した場合は、その内容を4.事業計画に分かるように記載してください。</t>
        </r>
      </text>
    </comment>
    <comment ref="AW85" authorId="0" shapeId="0">
      <text>
        <r>
          <rPr>
            <sz val="9"/>
            <color indexed="81"/>
            <rFont val="MS P ゴシック"/>
            <family val="3"/>
            <charset val="128"/>
          </rPr>
          <t>「有」「無」ともに〇が付いている場合「要確認」となります。</t>
        </r>
      </text>
    </comment>
    <comment ref="AW87" authorId="0" shapeId="0">
      <text>
        <r>
          <rPr>
            <sz val="9"/>
            <color indexed="81"/>
            <rFont val="MS P ゴシック"/>
            <family val="3"/>
            <charset val="128"/>
          </rPr>
          <t xml:space="preserve">記載内容があるにも関わらず、どちらにも〇がない場合は「要確認」となります。
</t>
        </r>
      </text>
    </comment>
    <comment ref="K88" authorId="0" shapeId="0">
      <text>
        <r>
          <rPr>
            <sz val="9"/>
            <color indexed="81"/>
            <rFont val="MS P ゴシック"/>
            <family val="3"/>
            <charset val="128"/>
          </rPr>
          <t>該当がある場合のみ記載してください。</t>
        </r>
      </text>
    </comment>
    <comment ref="E95" authorId="0" shapeId="0">
      <text>
        <r>
          <rPr>
            <sz val="9"/>
            <color indexed="81"/>
            <rFont val="MS P ゴシック"/>
            <family val="3"/>
            <charset val="128"/>
          </rPr>
          <t xml:space="preserve">助成事業が複数の取り組みの組み合わせで成立する場合の各取り組みの単位を「柱立て」といいます。
</t>
        </r>
      </text>
    </comment>
    <comment ref="AL95" authorId="0" shapeId="0">
      <text>
        <r>
          <rPr>
            <sz val="9"/>
            <color indexed="81"/>
            <rFont val="MS P ゴシック"/>
            <family val="3"/>
            <charset val="128"/>
          </rPr>
          <t xml:space="preserve">新型コロナウイルス感染症の影響で計画変更がやむを得ない場合の取り扱いはＱ＆Ａをご確認ください。
</t>
        </r>
      </text>
    </comment>
    <comment ref="AW139" authorId="0" shapeId="0">
      <text>
        <r>
          <rPr>
            <sz val="9"/>
            <color indexed="81"/>
            <rFont val="MS P ゴシック"/>
            <family val="3"/>
            <charset val="128"/>
          </rPr>
          <t>具体的内容が記載されているにもかかわらず、選択項目に「〇」がない場合「要確認」となります。</t>
        </r>
      </text>
    </comment>
    <comment ref="AW158" authorId="0" shapeId="0">
      <text>
        <r>
          <rPr>
            <sz val="9"/>
            <color indexed="81"/>
            <rFont val="MS P ゴシック"/>
            <family val="3"/>
            <charset val="128"/>
          </rPr>
          <t xml:space="preserve">「あり」「なし」ともに〇がついている場合要確認となります
</t>
        </r>
      </text>
    </comment>
    <comment ref="AF161" authorId="0" shapeId="0">
      <text>
        <r>
          <rPr>
            <b/>
            <sz val="9"/>
            <color indexed="81"/>
            <rFont val="MS P ゴシック"/>
            <family val="3"/>
            <charset val="128"/>
          </rPr>
          <t>作成者:</t>
        </r>
        <r>
          <rPr>
            <sz val="9"/>
            <color indexed="81"/>
            <rFont val="MS P ゴシック"/>
            <family val="3"/>
            <charset val="128"/>
          </rPr>
          <t xml:space="preserve">
同一事業とは事業内容が同じであり、時期又は事業実施場所等が同一であることをいいます。
</t>
        </r>
      </text>
    </comment>
    <comment ref="AW161" authorId="0" shapeId="0">
      <text>
        <r>
          <rPr>
            <sz val="9"/>
            <color indexed="81"/>
            <rFont val="MS P ゴシック"/>
            <family val="3"/>
            <charset val="128"/>
          </rPr>
          <t>「はい」「いいえ」ともに〇がついている場合要確認となります。</t>
        </r>
      </text>
    </comment>
    <comment ref="AW165" authorId="0" shapeId="0">
      <text>
        <r>
          <rPr>
            <sz val="9"/>
            <color indexed="81"/>
            <rFont val="MS P ゴシック"/>
            <family val="3"/>
            <charset val="128"/>
          </rPr>
          <t xml:space="preserve">「あり」「なし」ともに〇がついている場合要確認となります。
</t>
        </r>
      </text>
    </comment>
    <comment ref="AW168" authorId="0" shapeId="0">
      <text>
        <r>
          <rPr>
            <sz val="9"/>
            <color indexed="81"/>
            <rFont val="MS P ゴシック"/>
            <family val="3"/>
            <charset val="128"/>
          </rPr>
          <t>「はい」「いいえ」ともに〇がついている場合要確認となります。</t>
        </r>
      </text>
    </comment>
    <comment ref="AH171" authorId="0" shapeId="0">
      <text>
        <r>
          <rPr>
            <b/>
            <sz val="9"/>
            <color indexed="81"/>
            <rFont val="MS P ゴシック"/>
            <family val="3"/>
            <charset val="128"/>
          </rPr>
          <t>作成者:</t>
        </r>
        <r>
          <rPr>
            <sz val="9"/>
            <color indexed="81"/>
            <rFont val="MS P ゴシック"/>
            <family val="3"/>
            <charset val="128"/>
          </rPr>
          <t xml:space="preserve">
書ききれない場合はリンク先のシート別紙１に記載してください。</t>
        </r>
      </text>
    </comment>
    <comment ref="AW171" authorId="0" shapeId="0">
      <text>
        <r>
          <rPr>
            <sz val="9"/>
            <color indexed="81"/>
            <rFont val="MS P ゴシック"/>
            <family val="3"/>
            <charset val="128"/>
          </rPr>
          <t>「有」「無」ともに〇がついている場合要確認となります。</t>
        </r>
      </text>
    </comment>
    <comment ref="C177" authorId="0" shapeId="0">
      <text>
        <r>
          <rPr>
            <sz val="9"/>
            <color indexed="81"/>
            <rFont val="MS P ゴシック"/>
            <family val="3"/>
            <charset val="128"/>
          </rPr>
          <t>枠内に文字で入力してください。箇条書きでも構いません。</t>
        </r>
      </text>
    </comment>
    <comment ref="AH205" authorId="0" shapeId="0">
      <text>
        <r>
          <rPr>
            <sz val="9"/>
            <color indexed="81"/>
            <rFont val="MS P ゴシック"/>
            <family val="3"/>
            <charset val="128"/>
          </rPr>
          <t>書ききれない場合は、リンク先のシート別紙２に記入してください。</t>
        </r>
      </text>
    </comment>
    <comment ref="AW205" authorId="0" shapeId="0">
      <text>
        <r>
          <rPr>
            <sz val="9"/>
            <color indexed="81"/>
            <rFont val="MS P ゴシック"/>
            <family val="3"/>
            <charset val="128"/>
          </rPr>
          <t>「有」「無」ともに〇がついている場合要確認となります</t>
        </r>
      </text>
    </comment>
    <comment ref="AO209" authorId="0" shapeId="0">
      <text>
        <r>
          <rPr>
            <sz val="9"/>
            <color indexed="81"/>
            <rFont val="MS P ゴシック"/>
            <family val="3"/>
            <charset val="128"/>
          </rPr>
          <t xml:space="preserve">年齢は自動で算出されます
</t>
        </r>
      </text>
    </comment>
    <comment ref="L213" authorId="0" shapeId="0">
      <text>
        <r>
          <rPr>
            <sz val="9"/>
            <color indexed="81"/>
            <rFont val="MS P ゴシック"/>
            <family val="3"/>
            <charset val="128"/>
          </rPr>
          <t xml:space="preserve">プルダウンから選択してください。
</t>
        </r>
      </text>
    </comment>
    <comment ref="AW223" authorId="0" shapeId="0">
      <text>
        <r>
          <rPr>
            <sz val="9"/>
            <color indexed="81"/>
            <rFont val="MS P ゴシック"/>
            <family val="3"/>
            <charset val="128"/>
          </rPr>
          <t xml:space="preserve">〇が2つついている場合に要確認となります。
</t>
        </r>
      </text>
    </comment>
    <comment ref="AB226" authorId="0" shapeId="0">
      <text>
        <r>
          <rPr>
            <sz val="9"/>
            <color indexed="81"/>
            <rFont val="MS P ゴシック"/>
            <family val="3"/>
            <charset val="128"/>
          </rPr>
          <t>役員が職員として給与を受けている場合は「有」としてください</t>
        </r>
      </text>
    </comment>
    <comment ref="AG226" authorId="0" shapeId="0">
      <text>
        <r>
          <rPr>
            <sz val="9"/>
            <color indexed="81"/>
            <rFont val="HG丸ｺﾞｼｯｸM-PRO"/>
            <family val="3"/>
            <charset val="128"/>
          </rPr>
          <t xml:space="preserve">
団体以外の職業に就いていない場合は「なし」と記載してください</t>
        </r>
      </text>
    </comment>
    <comment ref="AW228" authorId="0" shapeId="0">
      <text>
        <r>
          <rPr>
            <sz val="9"/>
            <color indexed="81"/>
            <rFont val="MS P ゴシック"/>
            <family val="3"/>
            <charset val="128"/>
          </rPr>
          <t>氏名が記載されているにも関わらず、団体以外の職業が未記入の場合「要確認」となります。</t>
        </r>
      </text>
    </comment>
    <comment ref="AH240" authorId="0" shapeId="0">
      <text>
        <r>
          <rPr>
            <sz val="9"/>
            <color indexed="81"/>
            <rFont val="MS P ゴシック"/>
            <family val="3"/>
            <charset val="128"/>
          </rPr>
          <t xml:space="preserve">書ききれない場合はリンク先のシート別紙３に記入してください。
</t>
        </r>
      </text>
    </comment>
    <comment ref="AW240" authorId="0" shapeId="0">
      <text>
        <r>
          <rPr>
            <sz val="9"/>
            <color indexed="81"/>
            <rFont val="MS P ゴシック"/>
            <family val="3"/>
            <charset val="128"/>
          </rPr>
          <t>「有」「無」ともに〇がついている場合要確認となります</t>
        </r>
      </text>
    </comment>
    <comment ref="O243" authorId="0" shapeId="0">
      <text>
        <r>
          <rPr>
            <sz val="9"/>
            <color indexed="81"/>
            <rFont val="MS P ゴシック"/>
            <family val="3"/>
            <charset val="128"/>
          </rPr>
          <t xml:space="preserve">申請事業に関連する事業実績を記載してください。
</t>
        </r>
      </text>
    </comment>
    <comment ref="C259" authorId="0" shapeId="0">
      <text>
        <r>
          <rPr>
            <sz val="9"/>
            <color indexed="81"/>
            <rFont val="MS P ゴシック"/>
            <family val="3"/>
            <charset val="128"/>
          </rPr>
          <t xml:space="preserve">国税庁ＨＰより確認できます。（https://www.nta.go.jp/publication/pamph/hojin/koekihojin/01.htm）
</t>
        </r>
      </text>
    </comment>
    <comment ref="AW260" authorId="0" shapeId="0">
      <text>
        <r>
          <rPr>
            <sz val="9"/>
            <color indexed="81"/>
            <rFont val="MS P ゴシック"/>
            <family val="3"/>
            <charset val="128"/>
          </rPr>
          <t xml:space="preserve">①～④に２つ以上
○がついている場合「要確認」となります。
</t>
        </r>
      </text>
    </comment>
  </commentList>
</comments>
</file>

<file path=xl/comments2.xml><?xml version="1.0" encoding="utf-8"?>
<comments xmlns="http://schemas.openxmlformats.org/spreadsheetml/2006/main">
  <authors>
    <author>作成者</author>
  </authors>
  <commentList>
    <comment ref="N5" authorId="0" shapeId="0">
      <text>
        <r>
          <rPr>
            <b/>
            <sz val="9"/>
            <color indexed="81"/>
            <rFont val="MS P ゴシック"/>
            <family val="3"/>
            <charset val="128"/>
          </rPr>
          <t>作成者:</t>
        </r>
        <r>
          <rPr>
            <sz val="9"/>
            <color indexed="81"/>
            <rFont val="MS P ゴシック"/>
            <family val="3"/>
            <charset val="128"/>
          </rPr>
          <t xml:space="preserve">
手動記入では金額は自動で算出されません。合計金額をこちらに入力してください。</t>
        </r>
      </text>
    </comment>
    <comment ref="O5" authorId="0" shapeId="0">
      <text>
        <r>
          <rPr>
            <b/>
            <sz val="9"/>
            <color indexed="81"/>
            <rFont val="MS P ゴシック"/>
            <family val="3"/>
            <charset val="128"/>
          </rPr>
          <t xml:space="preserve">User:インプットシートを使用せずに入力したい場合はこちらに入力してください。
インプットシート使用の際はこちらを空欄にしておいてください。
</t>
        </r>
      </text>
    </comment>
    <comment ref="H31" authorId="0" shapeId="0">
      <text>
        <r>
          <rPr>
            <b/>
            <sz val="9"/>
            <color indexed="81"/>
            <rFont val="MS P ゴシック"/>
            <family val="3"/>
            <charset val="128"/>
          </rPr>
          <t>作成者:</t>
        </r>
        <r>
          <rPr>
            <sz val="9"/>
            <color indexed="81"/>
            <rFont val="MS P ゴシック"/>
            <family val="3"/>
            <charset val="128"/>
          </rPr>
          <t xml:space="preserve">
●「Ｂの値以上としてください」と表示される場合
「Ｂ  その他の費用」又は「 Ｄ  収入合計」の金額を調整し、
  Ｂ その他の経費　≦　Ｄ 収入合計 となるようにしてください。
</t>
        </r>
      </text>
    </comment>
  </commentList>
</comments>
</file>

<file path=xl/comments3.xml><?xml version="1.0" encoding="utf-8"?>
<comments xmlns="http://schemas.openxmlformats.org/spreadsheetml/2006/main">
  <authors>
    <author>作成者</author>
  </authors>
  <commentList>
    <comment ref="L2" authorId="0" shapeId="0">
      <text>
        <r>
          <rPr>
            <sz val="9"/>
            <color indexed="81"/>
            <rFont val="MS P ゴシック"/>
            <family val="3"/>
            <charset val="128"/>
          </rPr>
          <t xml:space="preserve">「あり」「なし」ともに〇がついている場合要確認となります。
</t>
        </r>
      </text>
    </comment>
    <comment ref="H5" authorId="0" shapeId="0">
      <text>
        <r>
          <rPr>
            <b/>
            <sz val="9"/>
            <color indexed="81"/>
            <rFont val="MS P ゴシック"/>
            <family val="3"/>
            <charset val="128"/>
          </rPr>
          <t>作成者:</t>
        </r>
        <r>
          <rPr>
            <sz val="9"/>
            <color indexed="81"/>
            <rFont val="MS P ゴシック"/>
            <family val="3"/>
            <charset val="128"/>
          </rPr>
          <t xml:space="preserve">
同一事業とは事業内容が同じであり、時期又は事業実施場所等が同一であることをいいます。</t>
        </r>
      </text>
    </comment>
    <comment ref="L5" authorId="0" shapeId="0">
      <text>
        <r>
          <rPr>
            <sz val="9"/>
            <color indexed="81"/>
            <rFont val="MS P ゴシック"/>
            <family val="3"/>
            <charset val="128"/>
          </rPr>
          <t xml:space="preserve">「はい」「いいえ」ともに〇がついている場合要確認となります。
</t>
        </r>
      </text>
    </comment>
    <comment ref="L9" authorId="0" shapeId="0">
      <text>
        <r>
          <rPr>
            <sz val="9"/>
            <color indexed="81"/>
            <rFont val="MS P ゴシック"/>
            <family val="3"/>
            <charset val="128"/>
          </rPr>
          <t>「あり」「なし」ともに〇がついている場合要確認となります。</t>
        </r>
      </text>
    </comment>
    <comment ref="H12" authorId="0" shapeId="0">
      <text>
        <r>
          <rPr>
            <b/>
            <sz val="9"/>
            <color indexed="81"/>
            <rFont val="MS P ゴシック"/>
            <family val="3"/>
            <charset val="128"/>
          </rPr>
          <t>作成者:</t>
        </r>
        <r>
          <rPr>
            <sz val="9"/>
            <color indexed="81"/>
            <rFont val="MS P ゴシック"/>
            <family val="3"/>
            <charset val="128"/>
          </rPr>
          <t xml:space="preserve">
同一事業とは事業内容が同じであり、時期又は事業実施場所等が同一であることをいいます。</t>
        </r>
      </text>
    </comment>
    <comment ref="L12" authorId="0" shapeId="0">
      <text>
        <r>
          <rPr>
            <sz val="9"/>
            <color indexed="81"/>
            <rFont val="MS P ゴシック"/>
            <family val="3"/>
            <charset val="128"/>
          </rPr>
          <t xml:space="preserve">「はい」「いいえ」ともに〇がついている場合要確認となります。
</t>
        </r>
      </text>
    </comment>
    <comment ref="L16" authorId="0" shapeId="0">
      <text>
        <r>
          <rPr>
            <sz val="9"/>
            <color indexed="81"/>
            <rFont val="MS P ゴシック"/>
            <family val="3"/>
            <charset val="128"/>
          </rPr>
          <t>「あり」「なし」ともに〇がついている場合要確認となります。</t>
        </r>
      </text>
    </comment>
    <comment ref="H19" authorId="0" shapeId="0">
      <text>
        <r>
          <rPr>
            <b/>
            <sz val="9"/>
            <color indexed="81"/>
            <rFont val="MS P ゴシック"/>
            <family val="3"/>
            <charset val="128"/>
          </rPr>
          <t>作成者:</t>
        </r>
        <r>
          <rPr>
            <sz val="9"/>
            <color indexed="81"/>
            <rFont val="MS P ゴシック"/>
            <family val="3"/>
            <charset val="128"/>
          </rPr>
          <t xml:space="preserve">
同一事業とは事業内容が同じであり、時期又は事業実施場所等が同一であることをいいます。</t>
        </r>
      </text>
    </comment>
    <comment ref="L19" authorId="0" shapeId="0">
      <text>
        <r>
          <rPr>
            <sz val="9"/>
            <color indexed="81"/>
            <rFont val="MS P ゴシック"/>
            <family val="3"/>
            <charset val="128"/>
          </rPr>
          <t xml:space="preserve">「はい」「いいえ」ともに〇がついている場合要確認となります。
</t>
        </r>
      </text>
    </comment>
    <comment ref="L23" authorId="0" shapeId="0">
      <text>
        <r>
          <rPr>
            <sz val="9"/>
            <color indexed="81"/>
            <rFont val="MS P ゴシック"/>
            <family val="3"/>
            <charset val="128"/>
          </rPr>
          <t>「あり」「なし」ともに〇がついている場合要確認となります。</t>
        </r>
      </text>
    </comment>
    <comment ref="H26" authorId="0" shapeId="0">
      <text>
        <r>
          <rPr>
            <b/>
            <sz val="9"/>
            <color indexed="81"/>
            <rFont val="MS P ゴシック"/>
            <family val="3"/>
            <charset val="128"/>
          </rPr>
          <t>作成者:</t>
        </r>
        <r>
          <rPr>
            <sz val="9"/>
            <color indexed="81"/>
            <rFont val="MS P ゴシック"/>
            <family val="3"/>
            <charset val="128"/>
          </rPr>
          <t xml:space="preserve">
同一事業とは事業内容が同じであり、時期又は事業実施場所等が同一であることをいいます。</t>
        </r>
      </text>
    </comment>
    <comment ref="L26" authorId="0" shapeId="0">
      <text>
        <r>
          <rPr>
            <sz val="9"/>
            <color indexed="81"/>
            <rFont val="MS P ゴシック"/>
            <family val="3"/>
            <charset val="128"/>
          </rPr>
          <t xml:space="preserve">「はい」「いいえ」ともに〇がついている場合要確認となります。
</t>
        </r>
      </text>
    </comment>
    <comment ref="L30" authorId="0" shapeId="0">
      <text>
        <r>
          <rPr>
            <sz val="9"/>
            <color indexed="81"/>
            <rFont val="MS P ゴシック"/>
            <family val="3"/>
            <charset val="128"/>
          </rPr>
          <t>「あり」「なし」ともに〇がついている場合要確認となります。</t>
        </r>
      </text>
    </comment>
    <comment ref="H33" authorId="0" shapeId="0">
      <text>
        <r>
          <rPr>
            <b/>
            <sz val="9"/>
            <color indexed="81"/>
            <rFont val="MS P ゴシック"/>
            <family val="3"/>
            <charset val="128"/>
          </rPr>
          <t>作成者:</t>
        </r>
        <r>
          <rPr>
            <sz val="9"/>
            <color indexed="81"/>
            <rFont val="MS P ゴシック"/>
            <family val="3"/>
            <charset val="128"/>
          </rPr>
          <t xml:space="preserve">
同一事業とは事業内容が同じであり、時期又は事業実施場所等が同一であることをいいます。</t>
        </r>
      </text>
    </comment>
    <comment ref="L33" authorId="0" shapeId="0">
      <text>
        <r>
          <rPr>
            <sz val="9"/>
            <color indexed="81"/>
            <rFont val="MS P ゴシック"/>
            <family val="3"/>
            <charset val="128"/>
          </rPr>
          <t xml:space="preserve">「はい」「いいえ」ともに〇がついている場合要確認となります。
</t>
        </r>
      </text>
    </comment>
  </commentList>
</comments>
</file>

<file path=xl/comments4.xml><?xml version="1.0" encoding="utf-8"?>
<comments xmlns="http://schemas.openxmlformats.org/spreadsheetml/2006/main">
  <authors>
    <author>作成者</author>
  </authors>
  <commentList>
    <comment ref="F3" authorId="0" shapeId="0">
      <text>
        <r>
          <rPr>
            <b/>
            <sz val="9"/>
            <color indexed="81"/>
            <rFont val="MS P ゴシック"/>
            <family val="3"/>
            <charset val="128"/>
          </rPr>
          <t>作成者:</t>
        </r>
        <r>
          <rPr>
            <sz val="9"/>
            <color indexed="81"/>
            <rFont val="MS P ゴシック"/>
            <family val="3"/>
            <charset val="128"/>
          </rPr>
          <t xml:space="preserve">
役員が職員として給与を受けている場合は「有」としてください</t>
        </r>
      </text>
    </comment>
    <comment ref="G3" authorId="0" shapeId="0">
      <text>
        <r>
          <rPr>
            <b/>
            <sz val="9"/>
            <color indexed="81"/>
            <rFont val="MS P ゴシック"/>
            <family val="3"/>
            <charset val="128"/>
          </rPr>
          <t>作成者:</t>
        </r>
        <r>
          <rPr>
            <sz val="9"/>
            <color indexed="81"/>
            <rFont val="MS P ゴシック"/>
            <family val="3"/>
            <charset val="128"/>
          </rPr>
          <t xml:space="preserve">
団体以外の職業に就いていない場合は「なし」と記載してください</t>
        </r>
      </text>
    </comment>
    <comment ref="K4" authorId="0" shapeId="0">
      <text>
        <r>
          <rPr>
            <b/>
            <sz val="9"/>
            <color indexed="81"/>
            <rFont val="MS P ゴシック"/>
            <family val="3"/>
            <charset val="128"/>
          </rPr>
          <t>作成者:</t>
        </r>
        <r>
          <rPr>
            <sz val="9"/>
            <color indexed="81"/>
            <rFont val="MS P ゴシック"/>
            <family val="3"/>
            <charset val="128"/>
          </rPr>
          <t xml:space="preserve">
氏名が記載されているにも関わらず、団体以外の職業が未記入の場合「要確認」となります。</t>
        </r>
      </text>
    </comment>
  </commentList>
</comments>
</file>

<file path=xl/sharedStrings.xml><?xml version="1.0" encoding="utf-8"?>
<sst xmlns="http://schemas.openxmlformats.org/spreadsheetml/2006/main" count="3010" uniqueCount="517">
  <si>
    <t>氏名</t>
    <rPh sb="0" eb="2">
      <t>シメイ</t>
    </rPh>
    <phoneticPr fontId="1"/>
  </si>
  <si>
    <t>年齢</t>
    <rPh sb="0" eb="2">
      <t>ネンレイ</t>
    </rPh>
    <phoneticPr fontId="1"/>
  </si>
  <si>
    <t>人</t>
    <rPh sb="0" eb="1">
      <t>ニン</t>
    </rPh>
    <phoneticPr fontId="1"/>
  </si>
  <si>
    <t>団体</t>
    <rPh sb="0" eb="2">
      <t>ダンタイ</t>
    </rPh>
    <phoneticPr fontId="1"/>
  </si>
  <si>
    <t>①非営利性が徹底された法人</t>
    <phoneticPr fontId="1"/>
  </si>
  <si>
    <t>④上記にはどれも該当しない</t>
    <phoneticPr fontId="1"/>
  </si>
  <si>
    <t>１　剰余金の分配を行わないことを定款に定めていること</t>
    <phoneticPr fontId="1"/>
  </si>
  <si>
    <t xml:space="preserve">２　解散したときは、残余財産を国・地方公共団体や一定の公益的な団体に贈与することを定款に定めていること
</t>
    <phoneticPr fontId="1"/>
  </si>
  <si>
    <t xml:space="preserve">３　上記１及び２の定款の定めに違反する行為（上記１、２及び下記４の要件に該当していた期間において、特定の個人又は団体に特別の利益を与えることを含みます。）を行うことを決定し、又は行ったことがないこと
</t>
    <phoneticPr fontId="1"/>
  </si>
  <si>
    <t>役職名</t>
    <rPh sb="0" eb="3">
      <t>ヤクショクメイ</t>
    </rPh>
    <phoneticPr fontId="1"/>
  </si>
  <si>
    <t>代表者氏名</t>
    <rPh sb="0" eb="2">
      <t>ダイヒョウ</t>
    </rPh>
    <rPh sb="2" eb="3">
      <t>シャ</t>
    </rPh>
    <rPh sb="3" eb="5">
      <t>シメイ</t>
    </rPh>
    <phoneticPr fontId="1"/>
  </si>
  <si>
    <t>7　各理事について、理事とその理事の親族等である理事の合計数が、理事の総数の３分の１以下であること</t>
    <rPh sb="2" eb="3">
      <t>カク</t>
    </rPh>
    <rPh sb="3" eb="5">
      <t>リジ</t>
    </rPh>
    <rPh sb="10" eb="12">
      <t>リジ</t>
    </rPh>
    <rPh sb="15" eb="17">
      <t>リジ</t>
    </rPh>
    <rPh sb="18" eb="20">
      <t>シンゾク</t>
    </rPh>
    <rPh sb="20" eb="21">
      <t>ナド</t>
    </rPh>
    <rPh sb="24" eb="26">
      <t>リジ</t>
    </rPh>
    <rPh sb="27" eb="30">
      <t>ゴウケイスウ</t>
    </rPh>
    <rPh sb="32" eb="34">
      <t>リジ</t>
    </rPh>
    <rPh sb="35" eb="37">
      <t>ソウスウ</t>
    </rPh>
    <rPh sb="39" eb="40">
      <t>ブン</t>
    </rPh>
    <rPh sb="42" eb="44">
      <t>イカ</t>
    </rPh>
    <phoneticPr fontId="1"/>
  </si>
  <si>
    <t>電話番号</t>
    <rPh sb="0" eb="2">
      <t>デンワ</t>
    </rPh>
    <rPh sb="2" eb="4">
      <t>バンゴウ</t>
    </rPh>
    <phoneticPr fontId="1"/>
  </si>
  <si>
    <t>月</t>
    <rPh sb="0" eb="1">
      <t>ツキ</t>
    </rPh>
    <phoneticPr fontId="1"/>
  </si>
  <si>
    <t>略歴（主な職歴・福祉活動歴や他に代表を務める団体等）</t>
    <phoneticPr fontId="1"/>
  </si>
  <si>
    <t>〒</t>
    <phoneticPr fontId="1"/>
  </si>
  <si>
    <t>無</t>
    <rPh sb="0" eb="1">
      <t>ナ</t>
    </rPh>
    <phoneticPr fontId="1"/>
  </si>
  <si>
    <t>公職
該当</t>
    <phoneticPr fontId="1"/>
  </si>
  <si>
    <t>役員報酬
の有無</t>
    <rPh sb="0" eb="2">
      <t>ヤクイン</t>
    </rPh>
    <rPh sb="2" eb="4">
      <t>ホウシュウ</t>
    </rPh>
    <rPh sb="6" eb="8">
      <t>ウム</t>
    </rPh>
    <phoneticPr fontId="1"/>
  </si>
  <si>
    <t>１　会員に共通する利益を図る活動を行うことを目的としていること</t>
    <phoneticPr fontId="1"/>
  </si>
  <si>
    <t>２　定款等に会費の定めがあること</t>
    <phoneticPr fontId="1"/>
  </si>
  <si>
    <t xml:space="preserve">３　主たる事業として収益事業を行っていないこと
</t>
    <phoneticPr fontId="1"/>
  </si>
  <si>
    <t xml:space="preserve">５　解散したときにその残余財産を特定の個人又は団体に帰属させることを定款に定めていないこと
</t>
    <phoneticPr fontId="1"/>
  </si>
  <si>
    <t>応募事業に
ついて</t>
    <rPh sb="0" eb="2">
      <t>オウボ</t>
    </rPh>
    <rPh sb="2" eb="4">
      <t>ジギョウ</t>
    </rPh>
    <phoneticPr fontId="1"/>
  </si>
  <si>
    <t>助成終了後の展望及び事業継続体制の計画について</t>
    <rPh sb="14" eb="16">
      <t>タイセイ</t>
    </rPh>
    <rPh sb="17" eb="19">
      <t>ケイカク</t>
    </rPh>
    <phoneticPr fontId="1"/>
  </si>
  <si>
    <t xml:space="preserve">４　各理事について、理事とその理事の親族等である理事の合計数が、理事の総数の3分の１以下であること
</t>
    <phoneticPr fontId="1"/>
  </si>
  <si>
    <t>申請日</t>
    <rPh sb="0" eb="2">
      <t>シンセイ</t>
    </rPh>
    <rPh sb="2" eb="3">
      <t>ビ</t>
    </rPh>
    <phoneticPr fontId="1"/>
  </si>
  <si>
    <t>有</t>
    <rPh sb="0" eb="1">
      <t>アリ</t>
    </rPh>
    <phoneticPr fontId="1"/>
  </si>
  <si>
    <t>□</t>
  </si>
  <si>
    <t>該当有</t>
    <rPh sb="0" eb="2">
      <t>ガイトウ</t>
    </rPh>
    <rPh sb="2" eb="3">
      <t>アリ</t>
    </rPh>
    <phoneticPr fontId="1"/>
  </si>
  <si>
    <t>該当無</t>
    <rPh sb="0" eb="2">
      <t>ガイトウ</t>
    </rPh>
    <rPh sb="2" eb="3">
      <t>ナ</t>
    </rPh>
    <phoneticPr fontId="1"/>
  </si>
  <si>
    <t>役員数</t>
    <rPh sb="0" eb="2">
      <t>ヤクイン</t>
    </rPh>
    <rPh sb="2" eb="3">
      <t>スウ</t>
    </rPh>
    <phoneticPr fontId="1"/>
  </si>
  <si>
    <t>団体名</t>
    <rPh sb="0" eb="2">
      <t>ダンタイ</t>
    </rPh>
    <rPh sb="2" eb="3">
      <t>メイ</t>
    </rPh>
    <phoneticPr fontId="1"/>
  </si>
  <si>
    <t xml:space="preserve">■法人税法上の非営利型法人の要件について
（平成26年3月国税庁「一般社団法人・一般財団法人と法人税」P.2非営利型法人の要件を参照の上、①～④のいずれか１つに○をしてください）
</t>
    <rPh sb="1" eb="3">
      <t>ホウジン</t>
    </rPh>
    <rPh sb="3" eb="4">
      <t>ゼイ</t>
    </rPh>
    <rPh sb="4" eb="5">
      <t>ホウ</t>
    </rPh>
    <rPh sb="5" eb="6">
      <t>ウエ</t>
    </rPh>
    <phoneticPr fontId="1"/>
  </si>
  <si>
    <t>４　定款に特定の個人又は団体に剰余金の分配を行うことを定めていないこと</t>
    <phoneticPr fontId="1"/>
  </si>
  <si>
    <t xml:space="preserve">６　上記１から５まで及び下記７の要件に該当していた期間において、特定の個人又は団体に特別の利益を与えることを決定し、又は与えたことがないこと
</t>
    <phoneticPr fontId="1"/>
  </si>
  <si>
    <t>設立時期
（西暦）</t>
    <rPh sb="2" eb="4">
      <t>ジキ</t>
    </rPh>
    <phoneticPr fontId="1"/>
  </si>
  <si>
    <t>（フリガナ）</t>
    <phoneticPr fontId="1"/>
  </si>
  <si>
    <t>職業、勤務先
(応募団体以外)</t>
    <phoneticPr fontId="1"/>
  </si>
  <si>
    <t>②共益的活動を目的とする法人</t>
    <phoneticPr fontId="1"/>
  </si>
  <si>
    <t>団体会員</t>
    <rPh sb="0" eb="2">
      <t>ダンタイ</t>
    </rPh>
    <rPh sb="2" eb="4">
      <t>カイイン</t>
    </rPh>
    <phoneticPr fontId="1"/>
  </si>
  <si>
    <t>個人会員</t>
    <rPh sb="0" eb="2">
      <t>コジン</t>
    </rPh>
    <rPh sb="2" eb="4">
      <t>カイイン</t>
    </rPh>
    <phoneticPr fontId="1"/>
  </si>
  <si>
    <t>TEL：</t>
    <phoneticPr fontId="1"/>
  </si>
  <si>
    <t>FAX：</t>
    <phoneticPr fontId="1"/>
  </si>
  <si>
    <t>e-mail：</t>
    <phoneticPr fontId="1"/>
  </si>
  <si>
    <t>URL：</t>
    <phoneticPr fontId="1"/>
  </si>
  <si>
    <t>役職名：</t>
    <rPh sb="0" eb="3">
      <t>ヤクショクメイ</t>
    </rPh>
    <phoneticPr fontId="1"/>
  </si>
  <si>
    <t>携帯：</t>
    <rPh sb="0" eb="2">
      <t>ケイタイ</t>
    </rPh>
    <phoneticPr fontId="1"/>
  </si>
  <si>
    <t>３．応募概要</t>
    <rPh sb="2" eb="4">
      <t>オウボ</t>
    </rPh>
    <rPh sb="4" eb="6">
      <t>ガイヨウ</t>
    </rPh>
    <phoneticPr fontId="1"/>
  </si>
  <si>
    <t>１．団体概要</t>
    <rPh sb="2" eb="4">
      <t>ダンタイ</t>
    </rPh>
    <rPh sb="4" eb="6">
      <t>ガイヨウ</t>
    </rPh>
    <phoneticPr fontId="1"/>
  </si>
  <si>
    <t>住所：</t>
    <rPh sb="0" eb="2">
      <t>ジュウショ</t>
    </rPh>
    <phoneticPr fontId="1"/>
  </si>
  <si>
    <t>■応募事業名（30字以内で具体的に記載してください）</t>
    <rPh sb="5" eb="6">
      <t>メイ</t>
    </rPh>
    <rPh sb="9" eb="10">
      <t>ジ</t>
    </rPh>
    <rPh sb="10" eb="12">
      <t>イナイ</t>
    </rPh>
    <rPh sb="13" eb="16">
      <t>グタイテキ</t>
    </rPh>
    <rPh sb="17" eb="19">
      <t>キサイ</t>
    </rPh>
    <phoneticPr fontId="1"/>
  </si>
  <si>
    <t>５.実施体制</t>
    <rPh sb="2" eb="4">
      <t>ジッシ</t>
    </rPh>
    <rPh sb="4" eb="6">
      <t>タイセイ</t>
    </rPh>
    <phoneticPr fontId="1"/>
  </si>
  <si>
    <t>当該事実の有無</t>
    <rPh sb="0" eb="2">
      <t>トウガイ</t>
    </rPh>
    <rPh sb="2" eb="4">
      <t>ジジツ</t>
    </rPh>
    <rPh sb="5" eb="7">
      <t>ウム</t>
    </rPh>
    <phoneticPr fontId="1"/>
  </si>
  <si>
    <t>固定電話</t>
    <rPh sb="0" eb="2">
      <t>コテイ</t>
    </rPh>
    <rPh sb="2" eb="4">
      <t>デンワ</t>
    </rPh>
    <phoneticPr fontId="1"/>
  </si>
  <si>
    <t>携帯電話</t>
    <rPh sb="0" eb="2">
      <t>ケイタイ</t>
    </rPh>
    <rPh sb="2" eb="4">
      <t>デンワ</t>
    </rPh>
    <phoneticPr fontId="1"/>
  </si>
  <si>
    <t>氏名：</t>
    <rPh sb="0" eb="2">
      <t>シメイ</t>
    </rPh>
    <phoneticPr fontId="1"/>
  </si>
  <si>
    <t>勤務先</t>
    <rPh sb="0" eb="3">
      <t>キンムサキ</t>
    </rPh>
    <phoneticPr fontId="1"/>
  </si>
  <si>
    <t>自宅</t>
    <rPh sb="0" eb="2">
      <t>ジタク</t>
    </rPh>
    <phoneticPr fontId="1"/>
  </si>
  <si>
    <t>FAX：</t>
  </si>
  <si>
    <t>e-mail：</t>
  </si>
  <si>
    <t>役職員数</t>
    <rPh sb="0" eb="3">
      <t>ヤクショクイン</t>
    </rPh>
    <rPh sb="3" eb="4">
      <t>スウ</t>
    </rPh>
    <phoneticPr fontId="1"/>
  </si>
  <si>
    <t>会員数</t>
    <rPh sb="0" eb="3">
      <t>カイインスウ</t>
    </rPh>
    <phoneticPr fontId="1"/>
  </si>
  <si>
    <t>ボランティア数</t>
    <rPh sb="6" eb="7">
      <t>スウ</t>
    </rPh>
    <phoneticPr fontId="1"/>
  </si>
  <si>
    <t>職員数</t>
    <rPh sb="0" eb="3">
      <t>ショクインスウ</t>
    </rPh>
    <phoneticPr fontId="1"/>
  </si>
  <si>
    <t>うち有給職員数</t>
    <rPh sb="2" eb="4">
      <t>ユウキュウ</t>
    </rPh>
    <rPh sb="4" eb="7">
      <t>ショクインスウ</t>
    </rPh>
    <phoneticPr fontId="1"/>
  </si>
  <si>
    <t>必
須</t>
    <rPh sb="0" eb="1">
      <t>ヒツ</t>
    </rPh>
    <rPh sb="2" eb="3">
      <t>ス</t>
    </rPh>
    <phoneticPr fontId="1"/>
  </si>
  <si>
    <t>(8)結婚、子育ての希望実現の基盤となる若者の雇用安定・待遇改善に資する事業</t>
  </si>
  <si>
    <t>(9)妊娠・出産・育児に関する各段階の負担・悩み・不安を切れ目なく解消するための支援事業</t>
  </si>
  <si>
    <t>(10)子育てを家族で支える三世代同居・近居しやすい環境づくりに資する事業</t>
  </si>
  <si>
    <t>(11)出産後・子育て中も就業が可能な多様な保育サービスの充実・多様な人材の確保・生産性の向上に資する事業</t>
  </si>
  <si>
    <t>(12)出産・子育ての現場である地域の実情に即した働き方改革の推進に資する事業</t>
  </si>
  <si>
    <t>本部所在地</t>
    <rPh sb="0" eb="2">
      <t>ホンブ</t>
    </rPh>
    <rPh sb="2" eb="5">
      <t>ショザイチ</t>
    </rPh>
    <phoneticPr fontId="1"/>
  </si>
  <si>
    <t>担当者名</t>
    <rPh sb="0" eb="2">
      <t>タントウ</t>
    </rPh>
    <rPh sb="2" eb="3">
      <t>シャ</t>
    </rPh>
    <rPh sb="3" eb="4">
      <t>メイ</t>
    </rPh>
    <phoneticPr fontId="1"/>
  </si>
  <si>
    <t>担当者
連絡先</t>
    <rPh sb="0" eb="2">
      <t>タントウ</t>
    </rPh>
    <rPh sb="2" eb="3">
      <t>シャ</t>
    </rPh>
    <rPh sb="4" eb="7">
      <t>レンラクサキ</t>
    </rPh>
    <phoneticPr fontId="1"/>
  </si>
  <si>
    <t>生年月日（西暦）</t>
    <rPh sb="0" eb="2">
      <t>セイネン</t>
    </rPh>
    <rPh sb="2" eb="4">
      <t>ガッピ</t>
    </rPh>
    <rPh sb="5" eb="7">
      <t>セイレキ</t>
    </rPh>
    <phoneticPr fontId="1"/>
  </si>
  <si>
    <t>年（西暦）</t>
    <rPh sb="2" eb="3">
      <t>ニシ</t>
    </rPh>
    <phoneticPr fontId="1"/>
  </si>
  <si>
    <t>■事業概要（「～することを目的に～を行う事業」のように３００文字以内で記載してください）</t>
    <rPh sb="13" eb="15">
      <t>モクテキ</t>
    </rPh>
    <rPh sb="18" eb="19">
      <t>オコナ</t>
    </rPh>
    <rPh sb="20" eb="22">
      <t>ジギョウ</t>
    </rPh>
    <rPh sb="30" eb="32">
      <t>モジ</t>
    </rPh>
    <rPh sb="32" eb="34">
      <t>イナイ</t>
    </rPh>
    <rPh sb="35" eb="37">
      <t>キサイ</t>
    </rPh>
    <phoneticPr fontId="1"/>
  </si>
  <si>
    <t>代 表 者 以 外 の 
主な役 員</t>
    <rPh sb="0" eb="1">
      <t>ダイ</t>
    </rPh>
    <rPh sb="2" eb="3">
      <t>オモテ</t>
    </rPh>
    <rPh sb="4" eb="5">
      <t>モノ</t>
    </rPh>
    <rPh sb="6" eb="7">
      <t>イ</t>
    </rPh>
    <rPh sb="8" eb="9">
      <t>ソト</t>
    </rPh>
    <rPh sb="13" eb="14">
      <t>オモ</t>
    </rPh>
    <rPh sb="15" eb="16">
      <t>ヤク</t>
    </rPh>
    <rPh sb="17" eb="18">
      <t>イン</t>
    </rPh>
    <phoneticPr fontId="1"/>
  </si>
  <si>
    <t>年</t>
    <rPh sb="0" eb="1">
      <t>ネン</t>
    </rPh>
    <phoneticPr fontId="1"/>
  </si>
  <si>
    <t>月</t>
    <rPh sb="0" eb="1">
      <t>ガツ</t>
    </rPh>
    <phoneticPr fontId="1"/>
  </si>
  <si>
    <t>日</t>
    <rPh sb="0" eb="1">
      <t>ニチ</t>
    </rPh>
    <phoneticPr fontId="1"/>
  </si>
  <si>
    <t>連絡可能時間帯：</t>
    <rPh sb="0" eb="7">
      <t>レンラクカノウジカンタイ</t>
    </rPh>
    <phoneticPr fontId="1"/>
  </si>
  <si>
    <t>その他（</t>
    <rPh sb="2" eb="3">
      <t>タ</t>
    </rPh>
    <phoneticPr fontId="1"/>
  </si>
  <si>
    <t>）</t>
    <phoneticPr fontId="1"/>
  </si>
  <si>
    <t>前年度の収入総額：（</t>
    <rPh sb="0" eb="3">
      <t>ゼンネンド</t>
    </rPh>
    <rPh sb="4" eb="6">
      <t>シュウニュウ</t>
    </rPh>
    <rPh sb="6" eb="8">
      <t>ソウガク</t>
    </rPh>
    <rPh sb="7" eb="8">
      <t>ガク</t>
    </rPh>
    <phoneticPr fontId="1"/>
  </si>
  <si>
    <t>）円</t>
    <rPh sb="1" eb="2">
      <t>エン</t>
    </rPh>
    <phoneticPr fontId="1"/>
  </si>
  <si>
    <t>前年度の支出総額：（</t>
    <rPh sb="0" eb="3">
      <t>ゼンネンド</t>
    </rPh>
    <rPh sb="4" eb="6">
      <t>シシュツ</t>
    </rPh>
    <rPh sb="6" eb="8">
      <t>ソウガク</t>
    </rPh>
    <rPh sb="7" eb="8">
      <t>ガク</t>
    </rPh>
    <phoneticPr fontId="1"/>
  </si>
  <si>
    <t>事業</t>
    <rPh sb="0" eb="2">
      <t>ジギョウ</t>
    </rPh>
    <phoneticPr fontId="1"/>
  </si>
  <si>
    <t>前年度の寄付収入額：（</t>
    <rPh sb="0" eb="3">
      <t>ゼンネンド</t>
    </rPh>
    <rPh sb="4" eb="6">
      <t>キフ</t>
    </rPh>
    <rPh sb="6" eb="8">
      <t>シュウニュウ</t>
    </rPh>
    <rPh sb="8" eb="9">
      <t>ガク</t>
    </rPh>
    <rPh sb="9" eb="10">
      <t>ソウガク</t>
    </rPh>
    <phoneticPr fontId="1"/>
  </si>
  <si>
    <r>
      <t xml:space="preserve">要望事業
運営事務局
所在地
</t>
    </r>
    <r>
      <rPr>
        <u/>
        <sz val="6"/>
        <color theme="1"/>
        <rFont val="HG丸ｺﾞｼｯｸM-PRO"/>
        <family val="3"/>
        <charset val="128"/>
        <scheme val="major"/>
      </rPr>
      <t>※本部所在地と異なる場合のみ記載してください</t>
    </r>
    <rPh sb="0" eb="2">
      <t>ヨウボウ</t>
    </rPh>
    <rPh sb="2" eb="4">
      <t>ジギョウ</t>
    </rPh>
    <rPh sb="5" eb="7">
      <t>ウンエイ</t>
    </rPh>
    <rPh sb="7" eb="10">
      <t>ジムキョク</t>
    </rPh>
    <rPh sb="11" eb="14">
      <t>ショザイチ</t>
    </rPh>
    <rPh sb="16" eb="18">
      <t>ホンブ</t>
    </rPh>
    <rPh sb="18" eb="20">
      <t>ショザイ</t>
    </rPh>
    <rPh sb="20" eb="21">
      <t>チ</t>
    </rPh>
    <rPh sb="22" eb="23">
      <t>コト</t>
    </rPh>
    <rPh sb="25" eb="27">
      <t>バアイ</t>
    </rPh>
    <rPh sb="29" eb="31">
      <t>キサイ</t>
    </rPh>
    <phoneticPr fontId="1"/>
  </si>
  <si>
    <t>（注意）過去5年以内にこの申請の団体及び関係者が暴力団等反社会的勢力に該当し、又は反社会的勢力と関係を有する場合には、助成をお断りしております。</t>
    <rPh sb="1" eb="3">
      <t>チュウイ</t>
    </rPh>
    <rPh sb="4" eb="6">
      <t>カコ</t>
    </rPh>
    <rPh sb="7" eb="8">
      <t>ネン</t>
    </rPh>
    <rPh sb="8" eb="10">
      <t>イナイ</t>
    </rPh>
    <rPh sb="13" eb="15">
      <t>シンセイ</t>
    </rPh>
    <rPh sb="16" eb="18">
      <t>ダンタイ</t>
    </rPh>
    <rPh sb="18" eb="19">
      <t>オヨ</t>
    </rPh>
    <rPh sb="20" eb="23">
      <t>カンケイシャ</t>
    </rPh>
    <rPh sb="24" eb="27">
      <t>ボウリョクダン</t>
    </rPh>
    <rPh sb="27" eb="28">
      <t>ナド</t>
    </rPh>
    <rPh sb="28" eb="32">
      <t>ハンシャカイテキ</t>
    </rPh>
    <rPh sb="32" eb="34">
      <t>セイリョク</t>
    </rPh>
    <rPh sb="35" eb="37">
      <t>ガイトウ</t>
    </rPh>
    <rPh sb="39" eb="40">
      <t>マタ</t>
    </rPh>
    <rPh sb="41" eb="45">
      <t>ハンシャカイテキ</t>
    </rPh>
    <rPh sb="45" eb="47">
      <t>セイリョク</t>
    </rPh>
    <rPh sb="48" eb="50">
      <t>カンケイ</t>
    </rPh>
    <rPh sb="51" eb="52">
      <t>ユウ</t>
    </rPh>
    <rPh sb="54" eb="56">
      <t>バアイ</t>
    </rPh>
    <rPh sb="59" eb="61">
      <t>ジョセイ</t>
    </rPh>
    <rPh sb="63" eb="64">
      <t>コトワ</t>
    </rPh>
    <phoneticPr fontId="1"/>
  </si>
  <si>
    <t>③採択後すみやかに①又は②に移行する予定</t>
    <rPh sb="1" eb="3">
      <t>サイタク</t>
    </rPh>
    <rPh sb="3" eb="4">
      <t>ゴ</t>
    </rPh>
    <phoneticPr fontId="1"/>
  </si>
  <si>
    <t>■助成テーマ（プルダウンから最もふさわしいテーマを選択してください）</t>
    <rPh sb="1" eb="3">
      <t>ジョセイ</t>
    </rPh>
    <rPh sb="14" eb="15">
      <t>モット</t>
    </rPh>
    <rPh sb="25" eb="27">
      <t>センタク</t>
    </rPh>
    <phoneticPr fontId="1"/>
  </si>
  <si>
    <t>ご協力ありがとうございました。</t>
    <phoneticPr fontId="1"/>
  </si>
  <si>
    <t>＊ご回答の内容は、選考には一切影響いたしません。</t>
    <phoneticPr fontId="1"/>
  </si>
  <si>
    <t>助成期間中支援・助成相談の充実</t>
    <phoneticPr fontId="1"/>
  </si>
  <si>
    <t>募集・告知期間の延長・早期化</t>
    <phoneticPr fontId="1"/>
  </si>
  <si>
    <t>必要な経費が助成金の対象となるため　</t>
    <phoneticPr fontId="1"/>
  </si>
  <si>
    <t xml:space="preserve"> 他団体や行政との連携の契機となるため</t>
    <phoneticPr fontId="1"/>
  </si>
  <si>
    <t xml:space="preserve"> 事業の立ち上げに活用できるため </t>
    <phoneticPr fontId="1"/>
  </si>
  <si>
    <t xml:space="preserve"> 助成金額が大きく、事業の質の確保やステップアップに活用できるため </t>
  </si>
  <si>
    <t xml:space="preserve"> WAMNETメルマガ</t>
    <phoneticPr fontId="1"/>
  </si>
  <si>
    <t>WAM助成Facebook/Twitter　</t>
  </si>
  <si>
    <t>WAM助成ＨＰ</t>
    <phoneticPr fontId="1"/>
  </si>
  <si>
    <t>】</t>
    <phoneticPr fontId="1"/>
  </si>
  <si>
    <t>その他（</t>
    <phoneticPr fontId="1"/>
  </si>
  <si>
    <t>一般法人（一般社団法人又は一般財団法人）</t>
    <phoneticPr fontId="1"/>
  </si>
  <si>
    <t>医療法人</t>
    <phoneticPr fontId="1"/>
  </si>
  <si>
    <t>社会福祉法人</t>
    <phoneticPr fontId="1"/>
  </si>
  <si>
    <t>非営利任意団体</t>
    <phoneticPr fontId="1"/>
  </si>
  <si>
    <t>１．貴団体の組織種別を選択してください</t>
    <phoneticPr fontId="1"/>
  </si>
  <si>
    <t>NPO法人</t>
    <phoneticPr fontId="1"/>
  </si>
  <si>
    <t>公益法人（公益社団法人又は公益財団法人）</t>
    <phoneticPr fontId="1"/>
  </si>
  <si>
    <t>）</t>
    <phoneticPr fontId="1"/>
  </si>
  <si>
    <t>福祉新聞、その他ニュース記事（具体的に：</t>
    <phoneticPr fontId="1"/>
  </si>
  <si>
    <t>行政区を越えた広域事業に合致するため</t>
    <phoneticPr fontId="1"/>
  </si>
  <si>
    <t>助成対象経費・助成対象者の緩和・拡張</t>
    <phoneticPr fontId="1"/>
  </si>
  <si>
    <t>要望書、応募手続きの簡素化</t>
    <phoneticPr fontId="1"/>
  </si>
  <si>
    <t>助成対象期間の延長（複数年助成）</t>
    <phoneticPr fontId="1"/>
  </si>
  <si>
    <t>＊ご記入いただいた内容は、今後のＷＡＭ助成事業の参考とする目的のみに利用いたします。</t>
    <phoneticPr fontId="1"/>
  </si>
  <si>
    <t>※あてはまるものにチェック（☑）をつけてください</t>
    <phoneticPr fontId="1"/>
  </si>
  <si>
    <t xml:space="preserve">４．ＷＡＭ助成に期待するものがあれば教えてください（複数回答可）
</t>
    <rPh sb="8" eb="10">
      <t>キタイ</t>
    </rPh>
    <phoneticPr fontId="1"/>
  </si>
  <si>
    <t>地域連携活動支援事業</t>
    <rPh sb="0" eb="2">
      <t>チイキ</t>
    </rPh>
    <rPh sb="2" eb="4">
      <t>レンケイ</t>
    </rPh>
    <rPh sb="4" eb="6">
      <t>カツドウ</t>
    </rPh>
    <rPh sb="6" eb="8">
      <t>シエン</t>
    </rPh>
    <rPh sb="8" eb="10">
      <t>ジギョウ</t>
    </rPh>
    <phoneticPr fontId="1"/>
  </si>
  <si>
    <t>全国的・広域的ネットワーク活動支援事業</t>
    <rPh sb="0" eb="3">
      <t>ゼンコクテキ</t>
    </rPh>
    <rPh sb="4" eb="7">
      <t>コウイキテキ</t>
    </rPh>
    <rPh sb="13" eb="15">
      <t>カツドウ</t>
    </rPh>
    <rPh sb="15" eb="17">
      <t>シエン</t>
    </rPh>
    <rPh sb="17" eb="19">
      <t>ジギョウ</t>
    </rPh>
    <phoneticPr fontId="1"/>
  </si>
  <si>
    <t>前身団体名</t>
    <rPh sb="0" eb="2">
      <t>ゼンシン</t>
    </rPh>
    <rPh sb="2" eb="4">
      <t>ダンタイ</t>
    </rPh>
    <rPh sb="4" eb="5">
      <t>メイ</t>
    </rPh>
    <phoneticPr fontId="1"/>
  </si>
  <si>
    <t>Ｈ28年度</t>
    <rPh sb="3" eb="5">
      <t>ネンド</t>
    </rPh>
    <phoneticPr fontId="1"/>
  </si>
  <si>
    <t>Ｈ29年度</t>
    <rPh sb="3" eb="5">
      <t>ネンド</t>
    </rPh>
    <phoneticPr fontId="1"/>
  </si>
  <si>
    <t>Ｈ30年度</t>
    <rPh sb="3" eb="5">
      <t>ネンド</t>
    </rPh>
    <phoneticPr fontId="1"/>
  </si>
  <si>
    <t>過去５ヵ年の
利用実績なし</t>
    <rPh sb="0" eb="2">
      <t>カコ</t>
    </rPh>
    <rPh sb="4" eb="5">
      <t>ネン</t>
    </rPh>
    <rPh sb="7" eb="9">
      <t>リヨウ</t>
    </rPh>
    <rPh sb="9" eb="11">
      <t>ジッセキ</t>
    </rPh>
    <phoneticPr fontId="1"/>
  </si>
  <si>
    <t xml:space="preserve"> 募集要領・方針（選定・基本）、助成テーマの緩和、拡張</t>
    <phoneticPr fontId="1"/>
  </si>
  <si>
    <r>
      <t>■助成区分（</t>
    </r>
    <r>
      <rPr>
        <u/>
        <sz val="10"/>
        <color theme="1"/>
        <rFont val="HG丸ｺﾞｼｯｸM-PRO"/>
        <family val="3"/>
        <charset val="128"/>
        <scheme val="major"/>
      </rPr>
      <t>どちらか一つに</t>
    </r>
    <r>
      <rPr>
        <sz val="10"/>
        <color theme="1"/>
        <rFont val="HG丸ｺﾞｼｯｸM-PRO"/>
        <family val="3"/>
        <charset val="128"/>
        <scheme val="major"/>
      </rPr>
      <t>○をしてください）</t>
    </r>
    <rPh sb="1" eb="3">
      <t>ジョセイ</t>
    </rPh>
    <rPh sb="3" eb="5">
      <t>クブン</t>
    </rPh>
    <rPh sb="10" eb="11">
      <t>ヒト</t>
    </rPh>
    <phoneticPr fontId="1"/>
  </si>
  <si>
    <t>代表者住所</t>
    <rPh sb="0" eb="3">
      <t>ダイヒョウシャ</t>
    </rPh>
    <rPh sb="3" eb="5">
      <t>ジュウショ</t>
    </rPh>
    <phoneticPr fontId="1"/>
  </si>
  <si>
    <t>千円</t>
    <rPh sb="0" eb="2">
      <t>センエン</t>
    </rPh>
    <phoneticPr fontId="24"/>
  </si>
  <si>
    <t>円</t>
    <phoneticPr fontId="24"/>
  </si>
  <si>
    <t>円</t>
    <phoneticPr fontId="24"/>
  </si>
  <si>
    <t>＝</t>
    <phoneticPr fontId="24"/>
  </si>
  <si>
    <t>③ 助成金額の算定</t>
    <rPh sb="2" eb="4">
      <t>ジョセイ</t>
    </rPh>
    <rPh sb="4" eb="6">
      <t>キンガク</t>
    </rPh>
    <rPh sb="7" eb="9">
      <t>サンテイ</t>
    </rPh>
    <phoneticPr fontId="24"/>
  </si>
  <si>
    <t>内訳</t>
    <rPh sb="0" eb="2">
      <t>ウチワケ</t>
    </rPh>
    <phoneticPr fontId="24"/>
  </si>
  <si>
    <t>金額  (円）</t>
    <rPh sb="0" eb="2">
      <t>キンガク</t>
    </rPh>
    <rPh sb="5" eb="6">
      <t>エン</t>
    </rPh>
    <phoneticPr fontId="24"/>
  </si>
  <si>
    <t>　　収入種類</t>
    <rPh sb="2" eb="4">
      <t>シュウニュウ</t>
    </rPh>
    <rPh sb="4" eb="6">
      <t>シュルイ</t>
    </rPh>
    <phoneticPr fontId="24"/>
  </si>
  <si>
    <t>　※一定程度の自己資金を盛り込んだ資金計画としてください。</t>
    <rPh sb="2" eb="4">
      <t>イッテイ</t>
    </rPh>
    <rPh sb="4" eb="6">
      <t>テイド</t>
    </rPh>
    <rPh sb="7" eb="9">
      <t>ジコ</t>
    </rPh>
    <rPh sb="9" eb="11">
      <t>シキン</t>
    </rPh>
    <rPh sb="12" eb="13">
      <t>モ</t>
    </rPh>
    <rPh sb="14" eb="15">
      <t>コ</t>
    </rPh>
    <rPh sb="17" eb="19">
      <t>シキン</t>
    </rPh>
    <rPh sb="19" eb="21">
      <t>ケイカク</t>
    </rPh>
    <phoneticPr fontId="27"/>
  </si>
  <si>
    <t>② 助成対象事業にかかる収入(＝自己資金)</t>
    <rPh sb="2" eb="4">
      <t>ジョセイ</t>
    </rPh>
    <rPh sb="4" eb="6">
      <t>タイショウ</t>
    </rPh>
    <rPh sb="6" eb="8">
      <t>ジギョウ</t>
    </rPh>
    <rPh sb="12" eb="14">
      <t>シュウニュウ</t>
    </rPh>
    <rPh sb="16" eb="18">
      <t>ジコ</t>
    </rPh>
    <rPh sb="18" eb="20">
      <t>シキン</t>
    </rPh>
    <phoneticPr fontId="24"/>
  </si>
  <si>
    <r>
      <rPr>
        <b/>
        <sz val="18"/>
        <rFont val="ＭＳ Ｐゴシック"/>
        <family val="3"/>
        <charset val="128"/>
      </rPr>
      <t xml:space="preserve"> Ｃ </t>
    </r>
    <r>
      <rPr>
        <sz val="12"/>
        <rFont val="ＭＳ Ｐゴシック"/>
        <family val="3"/>
        <charset val="128"/>
      </rPr>
      <t>総事業費　　</t>
    </r>
    <r>
      <rPr>
        <b/>
        <sz val="18"/>
        <rFont val="ＭＳ Ｐゴシック"/>
        <family val="3"/>
        <charset val="128"/>
      </rPr>
      <t>（Ａ＋Ｂ）</t>
    </r>
    <rPh sb="3" eb="7">
      <t>ソウジギョウヒ</t>
    </rPh>
    <phoneticPr fontId="24"/>
  </si>
  <si>
    <t>保険料</t>
  </si>
  <si>
    <t>雑役務費</t>
  </si>
  <si>
    <t>通信運搬費</t>
  </si>
  <si>
    <t>印刷製本費</t>
  </si>
  <si>
    <t>借料損料</t>
  </si>
  <si>
    <t>消耗品費</t>
  </si>
  <si>
    <t>光熱水費</t>
  </si>
  <si>
    <t>家賃</t>
  </si>
  <si>
    <t>所費</t>
    <rPh sb="0" eb="1">
      <t>ショ</t>
    </rPh>
    <rPh sb="1" eb="2">
      <t>ヒ</t>
    </rPh>
    <phoneticPr fontId="27"/>
  </si>
  <si>
    <t>　　所費合計</t>
    <rPh sb="2" eb="3">
      <t>ショ</t>
    </rPh>
    <rPh sb="3" eb="4">
      <t>ヒ</t>
    </rPh>
    <rPh sb="4" eb="6">
      <t>ゴウケイ</t>
    </rPh>
    <phoneticPr fontId="27"/>
  </si>
  <si>
    <t>　　旅費</t>
    <phoneticPr fontId="24"/>
  </si>
  <si>
    <t>金額 (円）</t>
    <rPh sb="0" eb="2">
      <t>キンガク</t>
    </rPh>
    <rPh sb="4" eb="5">
      <t>エン</t>
    </rPh>
    <phoneticPr fontId="24"/>
  </si>
  <si>
    <t>　　　　　　科目</t>
    <phoneticPr fontId="24"/>
  </si>
  <si>
    <t>① 助成対象事業を実施するための費用</t>
    <rPh sb="2" eb="4">
      <t>ジョセイ</t>
    </rPh>
    <rPh sb="4" eb="6">
      <t>タイショウ</t>
    </rPh>
    <rPh sb="6" eb="8">
      <t>ジギョウ</t>
    </rPh>
    <rPh sb="9" eb="11">
      <t>ジッシ</t>
    </rPh>
    <rPh sb="16" eb="18">
      <t>ヒヨウ</t>
    </rPh>
    <phoneticPr fontId="24"/>
  </si>
  <si>
    <t>団体名</t>
    <rPh sb="0" eb="2">
      <t>ダンタイ</t>
    </rPh>
    <rPh sb="2" eb="3">
      <t>メイ</t>
    </rPh>
    <phoneticPr fontId="27"/>
  </si>
  <si>
    <t>助成金要望額調書</t>
    <rPh sb="0" eb="3">
      <t>ジョセイキン</t>
    </rPh>
    <rPh sb="3" eb="5">
      <t>ヨウボウ</t>
    </rPh>
    <rPh sb="5" eb="6">
      <t>ガク</t>
    </rPh>
    <rPh sb="6" eb="8">
      <t>チョウショ</t>
    </rPh>
    <phoneticPr fontId="24"/>
  </si>
  <si>
    <t>※　記載内容に応じて、コピーしてご使用ください。ただしレイアウトの変更は認められません。</t>
    <rPh sb="2" eb="4">
      <t>キサイ</t>
    </rPh>
    <rPh sb="4" eb="6">
      <t>ナイヨウ</t>
    </rPh>
    <rPh sb="7" eb="8">
      <t>オウ</t>
    </rPh>
    <rPh sb="17" eb="19">
      <t>シヨウ</t>
    </rPh>
    <rPh sb="33" eb="35">
      <t>ヘンコウ</t>
    </rPh>
    <rPh sb="36" eb="37">
      <t>ミト</t>
    </rPh>
    <phoneticPr fontId="24"/>
  </si>
  <si>
    <t>注．理由等が不明確な場合は対象外となる場合があります。</t>
    <rPh sb="0" eb="1">
      <t>チュウ</t>
    </rPh>
    <rPh sb="2" eb="5">
      <t>リユウトウ</t>
    </rPh>
    <rPh sb="6" eb="9">
      <t>フメイカク</t>
    </rPh>
    <rPh sb="10" eb="12">
      <t>バアイ</t>
    </rPh>
    <rPh sb="13" eb="16">
      <t>タイショウガイ</t>
    </rPh>
    <rPh sb="19" eb="21">
      <t>バアイ</t>
    </rPh>
    <phoneticPr fontId="24"/>
  </si>
  <si>
    <t>使用頻度</t>
    <rPh sb="0" eb="2">
      <t>シヨウ</t>
    </rPh>
    <rPh sb="2" eb="4">
      <t>ヒンド</t>
    </rPh>
    <phoneticPr fontId="24"/>
  </si>
  <si>
    <t>賃借での対応が困難な理由</t>
    <rPh sb="0" eb="2">
      <t>チンシャク</t>
    </rPh>
    <rPh sb="4" eb="6">
      <t>タイオウ</t>
    </rPh>
    <rPh sb="7" eb="9">
      <t>コンナン</t>
    </rPh>
    <rPh sb="10" eb="12">
      <t>リユウ</t>
    </rPh>
    <phoneticPr fontId="24"/>
  </si>
  <si>
    <t>円</t>
    <rPh sb="0" eb="1">
      <t>エン</t>
    </rPh>
    <phoneticPr fontId="24"/>
  </si>
  <si>
    <t>当該備品でなければならない理由</t>
    <rPh sb="0" eb="2">
      <t>トウガイ</t>
    </rPh>
    <rPh sb="2" eb="4">
      <t>ビヒン</t>
    </rPh>
    <rPh sb="13" eb="15">
      <t>リユウ</t>
    </rPh>
    <phoneticPr fontId="24"/>
  </si>
  <si>
    <t>個数</t>
    <rPh sb="0" eb="2">
      <t>コスウ</t>
    </rPh>
    <phoneticPr fontId="24"/>
  </si>
  <si>
    <t>単価</t>
    <rPh sb="0" eb="2">
      <t>タンカ</t>
    </rPh>
    <phoneticPr fontId="24"/>
  </si>
  <si>
    <t>理由</t>
    <rPh sb="0" eb="2">
      <t>リユウ</t>
    </rPh>
    <phoneticPr fontId="24"/>
  </si>
  <si>
    <t>品名</t>
    <rPh sb="0" eb="1">
      <t>ヒン</t>
    </rPh>
    <rPh sb="1" eb="2">
      <t>メイ</t>
    </rPh>
    <phoneticPr fontId="24"/>
  </si>
  <si>
    <t>団体名</t>
    <rPh sb="0" eb="2">
      <t>ダンタイ</t>
    </rPh>
    <rPh sb="2" eb="3">
      <t>メイ</t>
    </rPh>
    <phoneticPr fontId="24"/>
  </si>
  <si>
    <t>【別紙】備品購入理由書</t>
    <rPh sb="1" eb="3">
      <t>ベッシ</t>
    </rPh>
    <rPh sb="4" eb="6">
      <t>ビヒン</t>
    </rPh>
    <rPh sb="6" eb="8">
      <t>コウニュウ</t>
    </rPh>
    <rPh sb="8" eb="11">
      <t>リユウショ</t>
    </rPh>
    <phoneticPr fontId="24"/>
  </si>
  <si>
    <t>色のついているセルのみ入力してください。</t>
    <rPh sb="0" eb="1">
      <t>イロ</t>
    </rPh>
    <rPh sb="11" eb="13">
      <t>ニュウリョク</t>
    </rPh>
    <phoneticPr fontId="24"/>
  </si>
  <si>
    <t>注意事項</t>
    <rPh sb="0" eb="2">
      <t>チュウイ</t>
    </rPh>
    <rPh sb="2" eb="4">
      <t>ジコウ</t>
    </rPh>
    <phoneticPr fontId="24"/>
  </si>
  <si>
    <t>チェックリスト（本シート）</t>
    <rPh sb="8" eb="9">
      <t>ホン</t>
    </rPh>
    <phoneticPr fontId="1"/>
  </si>
  <si>
    <t>・「Ｄ 収入合計」が「Ｂ その他の費用」以上となっている</t>
    <rPh sb="17" eb="19">
      <t>ヒヨウ</t>
    </rPh>
    <phoneticPr fontId="1"/>
  </si>
  <si>
    <t>確認事項</t>
    <rPh sb="0" eb="2">
      <t>カクニン</t>
    </rPh>
    <rPh sb="2" eb="4">
      <t>ジコウ</t>
    </rPh>
    <phoneticPr fontId="1"/>
  </si>
  <si>
    <r>
      <t xml:space="preserve">賃金
</t>
    </r>
    <r>
      <rPr>
        <sz val="9"/>
        <color theme="1"/>
        <rFont val="ＭＳ Ｐゴシック"/>
        <family val="3"/>
        <charset val="128"/>
      </rPr>
      <t>※ アルバイト雇用の者</t>
    </r>
    <rPh sb="10" eb="12">
      <t>コヨウ</t>
    </rPh>
    <rPh sb="13" eb="14">
      <t>モノ</t>
    </rPh>
    <phoneticPr fontId="24"/>
  </si>
  <si>
    <r>
      <t xml:space="preserve">備品購入費
</t>
    </r>
    <r>
      <rPr>
        <sz val="9"/>
        <color theme="1"/>
        <rFont val="ＭＳ Ｐゴシック"/>
        <family val="3"/>
        <charset val="128"/>
      </rPr>
      <t>※ 単価 10万円以上のものが該当します。
　単価 30万円以上の備品購入は、
　別紙「備品購入理由書」を提出してください。</t>
    </r>
    <phoneticPr fontId="24"/>
  </si>
  <si>
    <r>
      <rPr>
        <b/>
        <sz val="18"/>
        <color theme="1"/>
        <rFont val="ＭＳ Ｐゴシック"/>
        <family val="3"/>
        <charset val="128"/>
      </rPr>
      <t xml:space="preserve"> A </t>
    </r>
    <r>
      <rPr>
        <sz val="12"/>
        <color theme="1"/>
        <rFont val="ＭＳ Ｐゴシック"/>
        <family val="3"/>
        <charset val="128"/>
      </rPr>
      <t>助成対象費用の合計</t>
    </r>
    <rPh sb="3" eb="5">
      <t>ジョセイ</t>
    </rPh>
    <rPh sb="5" eb="7">
      <t>タイショウ</t>
    </rPh>
    <rPh sb="7" eb="9">
      <t>ヒヨウ</t>
    </rPh>
    <rPh sb="10" eb="12">
      <t>ゴウケイ</t>
    </rPh>
    <phoneticPr fontId="24"/>
  </si>
  <si>
    <r>
      <rPr>
        <b/>
        <sz val="18"/>
        <color theme="1"/>
        <rFont val="ＭＳ Ｐゴシック"/>
        <family val="3"/>
        <charset val="128"/>
      </rPr>
      <t xml:space="preserve"> Ｂ </t>
    </r>
    <r>
      <rPr>
        <sz val="12"/>
        <color theme="1"/>
        <rFont val="ＭＳ Ｐゴシック"/>
        <family val="3"/>
        <charset val="128"/>
      </rPr>
      <t>その他の費用
　（助成金の対象外費用と、
　その他自己資金で賄う費用の合計）</t>
    </r>
    <rPh sb="5" eb="6">
      <t>タ</t>
    </rPh>
    <rPh sb="7" eb="9">
      <t>ヒヨウ</t>
    </rPh>
    <rPh sb="12" eb="15">
      <t>ジョセイキン</t>
    </rPh>
    <rPh sb="16" eb="19">
      <t>タイショウガイ</t>
    </rPh>
    <rPh sb="19" eb="21">
      <t>ヒヨウ</t>
    </rPh>
    <rPh sb="27" eb="28">
      <t>タ</t>
    </rPh>
    <rPh sb="28" eb="30">
      <t>ジコ</t>
    </rPh>
    <rPh sb="30" eb="32">
      <t>シキン</t>
    </rPh>
    <rPh sb="33" eb="34">
      <t>マカナ</t>
    </rPh>
    <rPh sb="35" eb="37">
      <t>ヒヨウ</t>
    </rPh>
    <rPh sb="38" eb="40">
      <t>ゴウケイ</t>
    </rPh>
    <phoneticPr fontId="24"/>
  </si>
  <si>
    <r>
      <t xml:space="preserve">下記の金額が助成金要望額となります。
ただし </t>
    </r>
    <r>
      <rPr>
        <b/>
        <sz val="9"/>
        <color theme="1"/>
        <rFont val="ＭＳ Ｐゴシック"/>
        <family val="3"/>
        <charset val="128"/>
      </rPr>
      <t>500千円以上</t>
    </r>
    <r>
      <rPr>
        <sz val="9"/>
        <color theme="1"/>
        <rFont val="ＭＳ Ｐゴシック"/>
        <family val="3"/>
        <charset val="128"/>
      </rPr>
      <t>、</t>
    </r>
    <r>
      <rPr>
        <b/>
        <sz val="9"/>
        <color theme="1"/>
        <rFont val="ＭＳ Ｐゴシック"/>
        <family val="3"/>
        <charset val="128"/>
      </rPr>
      <t>20,000千円以下</t>
    </r>
    <r>
      <rPr>
        <sz val="9"/>
        <color theme="1"/>
        <rFont val="ＭＳ Ｐゴシック"/>
        <family val="3"/>
        <charset val="128"/>
      </rPr>
      <t>としてください。</t>
    </r>
    <rPh sb="0" eb="2">
      <t>カキ</t>
    </rPh>
    <rPh sb="3" eb="5">
      <t>キンガク</t>
    </rPh>
    <rPh sb="6" eb="9">
      <t>ジョセイキン</t>
    </rPh>
    <rPh sb="9" eb="11">
      <t>ヨウボウ</t>
    </rPh>
    <rPh sb="11" eb="12">
      <t>ガク</t>
    </rPh>
    <rPh sb="26" eb="28">
      <t>センエン</t>
    </rPh>
    <rPh sb="28" eb="30">
      <t>イジョウ</t>
    </rPh>
    <rPh sb="37" eb="39">
      <t>センエン</t>
    </rPh>
    <rPh sb="39" eb="41">
      <t>イカ</t>
    </rPh>
    <phoneticPr fontId="27"/>
  </si>
  <si>
    <t>確認欄</t>
    <rPh sb="0" eb="2">
      <t>カクニン</t>
    </rPh>
    <rPh sb="2" eb="3">
      <t>ラン</t>
    </rPh>
    <phoneticPr fontId="1"/>
  </si>
  <si>
    <t>資料名</t>
    <rPh sb="0" eb="2">
      <t>シリョウ</t>
    </rPh>
    <rPh sb="2" eb="3">
      <t>メイ</t>
    </rPh>
    <phoneticPr fontId="1"/>
  </si>
  <si>
    <t>・「委託費」が「Ｃ 総事業費」に対して５０％未満である</t>
    <rPh sb="2" eb="4">
      <t>イタク</t>
    </rPh>
    <rPh sb="4" eb="5">
      <t>ヒ</t>
    </rPh>
    <rPh sb="10" eb="11">
      <t>ソウ</t>
    </rPh>
    <rPh sb="11" eb="13">
      <t>ジギョウ</t>
    </rPh>
    <rPh sb="13" eb="14">
      <t>ヒ</t>
    </rPh>
    <rPh sb="16" eb="17">
      <t>タイ</t>
    </rPh>
    <rPh sb="22" eb="24">
      <t>ミマン</t>
    </rPh>
    <phoneticPr fontId="1"/>
  </si>
  <si>
    <t>①これらは、このＥｘｃｅｌファイルで兼ねております</t>
    <rPh sb="18" eb="19">
      <t>カ</t>
    </rPh>
    <phoneticPr fontId="1"/>
  </si>
  <si>
    <t>WAM助成通信（メルマガ）</t>
    <phoneticPr fontId="1"/>
  </si>
  <si>
    <t>WAM NET Twitter　　</t>
    <phoneticPr fontId="1"/>
  </si>
  <si>
    <t>他団体・個人からの情報提供【情報提供元：</t>
    <rPh sb="18" eb="19">
      <t>モト</t>
    </rPh>
    <phoneticPr fontId="1"/>
  </si>
  <si>
    <t>３．ＷＡＭ助成への応募理由を教えてください（複数回答可）</t>
    <phoneticPr fontId="1"/>
  </si>
  <si>
    <t xml:space="preserve"> 事業計画が他の制度・助成にそぐわないため</t>
    <phoneticPr fontId="1"/>
  </si>
  <si>
    <t>その他（具体的に記載してください：</t>
    <rPh sb="8" eb="10">
      <t>キサイ</t>
    </rPh>
    <phoneticPr fontId="1"/>
  </si>
  <si>
    <t>その他（具体的に記載してください：</t>
    <rPh sb="4" eb="7">
      <t>グタイテキ</t>
    </rPh>
    <rPh sb="8" eb="10">
      <t>キサイ</t>
    </rPh>
    <phoneticPr fontId="1"/>
  </si>
  <si>
    <t>（注意）過去において法令等に違反する等の不正行為を行い、不正を行った年度の翌年度以降5年を経過していない場合には、助成をお断りしております。</t>
    <rPh sb="1" eb="3">
      <t>チュウイ</t>
    </rPh>
    <rPh sb="4" eb="6">
      <t>カコ</t>
    </rPh>
    <rPh sb="10" eb="12">
      <t>ホウレイ</t>
    </rPh>
    <rPh sb="12" eb="13">
      <t>ナド</t>
    </rPh>
    <rPh sb="14" eb="16">
      <t>イハン</t>
    </rPh>
    <rPh sb="18" eb="19">
      <t>ナド</t>
    </rPh>
    <rPh sb="20" eb="22">
      <t>フセイ</t>
    </rPh>
    <rPh sb="22" eb="24">
      <t>コウイ</t>
    </rPh>
    <rPh sb="25" eb="26">
      <t>オコナ</t>
    </rPh>
    <rPh sb="28" eb="30">
      <t>フセイ</t>
    </rPh>
    <rPh sb="31" eb="32">
      <t>オコナ</t>
    </rPh>
    <rPh sb="34" eb="36">
      <t>ネンド</t>
    </rPh>
    <rPh sb="37" eb="40">
      <t>ヨクネンド</t>
    </rPh>
    <rPh sb="40" eb="42">
      <t>イコウ</t>
    </rPh>
    <rPh sb="43" eb="44">
      <t>ネン</t>
    </rPh>
    <rPh sb="45" eb="47">
      <t>ケイカ</t>
    </rPh>
    <rPh sb="52" eb="54">
      <t>バアイ</t>
    </rPh>
    <rPh sb="57" eb="59">
      <t>ジョセイ</t>
    </rPh>
    <rPh sb="61" eb="62">
      <t>コトワ</t>
    </rPh>
    <phoneticPr fontId="1"/>
  </si>
  <si>
    <r>
      <t xml:space="preserve">資金計画
</t>
    </r>
    <r>
      <rPr>
        <sz val="8"/>
        <color theme="1"/>
        <rFont val="HG丸ｺﾞｼｯｸM-PRO"/>
        <family val="3"/>
        <charset val="128"/>
        <scheme val="major"/>
      </rPr>
      <t>※要望額調書から自動で反映されます</t>
    </r>
    <rPh sb="0" eb="2">
      <t>シキン</t>
    </rPh>
    <rPh sb="2" eb="4">
      <t>ケイカク</t>
    </rPh>
    <rPh sb="6" eb="8">
      <t>ヨウボウ</t>
    </rPh>
    <rPh sb="8" eb="9">
      <t>ガク</t>
    </rPh>
    <rPh sb="9" eb="11">
      <t>チョウショ</t>
    </rPh>
    <rPh sb="13" eb="15">
      <t>ジドウ</t>
    </rPh>
    <rPh sb="16" eb="18">
      <t>ハンエイ</t>
    </rPh>
    <phoneticPr fontId="1"/>
  </si>
  <si>
    <t>任意団体が法人格を取得した場合は、任意団体の設立時期を記入してください。</t>
    <phoneticPr fontId="1"/>
  </si>
  <si>
    <t>・過去５年間の福祉医療機構の助成の利用実績について○をした</t>
    <phoneticPr fontId="1"/>
  </si>
  <si>
    <t>・監事について入力漏れがない</t>
    <rPh sb="7" eb="9">
      <t>ニュウリョク</t>
    </rPh>
    <phoneticPr fontId="1"/>
  </si>
  <si>
    <t>・入力漏れがない</t>
    <rPh sb="1" eb="3">
      <t>ニュウリョク</t>
    </rPh>
    <phoneticPr fontId="1"/>
  </si>
  <si>
    <t>・各経費について検算し、計算ミスや入力ミスがないことを確認した</t>
    <rPh sb="1" eb="2">
      <t>カク</t>
    </rPh>
    <rPh sb="17" eb="19">
      <t>ニュウリョク</t>
    </rPh>
    <phoneticPr fontId="1"/>
  </si>
  <si>
    <t>・ご協力をお願いします</t>
    <rPh sb="2" eb="4">
      <t>キョウリョク</t>
    </rPh>
    <phoneticPr fontId="1"/>
  </si>
  <si>
    <t>②定款、寄付行為又は運営規約等(ＰＤＦ)</t>
    <rPh sb="8" eb="9">
      <t>マタ</t>
    </rPh>
    <phoneticPr fontId="1"/>
  </si>
  <si>
    <t>・提出時点の法人格、団体名のものを添付した
（申請中の法人格・団体名のものではない）</t>
    <rPh sb="17" eb="19">
      <t>テンプ</t>
    </rPh>
    <phoneticPr fontId="1"/>
  </si>
  <si>
    <t>・法人（団体）全体の決算書を添付した（理事会承認済みのもの）</t>
    <phoneticPr fontId="1"/>
  </si>
  <si>
    <t>・右記の全ての確認欄に☑をした</t>
    <rPh sb="1" eb="3">
      <t>ウキ</t>
    </rPh>
    <rPh sb="4" eb="5">
      <t>スベ</t>
    </rPh>
    <rPh sb="7" eb="9">
      <t>カクニン</t>
    </rPh>
    <rPh sb="9" eb="10">
      <t>ラン</t>
    </rPh>
    <phoneticPr fontId="1"/>
  </si>
  <si>
    <t>・助成の負担上限額を超える経費の額及び内訳を、
「Ｂ その他の費用」欄に入力した</t>
    <rPh sb="1" eb="3">
      <t>ジョセイ</t>
    </rPh>
    <rPh sb="16" eb="17">
      <t>ガク</t>
    </rPh>
    <rPh sb="17" eb="18">
      <t>オヨ</t>
    </rPh>
    <rPh sb="19" eb="21">
      <t>ウチワケ</t>
    </rPh>
    <rPh sb="31" eb="33">
      <t>ヒヨウ</t>
    </rPh>
    <phoneticPr fontId="1"/>
  </si>
  <si>
    <t>・「反社会的勢力の該当有無」及び「不正行為の有無」について☑をした</t>
    <rPh sb="2" eb="6">
      <t>ハンシャカイテキ</t>
    </rPh>
    <rPh sb="6" eb="8">
      <t>セイリョク</t>
    </rPh>
    <rPh sb="9" eb="11">
      <t>ガイトウ</t>
    </rPh>
    <rPh sb="11" eb="13">
      <t>ウム</t>
    </rPh>
    <rPh sb="14" eb="15">
      <t>オヨ</t>
    </rPh>
    <phoneticPr fontId="1"/>
  </si>
  <si>
    <r>
      <t>・要望額が以下の範囲内である
　 50万円以上700万円以内（地域連携活動支援事業）
　900万円以内</t>
    </r>
    <r>
      <rPr>
        <sz val="14"/>
        <color theme="1"/>
        <rFont val="ＭＳ ゴシック"/>
        <family val="3"/>
        <charset val="128"/>
      </rPr>
      <t>（全国的・広域的ネットワーク活動支援事業）</t>
    </r>
    <r>
      <rPr>
        <sz val="16"/>
        <color theme="1"/>
        <rFont val="ＭＳ ゴシック"/>
        <family val="3"/>
        <charset val="128"/>
      </rPr>
      <t xml:space="preserve">
  ※全国広域で条件を満たす場合は2,000万円以内</t>
    </r>
    <rPh sb="5" eb="7">
      <t>イカ</t>
    </rPh>
    <rPh sb="8" eb="11">
      <t>ハンイナイ</t>
    </rPh>
    <phoneticPr fontId="1"/>
  </si>
  <si>
    <t>子ども</t>
    <rPh sb="0" eb="1">
      <t>コ</t>
    </rPh>
    <phoneticPr fontId="1"/>
  </si>
  <si>
    <t>障害児・者</t>
    <rPh sb="0" eb="2">
      <t>ショウガイ</t>
    </rPh>
    <rPh sb="2" eb="3">
      <t>ジ</t>
    </rPh>
    <rPh sb="4" eb="5">
      <t>シャ</t>
    </rPh>
    <phoneticPr fontId="1"/>
  </si>
  <si>
    <t>生活困窮者</t>
    <rPh sb="0" eb="2">
      <t>セイカツ</t>
    </rPh>
    <rPh sb="2" eb="5">
      <t>コンキュウシャ</t>
    </rPh>
    <phoneticPr fontId="1"/>
  </si>
  <si>
    <t>高齢者</t>
    <rPh sb="0" eb="3">
      <t>コウレイシャ</t>
    </rPh>
    <phoneticPr fontId="1"/>
  </si>
  <si>
    <t>被災者</t>
    <rPh sb="0" eb="3">
      <t>ヒサイシャ</t>
    </rPh>
    <phoneticPr fontId="1"/>
  </si>
  <si>
    <t>その他</t>
    <rPh sb="2" eb="3">
      <t>タ</t>
    </rPh>
    <phoneticPr fontId="1"/>
  </si>
  <si>
    <t>（</t>
    <phoneticPr fontId="1"/>
  </si>
  <si>
    <t>４.事業計画</t>
    <rPh sb="2" eb="4">
      <t>ジギョウ</t>
    </rPh>
    <rPh sb="4" eb="6">
      <t>ケイカク</t>
    </rPh>
    <phoneticPr fontId="1"/>
  </si>
  <si>
    <t>【助成対象者の要件について】※一般社団法人又は一般財団法人のみお答えください</t>
    <rPh sb="1" eb="3">
      <t>ジョセイ</t>
    </rPh>
    <rPh sb="3" eb="5">
      <t>タイショウ</t>
    </rPh>
    <rPh sb="5" eb="6">
      <t>シャ</t>
    </rPh>
    <rPh sb="7" eb="9">
      <t>ヨウケン</t>
    </rPh>
    <phoneticPr fontId="1"/>
  </si>
  <si>
    <r>
      <t xml:space="preserve">団体の段階
</t>
    </r>
    <r>
      <rPr>
        <sz val="8"/>
        <color theme="1"/>
        <rFont val="HG丸ｺﾞｼｯｸM-PRO"/>
        <family val="3"/>
        <charset val="128"/>
      </rPr>
      <t>(いずれか一番近い状態に○)</t>
    </r>
    <rPh sb="0" eb="2">
      <t>ダンタイ</t>
    </rPh>
    <rPh sb="3" eb="5">
      <t>ダンカイ</t>
    </rPh>
    <rPh sb="11" eb="13">
      <t>イチバン</t>
    </rPh>
    <rPh sb="13" eb="14">
      <t>チカ</t>
    </rPh>
    <rPh sb="15" eb="17">
      <t>ジョウタイ</t>
    </rPh>
    <phoneticPr fontId="1"/>
  </si>
  <si>
    <t>立ち上げ期</t>
    <rPh sb="0" eb="1">
      <t>タ</t>
    </rPh>
    <rPh sb="2" eb="3">
      <t>ア</t>
    </rPh>
    <rPh sb="4" eb="5">
      <t>キ</t>
    </rPh>
    <phoneticPr fontId="1"/>
  </si>
  <si>
    <t>事業確立期</t>
    <rPh sb="0" eb="2">
      <t>ジギョウ</t>
    </rPh>
    <rPh sb="2" eb="4">
      <t>カクリツ</t>
    </rPh>
    <rPh sb="4" eb="5">
      <t>キ</t>
    </rPh>
    <phoneticPr fontId="1"/>
  </si>
  <si>
    <t>発展・成熟期</t>
    <rPh sb="0" eb="2">
      <t>ハッテン</t>
    </rPh>
    <rPh sb="3" eb="6">
      <t>セイジュクキ</t>
    </rPh>
    <phoneticPr fontId="1"/>
  </si>
  <si>
    <r>
      <t xml:space="preserve">法人番号
</t>
    </r>
    <r>
      <rPr>
        <sz val="5"/>
        <color theme="1"/>
        <rFont val="HG丸ｺﾞｼｯｸM-PRO"/>
        <family val="3"/>
        <charset val="128"/>
        <scheme val="major"/>
      </rPr>
      <t>付与されている場合は
１３桁で記載してください</t>
    </r>
    <rPh sb="2" eb="4">
      <t>バンゴウ</t>
    </rPh>
    <rPh sb="5" eb="7">
      <t>フヨ</t>
    </rPh>
    <rPh sb="12" eb="14">
      <t>バアイ</t>
    </rPh>
    <rPh sb="18" eb="19">
      <t>ケタ</t>
    </rPh>
    <rPh sb="20" eb="22">
      <t>キサイ</t>
    </rPh>
    <phoneticPr fontId="1"/>
  </si>
  <si>
    <r>
      <t xml:space="preserve">団体名
</t>
    </r>
    <r>
      <rPr>
        <sz val="5"/>
        <color theme="1"/>
        <rFont val="HG丸ｺﾞｼｯｸM-PRO"/>
        <family val="3"/>
        <charset val="128"/>
        <scheme val="major"/>
      </rPr>
      <t>組織形態はご入力不要です</t>
    </r>
    <rPh sb="0" eb="2">
      <t>ダンタイ</t>
    </rPh>
    <rPh sb="2" eb="3">
      <t>メイ</t>
    </rPh>
    <rPh sb="4" eb="6">
      <t>ソシキ</t>
    </rPh>
    <rPh sb="6" eb="8">
      <t>ケイタイ</t>
    </rPh>
    <rPh sb="10" eb="12">
      <t>ニュウリョク</t>
    </rPh>
    <rPh sb="12" eb="14">
      <t>フヨウ</t>
    </rPh>
    <phoneticPr fontId="1"/>
  </si>
  <si>
    <t>現在の文字数</t>
    <rPh sb="0" eb="2">
      <t>ゲンザイ</t>
    </rPh>
    <rPh sb="3" eb="6">
      <t>モジスウ</t>
    </rPh>
    <phoneticPr fontId="27"/>
  </si>
  <si>
    <t>■主な事業実施地域（180字以内で記載してください）</t>
    <rPh sb="1" eb="2">
      <t>オモ</t>
    </rPh>
    <rPh sb="3" eb="5">
      <t>ジギョウ</t>
    </rPh>
    <rPh sb="5" eb="7">
      <t>ジッシ</t>
    </rPh>
    <rPh sb="7" eb="9">
      <t>チイキ</t>
    </rPh>
    <rPh sb="13" eb="14">
      <t>ジ</t>
    </rPh>
    <rPh sb="14" eb="16">
      <t>イナイ</t>
    </rPh>
    <rPh sb="17" eb="19">
      <t>キサイ</t>
    </rPh>
    <phoneticPr fontId="1"/>
  </si>
  <si>
    <t>事業内容</t>
    <rPh sb="0" eb="2">
      <t>ジギョウ</t>
    </rPh>
    <rPh sb="2" eb="4">
      <t>ナイヨウ</t>
    </rPh>
    <phoneticPr fontId="27"/>
  </si>
  <si>
    <t>数値目標</t>
    <rPh sb="0" eb="2">
      <t>スウチ</t>
    </rPh>
    <rPh sb="2" eb="4">
      <t>モクヒョウ</t>
    </rPh>
    <phoneticPr fontId="27"/>
  </si>
  <si>
    <t>上段</t>
    <rPh sb="0" eb="2">
      <t>ジョウダン</t>
    </rPh>
    <phoneticPr fontId="27"/>
  </si>
  <si>
    <t>下段</t>
    <rPh sb="0" eb="2">
      <t>ゲダン</t>
    </rPh>
    <phoneticPr fontId="27"/>
  </si>
  <si>
    <t>【代表者略歴・役員構成】</t>
    <rPh sb="1" eb="4">
      <t>ダイヒョウシャ</t>
    </rPh>
    <rPh sb="4" eb="6">
      <t>リャクレキ</t>
    </rPh>
    <rPh sb="7" eb="9">
      <t>ヤクイン</t>
    </rPh>
    <rPh sb="9" eb="11">
      <t>コウセイ</t>
    </rPh>
    <phoneticPr fontId="1"/>
  </si>
  <si>
    <t>下記に定義する公職従事者に該当するか(いずれかに○)</t>
    <phoneticPr fontId="1"/>
  </si>
  <si>
    <t>・役職員の中に、国、地方公共団体又は独立行政法人等において、現在管理職職員又は役員である者、あるいは離職後２年を経過していない者（※管理職職員とは国家公務員法に規定されている管理職職員のことをいう）がいる
※大学を含む教育機関の教員、医療機関及び社会福祉施設などの医師、看護師、社会福祉士等の技術職、専門職は除く</t>
    <phoneticPr fontId="1"/>
  </si>
  <si>
    <t>【活動実績等】</t>
    <rPh sb="1" eb="3">
      <t>カツドウ</t>
    </rPh>
    <rPh sb="3" eb="5">
      <t>ジッセキ</t>
    </rPh>
    <rPh sb="5" eb="6">
      <t>トウ</t>
    </rPh>
    <phoneticPr fontId="1"/>
  </si>
  <si>
    <t>活動財源</t>
    <rPh sb="0" eb="2">
      <t>カツドウ</t>
    </rPh>
    <rPh sb="2" eb="4">
      <t>ザイゲン</t>
    </rPh>
    <phoneticPr fontId="27"/>
  </si>
  <si>
    <r>
      <t>(1)</t>
    </r>
    <r>
      <rPr>
        <sz val="11"/>
        <color theme="1"/>
        <rFont val="HG丸ｺﾞｼｯｸM-PRO"/>
        <family val="3"/>
        <charset val="128"/>
      </rPr>
      <t>安心して暮らせるための地域共生社会の実現に資する事業</t>
    </r>
  </si>
  <si>
    <r>
      <t>(4)</t>
    </r>
    <r>
      <rPr>
        <sz val="11"/>
        <color theme="1"/>
        <rFont val="HG丸ｺﾞｼｯｸM-PRO"/>
        <family val="3"/>
        <charset val="128"/>
      </rPr>
      <t>介護に取り組む家族が介護休業・介護休暇を取得しやすい職場環境の整備に資する事業</t>
    </r>
  </si>
  <si>
    <r>
      <t>(5)</t>
    </r>
    <r>
      <rPr>
        <sz val="11"/>
        <color theme="1"/>
        <rFont val="HG丸ｺﾞｼｯｸM-PRO"/>
        <family val="3"/>
        <charset val="128"/>
      </rPr>
      <t>介護と仕事を両立させるための働き方改革の推進に資する事業</t>
    </r>
  </si>
  <si>
    <r>
      <t>(6)</t>
    </r>
    <r>
      <rPr>
        <sz val="11"/>
        <color theme="1"/>
        <rFont val="HG丸ｺﾞｼｯｸM-PRO"/>
        <family val="3"/>
        <charset val="128"/>
      </rPr>
      <t>元気で豊かな老後を送れる健康寿命の延伸に向けた取り組み強化及び高齢者への多様な就労の機会の確保に資する事業</t>
    </r>
  </si>
  <si>
    <r>
      <t>(7)</t>
    </r>
    <r>
      <rPr>
        <sz val="11"/>
        <color theme="1"/>
        <rFont val="HG丸ｺﾞｼｯｸM-PRO"/>
        <family val="3"/>
        <charset val="128"/>
      </rPr>
      <t>障害者、難病患者、がん患者等の活躍を支援する事業</t>
    </r>
  </si>
  <si>
    <t>(13)希望する教育を受けることを阻む経済事情など様々な制約の克服に資する事業</t>
  </si>
  <si>
    <t>(14)子育てが困難な状況にある家族・子供等への配慮・対策等の強化に資する事業</t>
    <phoneticPr fontId="27"/>
  </si>
  <si>
    <r>
      <t xml:space="preserve">Ｈ31年度
</t>
    </r>
    <r>
      <rPr>
        <sz val="8"/>
        <color theme="1"/>
        <rFont val="HG丸ｺﾞｼｯｸM-PRO"/>
        <family val="3"/>
        <charset val="128"/>
        <scheme val="major"/>
      </rPr>
      <t>（R1年度）</t>
    </r>
    <rPh sb="3" eb="5">
      <t>ネンド</t>
    </rPh>
    <rPh sb="9" eb="11">
      <t>ネンド</t>
    </rPh>
    <phoneticPr fontId="1"/>
  </si>
  <si>
    <t>令和</t>
    <rPh sb="0" eb="2">
      <t>レイワ</t>
    </rPh>
    <phoneticPr fontId="1"/>
  </si>
  <si>
    <t>連携団体
総数</t>
    <rPh sb="0" eb="2">
      <t>レンケイ</t>
    </rPh>
    <rPh sb="2" eb="4">
      <t>ダンタイ</t>
    </rPh>
    <rPh sb="5" eb="6">
      <t>ソウ</t>
    </rPh>
    <rPh sb="6" eb="7">
      <t>スウ</t>
    </rPh>
    <phoneticPr fontId="27"/>
  </si>
  <si>
    <t>柱立てNO
複数入力可</t>
    <rPh sb="0" eb="1">
      <t>ハシラ</t>
    </rPh>
    <rPh sb="1" eb="2">
      <t>ダ</t>
    </rPh>
    <rPh sb="6" eb="8">
      <t>フクスウ</t>
    </rPh>
    <rPh sb="8" eb="10">
      <t>ニュウリョク</t>
    </rPh>
    <rPh sb="10" eb="11">
      <t>カ</t>
    </rPh>
    <phoneticPr fontId="27"/>
  </si>
  <si>
    <t>連携団体名</t>
    <rPh sb="0" eb="2">
      <t>レンケイ</t>
    </rPh>
    <rPh sb="2" eb="4">
      <t>ダンタイ</t>
    </rPh>
    <rPh sb="4" eb="5">
      <t>メイ</t>
    </rPh>
    <phoneticPr fontId="27"/>
  </si>
  <si>
    <t>新</t>
    <rPh sb="0" eb="1">
      <t>シン</t>
    </rPh>
    <phoneticPr fontId="27"/>
  </si>
  <si>
    <t>既</t>
    <rPh sb="0" eb="1">
      <t>キ</t>
    </rPh>
    <phoneticPr fontId="27"/>
  </si>
  <si>
    <r>
      <rPr>
        <sz val="10"/>
        <color theme="1"/>
        <rFont val="HG丸ｺﾞｼｯｸM-PRO"/>
        <family val="3"/>
        <charset val="128"/>
        <scheme val="major"/>
      </rPr>
      <t>組織形態</t>
    </r>
    <r>
      <rPr>
        <sz val="6"/>
        <color theme="1"/>
        <rFont val="HG丸ｺﾞｼｯｸM-PRO"/>
        <family val="3"/>
        <charset val="128"/>
        <scheme val="major"/>
      </rPr>
      <t xml:space="preserve">
</t>
    </r>
    <r>
      <rPr>
        <sz val="4.5"/>
        <color theme="1"/>
        <rFont val="HG丸ｺﾞｼｯｸM-PRO"/>
        <family val="3"/>
        <charset val="128"/>
        <scheme val="major"/>
      </rPr>
      <t>プルダウンで選択してください</t>
    </r>
    <rPh sb="0" eb="2">
      <t>ソシキ</t>
    </rPh>
    <rPh sb="2" eb="4">
      <t>ケイタイ</t>
    </rPh>
    <rPh sb="11" eb="13">
      <t>センタク</t>
    </rPh>
    <phoneticPr fontId="1"/>
  </si>
  <si>
    <r>
      <t xml:space="preserve">過去５ヵ年におけるWAM助成（社会福祉振興助成事業）の利用実績について
</t>
    </r>
    <r>
      <rPr>
        <sz val="8"/>
        <color theme="1"/>
        <rFont val="HG丸ｺﾞｼｯｸM-PRO"/>
        <family val="3"/>
        <charset val="128"/>
        <scheme val="major"/>
      </rPr>
      <t>　過去５ヵ年における利用実績について該当する場合○を入れてください（前身団体の実績も含む）。複数回実績を有する場合は全てに○を入れてください。なお、過去５ヵ年の助成利用実績がない場合は「利用実績なし」に○を入れてください。</t>
    </r>
    <rPh sb="0" eb="2">
      <t>カコ</t>
    </rPh>
    <rPh sb="4" eb="5">
      <t>ネン</t>
    </rPh>
    <rPh sb="12" eb="14">
      <t>ジョセイ</t>
    </rPh>
    <rPh sb="15" eb="17">
      <t>シャカイ</t>
    </rPh>
    <rPh sb="17" eb="19">
      <t>フクシ</t>
    </rPh>
    <rPh sb="19" eb="21">
      <t>シンコウ</t>
    </rPh>
    <rPh sb="21" eb="23">
      <t>ジョセイ</t>
    </rPh>
    <rPh sb="23" eb="25">
      <t>ジギョウ</t>
    </rPh>
    <rPh sb="27" eb="29">
      <t>リヨウ</t>
    </rPh>
    <rPh sb="29" eb="31">
      <t>ジッセキ</t>
    </rPh>
    <rPh sb="37" eb="39">
      <t>カコ</t>
    </rPh>
    <rPh sb="41" eb="42">
      <t>ネン</t>
    </rPh>
    <rPh sb="46" eb="48">
      <t>リヨウ</t>
    </rPh>
    <rPh sb="48" eb="50">
      <t>ジッセキ</t>
    </rPh>
    <rPh sb="54" eb="56">
      <t>ガイトウ</t>
    </rPh>
    <rPh sb="58" eb="60">
      <t>バアイ</t>
    </rPh>
    <rPh sb="62" eb="63">
      <t>イ</t>
    </rPh>
    <rPh sb="70" eb="72">
      <t>ゼンシン</t>
    </rPh>
    <rPh sb="72" eb="73">
      <t>ダン</t>
    </rPh>
    <rPh sb="73" eb="74">
      <t>カラダ</t>
    </rPh>
    <rPh sb="75" eb="77">
      <t>ジッセキ</t>
    </rPh>
    <rPh sb="78" eb="79">
      <t>フク</t>
    </rPh>
    <rPh sb="82" eb="85">
      <t>フクスウカイ</t>
    </rPh>
    <rPh sb="85" eb="87">
      <t>ジッセキ</t>
    </rPh>
    <rPh sb="88" eb="89">
      <t>ユウ</t>
    </rPh>
    <rPh sb="91" eb="93">
      <t>バアイ</t>
    </rPh>
    <rPh sb="94" eb="95">
      <t>スベ</t>
    </rPh>
    <rPh sb="99" eb="100">
      <t>イ</t>
    </rPh>
    <rPh sb="110" eb="112">
      <t>カコ</t>
    </rPh>
    <rPh sb="114" eb="115">
      <t>ネン</t>
    </rPh>
    <rPh sb="116" eb="118">
      <t>ジョセイ</t>
    </rPh>
    <rPh sb="118" eb="120">
      <t>リヨウ</t>
    </rPh>
    <rPh sb="120" eb="122">
      <t>ジッセキ</t>
    </rPh>
    <rPh sb="125" eb="127">
      <t>バアイ</t>
    </rPh>
    <rPh sb="129" eb="131">
      <t>リヨウ</t>
    </rPh>
    <rPh sb="131" eb="133">
      <t>ジッセキ</t>
    </rPh>
    <rPh sb="139" eb="140">
      <t>イ</t>
    </rPh>
    <phoneticPr fontId="1"/>
  </si>
  <si>
    <r>
      <t>(2)</t>
    </r>
    <r>
      <rPr>
        <sz val="11"/>
        <color theme="1"/>
        <rFont val="HG丸ｺﾞｼｯｸM-PRO"/>
        <family val="3"/>
        <charset val="128"/>
      </rPr>
      <t>求められる介護サービスを提供するための多様な人材の確保、生産性の向上に資する事業</t>
    </r>
    <phoneticPr fontId="1"/>
  </si>
  <si>
    <r>
      <t>(3)</t>
    </r>
    <r>
      <rPr>
        <sz val="11"/>
        <color theme="1"/>
        <rFont val="HG丸ｺﾞｼｯｸM-PRO"/>
        <family val="3"/>
        <charset val="128"/>
      </rPr>
      <t>介護する家族の不安や悩みに応える相談機能の強化・支援体制の充実に資する事業</t>
    </r>
    <rPh sb="16" eb="17">
      <t>コタ</t>
    </rPh>
    <phoneticPr fontId="1"/>
  </si>
  <si>
    <t>５．その他、WAMに対するご意見や期待するサービス等がありましたら、以下にご記入ください</t>
    <rPh sb="17" eb="19">
      <t>キタイ</t>
    </rPh>
    <rPh sb="34" eb="36">
      <t>イカ</t>
    </rPh>
    <phoneticPr fontId="1"/>
  </si>
  <si>
    <t>社会福祉協議会・ＮＰＯセンターからの情報提供【情報提供元：</t>
    <rPh sb="27" eb="28">
      <t>モト</t>
    </rPh>
    <phoneticPr fontId="1"/>
  </si>
  <si>
    <t>自治体からの情報提供【情報提供元：</t>
    <rPh sb="15" eb="16">
      <t>モト</t>
    </rPh>
    <phoneticPr fontId="1"/>
  </si>
  <si>
    <t>WAM助成PRチラシ・ポスター</t>
    <phoneticPr fontId="1"/>
  </si>
  <si>
    <t>通常助成事業　応募書類チェックリスト</t>
    <rPh sb="0" eb="2">
      <t>ツウジョウ</t>
    </rPh>
    <rPh sb="2" eb="4">
      <t>ジョセイ</t>
    </rPh>
    <rPh sb="4" eb="6">
      <t>ジギョウ</t>
    </rPh>
    <rPh sb="7" eb="9">
      <t>オウボ</t>
    </rPh>
    <rPh sb="9" eb="11">
      <t>ショルイ</t>
    </rPh>
    <phoneticPr fontId="1"/>
  </si>
  <si>
    <t>・「運営体制について」、「連携団体について」に入力漏れがない</t>
    <rPh sb="2" eb="4">
      <t>ウンエイ</t>
    </rPh>
    <rPh sb="4" eb="6">
      <t>タイセイ</t>
    </rPh>
    <rPh sb="13" eb="15">
      <t>レンケイ</t>
    </rPh>
    <rPh sb="15" eb="17">
      <t>ダンタイ</t>
    </rPh>
    <rPh sb="23" eb="25">
      <t>ニュウリョク</t>
    </rPh>
    <rPh sb="25" eb="26">
      <t>モ</t>
    </rPh>
    <phoneticPr fontId="1"/>
  </si>
  <si>
    <t>・役員が２人以上いる</t>
    <phoneticPr fontId="1"/>
  </si>
  <si>
    <t>・提出時点の法人格、団体名で入力した
（申請中の法人格・団体名でない）</t>
    <phoneticPr fontId="1"/>
  </si>
  <si>
    <t>・国等の制度に基づく事業、国等から委託を受けて行う事業ではない</t>
    <phoneticPr fontId="27"/>
  </si>
  <si>
    <t>・公職従事者について記入した
該当無の場合は「該当無」に○をした</t>
    <phoneticPr fontId="1"/>
  </si>
  <si>
    <t>年度
（西暦）</t>
    <rPh sb="0" eb="1">
      <t>ネン</t>
    </rPh>
    <rPh sb="1" eb="2">
      <t>ド</t>
    </rPh>
    <rPh sb="4" eb="6">
      <t>セイレキ</t>
    </rPh>
    <phoneticPr fontId="27"/>
  </si>
  <si>
    <r>
      <rPr>
        <sz val="12"/>
        <color theme="1"/>
        <rFont val="HG丸ｺﾞｼｯｸM-PRO"/>
        <family val="3"/>
        <charset val="128"/>
      </rPr>
      <t>具体的な事業内容 及び 数値目標</t>
    </r>
    <r>
      <rPr>
        <sz val="10"/>
        <color theme="1"/>
        <rFont val="HG丸ｺﾞｼｯｸM-PRO"/>
        <family val="3"/>
        <charset val="128"/>
      </rPr>
      <t xml:space="preserve">
※各項目について、枠の範囲内でご記載ください。
※上段に収まらない場合は下段をご利用ください。</t>
    </r>
    <rPh sb="0" eb="1">
      <t>グ</t>
    </rPh>
    <rPh sb="9" eb="10">
      <t>オヨ</t>
    </rPh>
    <rPh sb="12" eb="14">
      <t>スウチ</t>
    </rPh>
    <rPh sb="14" eb="16">
      <t>モクヒョウ</t>
    </rPh>
    <rPh sb="18" eb="21">
      <t>カクコウモク</t>
    </rPh>
    <rPh sb="26" eb="27">
      <t>ワク</t>
    </rPh>
    <rPh sb="28" eb="31">
      <t>ハンイナイ</t>
    </rPh>
    <rPh sb="33" eb="35">
      <t>キサイ</t>
    </rPh>
    <rPh sb="42" eb="44">
      <t>ジョウダン</t>
    </rPh>
    <rPh sb="45" eb="46">
      <t>オサ</t>
    </rPh>
    <rPh sb="50" eb="52">
      <t>バアイ</t>
    </rPh>
    <rPh sb="53" eb="55">
      <t>ゲダン</t>
    </rPh>
    <rPh sb="57" eb="59">
      <t>リヨウ</t>
    </rPh>
    <phoneticPr fontId="1"/>
  </si>
  <si>
    <t>新たな取り組み</t>
    <rPh sb="0" eb="1">
      <t>アラ</t>
    </rPh>
    <rPh sb="3" eb="4">
      <t>ト</t>
    </rPh>
    <rPh sb="5" eb="6">
      <t>ク</t>
    </rPh>
    <phoneticPr fontId="1"/>
  </si>
  <si>
    <t>柱番号</t>
    <rPh sb="0" eb="1">
      <t>ハシラ</t>
    </rPh>
    <rPh sb="1" eb="3">
      <t>バンゴウ</t>
    </rPh>
    <phoneticPr fontId="1"/>
  </si>
  <si>
    <t>単価</t>
    <rPh sb="0" eb="2">
      <t>タンカ</t>
    </rPh>
    <phoneticPr fontId="1"/>
  </si>
  <si>
    <t>内容</t>
    <rPh sb="0" eb="2">
      <t>ナイヨウ</t>
    </rPh>
    <phoneticPr fontId="1"/>
  </si>
  <si>
    <t>合計</t>
    <rPh sb="0" eb="2">
      <t>ゴウケイ</t>
    </rPh>
    <phoneticPr fontId="1"/>
  </si>
  <si>
    <t>＝</t>
    <phoneticPr fontId="1"/>
  </si>
  <si>
    <t>円</t>
    <rPh sb="0" eb="1">
      <t>エン</t>
    </rPh>
    <phoneticPr fontId="1"/>
  </si>
  <si>
    <t>費目</t>
    <rPh sb="0" eb="2">
      <t>ヒモク</t>
    </rPh>
    <phoneticPr fontId="1"/>
  </si>
  <si>
    <t>円</t>
    <rPh sb="0" eb="1">
      <t>エン</t>
    </rPh>
    <phoneticPr fontId="1"/>
  </si>
  <si>
    <t>単位</t>
    <rPh sb="0" eb="2">
      <t>タンイ</t>
    </rPh>
    <phoneticPr fontId="1"/>
  </si>
  <si>
    <t>R2年度</t>
    <rPh sb="2" eb="4">
      <t>ネンド</t>
    </rPh>
    <phoneticPr fontId="1"/>
  </si>
  <si>
    <t>□</t>
    <phoneticPr fontId="1"/>
  </si>
  <si>
    <t>令和3年度ＷＡＭ助成に関するアンケート</t>
    <rPh sb="0" eb="2">
      <t>レイワ</t>
    </rPh>
    <rPh sb="3" eb="5">
      <t>ネンド</t>
    </rPh>
    <rPh sb="5" eb="7">
      <t>ヘイネンド</t>
    </rPh>
    <rPh sb="8" eb="10">
      <t>ジョセイ</t>
    </rPh>
    <rPh sb="11" eb="12">
      <t>カン</t>
    </rPh>
    <phoneticPr fontId="1"/>
  </si>
  <si>
    <t>令和3年度ＷＡＭ助成に関するアンケート</t>
    <rPh sb="0" eb="2">
      <t>レイワ</t>
    </rPh>
    <phoneticPr fontId="1"/>
  </si>
  <si>
    <t>内容</t>
    <rPh sb="0" eb="2">
      <t>ナイヨウ</t>
    </rPh>
    <phoneticPr fontId="1"/>
  </si>
  <si>
    <t>項目</t>
    <rPh sb="0" eb="2">
      <t>コウモク</t>
    </rPh>
    <phoneticPr fontId="1"/>
  </si>
  <si>
    <t>謝金</t>
    <rPh sb="0" eb="2">
      <t>シャキン</t>
    </rPh>
    <phoneticPr fontId="1"/>
  </si>
  <si>
    <t>金額</t>
    <rPh sb="0" eb="2">
      <t>キンガク</t>
    </rPh>
    <phoneticPr fontId="1"/>
  </si>
  <si>
    <t/>
  </si>
  <si>
    <t>柱</t>
  </si>
  <si>
    <r>
      <t xml:space="preserve">■応募事業の位置づけ（該当するもの全てに○をしてください）
</t>
    </r>
    <r>
      <rPr>
        <u/>
        <sz val="10"/>
        <color theme="1"/>
        <rFont val="HG丸ｺﾞｼｯｸM-PRO"/>
        <family val="3"/>
        <charset val="128"/>
        <scheme val="major"/>
      </rPr>
      <t>※ 選択した内容が、４．事業計画で確認できるように記載してください。</t>
    </r>
    <rPh sb="17" eb="18">
      <t>スベ</t>
    </rPh>
    <rPh sb="42" eb="44">
      <t>ジギョウ</t>
    </rPh>
    <rPh sb="44" eb="46">
      <t>ケイカク</t>
    </rPh>
    <phoneticPr fontId="1"/>
  </si>
  <si>
    <t>報告会の開催</t>
    <rPh sb="0" eb="2">
      <t>ホウコク</t>
    </rPh>
    <rPh sb="2" eb="3">
      <t>カイ</t>
    </rPh>
    <rPh sb="4" eb="6">
      <t>カイサイ</t>
    </rPh>
    <phoneticPr fontId="1"/>
  </si>
  <si>
    <t>その他（</t>
    <rPh sb="2" eb="3">
      <t>ホカ</t>
    </rPh>
    <phoneticPr fontId="1"/>
  </si>
  <si>
    <t>×</t>
  </si>
  <si>
    <t>単位</t>
    <rPh sb="0" eb="2">
      <t>タンイ</t>
    </rPh>
    <phoneticPr fontId="1"/>
  </si>
  <si>
    <t>２. 令和3年度ＷＡＭ助成の募集について初めて知った媒体・機会はどちらになりますか</t>
    <rPh sb="3" eb="5">
      <t>レイワ</t>
    </rPh>
    <phoneticPr fontId="1"/>
  </si>
  <si>
    <t>HP,SNSでの発信</t>
    <rPh sb="8" eb="10">
      <t>ハッシン</t>
    </rPh>
    <phoneticPr fontId="1"/>
  </si>
  <si>
    <t>報告書のHPでの公開</t>
    <rPh sb="0" eb="2">
      <t>ホウコク</t>
    </rPh>
    <rPh sb="2" eb="3">
      <t>ショ</t>
    </rPh>
    <rPh sb="8" eb="10">
      <t>コウカイ</t>
    </rPh>
    <phoneticPr fontId="1"/>
  </si>
  <si>
    <t>住民同士の支え合いの仕組みづくり</t>
    <rPh sb="0" eb="2">
      <t>ジュウミン</t>
    </rPh>
    <rPh sb="2" eb="4">
      <t>ドウシ</t>
    </rPh>
    <rPh sb="5" eb="6">
      <t>ササ</t>
    </rPh>
    <rPh sb="7" eb="8">
      <t>ア</t>
    </rPh>
    <rPh sb="10" eb="12">
      <t>シク</t>
    </rPh>
    <phoneticPr fontId="1"/>
  </si>
  <si>
    <t>専門職・関係機関の連携ネットワーク構築</t>
    <rPh sb="0" eb="2">
      <t>センモン</t>
    </rPh>
    <rPh sb="2" eb="3">
      <t>ショク</t>
    </rPh>
    <rPh sb="4" eb="6">
      <t>カンケイ</t>
    </rPh>
    <rPh sb="6" eb="8">
      <t>キカン</t>
    </rPh>
    <rPh sb="9" eb="11">
      <t>レンケイ</t>
    </rPh>
    <rPh sb="17" eb="19">
      <t>コウチク</t>
    </rPh>
    <phoneticPr fontId="1"/>
  </si>
  <si>
    <t>広域的な連携体制整備</t>
    <rPh sb="0" eb="3">
      <t>コウイキテキ</t>
    </rPh>
    <rPh sb="4" eb="6">
      <t>レンケイ</t>
    </rPh>
    <rPh sb="6" eb="8">
      <t>タイセイ</t>
    </rPh>
    <rPh sb="8" eb="10">
      <t>セイビ</t>
    </rPh>
    <phoneticPr fontId="1"/>
  </si>
  <si>
    <t>行政との連携体制強化</t>
    <rPh sb="0" eb="2">
      <t>ギョウセイ</t>
    </rPh>
    <rPh sb="4" eb="6">
      <t>レンケイ</t>
    </rPh>
    <rPh sb="6" eb="8">
      <t>タイセイ</t>
    </rPh>
    <rPh sb="8" eb="10">
      <t>キョウカ</t>
    </rPh>
    <phoneticPr fontId="1"/>
  </si>
  <si>
    <t>うち助成金</t>
    <rPh sb="2" eb="5">
      <t>ジョセイキン</t>
    </rPh>
    <phoneticPr fontId="1"/>
  </si>
  <si>
    <t>連携の役割</t>
    <rPh sb="0" eb="2">
      <t>レンケイ</t>
    </rPh>
    <rPh sb="3" eb="5">
      <t>ヤクワリ</t>
    </rPh>
    <phoneticPr fontId="27"/>
  </si>
  <si>
    <t>担当者</t>
    <rPh sb="0" eb="3">
      <t>タントウシャ</t>
    </rPh>
    <phoneticPr fontId="27"/>
  </si>
  <si>
    <t>ＴＥＬ</t>
    <phoneticPr fontId="1"/>
  </si>
  <si>
    <t>別紙の有無</t>
    <rPh sb="0" eb="2">
      <t>ベッシ</t>
    </rPh>
    <rPh sb="3" eb="5">
      <t>ウム</t>
    </rPh>
    <phoneticPr fontId="1"/>
  </si>
  <si>
    <t xml:space="preserve">このたびは、令和3年度WAM助成にご応募いただきましてありがとうございました。
今後のWAM助成の参考とするため、以下のアンケートにご協力をお願いいたします。
</t>
    <rPh sb="6" eb="8">
      <t>レイワ</t>
    </rPh>
    <phoneticPr fontId="1"/>
  </si>
  <si>
    <t>２.応募事業の背景</t>
    <rPh sb="2" eb="4">
      <t>オウボ</t>
    </rPh>
    <rPh sb="4" eb="6">
      <t>ジギョウ</t>
    </rPh>
    <rPh sb="7" eb="9">
      <t>ハイケイ</t>
    </rPh>
    <phoneticPr fontId="1"/>
  </si>
  <si>
    <t>新型コロナウイルス感染症の影響により拡大した課題・ニーズへの対応の有無</t>
    <rPh sb="0" eb="2">
      <t>シンガタ</t>
    </rPh>
    <rPh sb="9" eb="12">
      <t>カンセンショウ</t>
    </rPh>
    <rPh sb="13" eb="15">
      <t>エイキョウ</t>
    </rPh>
    <rPh sb="18" eb="20">
      <t>カクダイ</t>
    </rPh>
    <rPh sb="22" eb="24">
      <t>カダイ</t>
    </rPh>
    <rPh sb="30" eb="32">
      <t>タイオウ</t>
    </rPh>
    <rPh sb="33" eb="35">
      <t>ウム</t>
    </rPh>
    <phoneticPr fontId="1"/>
  </si>
  <si>
    <t>緊急的な対応が必要なもの</t>
    <rPh sb="0" eb="3">
      <t>キンキュウテキ</t>
    </rPh>
    <rPh sb="4" eb="6">
      <t>タイオウ</t>
    </rPh>
    <rPh sb="7" eb="9">
      <t>ヒツヨウ</t>
    </rPh>
    <phoneticPr fontId="1"/>
  </si>
  <si>
    <t>新しい取り組みの創出や既存の仕組み等の変革に対応するもの</t>
    <rPh sb="0" eb="1">
      <t>アタラ</t>
    </rPh>
    <rPh sb="3" eb="4">
      <t>ト</t>
    </rPh>
    <rPh sb="5" eb="6">
      <t>ク</t>
    </rPh>
    <rPh sb="8" eb="10">
      <t>ソウシュツ</t>
    </rPh>
    <rPh sb="11" eb="13">
      <t>キゾン</t>
    </rPh>
    <rPh sb="14" eb="16">
      <t>シク</t>
    </rPh>
    <rPh sb="17" eb="18">
      <t>ナド</t>
    </rPh>
    <rPh sb="19" eb="21">
      <t>ヘンカク</t>
    </rPh>
    <rPh sb="22" eb="24">
      <t>タイオウ</t>
    </rPh>
    <phoneticPr fontId="1"/>
  </si>
  <si>
    <t>これまでの取り組み及びその中から見えてきた課題や把握したニーズを記載してください。</t>
    <rPh sb="5" eb="6">
      <t>ト</t>
    </rPh>
    <rPh sb="7" eb="8">
      <t>ク</t>
    </rPh>
    <rPh sb="9" eb="10">
      <t>オヨ</t>
    </rPh>
    <rPh sb="13" eb="14">
      <t>ナカ</t>
    </rPh>
    <rPh sb="16" eb="17">
      <t>ミ</t>
    </rPh>
    <rPh sb="21" eb="23">
      <t>カダイ</t>
    </rPh>
    <rPh sb="24" eb="26">
      <t>ハアク</t>
    </rPh>
    <rPh sb="32" eb="34">
      <t>キサイ</t>
    </rPh>
    <phoneticPr fontId="1"/>
  </si>
  <si>
    <t>取り組みの普及</t>
    <rPh sb="0" eb="1">
      <t>ト</t>
    </rPh>
    <rPh sb="2" eb="3">
      <t>ク</t>
    </rPh>
    <rPh sb="5" eb="7">
      <t>フキュウ</t>
    </rPh>
    <phoneticPr fontId="1"/>
  </si>
  <si>
    <t>対象者や分野等を横断する取り組み</t>
    <phoneticPr fontId="1"/>
  </si>
  <si>
    <t>上記以外の取り組み</t>
    <rPh sb="5" eb="6">
      <t>ト</t>
    </rPh>
    <rPh sb="7" eb="8">
      <t>ク</t>
    </rPh>
    <phoneticPr fontId="1"/>
  </si>
  <si>
    <t>新たな取り組み、既存事業の拡充に該当する場合は下記に記載してください。</t>
    <rPh sb="0" eb="1">
      <t>アラ</t>
    </rPh>
    <rPh sb="3" eb="4">
      <t>ト</t>
    </rPh>
    <rPh sb="5" eb="6">
      <t>ク</t>
    </rPh>
    <rPh sb="8" eb="10">
      <t>キゾン</t>
    </rPh>
    <rPh sb="10" eb="12">
      <t>ジギョウ</t>
    </rPh>
    <rPh sb="13" eb="15">
      <t>カクジュウ</t>
    </rPh>
    <rPh sb="16" eb="18">
      <t>ガイトウ</t>
    </rPh>
    <rPh sb="20" eb="22">
      <t>バアイ</t>
    </rPh>
    <rPh sb="23" eb="25">
      <t>カキ</t>
    </rPh>
    <rPh sb="26" eb="28">
      <t>キサイ</t>
    </rPh>
    <phoneticPr fontId="1"/>
  </si>
  <si>
    <t xml:space="preserve">上記の柱立てで既存事業の拡充があればその柱立てNo及びその拡充内容を記載してください。
</t>
    <rPh sb="0" eb="2">
      <t>ジョウキ</t>
    </rPh>
    <rPh sb="3" eb="4">
      <t>ハシラ</t>
    </rPh>
    <rPh sb="4" eb="5">
      <t>タ</t>
    </rPh>
    <rPh sb="7" eb="9">
      <t>キゾン</t>
    </rPh>
    <rPh sb="9" eb="11">
      <t>ジギョウ</t>
    </rPh>
    <rPh sb="12" eb="14">
      <t>カクジュウ</t>
    </rPh>
    <rPh sb="20" eb="21">
      <t>ハシラ</t>
    </rPh>
    <rPh sb="21" eb="22">
      <t>タ</t>
    </rPh>
    <rPh sb="25" eb="26">
      <t>オヨ</t>
    </rPh>
    <rPh sb="29" eb="31">
      <t>カクジュウ</t>
    </rPh>
    <rPh sb="31" eb="33">
      <t>ナイヨウ</t>
    </rPh>
    <rPh sb="34" eb="36">
      <t>キサイ</t>
    </rPh>
    <phoneticPr fontId="1"/>
  </si>
  <si>
    <t xml:space="preserve">＜助成終了後の展望＞ 本事業を今後どのように発展させていくか、目指したい姿を記載してください。（600字以内）
</t>
    <rPh sb="1" eb="3">
      <t>ジョセイ</t>
    </rPh>
    <rPh sb="11" eb="12">
      <t>ホン</t>
    </rPh>
    <rPh sb="12" eb="14">
      <t>ジギョウ</t>
    </rPh>
    <rPh sb="15" eb="17">
      <t>コンゴ</t>
    </rPh>
    <rPh sb="22" eb="24">
      <t>ハッテン</t>
    </rPh>
    <rPh sb="31" eb="33">
      <t>メザ</t>
    </rPh>
    <rPh sb="36" eb="37">
      <t>スガタ</t>
    </rPh>
    <rPh sb="38" eb="40">
      <t>キサイ</t>
    </rPh>
    <rPh sb="51" eb="52">
      <t>ジ</t>
    </rPh>
    <rPh sb="52" eb="54">
      <t>イナイ</t>
    </rPh>
    <phoneticPr fontId="1"/>
  </si>
  <si>
    <t>上記の展望に到達するための取り組みを下記より選択してください。（複数選択可）</t>
    <rPh sb="0" eb="2">
      <t>ジョウキ</t>
    </rPh>
    <rPh sb="3" eb="5">
      <t>テンボウ</t>
    </rPh>
    <rPh sb="6" eb="8">
      <t>トウタツ</t>
    </rPh>
    <rPh sb="13" eb="14">
      <t>ト</t>
    </rPh>
    <rPh sb="15" eb="16">
      <t>ク</t>
    </rPh>
    <rPh sb="18" eb="20">
      <t>カキ</t>
    </rPh>
    <rPh sb="22" eb="24">
      <t>センタク</t>
    </rPh>
    <rPh sb="32" eb="34">
      <t>フクスウ</t>
    </rPh>
    <rPh sb="34" eb="36">
      <t>センタク</t>
    </rPh>
    <rPh sb="36" eb="37">
      <t>カ</t>
    </rPh>
    <phoneticPr fontId="1"/>
  </si>
  <si>
    <t>＜継続体制＞ 事業継続のための方針を下記より選択し（複数選択可）、そのために助成期間中に取り組むことを記載してください。（600字以内）</t>
    <rPh sb="3" eb="5">
      <t>タイセイ</t>
    </rPh>
    <rPh sb="7" eb="9">
      <t>ジギョウ</t>
    </rPh>
    <rPh sb="9" eb="11">
      <t>ケイゾク</t>
    </rPh>
    <rPh sb="15" eb="17">
      <t>ホウシン</t>
    </rPh>
    <rPh sb="18" eb="20">
      <t>カキ</t>
    </rPh>
    <rPh sb="22" eb="24">
      <t>センタク</t>
    </rPh>
    <rPh sb="26" eb="28">
      <t>フクスウ</t>
    </rPh>
    <rPh sb="28" eb="30">
      <t>センタク</t>
    </rPh>
    <rPh sb="30" eb="31">
      <t>カ</t>
    </rPh>
    <rPh sb="38" eb="40">
      <t>ジョセイ</t>
    </rPh>
    <rPh sb="40" eb="43">
      <t>キカンチュウ</t>
    </rPh>
    <rPh sb="44" eb="45">
      <t>ト</t>
    </rPh>
    <rPh sb="46" eb="47">
      <t>ク</t>
    </rPh>
    <rPh sb="51" eb="53">
      <t>キサイ</t>
    </rPh>
    <rPh sb="65" eb="67">
      <t>イナイ</t>
    </rPh>
    <phoneticPr fontId="1"/>
  </si>
  <si>
    <t>行政での制度化・モデル事業化による継続</t>
    <rPh sb="0" eb="2">
      <t>ギョウセイ</t>
    </rPh>
    <rPh sb="4" eb="7">
      <t>セイドカ</t>
    </rPh>
    <rPh sb="11" eb="14">
      <t>ジギョウカ</t>
    </rPh>
    <rPh sb="17" eb="19">
      <t>ケイゾク</t>
    </rPh>
    <phoneticPr fontId="1"/>
  </si>
  <si>
    <t>寄付・会費等による継続</t>
    <rPh sb="0" eb="2">
      <t>キフ</t>
    </rPh>
    <rPh sb="3" eb="5">
      <t>カイヒ</t>
    </rPh>
    <rPh sb="5" eb="6">
      <t>ナド</t>
    </rPh>
    <rPh sb="9" eb="11">
      <t>ケイゾク</t>
    </rPh>
    <phoneticPr fontId="1"/>
  </si>
  <si>
    <t>内部体制強化（人材確保等）による継続</t>
    <rPh sb="0" eb="2">
      <t>ナイブ</t>
    </rPh>
    <rPh sb="2" eb="4">
      <t>タイセイ</t>
    </rPh>
    <rPh sb="4" eb="6">
      <t>キョウカ</t>
    </rPh>
    <rPh sb="7" eb="9">
      <t>ジンザイ</t>
    </rPh>
    <rPh sb="9" eb="11">
      <t>カクホ</t>
    </rPh>
    <rPh sb="11" eb="12">
      <t>ナド</t>
    </rPh>
    <rPh sb="16" eb="18">
      <t>ケイゾク</t>
    </rPh>
    <phoneticPr fontId="1"/>
  </si>
  <si>
    <t>連携体制の強化による継続</t>
    <rPh sb="0" eb="2">
      <t>レンケイ</t>
    </rPh>
    <rPh sb="2" eb="4">
      <t>タイセイ</t>
    </rPh>
    <rPh sb="5" eb="7">
      <t>キョウカ</t>
    </rPh>
    <rPh sb="10" eb="12">
      <t>ケイゾク</t>
    </rPh>
    <phoneticPr fontId="1"/>
  </si>
  <si>
    <t>審査項目（１）事業実施体制（連携・協働）の確認項目となります。</t>
    <rPh sb="0" eb="2">
      <t>シンサ</t>
    </rPh>
    <rPh sb="2" eb="4">
      <t>コウモク</t>
    </rPh>
    <rPh sb="7" eb="9">
      <t>ジギョウ</t>
    </rPh>
    <rPh sb="9" eb="11">
      <t>ジッシ</t>
    </rPh>
    <rPh sb="11" eb="13">
      <t>タイセイ</t>
    </rPh>
    <rPh sb="14" eb="16">
      <t>レンケイ</t>
    </rPh>
    <rPh sb="17" eb="19">
      <t>キョウドウ</t>
    </rPh>
    <rPh sb="21" eb="23">
      <t>カクニン</t>
    </rPh>
    <rPh sb="23" eb="25">
      <t>コウモク</t>
    </rPh>
    <phoneticPr fontId="1"/>
  </si>
  <si>
    <t xml:space="preserve">
主な活動実績とその財源
（前身団体含む）</t>
    <phoneticPr fontId="1"/>
  </si>
  <si>
    <t>団体の設立趣旨（設立の理由や経緯）・活動をする上で心がけてきたこと
（380字以内）</t>
    <rPh sb="0" eb="2">
      <t>ダンタイ</t>
    </rPh>
    <rPh sb="3" eb="5">
      <t>セツリツ</t>
    </rPh>
    <rPh sb="5" eb="7">
      <t>シュシ</t>
    </rPh>
    <rPh sb="8" eb="10">
      <t>セツリツ</t>
    </rPh>
    <rPh sb="11" eb="13">
      <t>リユウ</t>
    </rPh>
    <rPh sb="14" eb="16">
      <t>ケイイ</t>
    </rPh>
    <rPh sb="18" eb="20">
      <t>カツドウ</t>
    </rPh>
    <rPh sb="23" eb="24">
      <t>ウエ</t>
    </rPh>
    <rPh sb="25" eb="26">
      <t>ココロ</t>
    </rPh>
    <rPh sb="38" eb="39">
      <t>ジ</t>
    </rPh>
    <rPh sb="39" eb="41">
      <t>イナイ</t>
    </rPh>
    <phoneticPr fontId="1"/>
  </si>
  <si>
    <t xml:space="preserve">上記事業の柱立てで新たな取り組みがあればその柱立てNoを記載してください。
</t>
    <rPh sb="0" eb="2">
      <t>ジョウキ</t>
    </rPh>
    <rPh sb="2" eb="4">
      <t>ジギョウ</t>
    </rPh>
    <rPh sb="5" eb="6">
      <t>ハシラ</t>
    </rPh>
    <rPh sb="6" eb="7">
      <t>タ</t>
    </rPh>
    <rPh sb="9" eb="10">
      <t>アラ</t>
    </rPh>
    <rPh sb="12" eb="13">
      <t>ト</t>
    </rPh>
    <rPh sb="14" eb="15">
      <t>ク</t>
    </rPh>
    <rPh sb="22" eb="23">
      <t>ハシラ</t>
    </rPh>
    <rPh sb="23" eb="24">
      <t>タ</t>
    </rPh>
    <rPh sb="28" eb="30">
      <t>キサイ</t>
    </rPh>
    <phoneticPr fontId="1"/>
  </si>
  <si>
    <t>新たな取り組み
（100字以内）</t>
    <rPh sb="0" eb="1">
      <t>アラ</t>
    </rPh>
    <rPh sb="3" eb="4">
      <t>ト</t>
    </rPh>
    <rPh sb="5" eb="6">
      <t>ク</t>
    </rPh>
    <rPh sb="12" eb="13">
      <t>ジ</t>
    </rPh>
    <rPh sb="13" eb="15">
      <t>イナイ</t>
    </rPh>
    <phoneticPr fontId="1"/>
  </si>
  <si>
    <t>既存事業の拡充
（200字以内）</t>
    <rPh sb="0" eb="2">
      <t>キゾン</t>
    </rPh>
    <rPh sb="2" eb="4">
      <t>ジギョウ</t>
    </rPh>
    <rPh sb="5" eb="7">
      <t>カクジュウ</t>
    </rPh>
    <rPh sb="12" eb="13">
      <t>ジ</t>
    </rPh>
    <rPh sb="13" eb="15">
      <t>イナイ</t>
    </rPh>
    <phoneticPr fontId="1"/>
  </si>
  <si>
    <t>事業の特色
（350字以内）</t>
    <rPh sb="0" eb="2">
      <t>ジギョウ</t>
    </rPh>
    <rPh sb="3" eb="5">
      <t>トクショク</t>
    </rPh>
    <rPh sb="10" eb="11">
      <t>ジ</t>
    </rPh>
    <rPh sb="11" eb="13">
      <t>イナイ</t>
    </rPh>
    <phoneticPr fontId="1"/>
  </si>
  <si>
    <t>謝金</t>
    <phoneticPr fontId="1"/>
  </si>
  <si>
    <t>旅費</t>
    <phoneticPr fontId="1"/>
  </si>
  <si>
    <t>賃金</t>
    <phoneticPr fontId="1"/>
  </si>
  <si>
    <t>家賃</t>
    <rPh sb="0" eb="2">
      <t>ヤチン</t>
    </rPh>
    <phoneticPr fontId="1"/>
  </si>
  <si>
    <t>光熱水費</t>
    <phoneticPr fontId="1"/>
  </si>
  <si>
    <t>備品購入費</t>
    <rPh sb="0" eb="2">
      <t>ビヒン</t>
    </rPh>
    <rPh sb="2" eb="4">
      <t>コウニュウ</t>
    </rPh>
    <rPh sb="4" eb="5">
      <t>ヒ</t>
    </rPh>
    <phoneticPr fontId="1"/>
  </si>
  <si>
    <t>消耗品費</t>
    <rPh sb="0" eb="3">
      <t>ショウモウヒン</t>
    </rPh>
    <rPh sb="3" eb="4">
      <t>ヒ</t>
    </rPh>
    <phoneticPr fontId="1"/>
  </si>
  <si>
    <t>借料損料</t>
    <rPh sb="0" eb="2">
      <t>シャクリョウ</t>
    </rPh>
    <rPh sb="2" eb="4">
      <t>ソンリョウ</t>
    </rPh>
    <phoneticPr fontId="1"/>
  </si>
  <si>
    <t>印刷製本費</t>
    <rPh sb="0" eb="2">
      <t>インサツ</t>
    </rPh>
    <rPh sb="2" eb="4">
      <t>セイホン</t>
    </rPh>
    <rPh sb="4" eb="5">
      <t>ヒ</t>
    </rPh>
    <phoneticPr fontId="1"/>
  </si>
  <si>
    <t>通信運搬費</t>
    <rPh sb="0" eb="2">
      <t>ツウシン</t>
    </rPh>
    <rPh sb="2" eb="4">
      <t>ウンパン</t>
    </rPh>
    <rPh sb="4" eb="5">
      <t>ヒ</t>
    </rPh>
    <phoneticPr fontId="1"/>
  </si>
  <si>
    <t>委託費</t>
    <rPh sb="0" eb="2">
      <t>イタク</t>
    </rPh>
    <rPh sb="2" eb="3">
      <t>ヒ</t>
    </rPh>
    <phoneticPr fontId="1"/>
  </si>
  <si>
    <t>雑役務費</t>
    <rPh sb="0" eb="1">
      <t>ザツ</t>
    </rPh>
    <rPh sb="1" eb="4">
      <t>エキムヒ</t>
    </rPh>
    <phoneticPr fontId="1"/>
  </si>
  <si>
    <t>保険料</t>
    <rPh sb="0" eb="3">
      <t>ホケンリョウ</t>
    </rPh>
    <phoneticPr fontId="1"/>
  </si>
  <si>
    <t>参加費収入</t>
    <rPh sb="0" eb="3">
      <t>サンカヒ</t>
    </rPh>
    <rPh sb="3" eb="5">
      <t>シュウニュウ</t>
    </rPh>
    <phoneticPr fontId="1"/>
  </si>
  <si>
    <t>寄付金・協賛金収入</t>
    <rPh sb="0" eb="3">
      <t>キフキン</t>
    </rPh>
    <rPh sb="4" eb="7">
      <t>キョウサンキン</t>
    </rPh>
    <rPh sb="7" eb="9">
      <t>シュウニュウ</t>
    </rPh>
    <phoneticPr fontId="1"/>
  </si>
  <si>
    <t>一般会計繰入金</t>
    <rPh sb="0" eb="2">
      <t>イッパン</t>
    </rPh>
    <rPh sb="2" eb="4">
      <t>カイケイ</t>
    </rPh>
    <rPh sb="4" eb="6">
      <t>クリイレ</t>
    </rPh>
    <rPh sb="6" eb="7">
      <t>キン</t>
    </rPh>
    <phoneticPr fontId="1"/>
  </si>
  <si>
    <t>柱1　講師謝金　15700円×3人×10回＝471000円</t>
  </si>
  <si>
    <t>柱2　ボランティア謝金　円</t>
  </si>
  <si>
    <t>柱　　円</t>
  </si>
  <si>
    <t>数値</t>
    <rPh sb="0" eb="2">
      <t>スウチ</t>
    </rPh>
    <phoneticPr fontId="1"/>
  </si>
  <si>
    <t>その他の経費</t>
    <rPh sb="2" eb="3">
      <t>ホカ</t>
    </rPh>
    <rPh sb="4" eb="6">
      <t>ケイヒ</t>
    </rPh>
    <phoneticPr fontId="1"/>
  </si>
  <si>
    <t>手動記入欄</t>
    <rPh sb="0" eb="2">
      <t>シュドウ</t>
    </rPh>
    <rPh sb="2" eb="4">
      <t>キニュウ</t>
    </rPh>
    <rPh sb="4" eb="5">
      <t>ラン</t>
    </rPh>
    <phoneticPr fontId="1"/>
  </si>
  <si>
    <t xml:space="preserve"> Ｄ収入合計</t>
    <rPh sb="2" eb="4">
      <t>シュウニュウ</t>
    </rPh>
    <rPh sb="4" eb="6">
      <t>ゴウケイ</t>
    </rPh>
    <phoneticPr fontId="24"/>
  </si>
  <si>
    <t>Ｃ 総事業費－Ｄ 収入合計</t>
    <rPh sb="9" eb="11">
      <t>シュウニュウ</t>
    </rPh>
    <rPh sb="11" eb="13">
      <t>ゴウケイ</t>
    </rPh>
    <phoneticPr fontId="24"/>
  </si>
  <si>
    <t>委託費
※ Ｃ 総事業費に対する
　委託費の割合が、50％以上の場合、
　ＷAM助成事業の対象外となります。</t>
    <phoneticPr fontId="1"/>
  </si>
  <si>
    <t>内訳</t>
    <rPh sb="0" eb="2">
      <t>ウチワケ</t>
    </rPh>
    <phoneticPr fontId="1"/>
  </si>
  <si>
    <t>金額（円）</t>
    <rPh sb="0" eb="2">
      <t>キンガク</t>
    </rPh>
    <rPh sb="3" eb="4">
      <t>エン</t>
    </rPh>
    <phoneticPr fontId="1"/>
  </si>
  <si>
    <t>都道府県</t>
    <rPh sb="0" eb="4">
      <t>トドウフケン</t>
    </rPh>
    <phoneticPr fontId="1"/>
  </si>
  <si>
    <t>北海道</t>
  </si>
  <si>
    <t>SNSアドレス：</t>
    <phoneticPr fontId="1"/>
  </si>
  <si>
    <t>特定非営利活動法人</t>
    <rPh sb="0" eb="2">
      <t>トクテイ</t>
    </rPh>
    <rPh sb="2" eb="5">
      <t>ヒエイリ</t>
    </rPh>
    <rPh sb="5" eb="7">
      <t>カツドウ</t>
    </rPh>
    <rPh sb="7" eb="9">
      <t>ホウジン</t>
    </rPh>
    <phoneticPr fontId="1"/>
  </si>
  <si>
    <t>認定特定非営利活動法人</t>
    <rPh sb="0" eb="2">
      <t>ニンテイ</t>
    </rPh>
    <rPh sb="2" eb="4">
      <t>トクテイ</t>
    </rPh>
    <rPh sb="4" eb="7">
      <t>ヒエイリ</t>
    </rPh>
    <rPh sb="7" eb="9">
      <t>カツドウ</t>
    </rPh>
    <rPh sb="9" eb="11">
      <t>ホウジン</t>
    </rPh>
    <phoneticPr fontId="1"/>
  </si>
  <si>
    <t>社会福祉法人</t>
    <rPh sb="0" eb="2">
      <t>シャカイ</t>
    </rPh>
    <rPh sb="2" eb="4">
      <t>フクシ</t>
    </rPh>
    <rPh sb="4" eb="6">
      <t>ホウジン</t>
    </rPh>
    <phoneticPr fontId="1"/>
  </si>
  <si>
    <t>医療法人</t>
    <rPh sb="0" eb="2">
      <t>イリョウ</t>
    </rPh>
    <rPh sb="2" eb="4">
      <t>ホウジン</t>
    </rPh>
    <phoneticPr fontId="1"/>
  </si>
  <si>
    <t>一般社団法人</t>
    <rPh sb="0" eb="2">
      <t>イッパン</t>
    </rPh>
    <rPh sb="2" eb="4">
      <t>シャダン</t>
    </rPh>
    <rPh sb="4" eb="6">
      <t>ホウジン</t>
    </rPh>
    <phoneticPr fontId="1"/>
  </si>
  <si>
    <t>一般財団法人</t>
    <rPh sb="0" eb="2">
      <t>イッパン</t>
    </rPh>
    <rPh sb="2" eb="4">
      <t>ザイダン</t>
    </rPh>
    <rPh sb="4" eb="6">
      <t>ホウジン</t>
    </rPh>
    <phoneticPr fontId="1"/>
  </si>
  <si>
    <t>公益社団法人</t>
    <rPh sb="0" eb="2">
      <t>コウエキ</t>
    </rPh>
    <rPh sb="2" eb="4">
      <t>シャダン</t>
    </rPh>
    <rPh sb="4" eb="6">
      <t>ホウジン</t>
    </rPh>
    <phoneticPr fontId="1"/>
  </si>
  <si>
    <t>公益財団法人</t>
    <rPh sb="0" eb="2">
      <t>コウエキ</t>
    </rPh>
    <rPh sb="2" eb="4">
      <t>ザイダン</t>
    </rPh>
    <rPh sb="4" eb="6">
      <t>ホウジン</t>
    </rPh>
    <phoneticPr fontId="1"/>
  </si>
  <si>
    <t>非営利任意団体</t>
    <rPh sb="0" eb="3">
      <t>ヒエイリ</t>
    </rPh>
    <rPh sb="3" eb="5">
      <t>ニンイ</t>
    </rPh>
    <rPh sb="5" eb="7">
      <t>ダンタイ</t>
    </rPh>
    <phoneticPr fontId="1"/>
  </si>
  <si>
    <t>姓：</t>
    <rPh sb="0" eb="1">
      <t>セイ</t>
    </rPh>
    <phoneticPr fontId="1"/>
  </si>
  <si>
    <t>名：</t>
    <rPh sb="0" eb="1">
      <t>メイ</t>
    </rPh>
    <phoneticPr fontId="1"/>
  </si>
  <si>
    <t>セイ：</t>
    <phoneticPr fontId="1"/>
  </si>
  <si>
    <t>メイ：</t>
    <phoneticPr fontId="1"/>
  </si>
  <si>
    <r>
      <t xml:space="preserve">事業内容
</t>
    </r>
    <r>
      <rPr>
        <sz val="8"/>
        <color theme="1"/>
        <rFont val="HG丸ｺﾞｼｯｸM-PRO"/>
        <family val="3"/>
        <charset val="128"/>
      </rPr>
      <t>柱立てNo、①目的②内容③場所（地域）④日時⑤予算（主な経費・概算額）
（上段、下段各　1,300字以内）</t>
    </r>
    <rPh sb="0" eb="2">
      <t>ジギョウ</t>
    </rPh>
    <rPh sb="2" eb="4">
      <t>ナイヨウ</t>
    </rPh>
    <rPh sb="5" eb="7">
      <t>ハシラダ</t>
    </rPh>
    <rPh sb="12" eb="14">
      <t>モクテキ</t>
    </rPh>
    <rPh sb="15" eb="17">
      <t>ナイヨウ</t>
    </rPh>
    <rPh sb="18" eb="20">
      <t>バショ</t>
    </rPh>
    <rPh sb="21" eb="23">
      <t>チイキ</t>
    </rPh>
    <rPh sb="25" eb="27">
      <t>ニチジ</t>
    </rPh>
    <rPh sb="28" eb="30">
      <t>ヨサン</t>
    </rPh>
    <rPh sb="31" eb="32">
      <t>オモ</t>
    </rPh>
    <rPh sb="33" eb="35">
      <t>ケイヒ</t>
    </rPh>
    <rPh sb="36" eb="38">
      <t>ガイサン</t>
    </rPh>
    <rPh sb="38" eb="39">
      <t>ガク</t>
    </rPh>
    <rPh sb="42" eb="44">
      <t>ジョウダン</t>
    </rPh>
    <rPh sb="45" eb="47">
      <t>ゲダン</t>
    </rPh>
    <rPh sb="47" eb="48">
      <t>カク</t>
    </rPh>
    <rPh sb="54" eb="55">
      <t>ジ</t>
    </rPh>
    <rPh sb="55" eb="57">
      <t>イナイ</t>
    </rPh>
    <phoneticPr fontId="27"/>
  </si>
  <si>
    <t>利用料の徴収</t>
    <rPh sb="0" eb="3">
      <t>リヨウリョウ</t>
    </rPh>
    <rPh sb="4" eb="6">
      <t>チョウシュウ</t>
    </rPh>
    <phoneticPr fontId="1"/>
  </si>
  <si>
    <t>Ｃ 総事業費</t>
    <rPh sb="2" eb="6">
      <t>ソウジギョウヒ</t>
    </rPh>
    <phoneticPr fontId="1"/>
  </si>
  <si>
    <t>千円</t>
    <rPh sb="0" eb="2">
      <t>センエン</t>
    </rPh>
    <phoneticPr fontId="1"/>
  </si>
  <si>
    <t>うちＤ 収入合計</t>
    <rPh sb="4" eb="6">
      <t>シュウニュウ</t>
    </rPh>
    <rPh sb="6" eb="8">
      <t>ゴウケイ</t>
    </rPh>
    <phoneticPr fontId="1"/>
  </si>
  <si>
    <t>他の助成等への応募
（該当するものに〇をしてください）</t>
    <rPh sb="0" eb="1">
      <t>ホカ</t>
    </rPh>
    <rPh sb="2" eb="4">
      <t>ジョセイ</t>
    </rPh>
    <rPh sb="4" eb="5">
      <t>ナド</t>
    </rPh>
    <rPh sb="7" eb="9">
      <t>オウボ</t>
    </rPh>
    <rPh sb="11" eb="13">
      <t>ガイトウ</t>
    </rPh>
    <phoneticPr fontId="1"/>
  </si>
  <si>
    <t>あり</t>
    <phoneticPr fontId="1"/>
  </si>
  <si>
    <t>なし</t>
    <phoneticPr fontId="1"/>
  </si>
  <si>
    <t>→</t>
    <phoneticPr fontId="1"/>
  </si>
  <si>
    <t>結果待ち</t>
    <rPh sb="0" eb="2">
      <t>ケッカ</t>
    </rPh>
    <rPh sb="2" eb="3">
      <t>マ</t>
    </rPh>
    <phoneticPr fontId="1"/>
  </si>
  <si>
    <t>応募先機関
・団体名</t>
    <rPh sb="0" eb="2">
      <t>オウボ</t>
    </rPh>
    <rPh sb="2" eb="3">
      <t>サキ</t>
    </rPh>
    <rPh sb="3" eb="5">
      <t>キカン</t>
    </rPh>
    <rPh sb="7" eb="9">
      <t>ダンタイ</t>
    </rPh>
    <rPh sb="9" eb="10">
      <t>メイ</t>
    </rPh>
    <phoneticPr fontId="1"/>
  </si>
  <si>
    <t>はい</t>
    <phoneticPr fontId="1"/>
  </si>
  <si>
    <t>いいえ</t>
    <phoneticPr fontId="1"/>
  </si>
  <si>
    <t>実施期間</t>
    <rPh sb="0" eb="2">
      <t>ジッシ</t>
    </rPh>
    <rPh sb="2" eb="4">
      <t>キカン</t>
    </rPh>
    <phoneticPr fontId="1"/>
  </si>
  <si>
    <t>～</t>
    <phoneticPr fontId="1"/>
  </si>
  <si>
    <t>今回の応募内容と同一事業ですか？</t>
    <rPh sb="0" eb="2">
      <t>コンカイ</t>
    </rPh>
    <rPh sb="3" eb="5">
      <t>オウボ</t>
    </rPh>
    <rPh sb="5" eb="7">
      <t>ナイヨウ</t>
    </rPh>
    <rPh sb="8" eb="10">
      <t>ドウイツ</t>
    </rPh>
    <rPh sb="10" eb="12">
      <t>ジギョウ</t>
    </rPh>
    <phoneticPr fontId="1"/>
  </si>
  <si>
    <t>６.その他関連情報</t>
    <rPh sb="4" eb="5">
      <t>タ</t>
    </rPh>
    <rPh sb="5" eb="7">
      <t>カンレン</t>
    </rPh>
    <rPh sb="7" eb="9">
      <t>ジョウホウ</t>
    </rPh>
    <phoneticPr fontId="1"/>
  </si>
  <si>
    <t>役 職 名</t>
    <phoneticPr fontId="1"/>
  </si>
  <si>
    <t>役員報酬
の有無</t>
    <phoneticPr fontId="1"/>
  </si>
  <si>
    <r>
      <rPr>
        <u/>
        <sz val="7"/>
        <color theme="1"/>
        <rFont val="HG丸ｺﾞｼｯｸM-PRO"/>
        <family val="3"/>
        <charset val="128"/>
      </rPr>
      <t>当団体内事業兼務</t>
    </r>
    <r>
      <rPr>
        <sz val="7"/>
        <color theme="1"/>
        <rFont val="HG丸ｺﾞｼｯｸM-PRO"/>
        <family val="3"/>
        <charset val="128"/>
      </rPr>
      <t>の有無</t>
    </r>
    <rPh sb="0" eb="1">
      <t>トウ</t>
    </rPh>
    <rPh sb="1" eb="3">
      <t>ダンタイ</t>
    </rPh>
    <rPh sb="3" eb="4">
      <t>ナイ</t>
    </rPh>
    <rPh sb="4" eb="6">
      <t>ジギョウ</t>
    </rPh>
    <rPh sb="6" eb="8">
      <t>ケンム</t>
    </rPh>
    <phoneticPr fontId="1"/>
  </si>
  <si>
    <t>(</t>
    <phoneticPr fontId="1"/>
  </si>
  <si>
    <t>)</t>
    <phoneticPr fontId="1"/>
  </si>
  <si>
    <t>監　事</t>
    <phoneticPr fontId="1"/>
  </si>
  <si>
    <r>
      <t xml:space="preserve">参加費収入
</t>
    </r>
    <r>
      <rPr>
        <sz val="9"/>
        <color theme="1"/>
        <rFont val="ＭＳ Ｐゴシック"/>
        <family val="3"/>
        <charset val="128"/>
      </rPr>
      <t>※ 参加費、利用料など、この助成事業におい　　　　　　
　　て発生する収益の内訳を記載してください。</t>
    </r>
    <rPh sb="0" eb="3">
      <t>サンカヒ</t>
    </rPh>
    <rPh sb="3" eb="5">
      <t>シュウニュウ</t>
    </rPh>
    <phoneticPr fontId="24"/>
  </si>
  <si>
    <r>
      <t xml:space="preserve">寄付金・協賛金収入
</t>
    </r>
    <r>
      <rPr>
        <sz val="9"/>
        <color theme="1"/>
        <rFont val="ＭＳ Ｐゴシック"/>
        <family val="3"/>
        <charset val="128"/>
      </rPr>
      <t>※ この助成事業に使途を指定された場合のみ、
　　内訳に■■企業から○○円、個人から○○円
　　というように記載してください。</t>
    </r>
    <rPh sb="0" eb="3">
      <t>キフキン</t>
    </rPh>
    <rPh sb="4" eb="7">
      <t>キョウサンキン</t>
    </rPh>
    <rPh sb="7" eb="9">
      <t>シュウニュウ</t>
    </rPh>
    <phoneticPr fontId="24"/>
  </si>
  <si>
    <r>
      <t xml:space="preserve">一般会計繰入金
</t>
    </r>
    <r>
      <rPr>
        <sz val="9"/>
        <color theme="1"/>
        <rFont val="ＭＳ Ｐゴシック"/>
        <family val="3"/>
        <charset val="128"/>
      </rPr>
      <t>※ 自己資金</t>
    </r>
    <rPh sb="0" eb="2">
      <t>イッパン</t>
    </rPh>
    <rPh sb="2" eb="4">
      <t>カイケイ</t>
    </rPh>
    <rPh sb="4" eb="6">
      <t>クリイレ</t>
    </rPh>
    <rPh sb="6" eb="7">
      <t>キン</t>
    </rPh>
    <rPh sb="10" eb="12">
      <t>ジコ</t>
    </rPh>
    <rPh sb="12" eb="14">
      <t>シキン</t>
    </rPh>
    <phoneticPr fontId="24"/>
  </si>
  <si>
    <t>今回応募する事業と同一の事業について、他の助成・補助・委託への応募状況を下記に記載してください。</t>
    <rPh sb="0" eb="2">
      <t>コンカイ</t>
    </rPh>
    <rPh sb="2" eb="4">
      <t>オウボ</t>
    </rPh>
    <rPh sb="6" eb="8">
      <t>ジギョウ</t>
    </rPh>
    <rPh sb="9" eb="11">
      <t>ドウイツ</t>
    </rPh>
    <rPh sb="12" eb="14">
      <t>ジギョウ</t>
    </rPh>
    <rPh sb="19" eb="20">
      <t>タ</t>
    </rPh>
    <rPh sb="21" eb="23">
      <t>ジョセイ</t>
    </rPh>
    <rPh sb="24" eb="26">
      <t>ホジョ</t>
    </rPh>
    <rPh sb="27" eb="29">
      <t>イタク</t>
    </rPh>
    <rPh sb="31" eb="33">
      <t>オウボ</t>
    </rPh>
    <rPh sb="33" eb="35">
      <t>ジョウキョウ</t>
    </rPh>
    <rPh sb="36" eb="38">
      <t>カキ</t>
    </rPh>
    <rPh sb="39" eb="41">
      <t>キサイ</t>
    </rPh>
    <phoneticPr fontId="1"/>
  </si>
  <si>
    <t>助成等の決定</t>
    <rPh sb="0" eb="2">
      <t>ジョセイ</t>
    </rPh>
    <rPh sb="2" eb="3">
      <t>トウ</t>
    </rPh>
    <rPh sb="4" eb="6">
      <t>ケッテイ</t>
    </rPh>
    <phoneticPr fontId="1"/>
  </si>
  <si>
    <t>応募事業名</t>
    <rPh sb="0" eb="2">
      <t>オウボ</t>
    </rPh>
    <rPh sb="2" eb="4">
      <t>ジギョウ</t>
    </rPh>
    <rPh sb="4" eb="5">
      <t>メイ</t>
    </rPh>
    <phoneticPr fontId="1"/>
  </si>
  <si>
    <t>応募事業名</t>
    <rPh sb="0" eb="2">
      <t>オウボ</t>
    </rPh>
    <rPh sb="2" eb="4">
      <t>ジギョウ</t>
    </rPh>
    <rPh sb="4" eb="5">
      <t>ナ</t>
    </rPh>
    <phoneticPr fontId="1"/>
  </si>
  <si>
    <t>不採択</t>
    <rPh sb="0" eb="1">
      <t>フ</t>
    </rPh>
    <rPh sb="1" eb="3">
      <t>サイタク</t>
    </rPh>
    <phoneticPr fontId="1"/>
  </si>
  <si>
    <t>新型コロナウイルス感染症の影響により拡大した課題・ニーズ及びその対応
（250字以内）</t>
    <rPh sb="0" eb="2">
      <t>シンガタ</t>
    </rPh>
    <rPh sb="9" eb="12">
      <t>カンセンショウ</t>
    </rPh>
    <rPh sb="13" eb="15">
      <t>エイキョウ</t>
    </rPh>
    <rPh sb="18" eb="20">
      <t>カクダイ</t>
    </rPh>
    <rPh sb="22" eb="24">
      <t>カダイ</t>
    </rPh>
    <rPh sb="28" eb="29">
      <t>オヨ</t>
    </rPh>
    <rPh sb="32" eb="34">
      <t>タイオウ</t>
    </rPh>
    <rPh sb="39" eb="40">
      <t>ジ</t>
    </rPh>
    <rPh sb="40" eb="42">
      <t>イナイ</t>
    </rPh>
    <phoneticPr fontId="27"/>
  </si>
  <si>
    <t>新型コロナウイルス感染症の影響により拡大した課題・ニーズへの対応に該当する事業であって、次のいずれかに該当する場合は、拡大した課題・ニーズの内容及びその対応策について、具体的に記載してください。</t>
    <rPh sb="0" eb="2">
      <t>シンガタ</t>
    </rPh>
    <rPh sb="9" eb="12">
      <t>カンセンショウ</t>
    </rPh>
    <rPh sb="13" eb="15">
      <t>エイキョウ</t>
    </rPh>
    <rPh sb="18" eb="20">
      <t>カクダイ</t>
    </rPh>
    <rPh sb="22" eb="24">
      <t>カダイ</t>
    </rPh>
    <rPh sb="30" eb="32">
      <t>タイオウ</t>
    </rPh>
    <rPh sb="33" eb="35">
      <t>ガイトウ</t>
    </rPh>
    <rPh sb="37" eb="39">
      <t>ジギョウ</t>
    </rPh>
    <rPh sb="44" eb="45">
      <t>ツギ</t>
    </rPh>
    <rPh sb="51" eb="53">
      <t>ガイトウ</t>
    </rPh>
    <rPh sb="55" eb="57">
      <t>バアイ</t>
    </rPh>
    <rPh sb="59" eb="61">
      <t>カクダイ</t>
    </rPh>
    <rPh sb="63" eb="65">
      <t>カダイ</t>
    </rPh>
    <rPh sb="70" eb="72">
      <t>ナイヨウ</t>
    </rPh>
    <rPh sb="72" eb="73">
      <t>オヨ</t>
    </rPh>
    <rPh sb="76" eb="78">
      <t>タイオウ</t>
    </rPh>
    <rPh sb="78" eb="79">
      <t>サク</t>
    </rPh>
    <rPh sb="84" eb="87">
      <t>グタイテキ</t>
    </rPh>
    <rPh sb="88" eb="90">
      <t>キサイ</t>
    </rPh>
    <phoneticPr fontId="1"/>
  </si>
  <si>
    <t>実施する事業の特色があれば記載してください。</t>
    <rPh sb="0" eb="2">
      <t>ジッシ</t>
    </rPh>
    <rPh sb="4" eb="6">
      <t>ジギョウ</t>
    </rPh>
    <rPh sb="7" eb="9">
      <t>トクショク</t>
    </rPh>
    <rPh sb="13" eb="15">
      <t>キサイ</t>
    </rPh>
    <phoneticPr fontId="1"/>
  </si>
  <si>
    <t>＜事業に関する広報・情報発信＞下記より選択し、具体的内容と費用を記載してください。（複数選択可）（400字以内）</t>
    <rPh sb="1" eb="3">
      <t>ジギョウ</t>
    </rPh>
    <rPh sb="10" eb="12">
      <t>ジョウホウ</t>
    </rPh>
    <rPh sb="12" eb="14">
      <t>ハッシン</t>
    </rPh>
    <rPh sb="15" eb="17">
      <t>カキ</t>
    </rPh>
    <rPh sb="19" eb="21">
      <t>センタク</t>
    </rPh>
    <rPh sb="23" eb="26">
      <t>グタイテキ</t>
    </rPh>
    <rPh sb="26" eb="28">
      <t>ナイヨウ</t>
    </rPh>
    <rPh sb="29" eb="31">
      <t>ヒヨウ</t>
    </rPh>
    <rPh sb="32" eb="34">
      <t>キサイ</t>
    </rPh>
    <rPh sb="42" eb="44">
      <t>フクスウ</t>
    </rPh>
    <rPh sb="44" eb="46">
      <t>センタク</t>
    </rPh>
    <rPh sb="46" eb="47">
      <t>カ</t>
    </rPh>
    <rPh sb="53" eb="55">
      <t>イナイ</t>
    </rPh>
    <phoneticPr fontId="1"/>
  </si>
  <si>
    <t>令和3年度社会福祉振興助成事業〈通常助成事業〉要望書</t>
    <rPh sb="0" eb="2">
      <t>レイワ</t>
    </rPh>
    <rPh sb="16" eb="18">
      <t>ツウジョウ</t>
    </rPh>
    <rPh sb="18" eb="20">
      <t>ジョセイ</t>
    </rPh>
    <rPh sb="20" eb="22">
      <t>ジギョウ</t>
    </rPh>
    <rPh sb="23" eb="26">
      <t>ヨウボウショ</t>
    </rPh>
    <phoneticPr fontId="1"/>
  </si>
  <si>
    <t>これまでの取り組み、その中から見えてきた課題や把握したニーズ
（650字以内）</t>
    <rPh sb="5" eb="6">
      <t>ト</t>
    </rPh>
    <rPh sb="7" eb="8">
      <t>ク</t>
    </rPh>
    <rPh sb="12" eb="13">
      <t>ナカ</t>
    </rPh>
    <rPh sb="15" eb="16">
      <t>ミ</t>
    </rPh>
    <rPh sb="20" eb="22">
      <t>カダイ</t>
    </rPh>
    <rPh sb="23" eb="25">
      <t>ハアク</t>
    </rPh>
    <rPh sb="36" eb="38">
      <t>イナイ</t>
    </rPh>
    <phoneticPr fontId="1"/>
  </si>
  <si>
    <t>■事業の主な対象者（複数選択可。あてはまる対象者層には〇を、最もあてはまる対象者層には◎をしてください）</t>
    <rPh sb="1" eb="3">
      <t>ジギョウ</t>
    </rPh>
    <rPh sb="4" eb="5">
      <t>オモ</t>
    </rPh>
    <rPh sb="6" eb="8">
      <t>タイショウ</t>
    </rPh>
    <rPh sb="8" eb="9">
      <t>シャ</t>
    </rPh>
    <rPh sb="21" eb="24">
      <t>タイショウシャ</t>
    </rPh>
    <rPh sb="24" eb="25">
      <t>ソウ</t>
    </rPh>
    <phoneticPr fontId="1"/>
  </si>
  <si>
    <t>既存事業の拡充</t>
    <rPh sb="0" eb="2">
      <t>キゾン</t>
    </rPh>
    <rPh sb="2" eb="4">
      <t>ジギョウ</t>
    </rPh>
    <rPh sb="5" eb="7">
      <t>カクジュウ</t>
    </rPh>
    <phoneticPr fontId="1"/>
  </si>
  <si>
    <r>
      <t xml:space="preserve">数値目標
</t>
    </r>
    <r>
      <rPr>
        <sz val="5.5"/>
        <rFont val="HG丸ｺﾞｼｯｸM-PRO"/>
        <family val="3"/>
        <charset val="128"/>
      </rPr>
      <t>柱立てNO、⑥実施回数⑦対象者層⑧１回あたりの実人数及び延べ人数</t>
    </r>
    <r>
      <rPr>
        <sz val="10"/>
        <rFont val="HG丸ｺﾞｼｯｸM-PRO"/>
        <family val="3"/>
        <charset val="128"/>
      </rPr>
      <t xml:space="preserve">
</t>
    </r>
    <r>
      <rPr>
        <sz val="8"/>
        <rFont val="HG丸ｺﾞｼｯｸM-PRO"/>
        <family val="3"/>
        <charset val="128"/>
      </rPr>
      <t>上段、下段各420字以内</t>
    </r>
    <rPh sb="0" eb="2">
      <t>スウチ</t>
    </rPh>
    <rPh sb="2" eb="4">
      <t>モクヒョウ</t>
    </rPh>
    <rPh sb="5" eb="6">
      <t>ハシラ</t>
    </rPh>
    <rPh sb="6" eb="7">
      <t>ダ</t>
    </rPh>
    <rPh sb="12" eb="14">
      <t>ジッシ</t>
    </rPh>
    <rPh sb="14" eb="16">
      <t>カイスウ</t>
    </rPh>
    <rPh sb="17" eb="20">
      <t>タイショウシャ</t>
    </rPh>
    <rPh sb="20" eb="21">
      <t>ソウ</t>
    </rPh>
    <rPh sb="23" eb="24">
      <t>カイ</t>
    </rPh>
    <rPh sb="28" eb="29">
      <t>ジツ</t>
    </rPh>
    <rPh sb="29" eb="31">
      <t>ニンズウ</t>
    </rPh>
    <rPh sb="31" eb="32">
      <t>オヨ</t>
    </rPh>
    <rPh sb="33" eb="34">
      <t>ノ</t>
    </rPh>
    <rPh sb="35" eb="37">
      <t>ニンズウ</t>
    </rPh>
    <rPh sb="38" eb="40">
      <t>ジョウダン</t>
    </rPh>
    <rPh sb="41" eb="43">
      <t>ゲダン</t>
    </rPh>
    <rPh sb="43" eb="44">
      <t>カク</t>
    </rPh>
    <rPh sb="47" eb="48">
      <t>ジ</t>
    </rPh>
    <rPh sb="48" eb="50">
      <t>イナイ</t>
    </rPh>
    <phoneticPr fontId="27"/>
  </si>
  <si>
    <t>要望書「２．応募事業の背景」に挙げられている課題に対して今次応募事業を実施することで、受益者や関係機関、地域・社会にとってどのような成果（変化や効果、事業を通じて明らかになること等）が期待できるか、またどのようにその成果を確認するのか、を記載してください。</t>
    <rPh sb="0" eb="3">
      <t>ヨウボウショ</t>
    </rPh>
    <rPh sb="6" eb="8">
      <t>オウボ</t>
    </rPh>
    <rPh sb="8" eb="10">
      <t>ジギョウ</t>
    </rPh>
    <rPh sb="11" eb="13">
      <t>ハイケイ</t>
    </rPh>
    <rPh sb="15" eb="16">
      <t>ア</t>
    </rPh>
    <rPh sb="22" eb="24">
      <t>カダイ</t>
    </rPh>
    <rPh sb="25" eb="26">
      <t>タイ</t>
    </rPh>
    <rPh sb="28" eb="30">
      <t>コンジ</t>
    </rPh>
    <rPh sb="30" eb="32">
      <t>オウボ</t>
    </rPh>
    <rPh sb="32" eb="34">
      <t>ジギョウ</t>
    </rPh>
    <rPh sb="35" eb="37">
      <t>ジッシ</t>
    </rPh>
    <rPh sb="43" eb="46">
      <t>ジュエキシャ</t>
    </rPh>
    <rPh sb="75" eb="77">
      <t>ジギョウ</t>
    </rPh>
    <rPh sb="78" eb="79">
      <t>ツウ</t>
    </rPh>
    <rPh sb="81" eb="82">
      <t>アキ</t>
    </rPh>
    <rPh sb="89" eb="90">
      <t>ナド</t>
    </rPh>
    <rPh sb="108" eb="110">
      <t>セイカ</t>
    </rPh>
    <rPh sb="111" eb="113">
      <t>カクニン</t>
    </rPh>
    <phoneticPr fontId="27"/>
  </si>
  <si>
    <t>応募事業の実施により期待される成果とその確認方法
（600字以内）</t>
    <rPh sb="20" eb="22">
      <t>カクニン</t>
    </rPh>
    <rPh sb="22" eb="24">
      <t>ホウホウ</t>
    </rPh>
    <rPh sb="29" eb="30">
      <t>ジ</t>
    </rPh>
    <rPh sb="30" eb="32">
      <t>イナイ</t>
    </rPh>
    <phoneticPr fontId="27"/>
  </si>
  <si>
    <r>
      <t>＜事業普及に向けた取り組み＞（</t>
    </r>
    <r>
      <rPr>
        <u/>
        <sz val="10"/>
        <rFont val="HG丸ｺﾞｼｯｸM-PRO"/>
        <family val="3"/>
        <charset val="128"/>
        <scheme val="major"/>
      </rPr>
      <t>※事業報告書の作成は必須</t>
    </r>
    <r>
      <rPr>
        <sz val="10"/>
        <rFont val="HG丸ｺﾞｼｯｸM-PRO"/>
        <family val="3"/>
        <charset val="128"/>
        <scheme val="major"/>
      </rPr>
      <t>）</t>
    </r>
    <rPh sb="1" eb="3">
      <t>ジギョウ</t>
    </rPh>
    <rPh sb="3" eb="5">
      <t>フキュウ</t>
    </rPh>
    <rPh sb="6" eb="7">
      <t>ム</t>
    </rPh>
    <rPh sb="9" eb="10">
      <t>ト</t>
    </rPh>
    <rPh sb="11" eb="12">
      <t>ク</t>
    </rPh>
    <rPh sb="16" eb="18">
      <t>ジギョウ</t>
    </rPh>
    <rPh sb="18" eb="21">
      <t>ホウコクショ</t>
    </rPh>
    <rPh sb="22" eb="24">
      <t>サクセイ</t>
    </rPh>
    <phoneticPr fontId="1"/>
  </si>
  <si>
    <t>実施するもの全てに○を入力し、その内容（①目的、②内容（仕様）、③対象者数・層、④配布先、⑤予算（主な経費・概算の総額）等）を記載してください。</t>
    <rPh sb="0" eb="2">
      <t>ジッシ</t>
    </rPh>
    <rPh sb="6" eb="7">
      <t>スベ</t>
    </rPh>
    <rPh sb="12" eb="13">
      <t>リョク</t>
    </rPh>
    <rPh sb="17" eb="19">
      <t>ナイヨウ</t>
    </rPh>
    <rPh sb="21" eb="23">
      <t>モクテキ</t>
    </rPh>
    <rPh sb="25" eb="27">
      <t>ナイヨウ</t>
    </rPh>
    <rPh sb="28" eb="30">
      <t>シヨウ</t>
    </rPh>
    <rPh sb="33" eb="36">
      <t>タイショウシャ</t>
    </rPh>
    <rPh sb="36" eb="37">
      <t>スウ</t>
    </rPh>
    <rPh sb="38" eb="39">
      <t>ソウ</t>
    </rPh>
    <rPh sb="41" eb="43">
      <t>ハイフ</t>
    </rPh>
    <rPh sb="43" eb="44">
      <t>サキ</t>
    </rPh>
    <rPh sb="57" eb="58">
      <t>ソウ</t>
    </rPh>
    <rPh sb="60" eb="61">
      <t>ナド</t>
    </rPh>
    <rPh sb="63" eb="65">
      <t>キサイ</t>
    </rPh>
    <phoneticPr fontId="1"/>
  </si>
  <si>
    <t>＜事業報告書の作成・配布＞（280字以内）</t>
    <rPh sb="1" eb="3">
      <t>ジギョウ</t>
    </rPh>
    <rPh sb="17" eb="18">
      <t>ジ</t>
    </rPh>
    <rPh sb="18" eb="20">
      <t>イナイ</t>
    </rPh>
    <phoneticPr fontId="1"/>
  </si>
  <si>
    <t>事業普及に向けた取り組み
※事業報告書の作成は必須</t>
    <rPh sb="0" eb="2">
      <t>ジギョウ</t>
    </rPh>
    <rPh sb="14" eb="16">
      <t>ジギョウ</t>
    </rPh>
    <phoneticPr fontId="1"/>
  </si>
  <si>
    <t>＜運営体制について＞
①事業の柱立て、②構成メンバーの名前、③メンバーの有する経験・専門性等の状況④メンバーの役割について記載してください。（650字以内）</t>
    <rPh sb="1" eb="3">
      <t>ウンエイ</t>
    </rPh>
    <rPh sb="3" eb="5">
      <t>タイセイ</t>
    </rPh>
    <rPh sb="75" eb="77">
      <t>イナイ</t>
    </rPh>
    <phoneticPr fontId="1"/>
  </si>
  <si>
    <r>
      <t xml:space="preserve">連携状況
</t>
    </r>
    <r>
      <rPr>
        <sz val="6"/>
        <rFont val="HG丸ｺﾞｼｯｸM-PRO"/>
        <family val="3"/>
        <charset val="128"/>
      </rPr>
      <t>（プルダウン選択）</t>
    </r>
    <rPh sb="0" eb="2">
      <t>レンケイ</t>
    </rPh>
    <rPh sb="2" eb="4">
      <t>ジョウキョウ</t>
    </rPh>
    <rPh sb="11" eb="13">
      <t>センタク</t>
    </rPh>
    <phoneticPr fontId="1"/>
  </si>
  <si>
    <t>→</t>
    <phoneticPr fontId="1"/>
  </si>
  <si>
    <t>助成などの決定</t>
    <rPh sb="0" eb="2">
      <t>ジョセイ</t>
    </rPh>
    <rPh sb="5" eb="7">
      <t>ケッテイ</t>
    </rPh>
    <phoneticPr fontId="1"/>
  </si>
  <si>
    <t>応募先機関・団体名</t>
    <rPh sb="0" eb="2">
      <t>オウボ</t>
    </rPh>
    <rPh sb="2" eb="3">
      <t>サキ</t>
    </rPh>
    <rPh sb="3" eb="5">
      <t>キカン</t>
    </rPh>
    <rPh sb="6" eb="8">
      <t>ダンタイ</t>
    </rPh>
    <rPh sb="8" eb="9">
      <t>メイ</t>
    </rPh>
    <phoneticPr fontId="1"/>
  </si>
  <si>
    <t>～</t>
    <phoneticPr fontId="1"/>
  </si>
  <si>
    <t>別紙は</t>
    <rPh sb="0" eb="2">
      <t>ベッシ</t>
    </rPh>
    <phoneticPr fontId="1"/>
  </si>
  <si>
    <t>こちら</t>
    <phoneticPr fontId="1"/>
  </si>
  <si>
    <t>柱立てNO
複数入力可</t>
    <phoneticPr fontId="1"/>
  </si>
  <si>
    <t>連携団体名</t>
    <phoneticPr fontId="1"/>
  </si>
  <si>
    <t>担当者</t>
    <phoneticPr fontId="1"/>
  </si>
  <si>
    <t>連携の役割</t>
    <phoneticPr fontId="1"/>
  </si>
  <si>
    <t>連携状況
（プルダウン選択）</t>
    <phoneticPr fontId="1"/>
  </si>
  <si>
    <t>役員報酬の有無</t>
    <rPh sb="0" eb="2">
      <t>ヤクイン</t>
    </rPh>
    <rPh sb="2" eb="4">
      <t>ホウシュウ</t>
    </rPh>
    <rPh sb="5" eb="7">
      <t>ウム</t>
    </rPh>
    <phoneticPr fontId="1"/>
  </si>
  <si>
    <t>当団体内事業兼務の有無</t>
    <phoneticPr fontId="1"/>
  </si>
  <si>
    <t xml:space="preserve">団体以外の職業
（勤務先名）
</t>
    <phoneticPr fontId="1"/>
  </si>
  <si>
    <t>団体以外の職業
（勤務先名）</t>
    <phoneticPr fontId="1"/>
  </si>
  <si>
    <t>その他（上記に当てはまるものがない場合のみ、「団体名」に組織形態もあわせてご入力ください」）</t>
    <rPh sb="2" eb="3">
      <t>ホカ</t>
    </rPh>
    <rPh sb="4" eb="6">
      <t>ジョウキ</t>
    </rPh>
    <rPh sb="7" eb="8">
      <t>ア</t>
    </rPh>
    <rPh sb="17" eb="19">
      <t>バアイ</t>
    </rPh>
    <rPh sb="23" eb="25">
      <t>ダンタイ</t>
    </rPh>
    <rPh sb="25" eb="26">
      <t>メイ</t>
    </rPh>
    <rPh sb="28" eb="30">
      <t>ソシキ</t>
    </rPh>
    <rPh sb="30" eb="32">
      <t>ケイタイ</t>
    </rPh>
    <rPh sb="38" eb="40">
      <t>ニュウリョク</t>
    </rPh>
    <phoneticPr fontId="1"/>
  </si>
  <si>
    <t>現在の文字数</t>
    <rPh sb="0" eb="2">
      <t>ゲンザイ</t>
    </rPh>
    <rPh sb="3" eb="6">
      <t>モジスウ</t>
    </rPh>
    <phoneticPr fontId="1"/>
  </si>
  <si>
    <t>新型コロナウイルス感染症予防に係る衛生対策について、その内容を記入してください。</t>
    <rPh sb="0" eb="2">
      <t>シンガタ</t>
    </rPh>
    <rPh sb="9" eb="12">
      <t>カンセンショウ</t>
    </rPh>
    <rPh sb="12" eb="14">
      <t>ヨボウ</t>
    </rPh>
    <rPh sb="15" eb="16">
      <t>カカ</t>
    </rPh>
    <rPh sb="17" eb="19">
      <t>エイセイ</t>
    </rPh>
    <rPh sb="19" eb="21">
      <t>タイサク</t>
    </rPh>
    <rPh sb="28" eb="30">
      <t>ナイヨウ</t>
    </rPh>
    <rPh sb="31" eb="33">
      <t>キニュウ</t>
    </rPh>
    <phoneticPr fontId="1"/>
  </si>
  <si>
    <t>（購入単価が30万円以上の備品を計上している場合）</t>
    <rPh sb="3" eb="5">
      <t>タンカ</t>
    </rPh>
    <phoneticPr fontId="24"/>
  </si>
  <si>
    <t>・入力漏れがなくＡＷ列に「要確認」が表示されていない。</t>
    <rPh sb="1" eb="3">
      <t>ニュウリョク</t>
    </rPh>
    <rPh sb="10" eb="11">
      <t>レツ</t>
    </rPh>
    <rPh sb="13" eb="14">
      <t>ヨウ</t>
    </rPh>
    <rPh sb="14" eb="16">
      <t>カクニン</t>
    </rPh>
    <rPh sb="18" eb="20">
      <t>ヒョウジ</t>
    </rPh>
    <phoneticPr fontId="1"/>
  </si>
  <si>
    <t>・事業実施期間が、令和3年4月から令和4年3月までとなっている</t>
    <rPh sb="9" eb="11">
      <t>レイワ</t>
    </rPh>
    <rPh sb="17" eb="19">
      <t>レイワ</t>
    </rPh>
    <phoneticPr fontId="1"/>
  </si>
  <si>
    <t>・単価30万円以上の備品がある場合、入力した
（30万円以上の備品がない場合は添付不要）</t>
    <rPh sb="18" eb="20">
      <t>ニュウリョク</t>
    </rPh>
    <phoneticPr fontId="1"/>
  </si>
  <si>
    <t>上記課題や把握したニーズに対し、行政の施策や他団体の取り組みを踏まえ、貴団体が取り組む理由を記載してください。</t>
    <rPh sb="0" eb="2">
      <t>ジョウキ</t>
    </rPh>
    <rPh sb="2" eb="4">
      <t>カダイ</t>
    </rPh>
    <rPh sb="5" eb="7">
      <t>ハアク</t>
    </rPh>
    <rPh sb="13" eb="14">
      <t>タイ</t>
    </rPh>
    <rPh sb="16" eb="18">
      <t>ギョウセイ</t>
    </rPh>
    <rPh sb="19" eb="21">
      <t>シサク</t>
    </rPh>
    <rPh sb="22" eb="23">
      <t>タ</t>
    </rPh>
    <rPh sb="23" eb="25">
      <t>ダンタイ</t>
    </rPh>
    <rPh sb="26" eb="27">
      <t>ト</t>
    </rPh>
    <rPh sb="28" eb="29">
      <t>ク</t>
    </rPh>
    <rPh sb="31" eb="32">
      <t>フ</t>
    </rPh>
    <rPh sb="35" eb="36">
      <t>キ</t>
    </rPh>
    <rPh sb="36" eb="38">
      <t>ダンタイ</t>
    </rPh>
    <rPh sb="39" eb="40">
      <t>ト</t>
    </rPh>
    <rPh sb="41" eb="42">
      <t>ク</t>
    </rPh>
    <rPh sb="43" eb="45">
      <t>リユウ</t>
    </rPh>
    <rPh sb="46" eb="48">
      <t>キサイ</t>
    </rPh>
    <phoneticPr fontId="1"/>
  </si>
  <si>
    <t>分野横断的な取り組みが対象となるため</t>
    <phoneticPr fontId="1"/>
  </si>
  <si>
    <t>（</t>
    <phoneticPr fontId="1"/>
  </si>
  <si>
    <t>）</t>
    <phoneticPr fontId="1"/>
  </si>
  <si>
    <t>今回応募事業に関連する活動事業名</t>
    <rPh sb="0" eb="2">
      <t>コンカイ</t>
    </rPh>
    <rPh sb="2" eb="4">
      <t>オウボ</t>
    </rPh>
    <rPh sb="4" eb="6">
      <t>ジギョウ</t>
    </rPh>
    <rPh sb="7" eb="9">
      <t>カンレン</t>
    </rPh>
    <rPh sb="11" eb="13">
      <t>カツドウ</t>
    </rPh>
    <rPh sb="13" eb="15">
      <t>ジギョウ</t>
    </rPh>
    <rPh sb="15" eb="16">
      <t>メイ</t>
    </rPh>
    <phoneticPr fontId="27"/>
  </si>
  <si>
    <t>新型コロナウイルス感染症予防に係る衛生対策について
（200字以内）</t>
    <rPh sb="0" eb="2">
      <t>シンガタ</t>
    </rPh>
    <rPh sb="9" eb="12">
      <t>カンセンショウ</t>
    </rPh>
    <rPh sb="12" eb="14">
      <t>ヨボウ</t>
    </rPh>
    <rPh sb="15" eb="16">
      <t>カカ</t>
    </rPh>
    <rPh sb="17" eb="19">
      <t>エイセイ</t>
    </rPh>
    <rPh sb="19" eb="21">
      <t>タイサク</t>
    </rPh>
    <rPh sb="30" eb="31">
      <t>ジ</t>
    </rPh>
    <rPh sb="31" eb="33">
      <t>イナイ</t>
    </rPh>
    <phoneticPr fontId="27"/>
  </si>
  <si>
    <t>「文頭チェック項目」</t>
    <rPh sb="1" eb="3">
      <t>ブントウ</t>
    </rPh>
    <rPh sb="7" eb="9">
      <t>コウモク</t>
    </rPh>
    <phoneticPr fontId="1"/>
  </si>
  <si>
    <t>「１．団体概要」</t>
    <rPh sb="3" eb="5">
      <t>ダンタイ</t>
    </rPh>
    <rPh sb="5" eb="7">
      <t>ガイヨウ</t>
    </rPh>
    <phoneticPr fontId="1"/>
  </si>
  <si>
    <t>「２．応募事業の背景」</t>
    <rPh sb="3" eb="5">
      <t>オウボ</t>
    </rPh>
    <rPh sb="5" eb="7">
      <t>ジギョウ</t>
    </rPh>
    <rPh sb="8" eb="10">
      <t>ハイケイ</t>
    </rPh>
    <phoneticPr fontId="1"/>
  </si>
  <si>
    <t>「３．応募概要」</t>
    <phoneticPr fontId="1"/>
  </si>
  <si>
    <t>「５．実施体制」</t>
    <rPh sb="3" eb="5">
      <t>ジッシ</t>
    </rPh>
    <rPh sb="5" eb="7">
      <t>タイセイ</t>
    </rPh>
    <phoneticPr fontId="1"/>
  </si>
  <si>
    <t>「６．その他関連情報」</t>
    <rPh sb="6" eb="8">
      <t>カンレン</t>
    </rPh>
    <phoneticPr fontId="27"/>
  </si>
  <si>
    <t>「４．事業計画」</t>
    <phoneticPr fontId="1"/>
  </si>
  <si>
    <t>・要望額調書作成の際にご利用ください。
（要望額調書に直接入力することも可能です。）</t>
    <rPh sb="1" eb="3">
      <t>ヨウボウ</t>
    </rPh>
    <rPh sb="3" eb="4">
      <t>ガク</t>
    </rPh>
    <rPh sb="4" eb="6">
      <t>チョウショ</t>
    </rPh>
    <rPh sb="6" eb="8">
      <t>サクセイ</t>
    </rPh>
    <rPh sb="9" eb="10">
      <t>サイ</t>
    </rPh>
    <rPh sb="12" eb="14">
      <t>リヨウ</t>
    </rPh>
    <rPh sb="21" eb="23">
      <t>ヨウボウ</t>
    </rPh>
    <rPh sb="23" eb="24">
      <t>ガク</t>
    </rPh>
    <rPh sb="24" eb="26">
      <t>チョウショ</t>
    </rPh>
    <rPh sb="27" eb="29">
      <t>チョクセツ</t>
    </rPh>
    <rPh sb="29" eb="31">
      <t>ニュウリョク</t>
    </rPh>
    <rPh sb="36" eb="38">
      <t>カノウ</t>
    </rPh>
    <phoneticPr fontId="1"/>
  </si>
  <si>
    <t>要望書（必須）</t>
    <rPh sb="0" eb="3">
      <t>ヨウボウショ</t>
    </rPh>
    <rPh sb="4" eb="6">
      <t>ヒッス</t>
    </rPh>
    <phoneticPr fontId="1"/>
  </si>
  <si>
    <t>助成金要望額調書（必須）</t>
    <rPh sb="0" eb="2">
      <t>ジョセイ</t>
    </rPh>
    <rPh sb="2" eb="3">
      <t>キン</t>
    </rPh>
    <rPh sb="9" eb="11">
      <t>ヒッス</t>
    </rPh>
    <phoneticPr fontId="1"/>
  </si>
  <si>
    <t>・インプットシートを使用した際は該当項目の手動記入欄に入力がない</t>
    <rPh sb="10" eb="12">
      <t>シヨウ</t>
    </rPh>
    <rPh sb="14" eb="15">
      <t>サイ</t>
    </rPh>
    <rPh sb="16" eb="18">
      <t>ガイトウ</t>
    </rPh>
    <rPh sb="18" eb="20">
      <t>コウモク</t>
    </rPh>
    <rPh sb="21" eb="23">
      <t>シュドウ</t>
    </rPh>
    <rPh sb="23" eb="25">
      <t>キニュウ</t>
    </rPh>
    <rPh sb="25" eb="26">
      <t>ラン</t>
    </rPh>
    <rPh sb="27" eb="29">
      <t>ニュウリョク</t>
    </rPh>
    <phoneticPr fontId="1"/>
  </si>
  <si>
    <t>備品購入理由書（任意）</t>
    <rPh sb="8" eb="10">
      <t>ニンイ</t>
    </rPh>
    <phoneticPr fontId="1"/>
  </si>
  <si>
    <t>・要望書内「他の助成事業への応募」、「連携団体」、「団体役員」の項目において別紙有に○をつけた場合は各別紙に記入をした</t>
    <rPh sb="1" eb="4">
      <t>ヨウボウショ</t>
    </rPh>
    <rPh sb="4" eb="5">
      <t>ナイ</t>
    </rPh>
    <rPh sb="6" eb="7">
      <t>タ</t>
    </rPh>
    <rPh sb="8" eb="10">
      <t>ジョセイ</t>
    </rPh>
    <rPh sb="10" eb="12">
      <t>ジギョウ</t>
    </rPh>
    <rPh sb="14" eb="16">
      <t>オウボ</t>
    </rPh>
    <rPh sb="19" eb="21">
      <t>レンケイ</t>
    </rPh>
    <rPh sb="21" eb="23">
      <t>ダンタイ</t>
    </rPh>
    <rPh sb="26" eb="28">
      <t>ダンタイ</t>
    </rPh>
    <rPh sb="28" eb="30">
      <t>ヤクイン</t>
    </rPh>
    <rPh sb="32" eb="34">
      <t>コウモク</t>
    </rPh>
    <rPh sb="38" eb="40">
      <t>ベッシ</t>
    </rPh>
    <rPh sb="40" eb="41">
      <t>アリ</t>
    </rPh>
    <rPh sb="47" eb="49">
      <t>バアイ</t>
    </rPh>
    <rPh sb="50" eb="51">
      <t>カク</t>
    </rPh>
    <rPh sb="51" eb="53">
      <t>ベッシ</t>
    </rPh>
    <rPh sb="54" eb="56">
      <t>キニュウ</t>
    </rPh>
    <phoneticPr fontId="1"/>
  </si>
  <si>
    <t>別紙①～③（任意）</t>
    <rPh sb="0" eb="2">
      <t>ベッシ</t>
    </rPh>
    <rPh sb="6" eb="8">
      <t>ニンイ</t>
    </rPh>
    <phoneticPr fontId="1"/>
  </si>
  <si>
    <t>応募フォームご送信前に、ご確認ください。</t>
    <rPh sb="0" eb="2">
      <t>オウボ</t>
    </rPh>
    <rPh sb="7" eb="9">
      <t>ソウシン</t>
    </rPh>
    <rPh sb="9" eb="10">
      <t>マエ</t>
    </rPh>
    <rPh sb="13" eb="15">
      <t>カクニン</t>
    </rPh>
    <phoneticPr fontId="1"/>
  </si>
  <si>
    <t>応募書類の送信前に、以下のチェックリストで入力漏れ及び添付漏れがないかご確認ください。
不足があると審査することができません。</t>
    <rPh sb="0" eb="2">
      <t>オウボ</t>
    </rPh>
    <rPh sb="2" eb="4">
      <t>ショルイ</t>
    </rPh>
    <rPh sb="5" eb="7">
      <t>ソウシン</t>
    </rPh>
    <rPh sb="7" eb="8">
      <t>マエ</t>
    </rPh>
    <rPh sb="10" eb="12">
      <t>イカ</t>
    </rPh>
    <rPh sb="21" eb="23">
      <t>ニュウリョク</t>
    </rPh>
    <rPh sb="23" eb="24">
      <t>モ</t>
    </rPh>
    <rPh sb="25" eb="26">
      <t>オヨ</t>
    </rPh>
    <rPh sb="27" eb="29">
      <t>テンプ</t>
    </rPh>
    <rPh sb="29" eb="30">
      <t>モ</t>
    </rPh>
    <rPh sb="36" eb="38">
      <t>カクニン</t>
    </rPh>
    <rPh sb="44" eb="46">
      <t>フソク</t>
    </rPh>
    <rPh sb="50" eb="52">
      <t>シンサ</t>
    </rPh>
    <phoneticPr fontId="1"/>
  </si>
  <si>
    <t>要望書に戻る</t>
    <rPh sb="0" eb="3">
      <t>ヨウボウショ</t>
    </rPh>
    <rPh sb="4" eb="5">
      <t>モド</t>
    </rPh>
    <phoneticPr fontId="1"/>
  </si>
  <si>
    <t>□</t>
    <phoneticPr fontId="1"/>
  </si>
  <si>
    <t>インプットシート（任意）
※インプットシートをご利用いただくと計算がスムーズになります。</t>
    <rPh sb="9" eb="11">
      <t>ニンイ</t>
    </rPh>
    <phoneticPr fontId="1"/>
  </si>
  <si>
    <t>青森県</t>
    <rPh sb="2" eb="3">
      <t>ケン</t>
    </rPh>
    <phoneticPr fontId="1"/>
  </si>
  <si>
    <t>岩手県</t>
    <rPh sb="2" eb="3">
      <t>ケン</t>
    </rPh>
    <phoneticPr fontId="1"/>
  </si>
  <si>
    <t>秋田県</t>
    <phoneticPr fontId="1"/>
  </si>
  <si>
    <t>山形県</t>
    <phoneticPr fontId="1"/>
  </si>
  <si>
    <t>茨城県</t>
    <phoneticPr fontId="1"/>
  </si>
  <si>
    <t>栃木県</t>
    <phoneticPr fontId="1"/>
  </si>
  <si>
    <t>群馬県</t>
    <phoneticPr fontId="1"/>
  </si>
  <si>
    <t>千葉県</t>
    <phoneticPr fontId="1"/>
  </si>
  <si>
    <t>東京都</t>
    <rPh sb="2" eb="3">
      <t>ト</t>
    </rPh>
    <phoneticPr fontId="1"/>
  </si>
  <si>
    <t>神奈川県</t>
    <phoneticPr fontId="1"/>
  </si>
  <si>
    <t>京都府</t>
    <rPh sb="2" eb="3">
      <t>フ</t>
    </rPh>
    <phoneticPr fontId="1"/>
  </si>
  <si>
    <t>大阪府</t>
    <rPh sb="2" eb="3">
      <t>フ</t>
    </rPh>
    <phoneticPr fontId="1"/>
  </si>
  <si>
    <t>宮城県</t>
    <phoneticPr fontId="1"/>
  </si>
  <si>
    <t>福島県</t>
    <phoneticPr fontId="1"/>
  </si>
  <si>
    <t>埼玉県</t>
    <phoneticPr fontId="1"/>
  </si>
  <si>
    <t>新潟県</t>
    <rPh sb="2" eb="3">
      <t>ケン</t>
    </rPh>
    <phoneticPr fontId="1"/>
  </si>
  <si>
    <t>富山県</t>
  </si>
  <si>
    <t>石川県</t>
  </si>
  <si>
    <t>福井県</t>
  </si>
  <si>
    <t>山梨県</t>
  </si>
  <si>
    <t>長野県</t>
  </si>
  <si>
    <t>岐阜県</t>
  </si>
  <si>
    <t>静岡県</t>
  </si>
  <si>
    <t>愛知県</t>
  </si>
  <si>
    <t>三重県</t>
  </si>
  <si>
    <t>滋賀県</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</si>
  <si>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</si>
  <si>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</si>
  <si>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</si>
  <si>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</si>
  <si>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</si>
  <si>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</si>
  <si>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</si>
  <si>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</si>
  <si>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</si>
  <si>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</si>
  <si>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</si>
  <si>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</si>
  <si>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</si>
  <si>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</si>
  <si>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</si>
  <si>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</si>
  <si>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</si>
  <si>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</si>
  <si>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</si>
  <si>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</si>
  <si>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t>
    <phoneticPr fontId="1"/>
  </si>
  <si>
    <t>上記課題やニーズに対し貴団体が取り組む理由
（650字以内）</t>
    <rPh sb="0" eb="2">
      <t>ジョウキ</t>
    </rPh>
    <rPh sb="2" eb="4">
      <t>カダイ</t>
    </rPh>
    <rPh sb="9" eb="10">
      <t>タイ</t>
    </rPh>
    <rPh sb="11" eb="12">
      <t>キ</t>
    </rPh>
    <rPh sb="12" eb="14">
      <t>ダンタイ</t>
    </rPh>
    <rPh sb="15" eb="16">
      <t>ト</t>
    </rPh>
    <rPh sb="17" eb="18">
      <t>ク</t>
    </rPh>
    <rPh sb="19" eb="21">
      <t>リユウ</t>
    </rPh>
    <rPh sb="26" eb="27">
      <t>ジ</t>
    </rPh>
    <rPh sb="27" eb="29">
      <t>イナイ</t>
    </rPh>
    <phoneticPr fontId="1"/>
  </si>
  <si>
    <t>＜連携団体について＞
・連携団体については、募集要領「３．助成対象事業（１）助成の要件等」をご覧ください。
・連携団体の総数を入力し、下表に連携団体の情報を記載してください。表に収まらない場合は、主な連携団体を記載のうえ、別紙２にて全団体分をお示しください。</t>
    <rPh sb="3" eb="5">
      <t>ダンタイ</t>
    </rPh>
    <rPh sb="60" eb="62">
      <t>ソウスウ</t>
    </rPh>
    <rPh sb="63" eb="65">
      <t>ニュウリョク</t>
    </rPh>
    <rPh sb="67" eb="69">
      <t>カヒョウ</t>
    </rPh>
    <rPh sb="70" eb="72">
      <t>レンケイ</t>
    </rPh>
    <rPh sb="72" eb="74">
      <t>ダンタイ</t>
    </rPh>
    <rPh sb="75" eb="77">
      <t>ジョウホウ</t>
    </rPh>
    <rPh sb="87" eb="88">
      <t>ヒョウ</t>
    </rPh>
    <rPh sb="89" eb="90">
      <t>オサ</t>
    </rPh>
    <rPh sb="94" eb="96">
      <t>バアイ</t>
    </rPh>
    <rPh sb="98" eb="99">
      <t>オモ</t>
    </rPh>
    <rPh sb="100" eb="102">
      <t>レンケイ</t>
    </rPh>
    <rPh sb="102" eb="104">
      <t>ダンタイ</t>
    </rPh>
    <rPh sb="105" eb="107">
      <t>キサイ</t>
    </rPh>
    <rPh sb="111" eb="113">
      <t>ベッシ</t>
    </rPh>
    <rPh sb="116" eb="117">
      <t>ゼン</t>
    </rPh>
    <rPh sb="117" eb="119">
      <t>ダンタイ</t>
    </rPh>
    <rPh sb="119" eb="120">
      <t>ブン</t>
    </rPh>
    <rPh sb="122" eb="123">
      <t>シメ</t>
    </rPh>
    <phoneticPr fontId="1"/>
  </si>
  <si>
    <t>③応募時における最新の決算書(ＰＤＦ)</t>
    <phoneticPr fontId="1"/>
  </si>
  <si>
    <t>※添付書類②～③について
　データ容量が大きく、添付書類をメール送信できない場合は、独立行政法人福祉医療機構ＮＰＯリソースセンターまでお問合せください。</t>
    <rPh sb="1" eb="3">
      <t>テンプ</t>
    </rPh>
    <rPh sb="3" eb="5">
      <t>ショルイ</t>
    </rPh>
    <rPh sb="17" eb="19">
      <t>ヨウリョウ</t>
    </rPh>
    <rPh sb="20" eb="21">
      <t>オオ</t>
    </rPh>
    <rPh sb="24" eb="26">
      <t>テンプ</t>
    </rPh>
    <rPh sb="26" eb="28">
      <t>ショルイ</t>
    </rPh>
    <rPh sb="32" eb="34">
      <t>ソウシン</t>
    </rPh>
    <rPh sb="38" eb="40">
      <t>バアイ</t>
    </rPh>
    <rPh sb="42" eb="44">
      <t>ドクリツ</t>
    </rPh>
    <rPh sb="44" eb="46">
      <t>ギョウセイ</t>
    </rPh>
    <rPh sb="46" eb="48">
      <t>ホウジン</t>
    </rPh>
    <rPh sb="48" eb="50">
      <t>フクシ</t>
    </rPh>
    <rPh sb="50" eb="52">
      <t>イリョウ</t>
    </rPh>
    <rPh sb="52" eb="54">
      <t>キコウ</t>
    </rPh>
    <rPh sb="68" eb="70">
      <t>トイアワ</t>
    </rPh>
    <phoneticPr fontId="1"/>
  </si>
  <si>
    <r>
      <t xml:space="preserve">　　謝金
</t>
    </r>
    <r>
      <rPr>
        <sz val="9"/>
        <color theme="1"/>
        <rFont val="ＭＳ Ｐゴシック"/>
        <family val="3"/>
        <charset val="128"/>
      </rPr>
      <t>※ 1人1回（日）あたり 15,700円が助成金負担上限額
　です。上限額を超える部分は、Ｂ その他の経費で計上してください。</t>
    </r>
    <phoneticPr fontId="24"/>
  </si>
  <si>
    <r>
      <t>★応募フォーム添付書類①～③</t>
    </r>
    <r>
      <rPr>
        <sz val="36"/>
        <color rgb="FFFF0000"/>
        <rFont val="ＭＳ ゴシック"/>
        <family val="3"/>
        <charset val="128"/>
        <scheme val="minor"/>
      </rPr>
      <t>（郵送ではなく、応募フォームでの応募申込です）</t>
    </r>
    <rPh sb="1" eb="3">
      <t>オウボ</t>
    </rPh>
    <rPh sb="7" eb="9">
      <t>テンプ</t>
    </rPh>
    <rPh sb="9" eb="11">
      <t>ショルイ</t>
    </rPh>
    <rPh sb="15" eb="17">
      <t>ユウソウ</t>
    </rPh>
    <rPh sb="22" eb="24">
      <t>オウボ</t>
    </rPh>
    <rPh sb="30" eb="32">
      <t>オウボ</t>
    </rPh>
    <rPh sb="32" eb="34">
      <t>モウシコミ</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</si>
</sst>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 #,##0_ ;_ * \-#,##0_ ;_ * &quot;-&quot;_ ;_ @_ "/>
    <numFmt numFmtId="176" formatCode="#,##0_ "/>
    <numFmt numFmtId="177" formatCode="#,##0_);[Red]\(#,##0\)"/>
    <numFmt numFmtId="178" formatCode="#,##0,"/>
    <numFmt numFmtId="179" formatCode="0_ "/>
    <numFmt numFmtId="180" formatCode="0&quot;団&quot;&quot;体&quot;"/>
    <numFmt numFmtId="181" formatCode="yyyy/m/d;@"/>
  </numFmts>
  <fonts count="119">
    <font>
      <sz val="11"/>
      <color theme="1"/>
      <name val="ＭＳ ゴシック"/>
      <family val="2"/>
      <charset val="128"/>
      <scheme val="minor"/>
    </font>
    <font>
      <sz val="6"/>
      <name val="ＭＳ ゴシック"/>
      <family val="2"/>
      <charset val="128"/>
      <scheme val="minor"/>
    </font>
    <font>
      <sz val="11"/>
      <color theme="1"/>
      <name val="HG丸ｺﾞｼｯｸM-PRO"/>
      <family val="3"/>
      <charset val="128"/>
      <scheme val="major"/>
    </font>
    <font>
      <sz val="10"/>
      <color theme="1"/>
      <name val="HG丸ｺﾞｼｯｸM-PRO"/>
      <family val="3"/>
      <charset val="128"/>
      <scheme val="major"/>
    </font>
    <font>
      <sz val="9"/>
      <color theme="1"/>
      <name val="HG丸ｺﾞｼｯｸM-PRO"/>
      <family val="3"/>
      <charset val="128"/>
      <scheme val="major"/>
    </font>
    <font>
      <sz val="6"/>
      <color theme="1"/>
      <name val="HG丸ｺﾞｼｯｸM-PRO"/>
      <family val="3"/>
      <charset val="128"/>
      <scheme val="major"/>
    </font>
    <font>
      <sz val="8"/>
      <color theme="1"/>
      <name val="HG丸ｺﾞｼｯｸM-PRO"/>
      <family val="3"/>
      <charset val="128"/>
      <scheme val="major"/>
    </font>
    <font>
      <sz val="10"/>
      <color rgb="FFFF0000"/>
      <name val="HG丸ｺﾞｼｯｸM-PRO"/>
      <family val="3"/>
      <charset val="128"/>
      <scheme val="major"/>
    </font>
    <font>
      <sz val="12"/>
      <color theme="1"/>
      <name val="HG丸ｺﾞｼｯｸM-PRO"/>
      <family val="3"/>
      <charset val="128"/>
      <scheme val="major"/>
    </font>
    <font>
      <b/>
      <sz val="10"/>
      <color theme="1"/>
      <name val="HG丸ｺﾞｼｯｸM-PRO"/>
      <family val="3"/>
      <charset val="128"/>
      <scheme val="major"/>
    </font>
    <font>
      <u/>
      <sz val="10"/>
      <color theme="1"/>
      <name val="HG丸ｺﾞｼｯｸM-PRO"/>
      <family val="3"/>
      <charset val="128"/>
      <scheme val="major"/>
    </font>
    <font>
      <u/>
      <sz val="6"/>
      <color theme="1"/>
      <name val="HG丸ｺﾞｼｯｸM-PRO"/>
      <family val="3"/>
      <charset val="128"/>
      <scheme val="major"/>
    </font>
    <font>
      <sz val="10.5"/>
      <color theme="1"/>
      <name val="メイリオ"/>
      <family val="3"/>
      <charset val="128"/>
    </font>
    <font>
      <sz val="10.5"/>
      <color theme="1"/>
      <name val="游ゴシック"/>
      <family val="3"/>
      <charset val="128"/>
    </font>
    <font>
      <sz val="11"/>
      <color theme="1"/>
      <name val="游ゴシック"/>
      <family val="3"/>
      <charset val="128"/>
    </font>
    <font>
      <sz val="12"/>
      <color theme="1"/>
      <name val="游ゴシック"/>
      <family val="3"/>
      <charset val="128"/>
    </font>
    <font>
      <sz val="11"/>
      <color theme="1"/>
      <name val="ＭＳ ゴシック"/>
      <family val="3"/>
      <charset val="128"/>
      <scheme val="minor"/>
    </font>
    <font>
      <b/>
      <sz val="20"/>
      <color theme="1"/>
      <name val="ＭＳ ゴシック"/>
      <family val="3"/>
      <charset val="128"/>
      <scheme val="minor"/>
    </font>
    <font>
      <sz val="10"/>
      <name val="ＭＳ Ｐゴシック"/>
      <family val="3"/>
      <charset val="128"/>
    </font>
    <font>
      <b/>
      <sz val="15"/>
      <name val="ＭＳ ゴシック"/>
      <family val="3"/>
      <charset val="128"/>
      <scheme val="minor"/>
    </font>
    <font>
      <sz val="12"/>
      <name val="ＭＳ Ｐゴシック"/>
      <family val="3"/>
      <charset val="128"/>
    </font>
    <font>
      <sz val="12"/>
      <name val="ＭＳ ゴシック"/>
      <family val="3"/>
      <charset val="128"/>
    </font>
    <font>
      <sz val="12"/>
      <name val="HG丸ｺﾞｼｯｸM-PRO"/>
      <family val="3"/>
      <charset val="128"/>
      <scheme val="major"/>
    </font>
    <font>
      <sz val="10"/>
      <color theme="0"/>
      <name val="ＭＳ Ｐゴシック"/>
      <family val="3"/>
      <charset val="128"/>
    </font>
    <font>
      <sz val="6"/>
      <name val="ＭＳ Ｐゴシック"/>
      <family val="3"/>
      <charset val="128"/>
    </font>
    <font>
      <b/>
      <sz val="12"/>
      <name val="ＭＳ Ｐゴシック"/>
      <family val="3"/>
      <charset val="128"/>
    </font>
    <font>
      <b/>
      <sz val="14"/>
      <name val="ＭＳ Ｐゴシック"/>
      <family val="3"/>
      <charset val="128"/>
    </font>
    <font>
      <sz val="6"/>
      <name val="ＭＳ ゴシック"/>
      <family val="3"/>
      <charset val="128"/>
      <scheme val="minor"/>
    </font>
    <font>
      <b/>
      <sz val="12"/>
      <name val="ＭＳ ゴシック"/>
      <family val="3"/>
      <charset val="128"/>
    </font>
    <font>
      <sz val="14"/>
      <name val="ＭＳ Ｐゴシック"/>
      <family val="3"/>
      <charset val="128"/>
    </font>
    <font>
      <b/>
      <sz val="12"/>
      <color rgb="FFFF0000"/>
      <name val="HG丸ｺﾞｼｯｸM-PRO"/>
      <family val="3"/>
      <charset val="128"/>
      <scheme val="major"/>
    </font>
    <font>
      <sz val="15"/>
      <name val="ＭＳ Ｐゴシック"/>
      <family val="3"/>
      <charset val="128"/>
    </font>
    <font>
      <b/>
      <sz val="12"/>
      <color rgb="FFFF0000"/>
      <name val="ＭＳ Ｐゴシック"/>
      <family val="3"/>
      <charset val="128"/>
    </font>
    <font>
      <sz val="12"/>
      <color theme="1"/>
      <name val="ＭＳ Ｐゴシック"/>
      <family val="3"/>
      <charset val="128"/>
    </font>
    <font>
      <b/>
      <sz val="12"/>
      <color rgb="FFFF0000"/>
      <name val="ＭＳ ゴシック"/>
      <family val="3"/>
      <charset val="128"/>
    </font>
    <font>
      <b/>
      <sz val="18"/>
      <name val="ＭＳ Ｐゴシック"/>
      <family val="3"/>
      <charset val="128"/>
    </font>
    <font>
      <b/>
      <sz val="20"/>
      <name val="ＭＳ ゴシック"/>
      <family val="3"/>
      <charset val="128"/>
    </font>
    <font>
      <sz val="14"/>
      <color theme="1"/>
      <name val="ＭＳ ゴシック"/>
      <family val="3"/>
      <charset val="128"/>
      <scheme val="minor"/>
    </font>
    <font>
      <sz val="11"/>
      <name val="ＭＳ Ｐゴシック"/>
      <family val="3"/>
      <charset val="128"/>
    </font>
    <font>
      <b/>
      <sz val="14"/>
      <name val="ＭＳ ゴシック"/>
      <family val="3"/>
      <charset val="128"/>
      <scheme val="minor"/>
    </font>
    <font>
      <sz val="11"/>
      <color indexed="8"/>
      <name val="ＭＳ Ｐゴシック"/>
      <family val="3"/>
      <charset val="128"/>
    </font>
    <font>
      <sz val="16"/>
      <color indexed="8"/>
      <name val="ＭＳ Ｐゴシック"/>
      <family val="3"/>
      <charset val="128"/>
    </font>
    <font>
      <b/>
      <sz val="14"/>
      <color indexed="8"/>
      <name val="ＭＳ Ｐゴシック"/>
      <family val="3"/>
      <charset val="128"/>
    </font>
    <font>
      <b/>
      <sz val="18"/>
      <color indexed="8"/>
      <name val="ＭＳ Ｐゴシック"/>
      <family val="3"/>
      <charset val="128"/>
    </font>
    <font>
      <b/>
      <u/>
      <sz val="18"/>
      <color indexed="8"/>
      <name val="ＭＳ Ｐゴシック"/>
      <family val="3"/>
      <charset val="128"/>
    </font>
    <font>
      <sz val="14"/>
      <color indexed="8"/>
      <name val="ＭＳ Ｐゴシック"/>
      <family val="3"/>
      <charset val="128"/>
    </font>
    <font>
      <sz val="11"/>
      <color indexed="8"/>
      <name val="HG丸ｺﾞｼｯｸM-PRO"/>
      <family val="3"/>
      <charset val="128"/>
    </font>
    <font>
      <b/>
      <u val="double"/>
      <sz val="14"/>
      <color indexed="10"/>
      <name val="HG丸ｺﾞｼｯｸM-PRO"/>
      <family val="3"/>
      <charset val="128"/>
    </font>
    <font>
      <sz val="14"/>
      <color indexed="8"/>
      <name val="HG丸ｺﾞｼｯｸM-PRO"/>
      <family val="3"/>
      <charset val="128"/>
    </font>
    <font>
      <b/>
      <sz val="14"/>
      <color indexed="10"/>
      <name val="HG丸ｺﾞｼｯｸM-PRO"/>
      <family val="3"/>
      <charset val="128"/>
    </font>
    <font>
      <sz val="36"/>
      <color theme="1"/>
      <name val="ＭＳ ゴシック"/>
      <family val="3"/>
      <charset val="128"/>
      <scheme val="minor"/>
    </font>
    <font>
      <sz val="18"/>
      <color theme="1"/>
      <name val="ＭＳ ゴシック"/>
      <family val="3"/>
      <charset val="128"/>
    </font>
    <font>
      <b/>
      <sz val="24"/>
      <color theme="1"/>
      <name val="ＭＳ ゴシック"/>
      <family val="3"/>
      <charset val="128"/>
      <scheme val="minor"/>
    </font>
    <font>
      <sz val="18"/>
      <color theme="1"/>
      <name val="ＭＳ ゴシック"/>
      <family val="3"/>
      <charset val="128"/>
      <scheme val="minor"/>
    </font>
    <font>
      <b/>
      <sz val="20"/>
      <color theme="1"/>
      <name val="ＭＳ ゴシック"/>
      <family val="3"/>
      <charset val="128"/>
    </font>
    <font>
      <b/>
      <sz val="28"/>
      <color theme="1"/>
      <name val="ＭＳ ゴシック"/>
      <family val="3"/>
      <charset val="128"/>
      <scheme val="minor"/>
    </font>
    <font>
      <sz val="22"/>
      <color theme="1"/>
      <name val="ＭＳ ゴシック"/>
      <family val="3"/>
      <charset val="128"/>
    </font>
    <font>
      <sz val="22"/>
      <color theme="1"/>
      <name val="ＭＳ ゴシック"/>
      <family val="3"/>
      <charset val="128"/>
      <scheme val="minor"/>
    </font>
    <font>
      <sz val="28"/>
      <color theme="1"/>
      <name val="ＭＳ ゴシック"/>
      <family val="3"/>
      <charset val="128"/>
      <scheme val="minor"/>
    </font>
    <font>
      <sz val="22"/>
      <color rgb="FFFF0000"/>
      <name val="ＭＳ ゴシック"/>
      <family val="3"/>
      <charset val="128"/>
    </font>
    <font>
      <b/>
      <sz val="14"/>
      <color theme="1"/>
      <name val="ＭＳ ゴシック"/>
      <family val="3"/>
      <charset val="128"/>
      <scheme val="minor"/>
    </font>
    <font>
      <b/>
      <sz val="14"/>
      <color theme="1"/>
      <name val="ＭＳ ゴシック"/>
      <family val="3"/>
      <charset val="128"/>
    </font>
    <font>
      <sz val="9"/>
      <color theme="1"/>
      <name val="ＭＳ Ｐゴシック"/>
      <family val="3"/>
      <charset val="128"/>
    </font>
    <font>
      <b/>
      <sz val="18"/>
      <color theme="1"/>
      <name val="ＭＳ Ｐゴシック"/>
      <family val="3"/>
      <charset val="128"/>
    </font>
    <font>
      <sz val="14"/>
      <color theme="1"/>
      <name val="ＭＳ Ｐゴシック"/>
      <family val="3"/>
      <charset val="128"/>
    </font>
    <font>
      <b/>
      <sz val="12"/>
      <color theme="1"/>
      <name val="ＭＳ ゴシック"/>
      <family val="3"/>
      <charset val="128"/>
    </font>
    <font>
      <b/>
      <sz val="12"/>
      <color theme="1"/>
      <name val="ＭＳ Ｐゴシック"/>
      <family val="3"/>
      <charset val="128"/>
    </font>
    <font>
      <sz val="11"/>
      <color theme="1"/>
      <name val="ＭＳ Ｐゴシック"/>
      <family val="3"/>
      <charset val="128"/>
    </font>
    <font>
      <b/>
      <sz val="9"/>
      <color theme="1"/>
      <name val="ＭＳ Ｐゴシック"/>
      <family val="3"/>
      <charset val="128"/>
    </font>
    <font>
      <sz val="16"/>
      <color theme="1"/>
      <name val="ＭＳ ゴシック"/>
      <family val="3"/>
      <charset val="128"/>
    </font>
    <font>
      <sz val="14"/>
      <color theme="1"/>
      <name val="ＭＳ ゴシック"/>
      <family val="3"/>
      <charset val="128"/>
    </font>
    <font>
      <sz val="36"/>
      <color rgb="FFFF0000"/>
      <name val="ＭＳ ゴシック"/>
      <family val="3"/>
      <charset val="128"/>
      <scheme val="minor"/>
    </font>
    <font>
      <sz val="48"/>
      <color rgb="FFFF0000"/>
      <name val="ＭＳ ゴシック"/>
      <family val="3"/>
      <charset val="128"/>
      <scheme val="minor"/>
    </font>
    <font>
      <sz val="28"/>
      <color theme="1"/>
      <name val="游ゴシック"/>
      <family val="3"/>
      <charset val="128"/>
    </font>
    <font>
      <sz val="26"/>
      <color theme="1"/>
      <name val="ＭＳ ゴシック"/>
      <family val="3"/>
      <charset val="128"/>
      <scheme val="minor"/>
    </font>
    <font>
      <sz val="22"/>
      <color rgb="FFFF0000"/>
      <name val="ＭＳ ゴシック"/>
      <family val="2"/>
      <charset val="128"/>
    </font>
    <font>
      <sz val="20"/>
      <color theme="1"/>
      <name val="ＭＳ ゴシック"/>
      <family val="3"/>
      <charset val="128"/>
      <scheme val="minor"/>
    </font>
    <font>
      <sz val="11"/>
      <color theme="1"/>
      <name val="ＭＳ ゴシック"/>
      <family val="2"/>
      <charset val="128"/>
      <scheme val="minor"/>
    </font>
    <font>
      <sz val="10"/>
      <color theme="1"/>
      <name val="HG丸ｺﾞｼｯｸM-PRO"/>
      <family val="3"/>
      <charset val="128"/>
    </font>
    <font>
      <sz val="8"/>
      <color theme="1"/>
      <name val="HG丸ｺﾞｼｯｸM-PRO"/>
      <family val="3"/>
      <charset val="128"/>
    </font>
    <font>
      <sz val="5"/>
      <color theme="1"/>
      <name val="HG丸ｺﾞｼｯｸM-PRO"/>
      <family val="3"/>
      <charset val="128"/>
      <scheme val="major"/>
    </font>
    <font>
      <sz val="9"/>
      <color theme="1"/>
      <name val="HG丸ｺﾞｼｯｸM-PRO"/>
      <family val="3"/>
      <charset val="128"/>
    </font>
    <font>
      <sz val="10"/>
      <color rgb="FFFF0000"/>
      <name val="HG丸ｺﾞｼｯｸM-PRO"/>
      <family val="3"/>
      <charset val="128"/>
    </font>
    <font>
      <sz val="11"/>
      <color theme="1"/>
      <name val="HG丸ｺﾞｼｯｸM-PRO"/>
      <family val="3"/>
      <charset val="128"/>
    </font>
    <font>
      <sz val="9"/>
      <color rgb="FFFF0000"/>
      <name val="HG丸ｺﾞｼｯｸM-PRO"/>
      <family val="3"/>
      <charset val="128"/>
    </font>
    <font>
      <sz val="12"/>
      <color theme="1"/>
      <name val="HG丸ｺﾞｼｯｸM-PRO"/>
      <family val="3"/>
      <charset val="128"/>
    </font>
    <font>
      <u/>
      <sz val="11"/>
      <color theme="10"/>
      <name val="ＭＳ ゴシック"/>
      <family val="3"/>
      <charset val="128"/>
      <scheme val="minor"/>
    </font>
    <font>
      <sz val="9"/>
      <color indexed="81"/>
      <name val="HG丸ｺﾞｼｯｸM-PRO"/>
      <family val="3"/>
      <charset val="128"/>
    </font>
    <font>
      <b/>
      <sz val="10"/>
      <color theme="1"/>
      <name val="HG丸ｺﾞｼｯｸM-PRO"/>
      <family val="3"/>
      <charset val="128"/>
    </font>
    <font>
      <sz val="14"/>
      <color rgb="FFFF0000"/>
      <name val="HG丸ｺﾞｼｯｸM-PRO"/>
      <family val="3"/>
      <charset val="128"/>
      <scheme val="major"/>
    </font>
    <font>
      <sz val="14"/>
      <color rgb="FFFF0000"/>
      <name val="HG丸ｺﾞｼｯｸM-PRO"/>
      <family val="3"/>
      <charset val="128"/>
    </font>
    <font>
      <sz val="6"/>
      <color theme="1"/>
      <name val="HG丸ｺﾞｼｯｸM-PRO"/>
      <family val="3"/>
      <charset val="128"/>
    </font>
    <font>
      <sz val="4.5"/>
      <color theme="1"/>
      <name val="HG丸ｺﾞｼｯｸM-PRO"/>
      <family val="3"/>
      <charset val="128"/>
      <scheme val="major"/>
    </font>
    <font>
      <sz val="10"/>
      <name val="HG丸ｺﾞｼｯｸM-PRO"/>
      <family val="3"/>
      <charset val="128"/>
      <scheme val="major"/>
    </font>
    <font>
      <b/>
      <sz val="20"/>
      <color theme="1"/>
      <name val="ＭＳ ｐゴシック"/>
      <family val="3"/>
      <charset val="128"/>
    </font>
    <font>
      <sz val="10"/>
      <name val="HG丸ｺﾞｼｯｸM-PRO"/>
      <family val="3"/>
      <charset val="128"/>
    </font>
    <font>
      <sz val="9"/>
      <color indexed="81"/>
      <name val="MS P ゴシック"/>
      <family val="3"/>
      <charset val="128"/>
    </font>
    <font>
      <b/>
      <sz val="9"/>
      <color indexed="81"/>
      <name val="MS P ゴシック"/>
      <family val="3"/>
      <charset val="128"/>
    </font>
    <font>
      <sz val="9"/>
      <name val="HG丸ｺﾞｼｯｸM-PRO"/>
      <family val="3"/>
      <charset val="128"/>
    </font>
    <font>
      <sz val="11"/>
      <name val="HG丸ｺﾞｼｯｸM-PRO"/>
      <family val="3"/>
      <charset val="128"/>
    </font>
    <font>
      <sz val="10"/>
      <color theme="1"/>
      <name val="ＭＳ ゴシック"/>
      <family val="3"/>
      <charset val="128"/>
      <scheme val="minor"/>
    </font>
    <font>
      <b/>
      <sz val="16"/>
      <name val="ＭＳ Ｐゴシック"/>
      <family val="3"/>
      <charset val="128"/>
    </font>
    <font>
      <sz val="16"/>
      <color theme="1"/>
      <name val="HG丸ｺﾞｼｯｸM-PRO"/>
      <family val="3"/>
      <charset val="128"/>
      <scheme val="major"/>
    </font>
    <font>
      <sz val="10.5"/>
      <color theme="1"/>
      <name val="ＭＳ 明朝"/>
      <family val="1"/>
      <charset val="128"/>
    </font>
    <font>
      <sz val="7"/>
      <color theme="1"/>
      <name val="HG丸ｺﾞｼｯｸM-PRO"/>
      <family val="3"/>
      <charset val="128"/>
    </font>
    <font>
      <u/>
      <sz val="7"/>
      <color theme="1"/>
      <name val="HG丸ｺﾞｼｯｸM-PRO"/>
      <family val="3"/>
      <charset val="128"/>
    </font>
    <font>
      <b/>
      <sz val="14"/>
      <name val="HG丸ｺﾞｼｯｸM-PRO"/>
      <family val="3"/>
      <charset val="128"/>
      <scheme val="major"/>
    </font>
    <font>
      <sz val="9"/>
      <name val="HG丸ｺﾞｼｯｸM-PRO"/>
      <family val="3"/>
      <charset val="128"/>
      <scheme val="major"/>
    </font>
    <font>
      <sz val="12"/>
      <name val="HG丸ｺﾞｼｯｸM-PRO"/>
      <family val="3"/>
      <charset val="128"/>
    </font>
    <font>
      <sz val="5.5"/>
      <name val="HG丸ｺﾞｼｯｸM-PRO"/>
      <family val="3"/>
      <charset val="128"/>
    </font>
    <font>
      <sz val="8"/>
      <name val="HG丸ｺﾞｼｯｸM-PRO"/>
      <family val="3"/>
      <charset val="128"/>
    </font>
    <font>
      <u/>
      <sz val="10"/>
      <name val="HG丸ｺﾞｼｯｸM-PRO"/>
      <family val="3"/>
      <charset val="128"/>
      <scheme val="major"/>
    </font>
    <font>
      <sz val="8"/>
      <name val="HG丸ｺﾞｼｯｸM-PRO"/>
      <family val="3"/>
      <charset val="128"/>
      <scheme val="major"/>
    </font>
    <font>
      <sz val="11"/>
      <name val="HG丸ｺﾞｼｯｸM-PRO"/>
      <family val="3"/>
      <charset val="128"/>
      <scheme val="major"/>
    </font>
    <font>
      <sz val="6"/>
      <name val="HG丸ｺﾞｼｯｸM-PRO"/>
      <family val="3"/>
      <charset val="128"/>
    </font>
    <font>
      <sz val="9"/>
      <name val="ＭＳ Ｐゴシック"/>
      <family val="3"/>
      <charset val="128"/>
    </font>
    <font>
      <sz val="9"/>
      <color theme="1"/>
      <name val="ＭＳ ゴシック"/>
      <family val="3"/>
      <charset val="128"/>
      <scheme val="minor"/>
    </font>
    <font>
      <sz val="9"/>
      <color theme="1"/>
      <name val="ＭＳ ゴシック"/>
      <family val="2"/>
      <charset val="128"/>
      <scheme val="minor"/>
    </font>
    <font>
      <sz val="10"/>
      <color theme="1"/>
      <name val="ＭＳ Ｐゴシック"/>
      <family val="3"/>
      <charset val="128"/>
    </font>
  </fonts>
  <fills count="13">
    <fill>
      <patternFill patternType="none"/>
    </fill>
    <fill>
      <patternFill patternType="gray125"/>
    </fill>
    <fill>
      <patternFill patternType="solid">
        <fgColor rgb="FFFFFF99"/>
        <bgColor indexed="64"/>
      </patternFill>
    </fill>
    <fill>
      <patternFill patternType="solid">
        <fgColor rgb="FF00B0F0"/>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indexed="22"/>
        <bgColor indexed="64"/>
      </patternFill>
    </fill>
    <fill>
      <patternFill patternType="solid">
        <fgColor indexed="43"/>
        <bgColor indexed="64"/>
      </patternFill>
    </fill>
    <fill>
      <patternFill patternType="solid">
        <fgColor theme="4" tint="0.79998168889431442"/>
        <bgColor indexed="64"/>
      </patternFill>
    </fill>
    <fill>
      <patternFill patternType="solid">
        <fgColor theme="2"/>
        <bgColor indexed="64"/>
      </patternFill>
    </fill>
    <fill>
      <patternFill patternType="solid">
        <fgColor rgb="FFFFFF00"/>
        <bgColor indexed="64"/>
      </patternFill>
    </fill>
    <fill>
      <patternFill patternType="solid">
        <fgColor theme="2" tint="-9.9978637043366805E-2"/>
        <bgColor indexed="64"/>
      </patternFill>
    </fill>
  </fills>
  <borders count="2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bottom/>
      <diagonal/>
    </border>
    <border>
      <left style="thin">
        <color indexed="64"/>
      </left>
      <right/>
      <top style="medium">
        <color indexed="64"/>
      </top>
      <bottom/>
      <diagonal/>
    </border>
    <border>
      <left/>
      <right style="thin">
        <color indexed="64"/>
      </right>
      <top style="medium">
        <color indexed="64"/>
      </top>
      <bottom/>
      <diagonal/>
    </border>
    <border>
      <left/>
      <right/>
      <top style="thin">
        <color indexed="64"/>
      </top>
      <bottom style="dotted">
        <color indexed="64"/>
      </bottom>
      <diagonal/>
    </border>
    <border>
      <left/>
      <right/>
      <top style="dotted">
        <color indexed="64"/>
      </top>
      <bottom style="dotted">
        <color indexed="64"/>
      </bottom>
      <diagonal/>
    </border>
    <border>
      <left style="thin">
        <color indexed="64"/>
      </left>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dotted">
        <color indexed="64"/>
      </top>
      <bottom style="thin">
        <color indexed="64"/>
      </bottom>
      <diagonal/>
    </border>
    <border>
      <left/>
      <right style="dotted">
        <color indexed="64"/>
      </right>
      <top/>
      <bottom style="dotted">
        <color indexed="64"/>
      </bottom>
      <diagonal/>
    </border>
    <border>
      <left/>
      <right style="dotted">
        <color indexed="64"/>
      </right>
      <top/>
      <bottom/>
      <diagonal/>
    </border>
    <border>
      <left style="dotted">
        <color indexed="64"/>
      </left>
      <right/>
      <top/>
      <bottom/>
      <diagonal/>
    </border>
    <border>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style="medium">
        <color indexed="64"/>
      </left>
      <right style="medium">
        <color indexed="64"/>
      </right>
      <top style="medium">
        <color indexed="64"/>
      </top>
      <bottom style="medium">
        <color indexed="64"/>
      </bottom>
      <diagonal/>
    </border>
    <border>
      <left style="dotted">
        <color indexed="64"/>
      </left>
      <right/>
      <top style="medium">
        <color indexed="64"/>
      </top>
      <bottom style="medium">
        <color indexed="64"/>
      </bottom>
      <diagonal/>
    </border>
    <border>
      <left/>
      <right style="dotted">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right style="double">
        <color indexed="64"/>
      </right>
      <top/>
      <bottom/>
      <diagonal/>
    </border>
    <border>
      <left style="double">
        <color indexed="64"/>
      </left>
      <right/>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diagonalDown="1">
      <left/>
      <right/>
      <top style="thin">
        <color indexed="64"/>
      </top>
      <bottom/>
      <diagonal style="thin">
        <color indexed="64"/>
      </diagonal>
    </border>
    <border diagonalDown="1">
      <left style="thin">
        <color indexed="64"/>
      </left>
      <right/>
      <top style="thin">
        <color indexed="64"/>
      </top>
      <bottom/>
      <diagonal style="thin">
        <color indexed="64"/>
      </diagonal>
    </border>
    <border>
      <left/>
      <right style="double">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top style="double">
        <color indexed="64"/>
      </top>
      <bottom style="double">
        <color indexed="64"/>
      </bottom>
      <diagonal/>
    </border>
    <border>
      <left style="double">
        <color indexed="64"/>
      </left>
      <right/>
      <top style="medium">
        <color indexed="64"/>
      </top>
      <bottom/>
      <diagonal/>
    </border>
    <border>
      <left/>
      <right style="double">
        <color indexed="64"/>
      </right>
      <top style="medium">
        <color indexed="64"/>
      </top>
      <bottom style="medium">
        <color indexed="64"/>
      </bottom>
      <diagonal/>
    </border>
    <border diagonalDown="1">
      <left/>
      <right style="medium">
        <color indexed="64"/>
      </right>
      <top style="thin">
        <color indexed="64"/>
      </top>
      <bottom/>
      <diagonal style="thin">
        <color indexed="64"/>
      </diagonal>
    </border>
    <border diagonalDown="1">
      <left/>
      <right style="medium">
        <color indexed="64"/>
      </right>
      <top style="medium">
        <color indexed="64"/>
      </top>
      <bottom style="medium">
        <color indexed="64"/>
      </bottom>
      <diagonal style="thin">
        <color indexed="64"/>
      </diagonal>
    </border>
    <border diagonalDown="1">
      <left/>
      <right/>
      <top style="medium">
        <color indexed="64"/>
      </top>
      <bottom style="medium">
        <color indexed="64"/>
      </bottom>
      <diagonal style="thin">
        <color indexed="64"/>
      </diagonal>
    </border>
    <border diagonalDown="1">
      <left style="thin">
        <color indexed="64"/>
      </left>
      <right/>
      <top style="medium">
        <color indexed="64"/>
      </top>
      <bottom style="medium">
        <color indexed="64"/>
      </bottom>
      <diagonal style="thin">
        <color indexed="64"/>
      </diagonal>
    </border>
    <border>
      <left/>
      <right style="thin">
        <color indexed="64"/>
      </right>
      <top style="hair">
        <color indexed="64"/>
      </top>
      <bottom style="medium">
        <color indexed="64"/>
      </bottom>
      <diagonal/>
    </border>
    <border>
      <left/>
      <right/>
      <top style="hair">
        <color indexed="64"/>
      </top>
      <bottom style="medium">
        <color indexed="64"/>
      </bottom>
      <diagonal/>
    </border>
    <border>
      <left style="dotted">
        <color indexed="64"/>
      </left>
      <right/>
      <top style="hair">
        <color indexed="64"/>
      </top>
      <bottom style="medium">
        <color indexed="64"/>
      </bottom>
      <diagonal/>
    </border>
    <border>
      <left style="medium">
        <color indexed="64"/>
      </left>
      <right style="dotted">
        <color indexed="64"/>
      </right>
      <top/>
      <bottom style="medium">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dotted">
        <color indexed="64"/>
      </left>
      <right/>
      <top style="hair">
        <color indexed="64"/>
      </top>
      <bottom style="hair">
        <color indexed="64"/>
      </bottom>
      <diagonal/>
    </border>
    <border>
      <left style="medium">
        <color indexed="64"/>
      </left>
      <right style="dotted">
        <color indexed="64"/>
      </right>
      <top/>
      <bottom/>
      <diagonal/>
    </border>
    <border>
      <left/>
      <right style="medium">
        <color indexed="64"/>
      </right>
      <top style="hair">
        <color indexed="64"/>
      </top>
      <bottom/>
      <diagonal/>
    </border>
    <border>
      <left/>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dotted">
        <color indexed="64"/>
      </left>
      <right/>
      <top style="hair">
        <color indexed="64"/>
      </top>
      <bottom/>
      <diagonal/>
    </border>
    <border>
      <left/>
      <right/>
      <top style="dotted">
        <color indexed="64"/>
      </top>
      <bottom style="hair">
        <color indexed="64"/>
      </bottom>
      <diagonal/>
    </border>
    <border>
      <left style="thin">
        <color indexed="64"/>
      </left>
      <right/>
      <top style="dotted">
        <color indexed="64"/>
      </top>
      <bottom style="hair">
        <color indexed="64"/>
      </bottom>
      <diagonal/>
    </border>
    <border>
      <left/>
      <right style="thin">
        <color indexed="64"/>
      </right>
      <top style="dotted">
        <color indexed="64"/>
      </top>
      <bottom style="hair">
        <color indexed="64"/>
      </bottom>
      <diagonal/>
    </border>
    <border>
      <left style="dotted">
        <color indexed="64"/>
      </left>
      <right/>
      <top style="dotted">
        <color indexed="64"/>
      </top>
      <bottom style="hair">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double">
        <color indexed="64"/>
      </right>
      <top/>
      <bottom/>
      <diagonal/>
    </border>
    <border>
      <left style="double">
        <color indexed="64"/>
      </left>
      <right style="double">
        <color indexed="64"/>
      </right>
      <top style="double">
        <color indexed="64"/>
      </top>
      <bottom/>
      <diagonal/>
    </border>
    <border>
      <left/>
      <right style="double">
        <color rgb="FFFF0000"/>
      </right>
      <top/>
      <bottom style="double">
        <color rgb="FFFF0000"/>
      </bottom>
      <diagonal/>
    </border>
    <border>
      <left/>
      <right/>
      <top/>
      <bottom style="double">
        <color rgb="FFFF0000"/>
      </bottom>
      <diagonal/>
    </border>
    <border>
      <left style="double">
        <color rgb="FFFF0000"/>
      </left>
      <right/>
      <top/>
      <bottom style="double">
        <color rgb="FFFF0000"/>
      </bottom>
      <diagonal/>
    </border>
    <border>
      <left/>
      <right style="double">
        <color rgb="FFFF0000"/>
      </right>
      <top/>
      <bottom/>
      <diagonal/>
    </border>
    <border>
      <left style="double">
        <color rgb="FFFF0000"/>
      </left>
      <right/>
      <top/>
      <bottom/>
      <diagonal/>
    </border>
    <border>
      <left/>
      <right style="double">
        <color rgb="FFFF0000"/>
      </right>
      <top style="double">
        <color rgb="FFFF0000"/>
      </top>
      <bottom/>
      <diagonal/>
    </border>
    <border>
      <left/>
      <right/>
      <top style="double">
        <color rgb="FFFF0000"/>
      </top>
      <bottom/>
      <diagonal/>
    </border>
    <border>
      <left style="double">
        <color rgb="FFFF0000"/>
      </left>
      <right/>
      <top style="double">
        <color rgb="FFFF0000"/>
      </top>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bottom/>
      <diagonal/>
    </border>
    <border>
      <left style="hair">
        <color indexed="64"/>
      </left>
      <right/>
      <top/>
      <bottom/>
      <diagonal/>
    </border>
    <border>
      <left style="hair">
        <color indexed="64"/>
      </left>
      <right/>
      <top style="hair">
        <color indexed="64"/>
      </top>
      <bottom/>
      <diagonal/>
    </border>
    <border>
      <left/>
      <right style="hair">
        <color indexed="64"/>
      </right>
      <top/>
      <bottom style="hair">
        <color indexed="64"/>
      </bottom>
      <diagonal/>
    </border>
    <border>
      <left style="hair">
        <color indexed="64"/>
      </left>
      <right/>
      <top/>
      <bottom style="hair">
        <color indexed="64"/>
      </bottom>
      <diagonal/>
    </border>
    <border>
      <left/>
      <right style="hair">
        <color indexed="64"/>
      </right>
      <top style="hair">
        <color indexed="64"/>
      </top>
      <bottom/>
      <diagonal/>
    </border>
    <border>
      <left/>
      <right style="hair">
        <color indexed="64"/>
      </right>
      <top style="double">
        <color indexed="64"/>
      </top>
      <bottom style="double">
        <color indexed="64"/>
      </bottom>
      <diagonal/>
    </border>
    <border>
      <left style="hair">
        <color indexed="64"/>
      </left>
      <right/>
      <top style="double">
        <color indexed="64"/>
      </top>
      <bottom style="double">
        <color indexed="64"/>
      </bottom>
      <diagonal/>
    </border>
    <border>
      <left style="medium">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top style="thin">
        <color indexed="64"/>
      </top>
      <bottom style="thin">
        <color indexed="64"/>
      </bottom>
      <diagonal/>
    </border>
    <border>
      <left/>
      <right style="medium">
        <color indexed="64"/>
      </right>
      <top/>
      <bottom style="medium">
        <color indexed="64"/>
      </bottom>
      <diagonal/>
    </border>
    <border>
      <left/>
      <right/>
      <top style="dashed">
        <color auto="1"/>
      </top>
      <bottom style="dashed">
        <color auto="1"/>
      </bottom>
      <diagonal/>
    </border>
    <border>
      <left/>
      <right/>
      <top style="medium">
        <color indexed="64"/>
      </top>
      <bottom style="dashed">
        <color auto="1"/>
      </bottom>
      <diagonal/>
    </border>
    <border>
      <left/>
      <right style="medium">
        <color indexed="64"/>
      </right>
      <top style="dashed">
        <color auto="1"/>
      </top>
      <bottom style="dashed">
        <color auto="1"/>
      </bottom>
      <diagonal/>
    </border>
    <border>
      <left style="dashed">
        <color auto="1"/>
      </left>
      <right style="dashed">
        <color auto="1"/>
      </right>
      <top style="dashed">
        <color auto="1"/>
      </top>
      <bottom style="dashed">
        <color auto="1"/>
      </bottom>
      <diagonal/>
    </border>
    <border>
      <left style="medium">
        <color indexed="64"/>
      </left>
      <right/>
      <top/>
      <bottom style="dashed">
        <color auto="1"/>
      </bottom>
      <diagonal/>
    </border>
    <border>
      <left style="medium">
        <color indexed="64"/>
      </left>
      <right style="dashed">
        <color indexed="64"/>
      </right>
      <top style="medium">
        <color indexed="64"/>
      </top>
      <bottom/>
      <diagonal/>
    </border>
    <border>
      <left style="dashed">
        <color indexed="64"/>
      </left>
      <right style="dashed">
        <color indexed="64"/>
      </right>
      <top style="medium">
        <color indexed="64"/>
      </top>
      <bottom/>
      <diagonal/>
    </border>
    <border>
      <left style="dashed">
        <color indexed="64"/>
      </left>
      <right style="dashed">
        <color indexed="64"/>
      </right>
      <top style="medium">
        <color indexed="64"/>
      </top>
      <bottom style="dashed">
        <color auto="1"/>
      </bottom>
      <diagonal/>
    </border>
    <border>
      <left style="thin">
        <color indexed="64"/>
      </left>
      <right/>
      <top style="medium">
        <color indexed="64"/>
      </top>
      <bottom style="hair">
        <color indexed="64"/>
      </bottom>
      <diagonal/>
    </border>
    <border>
      <left/>
      <right style="medium">
        <color indexed="64"/>
      </right>
      <top style="hair">
        <color indexed="64"/>
      </top>
      <bottom style="thin">
        <color indexed="64"/>
      </bottom>
      <diagonal/>
    </border>
    <border>
      <left/>
      <right style="thin">
        <color indexed="64"/>
      </right>
      <top style="medium">
        <color indexed="64"/>
      </top>
      <bottom style="hair">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medium">
        <color indexed="64"/>
      </left>
      <right style="dashed">
        <color auto="1"/>
      </right>
      <top style="medium">
        <color indexed="64"/>
      </top>
      <bottom style="hair">
        <color indexed="64"/>
      </bottom>
      <diagonal/>
    </border>
    <border>
      <left style="dashed">
        <color auto="1"/>
      </left>
      <right style="dashed">
        <color auto="1"/>
      </right>
      <top style="medium">
        <color indexed="64"/>
      </top>
      <bottom style="hair">
        <color indexed="64"/>
      </bottom>
      <diagonal/>
    </border>
    <border>
      <left style="dashed">
        <color auto="1"/>
      </left>
      <right style="medium">
        <color indexed="64"/>
      </right>
      <top style="medium">
        <color indexed="64"/>
      </top>
      <bottom style="hair">
        <color indexed="64"/>
      </bottom>
      <diagonal/>
    </border>
    <border>
      <left style="medium">
        <color indexed="64"/>
      </left>
      <right style="dashed">
        <color auto="1"/>
      </right>
      <top style="hair">
        <color indexed="64"/>
      </top>
      <bottom style="hair">
        <color indexed="64"/>
      </bottom>
      <diagonal/>
    </border>
    <border>
      <left style="dashed">
        <color auto="1"/>
      </left>
      <right style="dashed">
        <color auto="1"/>
      </right>
      <top style="hair">
        <color indexed="64"/>
      </top>
      <bottom style="hair">
        <color indexed="64"/>
      </bottom>
      <diagonal/>
    </border>
    <border>
      <left style="dashed">
        <color auto="1"/>
      </left>
      <right style="medium">
        <color indexed="64"/>
      </right>
      <top style="hair">
        <color indexed="64"/>
      </top>
      <bottom style="hair">
        <color indexed="64"/>
      </bottom>
      <diagonal/>
    </border>
    <border>
      <left style="medium">
        <color indexed="64"/>
      </left>
      <right style="dashed">
        <color auto="1"/>
      </right>
      <top style="hair">
        <color indexed="64"/>
      </top>
      <bottom style="medium">
        <color indexed="64"/>
      </bottom>
      <diagonal/>
    </border>
    <border>
      <left style="dashed">
        <color auto="1"/>
      </left>
      <right style="dashed">
        <color auto="1"/>
      </right>
      <top style="hair">
        <color indexed="64"/>
      </top>
      <bottom style="medium">
        <color indexed="64"/>
      </bottom>
      <diagonal/>
    </border>
    <border>
      <left style="dashed">
        <color auto="1"/>
      </left>
      <right style="medium">
        <color indexed="64"/>
      </right>
      <top style="hair">
        <color indexed="64"/>
      </top>
      <bottom style="medium">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right style="medium">
        <color indexed="64"/>
      </right>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style="medium">
        <color indexed="64"/>
      </left>
      <right/>
      <top style="thin">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top style="hair">
        <color indexed="64"/>
      </top>
      <bottom style="thin">
        <color indexed="64"/>
      </bottom>
      <diagonal/>
    </border>
    <border>
      <left style="medium">
        <color indexed="64"/>
      </left>
      <right style="thin">
        <color indexed="64"/>
      </right>
      <top style="medium">
        <color indexed="64"/>
      </top>
      <bottom/>
      <diagonal/>
    </border>
    <border diagonalDown="1">
      <left style="thin">
        <color indexed="64"/>
      </left>
      <right/>
      <top/>
      <bottom style="thin">
        <color indexed="64"/>
      </bottom>
      <diagonal style="thin">
        <color auto="1"/>
      </diagonal>
    </border>
    <border diagonalDown="1">
      <left/>
      <right/>
      <top/>
      <bottom style="thin">
        <color indexed="64"/>
      </bottom>
      <diagonal style="thin">
        <color auto="1"/>
      </diagonal>
    </border>
    <border>
      <left style="thick">
        <color indexed="64"/>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thin">
        <color indexed="64"/>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style="thin">
        <color indexed="64"/>
      </right>
      <top style="medium">
        <color indexed="64"/>
      </top>
      <bottom style="hair">
        <color indexed="64"/>
      </bottom>
      <diagonal/>
    </border>
    <border>
      <left/>
      <right style="thick">
        <color indexed="64"/>
      </right>
      <top style="medium">
        <color indexed="64"/>
      </top>
      <bottom style="hair">
        <color indexed="64"/>
      </bottom>
      <diagonal/>
    </border>
    <border>
      <left style="thick">
        <color indexed="64"/>
      </left>
      <right style="thin">
        <color indexed="64"/>
      </right>
      <top style="hair">
        <color indexed="64"/>
      </top>
      <bottom style="thin">
        <color indexed="64"/>
      </bottom>
      <diagonal/>
    </border>
    <border>
      <left/>
      <right style="thick">
        <color indexed="64"/>
      </right>
      <top style="hair">
        <color indexed="64"/>
      </top>
      <bottom style="thin">
        <color indexed="64"/>
      </bottom>
      <diagonal/>
    </border>
    <border>
      <left style="thick">
        <color indexed="64"/>
      </left>
      <right/>
      <top/>
      <bottom/>
      <diagonal/>
    </border>
    <border>
      <left/>
      <right style="thick">
        <color indexed="64"/>
      </right>
      <top/>
      <bottom/>
      <diagonal/>
    </border>
    <border>
      <left style="thick">
        <color indexed="64"/>
      </left>
      <right style="thin">
        <color indexed="64"/>
      </right>
      <top style="thin">
        <color indexed="64"/>
      </top>
      <bottom style="hair">
        <color indexed="64"/>
      </bottom>
      <diagonal/>
    </border>
    <border>
      <left style="thin">
        <color indexed="64"/>
      </left>
      <right style="thick">
        <color indexed="64"/>
      </right>
      <top style="thin">
        <color indexed="64"/>
      </top>
      <bottom style="hair">
        <color indexed="64"/>
      </bottom>
      <diagonal/>
    </border>
    <border>
      <left style="thick">
        <color indexed="64"/>
      </left>
      <right style="thin">
        <color indexed="64"/>
      </right>
      <top style="hair">
        <color indexed="64"/>
      </top>
      <bottom style="hair">
        <color indexed="64"/>
      </bottom>
      <diagonal/>
    </border>
    <border>
      <left style="thin">
        <color indexed="64"/>
      </left>
      <right style="thick">
        <color indexed="64"/>
      </right>
      <top style="hair">
        <color indexed="64"/>
      </top>
      <bottom style="hair">
        <color indexed="64"/>
      </bottom>
      <diagonal/>
    </border>
    <border>
      <left style="thick">
        <color indexed="64"/>
      </left>
      <right style="thin">
        <color indexed="64"/>
      </right>
      <top style="hair">
        <color indexed="64"/>
      </top>
      <bottom/>
      <diagonal/>
    </border>
    <border>
      <left style="thin">
        <color indexed="64"/>
      </left>
      <right style="thick">
        <color indexed="64"/>
      </right>
      <top style="hair">
        <color indexed="64"/>
      </top>
      <bottom/>
      <diagonal/>
    </border>
    <border>
      <left style="medium">
        <color indexed="64"/>
      </left>
      <right style="dashed">
        <color auto="1"/>
      </right>
      <top style="dashed">
        <color indexed="64"/>
      </top>
      <bottom style="dashed">
        <color auto="1"/>
      </bottom>
      <diagonal/>
    </border>
    <border>
      <left style="dashed">
        <color indexed="64"/>
      </left>
      <right/>
      <top style="medium">
        <color indexed="64"/>
      </top>
      <bottom style="dashed">
        <color auto="1"/>
      </bottom>
      <diagonal/>
    </border>
    <border>
      <left/>
      <right style="medium">
        <color indexed="64"/>
      </right>
      <top style="medium">
        <color indexed="64"/>
      </top>
      <bottom style="dashed">
        <color auto="1"/>
      </bottom>
      <diagonal/>
    </border>
    <border diagonalDown="1">
      <left style="thin">
        <color indexed="64"/>
      </left>
      <right style="thin">
        <color indexed="64"/>
      </right>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hair">
        <color indexed="64"/>
      </right>
      <top style="thin">
        <color indexed="64"/>
      </top>
      <bottom style="thin">
        <color indexed="64"/>
      </bottom>
      <diagonal/>
    </border>
    <border diagonalDown="1">
      <left/>
      <right style="thin">
        <color indexed="64"/>
      </right>
      <top/>
      <bottom style="thin">
        <color indexed="64"/>
      </bottom>
      <diagonal style="thin">
        <color auto="1"/>
      </diagonal>
    </border>
    <border>
      <left style="medium">
        <color indexed="64"/>
      </left>
      <right/>
      <top style="dashed">
        <color auto="1"/>
      </top>
      <bottom style="medium">
        <color indexed="64"/>
      </bottom>
      <diagonal/>
    </border>
    <border>
      <left style="dashed">
        <color auto="1"/>
      </left>
      <right style="dashed">
        <color auto="1"/>
      </right>
      <top style="dashed">
        <color auto="1"/>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style="thick">
        <color indexed="64"/>
      </left>
      <right style="thin">
        <color indexed="64"/>
      </right>
      <top style="thin">
        <color indexed="64"/>
      </top>
      <bottom style="medium">
        <color indexed="64"/>
      </bottom>
      <diagonal/>
    </border>
    <border>
      <left/>
      <right style="thick">
        <color indexed="64"/>
      </right>
      <top/>
      <bottom style="medium">
        <color indexed="64"/>
      </bottom>
      <diagonal/>
    </border>
    <border>
      <left/>
      <right style="thick">
        <color indexed="64"/>
      </right>
      <top style="thin">
        <color indexed="64"/>
      </top>
      <bottom style="thin">
        <color indexed="64"/>
      </bottom>
      <diagonal/>
    </border>
    <border diagonalDown="1">
      <left style="thick">
        <color indexed="64"/>
      </left>
      <right/>
      <top style="thin">
        <color indexed="64"/>
      </top>
      <bottom style="thin">
        <color indexed="64"/>
      </bottom>
      <diagonal style="thin">
        <color indexed="64"/>
      </diagonal>
    </border>
    <border diagonalDown="1">
      <left/>
      <right style="thick">
        <color indexed="64"/>
      </right>
      <top style="thin">
        <color indexed="64"/>
      </top>
      <bottom style="thin">
        <color indexed="64"/>
      </bottom>
      <diagonal style="thin">
        <color indexed="64"/>
      </diagonal>
    </border>
    <border diagonalDown="1">
      <left style="thick">
        <color indexed="64"/>
      </left>
      <right/>
      <top style="thin">
        <color indexed="64"/>
      </top>
      <bottom/>
      <diagonal style="thin">
        <color indexed="64"/>
      </diagonal>
    </border>
    <border diagonalDown="1">
      <left/>
      <right style="thick">
        <color indexed="64"/>
      </right>
      <top style="thin">
        <color indexed="64"/>
      </top>
      <bottom/>
      <diagonal style="thin">
        <color indexed="64"/>
      </diagonal>
    </border>
    <border diagonalDown="1">
      <left style="thick">
        <color indexed="64"/>
      </left>
      <right/>
      <top/>
      <bottom style="thin">
        <color indexed="64"/>
      </bottom>
      <diagonal style="thin">
        <color indexed="64"/>
      </diagonal>
    </border>
    <border diagonalDown="1">
      <left/>
      <right style="thick">
        <color indexed="64"/>
      </right>
      <top/>
      <bottom style="thin">
        <color indexed="64"/>
      </bottom>
      <diagonal style="thin">
        <color indexed="64"/>
      </diagonal>
    </border>
    <border>
      <left/>
      <right style="thick">
        <color indexed="64"/>
      </right>
      <top style="medium">
        <color indexed="64"/>
      </top>
      <bottom style="thin">
        <color indexed="64"/>
      </bottom>
      <diagonal/>
    </border>
    <border>
      <left/>
      <right style="thick">
        <color indexed="64"/>
      </right>
      <top style="thin">
        <color indexed="64"/>
      </top>
      <bottom style="thick">
        <color indexed="64"/>
      </bottom>
      <diagonal/>
    </border>
    <border>
      <left style="thick">
        <color indexed="64"/>
      </left>
      <right style="thin">
        <color indexed="64"/>
      </right>
      <top style="medium">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medium">
        <color indexed="64"/>
      </left>
      <right style="thin">
        <color indexed="64"/>
      </right>
      <top/>
      <bottom style="medium">
        <color indexed="64"/>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top/>
      <bottom style="double">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s>
  <cellStyleXfs count="8">
    <xf numFmtId="0" fontId="0" fillId="0" borderId="0">
      <alignment vertical="center"/>
    </xf>
    <xf numFmtId="0" fontId="16" fillId="0" borderId="0">
      <alignment vertical="center"/>
    </xf>
    <xf numFmtId="0" fontId="16" fillId="0" borderId="0">
      <alignment vertical="center"/>
    </xf>
    <xf numFmtId="38" fontId="40" fillId="0" borderId="0" applyFont="0" applyFill="0" applyBorder="0" applyAlignment="0" applyProtection="0">
      <alignment vertical="center"/>
    </xf>
    <xf numFmtId="0" fontId="77" fillId="0" borderId="0">
      <alignment vertical="center"/>
    </xf>
    <xf numFmtId="0" fontId="86" fillId="0" borderId="0" applyNumberFormat="0" applyFill="0" applyBorder="0" applyAlignment="0" applyProtection="0">
      <alignment vertical="center"/>
    </xf>
    <xf numFmtId="0" fontId="77" fillId="0" borderId="0">
      <alignment vertical="center"/>
    </xf>
    <xf numFmtId="38" fontId="77" fillId="0" borderId="0" applyFont="0" applyFill="0" applyBorder="0" applyAlignment="0" applyProtection="0">
      <alignment vertical="center"/>
    </xf>
  </cellStyleXfs>
  <cellXfs count="1338">
    <xf numFmtId="0" fontId="0" fillId="0" borderId="0" xfId="0">
      <alignment vertical="center"/>
    </xf>
    <xf numFmtId="0" fontId="0" fillId="0" borderId="0" xfId="0" applyBorder="1">
      <alignment vertical="center"/>
    </xf>
    <xf numFmtId="0" fontId="3" fillId="0" borderId="0" xfId="0" applyFont="1" applyFill="1" applyAlignment="1">
      <alignment vertical="center" shrinkToFit="1"/>
    </xf>
    <xf numFmtId="0" fontId="0" fillId="0" borderId="11" xfId="0" applyBorder="1">
      <alignment vertical="center"/>
    </xf>
    <xf numFmtId="0" fontId="0" fillId="0" borderId="45" xfId="0" applyBorder="1">
      <alignment vertical="center"/>
    </xf>
    <xf numFmtId="0" fontId="12" fillId="0" borderId="0" xfId="0" applyFont="1" applyFill="1" applyBorder="1" applyAlignment="1">
      <alignment vertical="center" wrapText="1"/>
    </xf>
    <xf numFmtId="0" fontId="16" fillId="0" borderId="0" xfId="2" applyProtection="1">
      <alignment vertical="center"/>
    </xf>
    <xf numFmtId="0" fontId="16" fillId="7" borderId="0" xfId="2" applyFill="1" applyProtection="1">
      <alignment vertical="center"/>
    </xf>
    <xf numFmtId="0" fontId="16" fillId="8" borderId="0" xfId="2" applyFill="1" applyProtection="1">
      <alignment vertical="center"/>
    </xf>
    <xf numFmtId="0" fontId="16" fillId="7" borderId="0" xfId="2" applyFill="1" applyProtection="1">
      <alignment vertical="center"/>
      <protection locked="0"/>
    </xf>
    <xf numFmtId="38" fontId="40" fillId="0" borderId="0" xfId="3" applyFont="1" applyBorder="1" applyAlignment="1" applyProtection="1">
      <alignment horizontal="center" vertical="center"/>
    </xf>
    <xf numFmtId="0" fontId="16" fillId="0" borderId="0" xfId="2" applyFill="1" applyBorder="1" applyAlignment="1" applyProtection="1">
      <alignment horizontal="right" vertical="center"/>
    </xf>
    <xf numFmtId="38" fontId="40" fillId="0" borderId="0" xfId="3" applyFont="1" applyFill="1" applyBorder="1" applyAlignment="1" applyProtection="1">
      <alignment horizontal="center" vertical="center"/>
    </xf>
    <xf numFmtId="0" fontId="16" fillId="0" borderId="0" xfId="2" applyBorder="1" applyAlignment="1" applyProtection="1">
      <alignment vertical="center" wrapText="1"/>
    </xf>
    <xf numFmtId="0" fontId="16" fillId="0" borderId="0" xfId="2" applyBorder="1" applyAlignment="1" applyProtection="1">
      <alignment horizontal="left" vertical="center"/>
    </xf>
    <xf numFmtId="0" fontId="16" fillId="0" borderId="95" xfId="2" applyFill="1" applyBorder="1" applyAlignment="1" applyProtection="1">
      <alignment vertical="center" wrapText="1"/>
      <protection locked="0"/>
    </xf>
    <xf numFmtId="0" fontId="16" fillId="0" borderId="40" xfId="2" applyBorder="1" applyProtection="1">
      <alignment vertical="center"/>
    </xf>
    <xf numFmtId="0" fontId="16" fillId="0" borderId="32" xfId="2" applyFill="1" applyBorder="1" applyAlignment="1" applyProtection="1">
      <alignment vertical="center" wrapText="1"/>
      <protection locked="0"/>
    </xf>
    <xf numFmtId="0" fontId="16" fillId="0" borderId="63" xfId="2" applyBorder="1" applyProtection="1">
      <alignment vertical="center"/>
    </xf>
    <xf numFmtId="0" fontId="16" fillId="0" borderId="40" xfId="2" applyFill="1" applyBorder="1" applyAlignment="1" applyProtection="1">
      <alignment vertical="center" wrapText="1"/>
      <protection locked="0"/>
    </xf>
    <xf numFmtId="0" fontId="16" fillId="0" borderId="40" xfId="2" applyFill="1" applyBorder="1" applyProtection="1">
      <alignment vertical="center"/>
    </xf>
    <xf numFmtId="0" fontId="16" fillId="0" borderId="58" xfId="2" applyBorder="1" applyAlignment="1" applyProtection="1">
      <alignment horizontal="center" vertical="center"/>
    </xf>
    <xf numFmtId="0" fontId="16" fillId="0" borderId="14" xfId="2" applyBorder="1" applyProtection="1">
      <alignment vertical="center"/>
    </xf>
    <xf numFmtId="0" fontId="16" fillId="0" borderId="0" xfId="2" applyBorder="1" applyAlignment="1" applyProtection="1">
      <alignment vertical="center" shrinkToFit="1"/>
      <protection hidden="1"/>
    </xf>
    <xf numFmtId="0" fontId="16" fillId="0" borderId="20" xfId="2" applyBorder="1" applyProtection="1">
      <alignment vertical="center"/>
    </xf>
    <xf numFmtId="0" fontId="45" fillId="0" borderId="0" xfId="2" applyFont="1" applyProtection="1">
      <alignment vertical="center"/>
    </xf>
    <xf numFmtId="0" fontId="46" fillId="7" borderId="0" xfId="2" applyFont="1" applyFill="1" applyProtection="1">
      <alignment vertical="center"/>
    </xf>
    <xf numFmtId="0" fontId="47" fillId="7" borderId="0" xfId="2" applyFont="1" applyFill="1" applyProtection="1">
      <alignment vertical="center"/>
    </xf>
    <xf numFmtId="0" fontId="48" fillId="7" borderId="0" xfId="2" applyFont="1" applyFill="1" applyProtection="1">
      <alignment vertical="center"/>
    </xf>
    <xf numFmtId="0" fontId="49" fillId="7" borderId="0" xfId="2" applyFont="1" applyFill="1" applyProtection="1">
      <alignment vertical="center"/>
    </xf>
    <xf numFmtId="0" fontId="0" fillId="0" borderId="0" xfId="0" applyAlignment="1">
      <alignment vertical="center"/>
    </xf>
    <xf numFmtId="0" fontId="0" fillId="0" borderId="0" xfId="0" applyAlignment="1">
      <alignment horizontal="left" vertical="center"/>
    </xf>
    <xf numFmtId="0" fontId="58" fillId="0" borderId="0" xfId="0" applyFont="1" applyBorder="1" applyAlignment="1">
      <alignment horizontal="center" vertical="center"/>
    </xf>
    <xf numFmtId="0" fontId="16" fillId="0" borderId="96" xfId="2" applyBorder="1" applyAlignment="1" applyProtection="1">
      <alignment horizontal="center" vertical="center"/>
    </xf>
    <xf numFmtId="0" fontId="0" fillId="0" borderId="0" xfId="0" applyFont="1">
      <alignment vertical="center"/>
    </xf>
    <xf numFmtId="0" fontId="0" fillId="0" borderId="0" xfId="0" applyFont="1" applyBorder="1">
      <alignment vertical="center"/>
    </xf>
    <xf numFmtId="0" fontId="16" fillId="0" borderId="20" xfId="0" applyFont="1" applyBorder="1">
      <alignment vertical="center"/>
    </xf>
    <xf numFmtId="0" fontId="16" fillId="0" borderId="0" xfId="0" applyFont="1" applyAlignment="1">
      <alignment horizontal="left" vertical="center" wrapText="1"/>
    </xf>
    <xf numFmtId="0" fontId="16" fillId="0" borderId="0" xfId="0" applyFont="1" applyAlignment="1">
      <alignment horizontal="left" vertical="center"/>
    </xf>
    <xf numFmtId="0" fontId="18" fillId="0" borderId="0" xfId="1" applyFont="1" applyBorder="1" applyProtection="1">
      <alignment vertical="center"/>
    </xf>
    <xf numFmtId="0" fontId="20" fillId="0" borderId="0" xfId="1" applyFont="1" applyBorder="1" applyAlignment="1" applyProtection="1">
      <alignment horizontal="left" vertical="top" wrapText="1"/>
    </xf>
    <xf numFmtId="0" fontId="60" fillId="0" borderId="0" xfId="1" applyFont="1" applyProtection="1">
      <alignment vertical="center"/>
    </xf>
    <xf numFmtId="0" fontId="17" fillId="0" borderId="0" xfId="1" applyFont="1" applyProtection="1">
      <alignment vertical="center"/>
    </xf>
    <xf numFmtId="0" fontId="37" fillId="0" borderId="0" xfId="1" applyFont="1" applyAlignment="1" applyProtection="1">
      <alignment vertical="center"/>
    </xf>
    <xf numFmtId="0" fontId="39" fillId="0" borderId="48" xfId="1" applyFont="1" applyBorder="1" applyAlignment="1" applyProtection="1">
      <alignment horizontal="center" vertical="center"/>
    </xf>
    <xf numFmtId="0" fontId="36" fillId="0" borderId="0" xfId="1" applyFont="1" applyBorder="1" applyAlignment="1" applyProtection="1">
      <alignment horizontal="left" vertical="center" wrapText="1"/>
    </xf>
    <xf numFmtId="0" fontId="18" fillId="0" borderId="12" xfId="1" applyFont="1" applyBorder="1" applyProtection="1">
      <alignment vertical="center"/>
    </xf>
    <xf numFmtId="0" fontId="20" fillId="6" borderId="18" xfId="1" applyFont="1" applyFill="1" applyBorder="1" applyAlignment="1" applyProtection="1">
      <alignment horizontal="left" vertical="center"/>
    </xf>
    <xf numFmtId="0" fontId="20" fillId="6" borderId="3" xfId="1" applyFont="1" applyFill="1" applyBorder="1" applyAlignment="1" applyProtection="1">
      <alignment horizontal="left" vertical="center"/>
    </xf>
    <xf numFmtId="0" fontId="20" fillId="6" borderId="4" xfId="1" applyFont="1" applyFill="1" applyBorder="1" applyAlignment="1" applyProtection="1">
      <alignment horizontal="left" vertical="center"/>
    </xf>
    <xf numFmtId="0" fontId="20" fillId="6" borderId="23" xfId="1" applyFont="1" applyFill="1" applyBorder="1" applyAlignment="1" applyProtection="1">
      <alignment vertical="center"/>
    </xf>
    <xf numFmtId="0" fontId="20" fillId="6" borderId="24" xfId="1" applyFont="1" applyFill="1" applyBorder="1" applyAlignment="1" applyProtection="1">
      <alignment horizontal="left" vertical="center"/>
    </xf>
    <xf numFmtId="0" fontId="20" fillId="6" borderId="25" xfId="1" applyFont="1" applyFill="1" applyBorder="1" applyAlignment="1" applyProtection="1">
      <alignment horizontal="left" vertical="center"/>
    </xf>
    <xf numFmtId="0" fontId="20" fillId="6" borderId="83" xfId="1" applyFont="1" applyFill="1" applyBorder="1" applyAlignment="1" applyProtection="1">
      <alignment horizontal="left" vertical="center"/>
    </xf>
    <xf numFmtId="0" fontId="20" fillId="6" borderId="80" xfId="1" applyFont="1" applyFill="1" applyBorder="1" applyAlignment="1" applyProtection="1">
      <alignment horizontal="justify" vertical="center" wrapText="1"/>
    </xf>
    <xf numFmtId="0" fontId="20" fillId="6" borderId="82" xfId="1" applyFont="1" applyFill="1" applyBorder="1" applyAlignment="1" applyProtection="1">
      <alignment horizontal="justify" vertical="center" wrapText="1"/>
    </xf>
    <xf numFmtId="0" fontId="20" fillId="6" borderId="77" xfId="1" applyFont="1" applyFill="1" applyBorder="1" applyAlignment="1" applyProtection="1">
      <alignment horizontal="left" vertical="center"/>
    </xf>
    <xf numFmtId="0" fontId="20" fillId="6" borderId="76" xfId="1" applyFont="1" applyFill="1" applyBorder="1" applyAlignment="1" applyProtection="1">
      <alignment horizontal="justify" vertical="center" wrapText="1"/>
    </xf>
    <xf numFmtId="0" fontId="20" fillId="6" borderId="75" xfId="1" applyFont="1" applyFill="1" applyBorder="1" applyAlignment="1" applyProtection="1">
      <alignment horizontal="justify" vertical="center" wrapText="1"/>
    </xf>
    <xf numFmtId="0" fontId="20" fillId="0" borderId="6" xfId="1" applyFont="1" applyFill="1" applyBorder="1" applyAlignment="1" applyProtection="1">
      <alignment horizontal="left" vertical="center"/>
    </xf>
    <xf numFmtId="177" fontId="20" fillId="0" borderId="0" xfId="1" applyNumberFormat="1" applyFont="1" applyFill="1" applyBorder="1" applyAlignment="1" applyProtection="1">
      <alignment horizontal="left" vertical="center"/>
    </xf>
    <xf numFmtId="176" fontId="20" fillId="0" borderId="0" xfId="1" applyNumberFormat="1" applyFont="1" applyFill="1" applyBorder="1" applyAlignment="1" applyProtection="1">
      <alignment horizontal="center" vertical="center"/>
    </xf>
    <xf numFmtId="176" fontId="20" fillId="4" borderId="0" xfId="1" applyNumberFormat="1" applyFont="1" applyFill="1" applyBorder="1" applyAlignment="1" applyProtection="1">
      <alignment horizontal="center" vertical="center"/>
    </xf>
    <xf numFmtId="0" fontId="20" fillId="4" borderId="0" xfId="1" applyFont="1" applyFill="1" applyBorder="1" applyAlignment="1" applyProtection="1">
      <alignment horizontal="left" vertical="top" wrapText="1"/>
    </xf>
    <xf numFmtId="177" fontId="31" fillId="4" borderId="0" xfId="1" applyNumberFormat="1" applyFont="1" applyFill="1" applyBorder="1" applyAlignment="1" applyProtection="1">
      <alignment horizontal="left" vertical="top" wrapText="1"/>
    </xf>
    <xf numFmtId="176" fontId="20" fillId="0" borderId="61" xfId="1" applyNumberFormat="1" applyFont="1" applyFill="1" applyBorder="1" applyAlignment="1" applyProtection="1">
      <alignment horizontal="center" vertical="center"/>
    </xf>
    <xf numFmtId="0" fontId="29" fillId="0" borderId="0" xfId="1" applyFont="1" applyBorder="1" applyProtection="1">
      <alignment vertical="center"/>
    </xf>
    <xf numFmtId="176" fontId="29" fillId="0" borderId="0" xfId="1" applyNumberFormat="1" applyFont="1" applyFill="1" applyBorder="1" applyAlignment="1" applyProtection="1">
      <alignment horizontal="center" vertical="center"/>
    </xf>
    <xf numFmtId="0" fontId="29" fillId="4" borderId="0" xfId="1" applyFont="1" applyFill="1" applyBorder="1" applyAlignment="1" applyProtection="1">
      <alignment horizontal="center" vertical="center"/>
    </xf>
    <xf numFmtId="0" fontId="61" fillId="0" borderId="0" xfId="1" applyFont="1" applyFill="1" applyBorder="1" applyAlignment="1" applyProtection="1">
      <alignment horizontal="left" vertical="center"/>
    </xf>
    <xf numFmtId="0" fontId="29" fillId="0" borderId="0" xfId="1" applyFont="1" applyFill="1" applyBorder="1" applyAlignment="1" applyProtection="1">
      <alignment horizontal="left" vertical="center"/>
    </xf>
    <xf numFmtId="0" fontId="64" fillId="0" borderId="0" xfId="1" applyFont="1" applyFill="1" applyBorder="1" applyAlignment="1" applyProtection="1">
      <alignment horizontal="left" vertical="center"/>
    </xf>
    <xf numFmtId="0" fontId="29" fillId="0" borderId="0" xfId="1" applyFont="1" applyFill="1" applyBorder="1" applyAlignment="1" applyProtection="1">
      <alignment horizontal="center" vertical="center"/>
    </xf>
    <xf numFmtId="0" fontId="65" fillId="0" borderId="14" xfId="1" applyFont="1" applyFill="1" applyBorder="1" applyAlignment="1" applyProtection="1">
      <alignment vertical="center"/>
    </xf>
    <xf numFmtId="0" fontId="34" fillId="0" borderId="14" xfId="1" applyFont="1" applyFill="1" applyBorder="1" applyAlignment="1" applyProtection="1">
      <alignment vertical="center"/>
    </xf>
    <xf numFmtId="0" fontId="21" fillId="0" borderId="0" xfId="1" applyFont="1" applyBorder="1" applyAlignment="1" applyProtection="1">
      <alignment horizontal="left" vertical="top" wrapText="1"/>
    </xf>
    <xf numFmtId="0" fontId="61" fillId="0" borderId="0" xfId="1" applyFont="1" applyBorder="1" applyAlignment="1" applyProtection="1">
      <alignment vertical="top"/>
    </xf>
    <xf numFmtId="0" fontId="28" fillId="0" borderId="0" xfId="1" applyFont="1" applyBorder="1" applyAlignment="1" applyProtection="1">
      <alignment vertical="top"/>
    </xf>
    <xf numFmtId="0" fontId="20" fillId="0" borderId="0" xfId="1" applyFont="1" applyBorder="1" applyAlignment="1" applyProtection="1">
      <alignment horizontal="justify" vertical="center" wrapText="1"/>
    </xf>
    <xf numFmtId="176" fontId="20" fillId="0" borderId="0" xfId="1" applyNumberFormat="1" applyFont="1" applyBorder="1" applyAlignment="1" applyProtection="1">
      <alignment horizontal="right"/>
    </xf>
    <xf numFmtId="0" fontId="18" fillId="0" borderId="60" xfId="1" applyFont="1" applyBorder="1" applyProtection="1">
      <alignment vertical="center"/>
    </xf>
    <xf numFmtId="0" fontId="20" fillId="0" borderId="61" xfId="1" applyFont="1" applyFill="1" applyBorder="1" applyAlignment="1" applyProtection="1">
      <alignment horizontal="center" vertical="center"/>
    </xf>
    <xf numFmtId="0" fontId="25" fillId="0" borderId="0" xfId="1" applyFont="1" applyFill="1" applyBorder="1" applyAlignment="1" applyProtection="1">
      <alignment vertical="center"/>
    </xf>
    <xf numFmtId="178" fontId="19" fillId="0" borderId="48" xfId="1" applyNumberFormat="1" applyFont="1" applyBorder="1" applyAlignment="1" applyProtection="1">
      <alignment vertical="center"/>
    </xf>
    <xf numFmtId="0" fontId="19" fillId="0" borderId="11" xfId="1" applyFont="1" applyBorder="1" applyAlignment="1" applyProtection="1">
      <alignment horizontal="left" vertical="center"/>
    </xf>
    <xf numFmtId="0" fontId="18" fillId="0" borderId="0" xfId="1" applyFont="1" applyProtection="1">
      <alignment vertical="center"/>
    </xf>
    <xf numFmtId="0" fontId="14" fillId="0" borderId="0" xfId="0" applyFont="1" applyProtection="1">
      <alignment vertical="center"/>
    </xf>
    <xf numFmtId="0" fontId="14" fillId="3" borderId="0" xfId="0" applyFont="1" applyFill="1" applyProtection="1">
      <alignment vertical="center"/>
    </xf>
    <xf numFmtId="0" fontId="14" fillId="0" borderId="0" xfId="0" applyFont="1" applyBorder="1" applyProtection="1">
      <alignment vertical="center"/>
    </xf>
    <xf numFmtId="0" fontId="13" fillId="0" borderId="47" xfId="0" applyFont="1" applyFill="1" applyBorder="1" applyAlignment="1" applyProtection="1">
      <alignment vertical="center" wrapText="1"/>
    </xf>
    <xf numFmtId="0" fontId="14" fillId="0" borderId="38" xfId="0" applyFont="1" applyBorder="1" applyAlignment="1" applyProtection="1">
      <alignment horizontal="left" vertical="center"/>
    </xf>
    <xf numFmtId="0" fontId="13" fillId="0" borderId="46" xfId="0" applyFont="1" applyFill="1" applyBorder="1" applyAlignment="1" applyProtection="1">
      <alignment vertical="center" wrapText="1"/>
    </xf>
    <xf numFmtId="0" fontId="14" fillId="0" borderId="38" xfId="0" applyFont="1" applyBorder="1" applyAlignment="1" applyProtection="1">
      <alignment vertical="center"/>
    </xf>
    <xf numFmtId="0" fontId="14" fillId="0" borderId="46" xfId="0" applyFont="1" applyBorder="1" applyAlignment="1" applyProtection="1">
      <alignment vertical="center"/>
    </xf>
    <xf numFmtId="0" fontId="14" fillId="0" borderId="46" xfId="0" applyFont="1" applyBorder="1" applyAlignment="1" applyProtection="1">
      <alignment horizontal="left" vertical="center"/>
    </xf>
    <xf numFmtId="0" fontId="14" fillId="0" borderId="12" xfId="0" applyFont="1" applyBorder="1" applyProtection="1">
      <alignment vertical="center"/>
    </xf>
    <xf numFmtId="0" fontId="14" fillId="0" borderId="9" xfId="0" applyFont="1" applyBorder="1" applyAlignment="1" applyProtection="1">
      <alignment horizontal="left" vertical="center"/>
    </xf>
    <xf numFmtId="0" fontId="14" fillId="0" borderId="9" xfId="0" applyFont="1" applyBorder="1" applyProtection="1">
      <alignment vertical="center"/>
    </xf>
    <xf numFmtId="0" fontId="14" fillId="0" borderId="44" xfId="0" applyFont="1" applyBorder="1" applyProtection="1">
      <alignment vertical="center"/>
    </xf>
    <xf numFmtId="0" fontId="14" fillId="0" borderId="9" xfId="0" applyFont="1" applyBorder="1" applyAlignment="1" applyProtection="1">
      <alignment horizontal="left" vertical="center" wrapText="1"/>
    </xf>
    <xf numFmtId="0" fontId="14" fillId="0" borderId="43" xfId="0" applyFont="1" applyBorder="1" applyAlignment="1" applyProtection="1">
      <alignment horizontal="left" vertical="center"/>
    </xf>
    <xf numFmtId="0" fontId="14" fillId="0" borderId="0" xfId="0" applyFont="1" applyFill="1" applyProtection="1">
      <alignment vertical="center"/>
    </xf>
    <xf numFmtId="0" fontId="14" fillId="0" borderId="14" xfId="0" applyFont="1" applyFill="1" applyBorder="1" applyProtection="1">
      <alignment vertical="center"/>
    </xf>
    <xf numFmtId="0" fontId="14" fillId="0" borderId="0" xfId="0" applyFont="1" applyFill="1" applyBorder="1" applyAlignment="1" applyProtection="1">
      <alignment horizontal="left" vertical="center"/>
    </xf>
    <xf numFmtId="0" fontId="14" fillId="0" borderId="26" xfId="0" applyFont="1" applyFill="1" applyBorder="1" applyProtection="1">
      <alignment vertical="center"/>
    </xf>
    <xf numFmtId="0" fontId="13" fillId="0" borderId="45" xfId="0" applyFont="1" applyFill="1" applyBorder="1" applyAlignment="1" applyProtection="1">
      <alignment vertical="center" wrapText="1"/>
    </xf>
    <xf numFmtId="0" fontId="13" fillId="0" borderId="38" xfId="0" applyFont="1" applyFill="1" applyBorder="1" applyAlignment="1" applyProtection="1">
      <alignment vertical="center" wrapText="1"/>
    </xf>
    <xf numFmtId="0" fontId="13" fillId="0" borderId="0" xfId="0" applyFont="1" applyFill="1" applyBorder="1" applyAlignment="1" applyProtection="1">
      <alignment vertical="center" wrapText="1"/>
    </xf>
    <xf numFmtId="0" fontId="78" fillId="0" borderId="0" xfId="4" applyFont="1" applyFill="1" applyBorder="1" applyAlignment="1" applyProtection="1">
      <alignment horizontal="left" vertical="center" shrinkToFit="1"/>
    </xf>
    <xf numFmtId="0" fontId="78" fillId="0" borderId="0" xfId="4" applyFont="1" applyFill="1" applyBorder="1" applyAlignment="1" applyProtection="1">
      <alignment horizontal="left" vertical="center" wrapText="1" shrinkToFit="1"/>
    </xf>
    <xf numFmtId="0" fontId="78" fillId="0" borderId="0" xfId="4" applyFont="1" applyFill="1" applyBorder="1" applyAlignment="1" applyProtection="1">
      <alignment horizontal="center" shrinkToFit="1"/>
    </xf>
    <xf numFmtId="0" fontId="78" fillId="0" borderId="0" xfId="4" applyFont="1" applyFill="1" applyBorder="1" applyAlignment="1" applyProtection="1">
      <alignment horizontal="left" vertical="top" wrapText="1" shrinkToFit="1"/>
    </xf>
    <xf numFmtId="0" fontId="78" fillId="0" borderId="0" xfId="4" applyFont="1" applyFill="1" applyBorder="1" applyAlignment="1" applyProtection="1">
      <alignment horizontal="left" vertical="top" shrinkToFit="1"/>
    </xf>
    <xf numFmtId="0" fontId="14" fillId="0" borderId="38" xfId="0" applyFont="1" applyBorder="1" applyAlignment="1" applyProtection="1">
      <alignment horizontal="left" vertical="center"/>
    </xf>
    <xf numFmtId="0" fontId="14" fillId="0" borderId="46" xfId="0" applyFont="1" applyBorder="1" applyAlignment="1" applyProtection="1">
      <alignment horizontal="left" vertical="center"/>
    </xf>
    <xf numFmtId="0" fontId="81" fillId="0" borderId="0" xfId="4" applyFont="1" applyFill="1" applyBorder="1" applyAlignment="1" applyProtection="1">
      <alignment shrinkToFit="1"/>
    </xf>
    <xf numFmtId="179" fontId="78" fillId="0" borderId="0" xfId="4" applyNumberFormat="1" applyFont="1" applyFill="1" applyBorder="1" applyAlignment="1" applyProtection="1">
      <alignment horizontal="center" vertical="center" shrinkToFit="1"/>
    </xf>
    <xf numFmtId="0" fontId="3" fillId="0" borderId="0" xfId="0" applyFont="1" applyFill="1" applyAlignment="1" applyProtection="1">
      <alignment vertical="center" shrinkToFit="1"/>
    </xf>
    <xf numFmtId="0" fontId="7" fillId="0" borderId="0" xfId="0" applyFont="1" applyFill="1" applyAlignment="1" applyProtection="1">
      <alignment vertical="center" shrinkToFit="1"/>
    </xf>
    <xf numFmtId="0" fontId="3" fillId="0" borderId="0" xfId="0" applyFont="1" applyAlignment="1" applyProtection="1">
      <alignment vertical="center" shrinkToFit="1"/>
    </xf>
    <xf numFmtId="0" fontId="78" fillId="0" borderId="0" xfId="4" applyFont="1" applyFill="1" applyAlignment="1" applyProtection="1">
      <alignment shrinkToFit="1"/>
    </xf>
    <xf numFmtId="0" fontId="3" fillId="0" borderId="0" xfId="4" applyFont="1" applyAlignment="1" applyProtection="1">
      <alignment vertical="center" shrinkToFit="1"/>
    </xf>
    <xf numFmtId="0" fontId="78" fillId="0" borderId="0" xfId="4" applyFont="1" applyFill="1" applyBorder="1" applyAlignment="1" applyProtection="1">
      <alignment horizontal="center" vertical="center" shrinkToFit="1"/>
    </xf>
    <xf numFmtId="0" fontId="79" fillId="0" borderId="0" xfId="4" applyFont="1" applyFill="1" applyBorder="1" applyAlignment="1" applyProtection="1">
      <alignment horizontal="left" vertical="center" wrapText="1" shrinkToFit="1"/>
    </xf>
    <xf numFmtId="0" fontId="3" fillId="0" borderId="0" xfId="0" applyFont="1" applyFill="1" applyBorder="1" applyAlignment="1" applyProtection="1">
      <alignment vertical="center" shrinkToFit="1"/>
    </xf>
    <xf numFmtId="0" fontId="78" fillId="0" borderId="0" xfId="4" applyFont="1" applyFill="1" applyAlignment="1" applyProtection="1">
      <alignment vertical="center" shrinkToFit="1"/>
    </xf>
    <xf numFmtId="0" fontId="78" fillId="0" borderId="0" xfId="4" applyFont="1" applyFill="1" applyBorder="1" applyAlignment="1" applyProtection="1">
      <alignment horizontal="center" vertical="center" wrapText="1" shrinkToFit="1"/>
    </xf>
    <xf numFmtId="0" fontId="0" fillId="0" borderId="1" xfId="0" applyBorder="1">
      <alignment vertical="center"/>
    </xf>
    <xf numFmtId="0" fontId="78" fillId="4" borderId="0" xfId="4" applyFont="1" applyFill="1" applyBorder="1" applyAlignment="1" applyProtection="1">
      <alignment horizontal="left" vertical="center" shrinkToFit="1"/>
    </xf>
    <xf numFmtId="0" fontId="0" fillId="11" borderId="0" xfId="0" applyFill="1">
      <alignment vertical="center"/>
    </xf>
    <xf numFmtId="0" fontId="100" fillId="0" borderId="0" xfId="0" applyFont="1">
      <alignment vertical="center"/>
    </xf>
    <xf numFmtId="0" fontId="100" fillId="0" borderId="149" xfId="0" applyFont="1" applyBorder="1">
      <alignment vertical="center"/>
    </xf>
    <xf numFmtId="0" fontId="100" fillId="0" borderId="150" xfId="0" applyFont="1" applyBorder="1">
      <alignment vertical="center"/>
    </xf>
    <xf numFmtId="0" fontId="100" fillId="0" borderId="151" xfId="0" applyFont="1" applyBorder="1">
      <alignment vertical="center"/>
    </xf>
    <xf numFmtId="0" fontId="100" fillId="10" borderId="147" xfId="0" applyFont="1" applyFill="1" applyBorder="1" applyAlignment="1">
      <alignment horizontal="right" vertical="center"/>
    </xf>
    <xf numFmtId="0" fontId="100" fillId="10" borderId="144" xfId="0" applyFont="1" applyFill="1" applyBorder="1">
      <alignment vertical="center"/>
    </xf>
    <xf numFmtId="0" fontId="100" fillId="10" borderId="147" xfId="0" applyFont="1" applyFill="1" applyBorder="1">
      <alignment vertical="center"/>
    </xf>
    <xf numFmtId="0" fontId="100" fillId="2" borderId="144" xfId="0" applyFont="1" applyFill="1" applyBorder="1">
      <alignment vertical="center"/>
    </xf>
    <xf numFmtId="0" fontId="100" fillId="10" borderId="146" xfId="0" applyFont="1" applyFill="1" applyBorder="1">
      <alignment vertical="center"/>
    </xf>
    <xf numFmtId="0" fontId="100" fillId="0" borderId="9" xfId="0" applyFont="1" applyBorder="1">
      <alignment vertical="center"/>
    </xf>
    <xf numFmtId="0" fontId="100" fillId="0" borderId="145" xfId="0" applyFont="1" applyBorder="1">
      <alignment vertical="center"/>
    </xf>
    <xf numFmtId="38" fontId="100" fillId="2" borderId="147" xfId="7" applyFont="1" applyFill="1" applyBorder="1">
      <alignment vertical="center"/>
    </xf>
    <xf numFmtId="38" fontId="100" fillId="10" borderId="144" xfId="7" applyFont="1" applyFill="1" applyBorder="1">
      <alignment vertical="center"/>
    </xf>
    <xf numFmtId="0" fontId="103" fillId="0" borderId="0" xfId="0" applyFont="1" applyAlignment="1">
      <alignment horizontal="justify" vertical="center"/>
    </xf>
    <xf numFmtId="0" fontId="84" fillId="0" borderId="0" xfId="4" applyFont="1" applyFill="1" applyBorder="1" applyAlignment="1" applyProtection="1">
      <alignment vertical="center" shrinkToFit="1"/>
    </xf>
    <xf numFmtId="0" fontId="7" fillId="0" borderId="34" xfId="0" applyFont="1" applyFill="1" applyBorder="1" applyAlignment="1" applyProtection="1">
      <alignment horizontal="center" vertical="center" shrinkToFit="1"/>
    </xf>
    <xf numFmtId="0" fontId="7" fillId="0" borderId="0" xfId="0" applyFont="1" applyFill="1" applyBorder="1" applyAlignment="1" applyProtection="1">
      <alignment vertical="center" shrinkToFit="1"/>
    </xf>
    <xf numFmtId="0" fontId="82" fillId="0" borderId="0" xfId="4" applyFont="1" applyFill="1" applyBorder="1" applyAlignment="1" applyProtection="1">
      <alignment horizontal="left" vertical="center" shrinkToFit="1"/>
    </xf>
    <xf numFmtId="0" fontId="3" fillId="4" borderId="0" xfId="0" applyFont="1" applyFill="1" applyAlignment="1" applyProtection="1">
      <alignment vertical="center" shrinkToFit="1"/>
    </xf>
    <xf numFmtId="0" fontId="100" fillId="0" borderId="211" xfId="0" applyFont="1" applyBorder="1">
      <alignment vertical="center"/>
    </xf>
    <xf numFmtId="0" fontId="100" fillId="0" borderId="212" xfId="0" applyFont="1" applyBorder="1">
      <alignment vertical="center"/>
    </xf>
    <xf numFmtId="0" fontId="2" fillId="0" borderId="18"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 xfId="0" applyFont="1" applyBorder="1" applyAlignment="1">
      <alignment horizontal="center" vertical="center"/>
    </xf>
    <xf numFmtId="0" fontId="2" fillId="0" borderId="1" xfId="0" applyFont="1" applyBorder="1" applyAlignment="1">
      <alignment vertical="center" wrapText="1"/>
    </xf>
    <xf numFmtId="0" fontId="2" fillId="0" borderId="1" xfId="0" applyFont="1" applyBorder="1">
      <alignment vertical="center"/>
    </xf>
    <xf numFmtId="0" fontId="2" fillId="0" borderId="0" xfId="0" applyFont="1">
      <alignment vertical="center"/>
    </xf>
    <xf numFmtId="0" fontId="2" fillId="0" borderId="41" xfId="0" applyFont="1" applyBorder="1" applyAlignment="1">
      <alignment horizontal="center" vertical="center"/>
    </xf>
    <xf numFmtId="0" fontId="2" fillId="0" borderId="41" xfId="0" applyFont="1" applyBorder="1" applyAlignment="1">
      <alignment horizontal="center" vertical="center" wrapText="1"/>
    </xf>
    <xf numFmtId="0" fontId="100" fillId="10" borderId="218" xfId="0" applyFont="1" applyFill="1" applyBorder="1" applyAlignment="1">
      <alignment horizontal="right" vertical="center"/>
    </xf>
    <xf numFmtId="0" fontId="100" fillId="10" borderId="219" xfId="0" applyFont="1" applyFill="1" applyBorder="1">
      <alignment vertical="center"/>
    </xf>
    <xf numFmtId="0" fontId="100" fillId="10" borderId="218" xfId="0" applyFont="1" applyFill="1" applyBorder="1">
      <alignment vertical="center"/>
    </xf>
    <xf numFmtId="38" fontId="100" fillId="10" borderId="219" xfId="7" applyFont="1" applyFill="1" applyBorder="1">
      <alignment vertical="center"/>
    </xf>
    <xf numFmtId="0" fontId="100" fillId="10" borderId="220" xfId="0" applyFont="1" applyFill="1" applyBorder="1">
      <alignment vertical="center"/>
    </xf>
    <xf numFmtId="0" fontId="82" fillId="0" borderId="34" xfId="4" applyFont="1" applyFill="1" applyBorder="1" applyAlignment="1" applyProtection="1">
      <alignment horizontal="left" vertical="center" wrapText="1" shrinkToFit="1"/>
    </xf>
    <xf numFmtId="0" fontId="82" fillId="0" borderId="0" xfId="4" applyFont="1" applyFill="1" applyBorder="1" applyAlignment="1" applyProtection="1">
      <alignment horizontal="left" vertical="center" wrapText="1" shrinkToFit="1"/>
    </xf>
    <xf numFmtId="0" fontId="2" fillId="0" borderId="1" xfId="0" applyFont="1" applyBorder="1" applyAlignment="1">
      <alignment horizontal="center" vertical="center"/>
    </xf>
    <xf numFmtId="0" fontId="9" fillId="0" borderId="0" xfId="0" applyFont="1" applyFill="1" applyAlignment="1" applyProtection="1">
      <alignment horizontal="center" vertical="center" shrinkToFit="1"/>
    </xf>
    <xf numFmtId="0" fontId="103" fillId="0" borderId="0" xfId="0" applyFont="1" applyAlignment="1" applyProtection="1">
      <alignment horizontal="justify" vertical="center"/>
    </xf>
    <xf numFmtId="0" fontId="3" fillId="0" borderId="4" xfId="0" applyFont="1" applyFill="1" applyBorder="1" applyAlignment="1" applyProtection="1">
      <alignment vertical="center" shrinkToFit="1"/>
    </xf>
    <xf numFmtId="0" fontId="3" fillId="0" borderId="0" xfId="4" applyFont="1" applyFill="1" applyAlignment="1" applyProtection="1">
      <alignment vertical="center" shrinkToFit="1"/>
    </xf>
    <xf numFmtId="0" fontId="78" fillId="0" borderId="2" xfId="4" applyFont="1" applyFill="1" applyBorder="1" applyAlignment="1" applyProtection="1">
      <alignment horizontal="center" vertical="center" shrinkToFit="1"/>
    </xf>
    <xf numFmtId="0" fontId="78" fillId="0" borderId="3" xfId="4" applyFont="1" applyFill="1" applyBorder="1" applyAlignment="1" applyProtection="1">
      <alignment horizontal="center" vertical="center" shrinkToFit="1"/>
    </xf>
    <xf numFmtId="0" fontId="78" fillId="0" borderId="2" xfId="4" applyFont="1" applyFill="1" applyBorder="1" applyAlignment="1" applyProtection="1">
      <alignment horizontal="left" vertical="center" shrinkToFit="1"/>
    </xf>
    <xf numFmtId="0" fontId="78" fillId="0" borderId="0" xfId="4" applyFont="1" applyAlignment="1" applyProtection="1">
      <alignment vertical="center" shrinkToFit="1"/>
    </xf>
    <xf numFmtId="0" fontId="78" fillId="0" borderId="3" xfId="4" applyFont="1" applyFill="1" applyBorder="1" applyAlignment="1" applyProtection="1">
      <alignment horizontal="left" vertical="center" shrinkToFit="1"/>
    </xf>
    <xf numFmtId="0" fontId="78" fillId="0" borderId="4" xfId="4" applyFont="1" applyFill="1" applyBorder="1" applyAlignment="1" applyProtection="1">
      <alignment horizontal="left" vertical="center" shrinkToFit="1"/>
    </xf>
    <xf numFmtId="0" fontId="3"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shrinkToFit="1"/>
    </xf>
    <xf numFmtId="0" fontId="85" fillId="0" borderId="0" xfId="4" applyFont="1" applyFill="1" applyAlignment="1" applyProtection="1">
      <alignment horizontal="left" vertical="center"/>
    </xf>
    <xf numFmtId="0" fontId="83" fillId="0" borderId="0" xfId="4" applyFont="1" applyFill="1" applyProtection="1">
      <alignment vertical="center"/>
    </xf>
    <xf numFmtId="0" fontId="8" fillId="0" borderId="0" xfId="0" applyFont="1" applyFill="1" applyAlignment="1" applyProtection="1">
      <alignment horizontal="left" vertical="center"/>
    </xf>
    <xf numFmtId="0" fontId="78" fillId="0" borderId="0" xfId="4" applyFont="1" applyFill="1" applyBorder="1" applyAlignment="1" applyProtection="1">
      <alignment vertical="center" shrinkToFit="1"/>
    </xf>
    <xf numFmtId="0" fontId="2" fillId="0" borderId="0" xfId="0" applyFont="1" applyFill="1" applyProtection="1">
      <alignment vertical="center"/>
    </xf>
    <xf numFmtId="0" fontId="0" fillId="0" borderId="0" xfId="0" applyProtection="1">
      <alignment vertical="center"/>
    </xf>
    <xf numFmtId="0" fontId="3" fillId="0" borderId="0" xfId="0" applyFont="1" applyFill="1" applyBorder="1" applyAlignment="1" applyProtection="1">
      <alignment horizontal="left" vertical="center" shrinkToFit="1"/>
    </xf>
    <xf numFmtId="0" fontId="86" fillId="0" borderId="0" xfId="5" applyFill="1" applyBorder="1" applyAlignment="1" applyProtection="1">
      <alignment horizontal="left" vertical="center" shrinkToFit="1"/>
    </xf>
    <xf numFmtId="0" fontId="0" fillId="0" borderId="0" xfId="0" applyAlignment="1" applyProtection="1">
      <alignment horizontal="left" vertical="center"/>
    </xf>
    <xf numFmtId="0" fontId="89" fillId="0" borderId="0" xfId="0" applyFont="1" applyFill="1" applyAlignment="1" applyProtection="1">
      <alignment vertical="center" shrinkToFit="1"/>
    </xf>
    <xf numFmtId="0" fontId="95" fillId="4" borderId="25" xfId="4" applyFont="1" applyFill="1" applyBorder="1" applyAlignment="1" applyProtection="1">
      <alignment vertical="center" shrinkToFit="1"/>
    </xf>
    <xf numFmtId="0" fontId="3" fillId="0" borderId="0" xfId="0" applyFont="1" applyFill="1" applyAlignment="1" applyProtection="1">
      <alignment vertical="top" shrinkToFit="1"/>
    </xf>
    <xf numFmtId="0" fontId="95" fillId="4" borderId="25" xfId="4" applyFont="1" applyFill="1" applyBorder="1" applyAlignment="1" applyProtection="1">
      <alignment horizontal="center" vertical="center" wrapText="1" shrinkToFit="1"/>
    </xf>
    <xf numFmtId="0" fontId="3" fillId="0" borderId="0" xfId="0" applyFont="1" applyFill="1" applyBorder="1" applyAlignment="1" applyProtection="1">
      <alignment vertical="top" shrinkToFit="1"/>
    </xf>
    <xf numFmtId="0" fontId="3" fillId="0" borderId="0" xfId="0" applyFont="1" applyAlignment="1" applyProtection="1">
      <alignment vertical="top" shrinkToFit="1"/>
    </xf>
    <xf numFmtId="0" fontId="95" fillId="4" borderId="4" xfId="4" applyFont="1" applyFill="1" applyBorder="1" applyAlignment="1" applyProtection="1">
      <alignment horizontal="center" vertical="center" wrapText="1" shrinkToFit="1"/>
    </xf>
    <xf numFmtId="0" fontId="78" fillId="4" borderId="4" xfId="4" applyFont="1" applyFill="1" applyBorder="1" applyAlignment="1" applyProtection="1">
      <alignment vertical="center" wrapText="1" shrinkToFit="1"/>
    </xf>
    <xf numFmtId="0" fontId="3" fillId="4" borderId="0" xfId="0" applyFont="1" applyFill="1" applyBorder="1" applyAlignment="1" applyProtection="1">
      <alignment vertical="center" shrinkToFit="1"/>
    </xf>
    <xf numFmtId="0" fontId="3" fillId="4" borderId="2" xfId="0" applyFont="1" applyFill="1" applyBorder="1" applyAlignment="1" applyProtection="1">
      <alignment horizontal="center" vertical="center" wrapText="1" shrinkToFit="1"/>
    </xf>
    <xf numFmtId="0" fontId="3" fillId="4" borderId="24" xfId="0" applyFont="1" applyFill="1" applyBorder="1" applyAlignment="1" applyProtection="1">
      <alignment horizontal="center" vertical="center" wrapText="1" shrinkToFit="1"/>
    </xf>
    <xf numFmtId="0" fontId="3" fillId="4" borderId="3" xfId="0" applyFont="1" applyFill="1" applyBorder="1" applyAlignment="1" applyProtection="1">
      <alignment horizontal="center" vertical="center" wrapText="1" shrinkToFit="1"/>
    </xf>
    <xf numFmtId="0" fontId="78" fillId="4" borderId="24" xfId="4" applyFont="1" applyFill="1" applyBorder="1" applyAlignment="1" applyProtection="1">
      <alignment horizontal="center" vertical="center" shrinkToFit="1"/>
    </xf>
    <xf numFmtId="0" fontId="78" fillId="4" borderId="3" xfId="4" applyFont="1" applyFill="1" applyBorder="1" applyAlignment="1" applyProtection="1">
      <alignment horizontal="center" vertical="center" shrinkToFit="1"/>
    </xf>
    <xf numFmtId="0" fontId="0" fillId="4" borderId="24" xfId="0" applyFill="1" applyBorder="1" applyAlignment="1" applyProtection="1">
      <alignment horizontal="center" vertical="center"/>
    </xf>
    <xf numFmtId="0" fontId="0" fillId="4" borderId="3" xfId="0" applyFill="1" applyBorder="1" applyAlignment="1" applyProtection="1">
      <alignment horizontal="center" vertical="center"/>
    </xf>
    <xf numFmtId="0" fontId="78" fillId="4" borderId="4" xfId="4" applyFont="1" applyFill="1" applyBorder="1" applyAlignment="1" applyProtection="1">
      <alignment horizontal="center" vertical="center" shrinkToFit="1"/>
    </xf>
    <xf numFmtId="0" fontId="8" fillId="0" borderId="0" xfId="0" applyFont="1" applyFill="1" applyAlignment="1" applyProtection="1">
      <alignment vertical="center" shrinkToFit="1"/>
    </xf>
    <xf numFmtId="0" fontId="3" fillId="0" borderId="0" xfId="4" applyFont="1" applyFill="1" applyBorder="1" applyAlignment="1" applyProtection="1">
      <alignment vertical="center" shrinkToFit="1"/>
    </xf>
    <xf numFmtId="0" fontId="7" fillId="0" borderId="0" xfId="4" applyFont="1" applyFill="1" applyBorder="1" applyAlignment="1" applyProtection="1">
      <alignment vertical="center" shrinkToFit="1"/>
    </xf>
    <xf numFmtId="0" fontId="9" fillId="0" borderId="0" xfId="0" applyFont="1" applyFill="1" applyAlignment="1" applyProtection="1">
      <alignment vertical="center"/>
    </xf>
    <xf numFmtId="0" fontId="9" fillId="0" borderId="0" xfId="0" applyFont="1" applyFill="1" applyAlignment="1" applyProtection="1">
      <alignment vertical="center" shrinkToFit="1"/>
    </xf>
    <xf numFmtId="181" fontId="3" fillId="0" borderId="0" xfId="0" applyNumberFormat="1" applyFont="1" applyFill="1" applyAlignment="1" applyProtection="1">
      <alignment vertical="center" shrinkToFit="1"/>
    </xf>
    <xf numFmtId="14" fontId="3" fillId="0" borderId="0" xfId="0" applyNumberFormat="1" applyFont="1" applyFill="1" applyAlignment="1" applyProtection="1">
      <alignment vertical="center" shrinkToFit="1"/>
    </xf>
    <xf numFmtId="0" fontId="3" fillId="0" borderId="0" xfId="0" applyFont="1" applyFill="1" applyAlignment="1" applyProtection="1">
      <alignment horizontal="center" vertical="center" shrinkToFit="1"/>
    </xf>
    <xf numFmtId="0" fontId="3" fillId="0" borderId="119" xfId="0" applyFont="1" applyFill="1" applyBorder="1" applyAlignment="1" applyProtection="1">
      <alignment vertical="center" shrinkToFit="1"/>
    </xf>
    <xf numFmtId="0" fontId="3" fillId="0" borderId="122" xfId="0" applyFont="1" applyFill="1" applyBorder="1" applyAlignment="1" applyProtection="1">
      <alignment vertical="center" shrinkToFit="1"/>
    </xf>
    <xf numFmtId="0" fontId="3" fillId="0" borderId="0" xfId="4" applyFont="1" applyFill="1" applyAlignment="1" applyProtection="1">
      <alignment horizontal="center" vertical="center" shrinkToFit="1"/>
    </xf>
    <xf numFmtId="0" fontId="3" fillId="0" borderId="80" xfId="0" applyFont="1" applyFill="1" applyBorder="1" applyAlignment="1" applyProtection="1">
      <alignment vertical="center" shrinkToFit="1"/>
    </xf>
    <xf numFmtId="0" fontId="3" fillId="0" borderId="82" xfId="0" applyFont="1" applyFill="1" applyBorder="1" applyAlignment="1" applyProtection="1">
      <alignment vertical="center" shrinkToFit="1"/>
    </xf>
    <xf numFmtId="0" fontId="3" fillId="0" borderId="0" xfId="4" applyFont="1" applyFill="1" applyAlignment="1" applyProtection="1">
      <alignment horizontal="left" vertical="center" shrinkToFit="1"/>
    </xf>
    <xf numFmtId="0" fontId="3" fillId="0" borderId="135" xfId="0" applyFont="1" applyFill="1" applyBorder="1" applyAlignment="1" applyProtection="1">
      <alignment vertical="center" shrinkToFit="1"/>
    </xf>
    <xf numFmtId="0" fontId="3" fillId="0" borderId="136" xfId="0" applyFont="1" applyFill="1" applyBorder="1" applyAlignment="1" applyProtection="1">
      <alignment vertical="center" shrinkToFit="1"/>
    </xf>
    <xf numFmtId="0" fontId="88" fillId="0" borderId="0" xfId="4" applyFont="1" applyFill="1" applyAlignment="1" applyProtection="1">
      <alignment vertical="center" shrinkToFit="1"/>
    </xf>
    <xf numFmtId="0" fontId="90" fillId="0" borderId="0" xfId="4" applyFont="1" applyFill="1" applyAlignment="1" applyProtection="1">
      <alignment vertical="center" shrinkToFit="1"/>
    </xf>
    <xf numFmtId="0" fontId="100" fillId="2" borderId="210" xfId="0" applyFont="1" applyFill="1" applyBorder="1" applyProtection="1">
      <alignment vertical="center"/>
      <protection locked="0"/>
    </xf>
    <xf numFmtId="0" fontId="100" fillId="2" borderId="148" xfId="0" applyFont="1" applyFill="1" applyBorder="1" applyProtection="1">
      <alignment vertical="center"/>
      <protection locked="0"/>
    </xf>
    <xf numFmtId="0" fontId="100" fillId="2" borderId="217" xfId="0" applyFont="1" applyFill="1" applyBorder="1" applyProtection="1">
      <alignment vertical="center"/>
      <protection locked="0"/>
    </xf>
    <xf numFmtId="0" fontId="100" fillId="2" borderId="147" xfId="0" applyFont="1" applyFill="1" applyBorder="1" applyProtection="1">
      <alignment vertical="center"/>
      <protection locked="0"/>
    </xf>
    <xf numFmtId="38" fontId="100" fillId="2" borderId="147" xfId="7" applyFont="1" applyFill="1" applyBorder="1" applyProtection="1">
      <alignment vertical="center"/>
      <protection locked="0"/>
    </xf>
    <xf numFmtId="0" fontId="100" fillId="2" borderId="218" xfId="0" applyFont="1" applyFill="1" applyBorder="1" applyProtection="1">
      <alignment vertical="center"/>
      <protection locked="0"/>
    </xf>
    <xf numFmtId="38" fontId="100" fillId="2" borderId="218" xfId="7" applyFont="1" applyFill="1" applyBorder="1" applyProtection="1">
      <alignment vertical="center"/>
      <protection locked="0"/>
    </xf>
    <xf numFmtId="0" fontId="38" fillId="0" borderId="0" xfId="1" applyFont="1" applyBorder="1" applyAlignment="1" applyProtection="1">
      <alignment horizontal="left" vertical="distributed" wrapText="1"/>
    </xf>
    <xf numFmtId="0" fontId="20" fillId="12" borderId="196" xfId="1" applyFont="1" applyFill="1" applyBorder="1" applyAlignment="1" applyProtection="1">
      <alignment horizontal="center" vertical="center"/>
    </xf>
    <xf numFmtId="0" fontId="20" fillId="12" borderId="197" xfId="1" applyFont="1" applyFill="1" applyBorder="1" applyAlignment="1" applyProtection="1">
      <alignment horizontal="center" vertical="center"/>
    </xf>
    <xf numFmtId="0" fontId="37" fillId="0" borderId="0" xfId="1" applyFont="1" applyFill="1" applyBorder="1" applyAlignment="1" applyProtection="1">
      <alignment vertical="center" wrapText="1"/>
    </xf>
    <xf numFmtId="0" fontId="20" fillId="5" borderId="0" xfId="1" applyFont="1" applyFill="1" applyBorder="1" applyAlignment="1" applyProtection="1">
      <alignment horizontal="center" vertical="center"/>
    </xf>
    <xf numFmtId="176" fontId="20" fillId="0" borderId="0" xfId="1" applyNumberFormat="1" applyFont="1" applyBorder="1" applyAlignment="1" applyProtection="1">
      <alignment horizontal="left" vertical="top"/>
    </xf>
    <xf numFmtId="176" fontId="20" fillId="6" borderId="0" xfId="1" applyNumberFormat="1" applyFont="1" applyFill="1" applyBorder="1" applyAlignment="1" applyProtection="1">
      <alignment horizontal="center" vertical="center" wrapText="1"/>
    </xf>
    <xf numFmtId="0" fontId="18" fillId="0" borderId="202" xfId="1" applyFont="1" applyBorder="1" applyProtection="1">
      <alignment vertical="center"/>
    </xf>
    <xf numFmtId="0" fontId="18" fillId="0" borderId="203" xfId="1" applyFont="1" applyBorder="1" applyProtection="1">
      <alignment vertical="center"/>
    </xf>
    <xf numFmtId="176" fontId="20" fillId="6" borderId="0" xfId="1" applyNumberFormat="1" applyFont="1" applyFill="1" applyBorder="1" applyAlignment="1" applyProtection="1">
      <alignment horizontal="center" vertical="center"/>
    </xf>
    <xf numFmtId="176" fontId="20" fillId="4" borderId="0" xfId="1" applyNumberFormat="1" applyFont="1" applyFill="1" applyBorder="1" applyAlignment="1" applyProtection="1">
      <alignment horizontal="left" vertical="top"/>
    </xf>
    <xf numFmtId="176" fontId="20" fillId="0" borderId="0" xfId="1" applyNumberFormat="1" applyFont="1" applyFill="1" applyBorder="1" applyAlignment="1" applyProtection="1">
      <alignment horizontal="left" vertical="top"/>
    </xf>
    <xf numFmtId="0" fontId="22" fillId="0" borderId="0" xfId="1" applyFont="1" applyBorder="1" applyAlignment="1" applyProtection="1">
      <alignment horizontal="left" vertical="center" wrapText="1"/>
    </xf>
    <xf numFmtId="0" fontId="19" fillId="0" borderId="0" xfId="1" applyFont="1" applyBorder="1" applyAlignment="1" applyProtection="1">
      <alignment horizontal="center" vertical="center"/>
    </xf>
    <xf numFmtId="0" fontId="2" fillId="2" borderId="48" xfId="0" applyFont="1" applyFill="1" applyBorder="1" applyAlignment="1" applyProtection="1">
      <alignment horizontal="center" vertical="center"/>
      <protection locked="0"/>
    </xf>
    <xf numFmtId="0" fontId="2" fillId="9" borderId="2" xfId="0" applyFont="1" applyFill="1" applyBorder="1" applyProtection="1">
      <alignment vertical="center"/>
      <protection locked="0"/>
    </xf>
    <xf numFmtId="0" fontId="2" fillId="9" borderId="215" xfId="0" applyFont="1" applyFill="1" applyBorder="1" applyProtection="1">
      <alignment vertical="center"/>
      <protection locked="0"/>
    </xf>
    <xf numFmtId="0" fontId="2" fillId="9" borderId="1" xfId="0" applyFont="1" applyFill="1" applyBorder="1" applyProtection="1">
      <alignment vertical="center"/>
      <protection locked="0"/>
    </xf>
    <xf numFmtId="0" fontId="2" fillId="9" borderId="4" xfId="0" applyFont="1" applyFill="1" applyBorder="1" applyProtection="1">
      <alignment vertical="center"/>
      <protection locked="0"/>
    </xf>
    <xf numFmtId="0" fontId="3" fillId="0" borderId="0" xfId="0" applyFont="1" applyFill="1" applyBorder="1" applyAlignment="1" applyProtection="1">
      <alignment vertical="center" shrinkToFit="1"/>
    </xf>
    <xf numFmtId="0" fontId="93" fillId="0" borderId="2" xfId="0" applyFont="1" applyFill="1" applyBorder="1" applyAlignment="1" applyProtection="1">
      <alignment horizontal="right" vertical="center" shrinkToFit="1"/>
    </xf>
    <xf numFmtId="0" fontId="3" fillId="0" borderId="3" xfId="0" applyFont="1" applyBorder="1">
      <alignment vertical="center"/>
    </xf>
    <xf numFmtId="0" fontId="93" fillId="0" borderId="29" xfId="0" applyFont="1" applyFill="1" applyBorder="1" applyAlignment="1" applyProtection="1">
      <alignment horizontal="right" vertical="center" shrinkToFit="1"/>
    </xf>
    <xf numFmtId="0" fontId="3" fillId="0" borderId="24" xfId="0" applyFont="1" applyBorder="1">
      <alignment vertical="center"/>
    </xf>
    <xf numFmtId="0" fontId="2" fillId="9" borderId="3" xfId="0" applyFont="1" applyFill="1" applyBorder="1" applyProtection="1">
      <alignment vertical="center"/>
      <protection locked="0"/>
    </xf>
    <xf numFmtId="0" fontId="2" fillId="9" borderId="24" xfId="0" applyFont="1" applyFill="1" applyBorder="1" applyProtection="1">
      <alignment vertical="center"/>
      <protection locked="0"/>
    </xf>
    <xf numFmtId="38" fontId="100" fillId="2" borderId="144" xfId="7" applyFont="1" applyFill="1" applyBorder="1" applyProtection="1">
      <alignment vertical="center"/>
      <protection locked="0"/>
    </xf>
    <xf numFmtId="38" fontId="100" fillId="2" borderId="219" xfId="7" applyFont="1" applyFill="1" applyBorder="1" applyProtection="1">
      <alignment vertical="center"/>
      <protection locked="0"/>
    </xf>
    <xf numFmtId="38" fontId="100" fillId="2" borderId="218" xfId="7" applyFont="1" applyFill="1" applyBorder="1">
      <alignment vertical="center"/>
    </xf>
    <xf numFmtId="0" fontId="86" fillId="0" borderId="0" xfId="5" applyProtection="1">
      <alignment vertical="center"/>
      <protection locked="0"/>
    </xf>
    <xf numFmtId="0" fontId="115" fillId="2" borderId="222" xfId="1" applyFont="1" applyFill="1" applyBorder="1" applyAlignment="1" applyProtection="1">
      <alignment vertical="top" wrapText="1"/>
      <protection locked="0"/>
    </xf>
    <xf numFmtId="0" fontId="115" fillId="2" borderId="199" xfId="1" applyFont="1" applyFill="1" applyBorder="1" applyAlignment="1" applyProtection="1">
      <alignment vertical="top" wrapText="1"/>
      <protection locked="0"/>
    </xf>
    <xf numFmtId="0" fontId="115" fillId="2" borderId="201" xfId="1" applyFont="1" applyFill="1" applyBorder="1" applyAlignment="1" applyProtection="1">
      <alignment vertical="top" wrapText="1"/>
      <protection locked="0"/>
    </xf>
    <xf numFmtId="0" fontId="115" fillId="2" borderId="205" xfId="1" applyFont="1" applyFill="1" applyBorder="1" applyAlignment="1" applyProtection="1">
      <alignment vertical="top" wrapText="1"/>
      <protection locked="0"/>
    </xf>
    <xf numFmtId="0" fontId="115" fillId="2" borderId="207" xfId="1" applyFont="1" applyFill="1" applyBorder="1" applyAlignment="1" applyProtection="1">
      <alignment vertical="top" wrapText="1"/>
      <protection locked="0"/>
    </xf>
    <xf numFmtId="0" fontId="115" fillId="2" borderId="209" xfId="1" applyFont="1" applyFill="1" applyBorder="1" applyAlignment="1" applyProtection="1">
      <alignment vertical="top" wrapText="1"/>
      <protection locked="0"/>
    </xf>
    <xf numFmtId="0" fontId="115" fillId="2" borderId="230" xfId="1" applyFont="1" applyFill="1" applyBorder="1" applyAlignment="1" applyProtection="1">
      <alignment vertical="top" wrapText="1"/>
      <protection locked="0"/>
    </xf>
    <xf numFmtId="0" fontId="117" fillId="2" borderId="223" xfId="0" applyFont="1" applyFill="1" applyBorder="1" applyAlignment="1" applyProtection="1">
      <alignment vertical="top" wrapText="1"/>
      <protection locked="0"/>
    </xf>
    <xf numFmtId="0" fontId="115" fillId="2" borderId="231" xfId="1" applyFont="1" applyFill="1" applyBorder="1" applyAlignment="1" applyProtection="1">
      <alignment vertical="top" wrapText="1"/>
      <protection locked="0"/>
    </xf>
    <xf numFmtId="0" fontId="2" fillId="9" borderId="2" xfId="0" applyFont="1" applyFill="1" applyBorder="1" applyAlignment="1" applyProtection="1">
      <alignment horizontal="center" vertical="center"/>
      <protection locked="0"/>
    </xf>
    <xf numFmtId="0" fontId="2" fillId="2" borderId="182" xfId="0" applyFont="1" applyFill="1" applyBorder="1" applyAlignment="1" applyProtection="1">
      <alignment horizontal="center" vertical="center"/>
      <protection locked="0"/>
    </xf>
    <xf numFmtId="0" fontId="2" fillId="2" borderId="181" xfId="0" applyFont="1" applyFill="1" applyBorder="1" applyAlignment="1" applyProtection="1">
      <alignment horizontal="center" vertical="center"/>
      <protection locked="0"/>
    </xf>
    <xf numFmtId="0" fontId="2" fillId="2" borderId="183" xfId="0" applyFont="1" applyFill="1" applyBorder="1" applyAlignment="1" applyProtection="1">
      <alignment horizontal="center" vertical="center"/>
      <protection locked="0"/>
    </xf>
    <xf numFmtId="38" fontId="18" fillId="2" borderId="198" xfId="7" applyFont="1" applyFill="1" applyBorder="1" applyProtection="1">
      <alignment vertical="center"/>
      <protection locked="0"/>
    </xf>
    <xf numFmtId="38" fontId="18" fillId="2" borderId="200" xfId="7" applyFont="1" applyFill="1" applyBorder="1" applyProtection="1">
      <alignment vertical="center"/>
      <protection locked="0"/>
    </xf>
    <xf numFmtId="38" fontId="18" fillId="2" borderId="204" xfId="7" applyFont="1" applyFill="1" applyBorder="1" applyProtection="1">
      <alignment vertical="center"/>
      <protection locked="0"/>
    </xf>
    <xf numFmtId="38" fontId="18" fillId="2" borderId="206" xfId="7" applyFont="1" applyFill="1" applyBorder="1" applyProtection="1">
      <alignment vertical="center"/>
      <protection locked="0"/>
    </xf>
    <xf numFmtId="38" fontId="18" fillId="2" borderId="208" xfId="7" applyFont="1" applyFill="1" applyBorder="1" applyProtection="1">
      <alignment vertical="center"/>
      <protection locked="0"/>
    </xf>
    <xf numFmtId="38" fontId="18" fillId="2" borderId="221" xfId="7" applyFont="1" applyFill="1" applyBorder="1" applyProtection="1">
      <alignment vertical="center"/>
      <protection locked="0"/>
    </xf>
    <xf numFmtId="38" fontId="18" fillId="2" borderId="232" xfId="7" applyFont="1" applyFill="1" applyBorder="1" applyProtection="1">
      <alignment vertical="center"/>
      <protection locked="0"/>
    </xf>
    <xf numFmtId="38" fontId="18" fillId="2" borderId="233" xfId="7" applyFont="1" applyFill="1" applyBorder="1" applyProtection="1">
      <alignment vertical="center"/>
      <protection locked="0"/>
    </xf>
    <xf numFmtId="38" fontId="18" fillId="2" borderId="234" xfId="7" applyFont="1" applyFill="1" applyBorder="1" applyProtection="1">
      <alignment vertical="center"/>
      <protection locked="0"/>
    </xf>
    <xf numFmtId="0" fontId="2" fillId="9" borderId="1" xfId="0" applyFont="1" applyFill="1" applyBorder="1" applyAlignment="1" applyProtection="1">
      <alignment vertical="center" wrapText="1"/>
      <protection locked="0"/>
    </xf>
    <xf numFmtId="0" fontId="2" fillId="2" borderId="1" xfId="0" applyFont="1" applyFill="1" applyBorder="1" applyAlignment="1" applyProtection="1">
      <alignment vertical="center" wrapText="1"/>
      <protection locked="0"/>
    </xf>
    <xf numFmtId="0" fontId="74" fillId="0" borderId="0" xfId="6" applyFont="1" applyAlignment="1">
      <alignment horizontal="left" vertical="center" wrapText="1"/>
    </xf>
    <xf numFmtId="0" fontId="55" fillId="0" borderId="239" xfId="0" applyFont="1" applyBorder="1" applyAlignment="1">
      <alignment horizontal="center" vertical="center" textRotation="255"/>
    </xf>
    <xf numFmtId="0" fontId="55" fillId="0" borderId="236" xfId="0" applyFont="1" applyBorder="1" applyAlignment="1">
      <alignment horizontal="center" vertical="center" textRotation="255"/>
    </xf>
    <xf numFmtId="0" fontId="55" fillId="0" borderId="237" xfId="0" applyFont="1" applyBorder="1" applyAlignment="1">
      <alignment horizontal="center" vertical="center" textRotation="255"/>
    </xf>
    <xf numFmtId="0" fontId="17" fillId="0" borderId="238" xfId="0" applyFont="1" applyBorder="1" applyAlignment="1">
      <alignment horizontal="left" vertical="center" wrapText="1"/>
    </xf>
    <xf numFmtId="0" fontId="17" fillId="0" borderId="1" xfId="0" applyFont="1" applyBorder="1" applyAlignment="1">
      <alignment horizontal="left" vertical="center"/>
    </xf>
    <xf numFmtId="0" fontId="53" fillId="0" borderId="2" xfId="6" applyFont="1" applyBorder="1" applyAlignment="1">
      <alignment horizontal="left" vertical="center" wrapText="1"/>
    </xf>
    <xf numFmtId="0" fontId="53" fillId="0" borderId="3" xfId="6" applyFont="1" applyBorder="1" applyAlignment="1">
      <alignment horizontal="left" vertical="center" wrapText="1"/>
    </xf>
    <xf numFmtId="0" fontId="53" fillId="0" borderId="4" xfId="6" applyFont="1" applyBorder="1" applyAlignment="1">
      <alignment horizontal="left" vertical="center" wrapText="1"/>
    </xf>
    <xf numFmtId="0" fontId="17" fillId="0" borderId="1" xfId="0" applyFont="1" applyBorder="1" applyAlignment="1">
      <alignment horizontal="left" vertical="center" wrapText="1"/>
    </xf>
    <xf numFmtId="0" fontId="51" fillId="0" borderId="2" xfId="0" applyFont="1" applyBorder="1" applyAlignment="1">
      <alignment horizontal="left" vertical="center" wrapText="1"/>
    </xf>
    <xf numFmtId="0" fontId="51" fillId="0" borderId="3" xfId="0" applyFont="1" applyBorder="1" applyAlignment="1">
      <alignment horizontal="left" vertical="center" wrapText="1"/>
    </xf>
    <xf numFmtId="0" fontId="51" fillId="0" borderId="4" xfId="0" applyFont="1" applyBorder="1" applyAlignment="1">
      <alignment horizontal="left" vertical="center" wrapText="1"/>
    </xf>
    <xf numFmtId="0" fontId="50" fillId="2" borderId="2" xfId="0" applyFont="1" applyFill="1" applyBorder="1" applyAlignment="1" applyProtection="1">
      <alignment horizontal="center" vertical="center"/>
      <protection locked="0"/>
    </xf>
    <xf numFmtId="0" fontId="50" fillId="2" borderId="3" xfId="0" applyFont="1" applyFill="1" applyBorder="1" applyAlignment="1" applyProtection="1">
      <alignment horizontal="center" vertical="center"/>
      <protection locked="0"/>
    </xf>
    <xf numFmtId="0" fontId="50" fillId="2" borderId="4" xfId="0" applyFont="1" applyFill="1" applyBorder="1" applyAlignment="1" applyProtection="1">
      <alignment horizontal="center" vertical="center"/>
      <protection locked="0"/>
    </xf>
    <xf numFmtId="0" fontId="52" fillId="0" borderId="2" xfId="0" applyFont="1" applyBorder="1" applyAlignment="1">
      <alignment horizontal="left" vertical="center"/>
    </xf>
    <xf numFmtId="0" fontId="52" fillId="0" borderId="3" xfId="0" applyFont="1" applyBorder="1" applyAlignment="1">
      <alignment horizontal="left" vertical="center"/>
    </xf>
    <xf numFmtId="0" fontId="52" fillId="0" borderId="4" xfId="0" applyFont="1" applyBorder="1" applyAlignment="1">
      <alignment horizontal="left" vertical="center"/>
    </xf>
    <xf numFmtId="0" fontId="51" fillId="0" borderId="29" xfId="0" applyFont="1" applyBorder="1" applyAlignment="1">
      <alignment horizontal="left" vertical="center" wrapText="1"/>
    </xf>
    <xf numFmtId="0" fontId="53" fillId="0" borderId="24" xfId="0" applyFont="1" applyBorder="1" applyAlignment="1">
      <alignment horizontal="left" vertical="center"/>
    </xf>
    <xf numFmtId="0" fontId="53" fillId="0" borderId="25" xfId="0" applyFont="1" applyBorder="1" applyAlignment="1">
      <alignment horizontal="left" vertical="center"/>
    </xf>
    <xf numFmtId="0" fontId="51" fillId="0" borderId="34" xfId="0" applyFont="1" applyBorder="1" applyAlignment="1">
      <alignment horizontal="left" vertical="center"/>
    </xf>
    <xf numFmtId="0" fontId="53" fillId="0" borderId="0" xfId="0" applyFont="1" applyBorder="1" applyAlignment="1">
      <alignment horizontal="left" vertical="center"/>
    </xf>
    <xf numFmtId="0" fontId="53" fillId="0" borderId="26" xfId="0" applyFont="1" applyBorder="1" applyAlignment="1">
      <alignment horizontal="left" vertical="center"/>
    </xf>
    <xf numFmtId="0" fontId="53" fillId="0" borderId="31" xfId="0" applyFont="1" applyBorder="1" applyAlignment="1">
      <alignment horizontal="left" vertical="center"/>
    </xf>
    <xf numFmtId="0" fontId="53" fillId="0" borderId="20" xfId="0" applyFont="1" applyBorder="1" applyAlignment="1">
      <alignment horizontal="left" vertical="center"/>
    </xf>
    <xf numFmtId="0" fontId="53" fillId="0" borderId="27" xfId="0" applyFont="1" applyBorder="1" applyAlignment="1">
      <alignment horizontal="left" vertical="center"/>
    </xf>
    <xf numFmtId="0" fontId="50" fillId="2" borderId="29" xfId="0" applyFont="1" applyFill="1" applyBorder="1" applyAlignment="1" applyProtection="1">
      <alignment horizontal="center" vertical="center"/>
      <protection locked="0"/>
    </xf>
    <xf numFmtId="0" fontId="50" fillId="2" borderId="24" xfId="0" applyFont="1" applyFill="1" applyBorder="1" applyAlignment="1" applyProtection="1">
      <alignment horizontal="center" vertical="center"/>
      <protection locked="0"/>
    </xf>
    <xf numFmtId="0" fontId="50" fillId="2" borderId="25" xfId="0" applyFont="1" applyFill="1" applyBorder="1" applyAlignment="1" applyProtection="1">
      <alignment horizontal="center" vertical="center"/>
      <protection locked="0"/>
    </xf>
    <xf numFmtId="0" fontId="50" fillId="2" borderId="34" xfId="0" applyFont="1" applyFill="1" applyBorder="1" applyAlignment="1" applyProtection="1">
      <alignment horizontal="center" vertical="center"/>
      <protection locked="0"/>
    </xf>
    <xf numFmtId="0" fontId="50" fillId="2" borderId="0" xfId="0" applyFont="1" applyFill="1" applyBorder="1" applyAlignment="1" applyProtection="1">
      <alignment horizontal="center" vertical="center"/>
      <protection locked="0"/>
    </xf>
    <xf numFmtId="0" fontId="50" fillId="2" borderId="26" xfId="0" applyFont="1" applyFill="1" applyBorder="1" applyAlignment="1" applyProtection="1">
      <alignment horizontal="center" vertical="center"/>
      <protection locked="0"/>
    </xf>
    <xf numFmtId="0" fontId="50" fillId="2" borderId="31" xfId="0" applyFont="1" applyFill="1" applyBorder="1" applyAlignment="1" applyProtection="1">
      <alignment horizontal="center" vertical="center"/>
      <protection locked="0"/>
    </xf>
    <xf numFmtId="0" fontId="50" fillId="2" borderId="20" xfId="0" applyFont="1" applyFill="1" applyBorder="1" applyAlignment="1" applyProtection="1">
      <alignment horizontal="center" vertical="center"/>
      <protection locked="0"/>
    </xf>
    <xf numFmtId="0" fontId="50" fillId="2" borderId="27" xfId="0" applyFont="1" applyFill="1" applyBorder="1" applyAlignment="1" applyProtection="1">
      <alignment horizontal="center" vertical="center"/>
      <protection locked="0"/>
    </xf>
    <xf numFmtId="0" fontId="51" fillId="0" borderId="29" xfId="0" applyFont="1" applyBorder="1" applyAlignment="1">
      <alignment horizontal="left" vertical="center"/>
    </xf>
    <xf numFmtId="0" fontId="52" fillId="0" borderId="34" xfId="0" applyFont="1" applyBorder="1" applyAlignment="1">
      <alignment horizontal="left" vertical="center" wrapText="1"/>
    </xf>
    <xf numFmtId="0" fontId="52" fillId="0" borderId="0" xfId="0" applyFont="1" applyBorder="1" applyAlignment="1">
      <alignment horizontal="left" vertical="center" wrapText="1"/>
    </xf>
    <xf numFmtId="0" fontId="52" fillId="0" borderId="26" xfId="0" applyFont="1" applyBorder="1" applyAlignment="1">
      <alignment horizontal="left" vertical="center" wrapText="1"/>
    </xf>
    <xf numFmtId="0" fontId="51" fillId="0" borderId="24" xfId="0" applyFont="1" applyBorder="1" applyAlignment="1">
      <alignment horizontal="left" vertical="center" wrapText="1"/>
    </xf>
    <xf numFmtId="0" fontId="51" fillId="0" borderId="25" xfId="0" applyFont="1" applyBorder="1" applyAlignment="1">
      <alignment horizontal="left" vertical="center" wrapText="1"/>
    </xf>
    <xf numFmtId="0" fontId="51" fillId="0" borderId="34" xfId="0" applyFont="1" applyBorder="1" applyAlignment="1">
      <alignment horizontal="left" vertical="center" wrapText="1"/>
    </xf>
    <xf numFmtId="0" fontId="51" fillId="0" borderId="0" xfId="0" applyFont="1" applyAlignment="1">
      <alignment horizontal="left" vertical="center" wrapText="1"/>
    </xf>
    <xf numFmtId="0" fontId="51" fillId="0" borderId="26" xfId="0" applyFont="1" applyBorder="1" applyAlignment="1">
      <alignment horizontal="left" vertical="center" wrapText="1"/>
    </xf>
    <xf numFmtId="0" fontId="54" fillId="0" borderId="1" xfId="0" applyFont="1" applyBorder="1" applyAlignment="1">
      <alignment horizontal="left" vertical="center"/>
    </xf>
    <xf numFmtId="0" fontId="51" fillId="0" borderId="24" xfId="0" applyFont="1" applyBorder="1" applyAlignment="1">
      <alignment horizontal="left" vertical="center"/>
    </xf>
    <xf numFmtId="0" fontId="51" fillId="0" borderId="25" xfId="0" applyFont="1" applyBorder="1" applyAlignment="1">
      <alignment horizontal="left" vertical="center"/>
    </xf>
    <xf numFmtId="0" fontId="51" fillId="0" borderId="0" xfId="0" applyFont="1" applyBorder="1" applyAlignment="1">
      <alignment horizontal="left" vertical="center"/>
    </xf>
    <xf numFmtId="0" fontId="51" fillId="0" borderId="26" xfId="0" applyFont="1" applyBorder="1" applyAlignment="1">
      <alignment horizontal="left" vertical="center"/>
    </xf>
    <xf numFmtId="0" fontId="51" fillId="0" borderId="31" xfId="0" applyFont="1" applyBorder="1" applyAlignment="1">
      <alignment horizontal="left" vertical="center"/>
    </xf>
    <xf numFmtId="0" fontId="51" fillId="0" borderId="20" xfId="0" applyFont="1" applyBorder="1" applyAlignment="1">
      <alignment horizontal="left" vertical="center"/>
    </xf>
    <xf numFmtId="0" fontId="51" fillId="0" borderId="27" xfId="0" applyFont="1" applyBorder="1" applyAlignment="1">
      <alignment horizontal="left" vertical="center"/>
    </xf>
    <xf numFmtId="0" fontId="53" fillId="0" borderId="2" xfId="0" applyFont="1" applyBorder="1" applyAlignment="1">
      <alignment horizontal="left" vertical="center" wrapText="1"/>
    </xf>
    <xf numFmtId="0" fontId="53" fillId="0" borderId="3" xfId="0" applyFont="1" applyBorder="1" applyAlignment="1">
      <alignment horizontal="left" vertical="center" wrapText="1"/>
    </xf>
    <xf numFmtId="0" fontId="51" fillId="0" borderId="0" xfId="0" applyFont="1" applyBorder="1" applyAlignment="1">
      <alignment horizontal="left" vertical="center" wrapText="1"/>
    </xf>
    <xf numFmtId="0" fontId="51" fillId="0" borderId="31" xfId="0" applyFont="1" applyBorder="1" applyAlignment="1">
      <alignment horizontal="left" vertical="center" wrapText="1"/>
    </xf>
    <xf numFmtId="0" fontId="51" fillId="0" borderId="20" xfId="0" applyFont="1" applyBorder="1" applyAlignment="1">
      <alignment horizontal="left" vertical="center" wrapText="1"/>
    </xf>
    <xf numFmtId="0" fontId="51" fillId="0" borderId="27" xfId="0" applyFont="1" applyBorder="1" applyAlignment="1">
      <alignment horizontal="left" vertical="center" wrapText="1"/>
    </xf>
    <xf numFmtId="0" fontId="53" fillId="0" borderId="29" xfId="0" applyFont="1" applyBorder="1" applyAlignment="1">
      <alignment horizontal="left" vertical="center"/>
    </xf>
    <xf numFmtId="0" fontId="53" fillId="0" borderId="34" xfId="0" applyFont="1" applyBorder="1" applyAlignment="1">
      <alignment horizontal="left" vertical="center"/>
    </xf>
    <xf numFmtId="0" fontId="50" fillId="2" borderId="29" xfId="6" applyFont="1" applyFill="1" applyBorder="1" applyAlignment="1" applyProtection="1">
      <alignment horizontal="center" vertical="center"/>
      <protection locked="0"/>
    </xf>
    <xf numFmtId="0" fontId="50" fillId="2" borderId="24" xfId="6" applyFont="1" applyFill="1" applyBorder="1" applyAlignment="1" applyProtection="1">
      <alignment horizontal="center" vertical="center"/>
      <protection locked="0"/>
    </xf>
    <xf numFmtId="0" fontId="50" fillId="2" borderId="25" xfId="6" applyFont="1" applyFill="1" applyBorder="1" applyAlignment="1" applyProtection="1">
      <alignment horizontal="center" vertical="center"/>
      <protection locked="0"/>
    </xf>
    <xf numFmtId="0" fontId="50" fillId="2" borderId="34" xfId="6" applyFont="1" applyFill="1" applyBorder="1" applyAlignment="1" applyProtection="1">
      <alignment horizontal="center" vertical="center"/>
      <protection locked="0"/>
    </xf>
    <xf numFmtId="0" fontId="50" fillId="2" borderId="0" xfId="6" applyFont="1" applyFill="1" applyBorder="1" applyAlignment="1" applyProtection="1">
      <alignment horizontal="center" vertical="center"/>
      <protection locked="0"/>
    </xf>
    <xf numFmtId="0" fontId="50" fillId="2" borderId="26" xfId="6" applyFont="1" applyFill="1" applyBorder="1" applyAlignment="1" applyProtection="1">
      <alignment horizontal="center" vertical="center"/>
      <protection locked="0"/>
    </xf>
    <xf numFmtId="0" fontId="51" fillId="0" borderId="29" xfId="6" applyFont="1" applyBorder="1" applyAlignment="1">
      <alignment horizontal="left" vertical="center"/>
    </xf>
    <xf numFmtId="0" fontId="53" fillId="0" borderId="24" xfId="6" applyFont="1" applyBorder="1" applyAlignment="1">
      <alignment horizontal="left" vertical="center"/>
    </xf>
    <xf numFmtId="0" fontId="53" fillId="0" borderId="25" xfId="6" applyFont="1" applyBorder="1" applyAlignment="1">
      <alignment horizontal="left" vertical="center"/>
    </xf>
    <xf numFmtId="0" fontId="51" fillId="0" borderId="34" xfId="6" applyFont="1" applyBorder="1" applyAlignment="1">
      <alignment horizontal="left" vertical="center"/>
    </xf>
    <xf numFmtId="0" fontId="53" fillId="0" borderId="0" xfId="6" applyFont="1" applyBorder="1" applyAlignment="1">
      <alignment horizontal="left" vertical="center"/>
    </xf>
    <xf numFmtId="0" fontId="53" fillId="0" borderId="26" xfId="6" applyFont="1" applyBorder="1" applyAlignment="1">
      <alignment horizontal="left" vertical="center"/>
    </xf>
    <xf numFmtId="0" fontId="53" fillId="0" borderId="31" xfId="6" applyFont="1" applyBorder="1" applyAlignment="1">
      <alignment horizontal="left" vertical="center"/>
    </xf>
    <xf numFmtId="0" fontId="53" fillId="0" borderId="20" xfId="6" applyFont="1" applyBorder="1" applyAlignment="1">
      <alignment horizontal="left" vertical="center"/>
    </xf>
    <xf numFmtId="0" fontId="53" fillId="0" borderId="27" xfId="6" applyFont="1" applyBorder="1" applyAlignment="1">
      <alignment horizontal="left" vertical="center"/>
    </xf>
    <xf numFmtId="0" fontId="50" fillId="2" borderId="31" xfId="6" applyFont="1" applyFill="1" applyBorder="1" applyAlignment="1" applyProtection="1">
      <alignment horizontal="center" vertical="center"/>
      <protection locked="0"/>
    </xf>
    <xf numFmtId="0" fontId="50" fillId="2" borderId="20" xfId="6" applyFont="1" applyFill="1" applyBorder="1" applyAlignment="1" applyProtection="1">
      <alignment horizontal="center" vertical="center"/>
      <protection locked="0"/>
    </xf>
    <xf numFmtId="0" fontId="50" fillId="2" borderId="27" xfId="6" applyFont="1" applyFill="1" applyBorder="1" applyAlignment="1" applyProtection="1">
      <alignment horizontal="center" vertical="center"/>
      <protection locked="0"/>
    </xf>
    <xf numFmtId="0" fontId="69" fillId="0" borderId="29" xfId="0" applyFont="1" applyBorder="1" applyAlignment="1">
      <alignment horizontal="left" vertical="center" wrapText="1"/>
    </xf>
    <xf numFmtId="0" fontId="69" fillId="0" borderId="24" xfId="0" applyFont="1" applyBorder="1" applyAlignment="1">
      <alignment horizontal="left" vertical="center" wrapText="1"/>
    </xf>
    <xf numFmtId="0" fontId="69" fillId="0" borderId="25" xfId="0" applyFont="1" applyBorder="1" applyAlignment="1">
      <alignment horizontal="left" vertical="center" wrapText="1"/>
    </xf>
    <xf numFmtId="0" fontId="69" fillId="0" borderId="34" xfId="0" applyFont="1" applyBorder="1" applyAlignment="1">
      <alignment horizontal="left" vertical="center" wrapText="1"/>
    </xf>
    <xf numFmtId="0" fontId="69" fillId="0" borderId="0" xfId="0" applyFont="1" applyBorder="1" applyAlignment="1">
      <alignment horizontal="left" vertical="center" wrapText="1"/>
    </xf>
    <xf numFmtId="0" fontId="69" fillId="0" borderId="26" xfId="0" applyFont="1" applyBorder="1" applyAlignment="1">
      <alignment horizontal="left" vertical="center" wrapText="1"/>
    </xf>
    <xf numFmtId="0" fontId="69" fillId="0" borderId="31" xfId="0" applyFont="1" applyBorder="1" applyAlignment="1">
      <alignment horizontal="left" vertical="center" wrapText="1"/>
    </xf>
    <xf numFmtId="0" fontId="69" fillId="0" borderId="20" xfId="0" applyFont="1" applyBorder="1" applyAlignment="1">
      <alignment horizontal="left" vertical="center" wrapText="1"/>
    </xf>
    <xf numFmtId="0" fontId="69" fillId="0" borderId="27" xfId="0" applyFont="1" applyBorder="1" applyAlignment="1">
      <alignment horizontal="left" vertical="center" wrapText="1"/>
    </xf>
    <xf numFmtId="0" fontId="17" fillId="0" borderId="24" xfId="0" applyFont="1" applyBorder="1" applyAlignment="1">
      <alignment horizontal="left" vertical="center" wrapText="1"/>
    </xf>
    <xf numFmtId="0" fontId="17" fillId="0" borderId="25" xfId="0" applyFont="1" applyBorder="1" applyAlignment="1">
      <alignment horizontal="left" vertical="center" wrapText="1"/>
    </xf>
    <xf numFmtId="0" fontId="17" fillId="0" borderId="0" xfId="0" applyFont="1" applyBorder="1" applyAlignment="1">
      <alignment horizontal="left" vertical="center" wrapText="1"/>
    </xf>
    <xf numFmtId="0" fontId="17" fillId="0" borderId="26" xfId="0" applyFont="1" applyBorder="1" applyAlignment="1">
      <alignment horizontal="left" vertical="center" wrapText="1"/>
    </xf>
    <xf numFmtId="0" fontId="17" fillId="0" borderId="20" xfId="0" applyFont="1" applyBorder="1" applyAlignment="1">
      <alignment horizontal="left" vertical="center" wrapText="1"/>
    </xf>
    <xf numFmtId="0" fontId="17" fillId="0" borderId="27" xfId="0" applyFont="1" applyBorder="1" applyAlignment="1">
      <alignment horizontal="left" vertical="center" wrapText="1"/>
    </xf>
    <xf numFmtId="0" fontId="94" fillId="0" borderId="24" xfId="0" applyFont="1" applyBorder="1" applyAlignment="1">
      <alignment horizontal="left" vertical="center"/>
    </xf>
    <xf numFmtId="0" fontId="94" fillId="0" borderId="25" xfId="0" applyFont="1" applyBorder="1" applyAlignment="1">
      <alignment horizontal="left" vertical="center"/>
    </xf>
    <xf numFmtId="0" fontId="94" fillId="0" borderId="0" xfId="0" applyFont="1" applyBorder="1" applyAlignment="1">
      <alignment horizontal="left" vertical="center"/>
    </xf>
    <xf numFmtId="0" fontId="94" fillId="0" borderId="26" xfId="0" applyFont="1" applyBorder="1" applyAlignment="1">
      <alignment horizontal="left" vertical="center"/>
    </xf>
    <xf numFmtId="0" fontId="94" fillId="0" borderId="20" xfId="0" applyFont="1" applyBorder="1" applyAlignment="1">
      <alignment horizontal="left" vertical="center"/>
    </xf>
    <xf numFmtId="0" fontId="94" fillId="0" borderId="27" xfId="0" applyFont="1" applyBorder="1" applyAlignment="1">
      <alignment horizontal="left" vertical="center"/>
    </xf>
    <xf numFmtId="0" fontId="17" fillId="0" borderId="24" xfId="0" applyFont="1" applyBorder="1" applyAlignment="1">
      <alignment horizontal="left" vertical="center"/>
    </xf>
    <xf numFmtId="0" fontId="17" fillId="0" borderId="25" xfId="0" applyFont="1" applyBorder="1" applyAlignment="1">
      <alignment horizontal="left" vertical="center"/>
    </xf>
    <xf numFmtId="0" fontId="17" fillId="0" borderId="0" xfId="0" applyFont="1" applyBorder="1" applyAlignment="1">
      <alignment horizontal="left" vertical="center"/>
    </xf>
    <xf numFmtId="0" fontId="17" fillId="0" borderId="26" xfId="0" applyFont="1" applyBorder="1" applyAlignment="1">
      <alignment horizontal="left" vertical="center"/>
    </xf>
    <xf numFmtId="0" fontId="17" fillId="0" borderId="20" xfId="0" applyFont="1" applyBorder="1" applyAlignment="1">
      <alignment horizontal="left" vertical="center"/>
    </xf>
    <xf numFmtId="0" fontId="17" fillId="0" borderId="27" xfId="0" applyFont="1" applyBorder="1" applyAlignment="1">
      <alignment horizontal="left" vertical="center"/>
    </xf>
    <xf numFmtId="0" fontId="53" fillId="0" borderId="29" xfId="0" applyFont="1" applyBorder="1" applyAlignment="1">
      <alignment horizontal="left" vertical="center" wrapText="1"/>
    </xf>
    <xf numFmtId="0" fontId="53" fillId="0" borderId="34" xfId="0" applyFont="1" applyBorder="1" applyAlignment="1">
      <alignment horizontal="left" vertical="center" wrapText="1"/>
    </xf>
    <xf numFmtId="0" fontId="51" fillId="0" borderId="29" xfId="6" applyFont="1" applyBorder="1" applyAlignment="1">
      <alignment horizontal="left" vertical="center" wrapText="1"/>
    </xf>
    <xf numFmtId="0" fontId="72" fillId="0" borderId="0" xfId="0" applyFont="1" applyAlignment="1">
      <alignment horizontal="left" vertical="center"/>
    </xf>
    <xf numFmtId="0" fontId="57" fillId="0" borderId="29" xfId="0" applyFont="1" applyBorder="1" applyAlignment="1">
      <alignment horizontal="center" vertical="center"/>
    </xf>
    <xf numFmtId="0" fontId="57" fillId="0" borderId="24" xfId="0" applyFont="1" applyBorder="1" applyAlignment="1">
      <alignment horizontal="center" vertical="center"/>
    </xf>
    <xf numFmtId="0" fontId="57" fillId="0" borderId="25" xfId="0" applyFont="1" applyBorder="1" applyAlignment="1">
      <alignment horizontal="center" vertical="center"/>
    </xf>
    <xf numFmtId="0" fontId="57" fillId="0" borderId="34" xfId="0" applyFont="1" applyBorder="1" applyAlignment="1">
      <alignment horizontal="center" vertical="center"/>
    </xf>
    <xf numFmtId="0" fontId="57" fillId="0" borderId="0" xfId="0" applyFont="1" applyBorder="1" applyAlignment="1">
      <alignment horizontal="center" vertical="center"/>
    </xf>
    <xf numFmtId="0" fontId="57" fillId="0" borderId="26" xfId="0" applyFont="1" applyBorder="1" applyAlignment="1">
      <alignment horizontal="center" vertical="center"/>
    </xf>
    <xf numFmtId="0" fontId="57" fillId="0" borderId="31" xfId="0" applyFont="1" applyBorder="1" applyAlignment="1">
      <alignment horizontal="center" vertical="center"/>
    </xf>
    <xf numFmtId="0" fontId="57" fillId="0" borderId="20" xfId="0" applyFont="1" applyBorder="1" applyAlignment="1">
      <alignment horizontal="center" vertical="center"/>
    </xf>
    <xf numFmtId="0" fontId="57" fillId="0" borderId="27" xfId="0" applyFont="1" applyBorder="1" applyAlignment="1">
      <alignment horizontal="center" vertical="center"/>
    </xf>
    <xf numFmtId="0" fontId="56" fillId="0" borderId="29" xfId="0" applyFont="1" applyBorder="1" applyAlignment="1">
      <alignment horizontal="center" vertical="center" wrapText="1"/>
    </xf>
    <xf numFmtId="0" fontId="56" fillId="0" borderId="24" xfId="0" applyFont="1" applyBorder="1" applyAlignment="1">
      <alignment horizontal="center" vertical="center" wrapText="1"/>
    </xf>
    <xf numFmtId="0" fontId="56" fillId="0" borderId="25" xfId="0" applyFont="1" applyBorder="1" applyAlignment="1">
      <alignment horizontal="center" vertical="center"/>
    </xf>
    <xf numFmtId="0" fontId="56" fillId="0" borderId="31" xfId="0" applyFont="1" applyBorder="1" applyAlignment="1">
      <alignment horizontal="center" vertical="center"/>
    </xf>
    <xf numFmtId="0" fontId="56" fillId="0" borderId="20" xfId="0" applyFont="1" applyBorder="1" applyAlignment="1">
      <alignment horizontal="center" vertical="center"/>
    </xf>
    <xf numFmtId="0" fontId="56" fillId="0" borderId="27" xfId="0" applyFont="1" applyBorder="1" applyAlignment="1">
      <alignment horizontal="center" vertical="center"/>
    </xf>
    <xf numFmtId="0" fontId="55" fillId="0" borderId="98" xfId="0" applyFont="1" applyBorder="1" applyAlignment="1">
      <alignment horizontal="center" vertical="center" textRotation="255"/>
    </xf>
    <xf numFmtId="0" fontId="55" fillId="0" borderId="97" xfId="0" applyFont="1" applyBorder="1" applyAlignment="1">
      <alignment horizontal="center" vertical="center" textRotation="255"/>
    </xf>
    <xf numFmtId="0" fontId="55" fillId="0" borderId="61" xfId="0" applyFont="1" applyBorder="1" applyAlignment="1">
      <alignment horizontal="center" vertical="center" textRotation="255"/>
    </xf>
    <xf numFmtId="0" fontId="55" fillId="0" borderId="240" xfId="0" applyFont="1" applyBorder="1" applyAlignment="1">
      <alignment horizontal="center" vertical="center" textRotation="255"/>
    </xf>
    <xf numFmtId="0" fontId="17" fillId="0" borderId="24" xfId="6" applyFont="1" applyBorder="1" applyAlignment="1">
      <alignment horizontal="left" vertical="center" wrapText="1"/>
    </xf>
    <xf numFmtId="0" fontId="17" fillId="0" borderId="25" xfId="6" applyFont="1" applyBorder="1" applyAlignment="1">
      <alignment horizontal="left" vertical="center" wrapText="1"/>
    </xf>
    <xf numFmtId="0" fontId="17" fillId="0" borderId="0" xfId="6" applyFont="1" applyBorder="1" applyAlignment="1">
      <alignment horizontal="left" vertical="center" wrapText="1"/>
    </xf>
    <xf numFmtId="0" fontId="17" fillId="0" borderId="26" xfId="6" applyFont="1" applyBorder="1" applyAlignment="1">
      <alignment horizontal="left" vertical="center" wrapText="1"/>
    </xf>
    <xf numFmtId="0" fontId="17" fillId="0" borderId="20" xfId="6" applyFont="1" applyBorder="1" applyAlignment="1">
      <alignment horizontal="left" vertical="center" wrapText="1"/>
    </xf>
    <xf numFmtId="0" fontId="17" fillId="0" borderId="27" xfId="6" applyFont="1" applyBorder="1" applyAlignment="1">
      <alignment horizontal="left" vertical="center" wrapText="1"/>
    </xf>
    <xf numFmtId="0" fontId="51" fillId="0" borderId="24" xfId="6" applyFont="1" applyBorder="1" applyAlignment="1">
      <alignment horizontal="left" vertical="center" wrapText="1"/>
    </xf>
    <xf numFmtId="0" fontId="51" fillId="0" borderId="25" xfId="6" applyFont="1" applyBorder="1" applyAlignment="1">
      <alignment horizontal="left" vertical="center" wrapText="1"/>
    </xf>
    <xf numFmtId="0" fontId="51" fillId="0" borderId="34" xfId="6" applyFont="1" applyBorder="1" applyAlignment="1">
      <alignment horizontal="left" vertical="center" wrapText="1"/>
    </xf>
    <xf numFmtId="0" fontId="51" fillId="0" borderId="0" xfId="6" applyFont="1" applyBorder="1" applyAlignment="1">
      <alignment horizontal="left" vertical="center" wrapText="1"/>
    </xf>
    <xf numFmtId="0" fontId="51" fillId="0" borderId="26" xfId="6" applyFont="1" applyBorder="1" applyAlignment="1">
      <alignment horizontal="left" vertical="center" wrapText="1"/>
    </xf>
    <xf numFmtId="0" fontId="51" fillId="0" borderId="31" xfId="6" applyFont="1" applyBorder="1" applyAlignment="1">
      <alignment horizontal="left" vertical="center" wrapText="1"/>
    </xf>
    <xf numFmtId="0" fontId="51" fillId="0" borderId="20" xfId="6" applyFont="1" applyBorder="1" applyAlignment="1">
      <alignment horizontal="left" vertical="center" wrapText="1"/>
    </xf>
    <xf numFmtId="0" fontId="51" fillId="0" borderId="27" xfId="6" applyFont="1" applyBorder="1" applyAlignment="1">
      <alignment horizontal="left" vertical="center" wrapText="1"/>
    </xf>
    <xf numFmtId="0" fontId="74" fillId="0" borderId="0" xfId="0" applyFont="1" applyAlignment="1">
      <alignment horizontal="left" vertical="center" wrapText="1"/>
    </xf>
    <xf numFmtId="0" fontId="75" fillId="0" borderId="106" xfId="0" applyFont="1" applyBorder="1" applyAlignment="1">
      <alignment horizontal="center" vertical="center"/>
    </xf>
    <xf numFmtId="0" fontId="59" fillId="0" borderId="105" xfId="0" applyFont="1" applyBorder="1" applyAlignment="1">
      <alignment horizontal="center" vertical="center"/>
    </xf>
    <xf numFmtId="0" fontId="59" fillId="0" borderId="104" xfId="0" applyFont="1" applyBorder="1" applyAlignment="1">
      <alignment horizontal="center" vertical="center"/>
    </xf>
    <xf numFmtId="0" fontId="59" fillId="0" borderId="103" xfId="0" applyFont="1" applyBorder="1" applyAlignment="1">
      <alignment horizontal="center" vertical="center"/>
    </xf>
    <xf numFmtId="0" fontId="59" fillId="0" borderId="0" xfId="0" applyFont="1" applyBorder="1" applyAlignment="1">
      <alignment horizontal="center" vertical="center"/>
    </xf>
    <xf numFmtId="0" fontId="59" fillId="0" borderId="102" xfId="0" applyFont="1" applyBorder="1" applyAlignment="1">
      <alignment horizontal="center" vertical="center"/>
    </xf>
    <xf numFmtId="0" fontId="59" fillId="0" borderId="101" xfId="0" applyFont="1" applyBorder="1" applyAlignment="1">
      <alignment horizontal="center" vertical="center"/>
    </xf>
    <xf numFmtId="0" fontId="59" fillId="0" borderId="100" xfId="0" applyFont="1" applyBorder="1" applyAlignment="1">
      <alignment horizontal="center" vertical="center"/>
    </xf>
    <xf numFmtId="0" fontId="59" fillId="0" borderId="99" xfId="0" applyFont="1" applyBorder="1" applyAlignment="1">
      <alignment horizontal="center" vertical="center"/>
    </xf>
    <xf numFmtId="0" fontId="56" fillId="0" borderId="29" xfId="0" applyFont="1" applyBorder="1" applyAlignment="1">
      <alignment horizontal="center" vertical="center"/>
    </xf>
    <xf numFmtId="0" fontId="56" fillId="0" borderId="24" xfId="0" applyFont="1" applyBorder="1" applyAlignment="1">
      <alignment horizontal="center" vertical="center"/>
    </xf>
    <xf numFmtId="0" fontId="56" fillId="0" borderId="34" xfId="0" applyFont="1" applyBorder="1" applyAlignment="1">
      <alignment horizontal="center" vertical="center"/>
    </xf>
    <xf numFmtId="0" fontId="56" fillId="0" borderId="0" xfId="0" applyFont="1" applyBorder="1" applyAlignment="1">
      <alignment horizontal="center" vertical="center"/>
    </xf>
    <xf numFmtId="0" fontId="56" fillId="0" borderId="26" xfId="0" applyFont="1" applyBorder="1" applyAlignment="1">
      <alignment horizontal="center" vertical="center"/>
    </xf>
    <xf numFmtId="0" fontId="70" fillId="0" borderId="29" xfId="0" applyFont="1" applyBorder="1" applyAlignment="1">
      <alignment horizontal="center" vertical="center"/>
    </xf>
    <xf numFmtId="0" fontId="70" fillId="0" borderId="24" xfId="0" applyFont="1" applyBorder="1" applyAlignment="1">
      <alignment horizontal="center" vertical="center"/>
    </xf>
    <xf numFmtId="0" fontId="70" fillId="0" borderId="31" xfId="0" applyFont="1" applyBorder="1" applyAlignment="1">
      <alignment horizontal="center" vertical="center"/>
    </xf>
    <xf numFmtId="0" fontId="70" fillId="0" borderId="20" xfId="0" applyFont="1" applyBorder="1" applyAlignment="1">
      <alignment horizontal="center" vertical="center"/>
    </xf>
    <xf numFmtId="0" fontId="76" fillId="0" borderId="24" xfId="0" applyFont="1" applyBorder="1" applyAlignment="1">
      <alignment horizontal="center" vertical="center"/>
    </xf>
    <xf numFmtId="0" fontId="76" fillId="0" borderId="25" xfId="0" applyFont="1" applyBorder="1" applyAlignment="1">
      <alignment horizontal="center" vertical="center"/>
    </xf>
    <xf numFmtId="0" fontId="76" fillId="0" borderId="20" xfId="0" applyFont="1" applyBorder="1" applyAlignment="1">
      <alignment horizontal="center" vertical="center"/>
    </xf>
    <xf numFmtId="0" fontId="76" fillId="0" borderId="27" xfId="0" applyFont="1" applyBorder="1" applyAlignment="1">
      <alignment horizontal="center" vertical="center"/>
    </xf>
    <xf numFmtId="0" fontId="4" fillId="0" borderId="1" xfId="0" applyFont="1" applyFill="1" applyBorder="1" applyAlignment="1" applyProtection="1">
      <alignment horizontal="left" vertical="center" wrapText="1" shrinkToFit="1"/>
    </xf>
    <xf numFmtId="0" fontId="4" fillId="0" borderId="41" xfId="0" applyFont="1" applyFill="1" applyBorder="1" applyAlignment="1" applyProtection="1">
      <alignment horizontal="left" vertical="center" wrapText="1" shrinkToFit="1"/>
    </xf>
    <xf numFmtId="0" fontId="9" fillId="0" borderId="1" xfId="0" applyFont="1" applyFill="1" applyBorder="1" applyAlignment="1" applyProtection="1">
      <alignment horizontal="center" vertical="center" shrinkToFit="1"/>
    </xf>
    <xf numFmtId="0" fontId="9" fillId="0" borderId="2" xfId="0" applyFont="1" applyFill="1" applyBorder="1" applyAlignment="1" applyProtection="1">
      <alignment horizontal="center" vertical="center" shrinkToFit="1"/>
    </xf>
    <xf numFmtId="0" fontId="9" fillId="2" borderId="5" xfId="0" applyFont="1" applyFill="1" applyBorder="1" applyAlignment="1" applyProtection="1">
      <alignment horizontal="center" vertical="center" shrinkToFit="1"/>
      <protection locked="0"/>
    </xf>
    <xf numFmtId="0" fontId="9" fillId="2" borderId="6" xfId="0" applyFont="1" applyFill="1" applyBorder="1" applyAlignment="1" applyProtection="1">
      <alignment horizontal="center" vertical="center" shrinkToFit="1"/>
      <protection locked="0"/>
    </xf>
    <xf numFmtId="0" fontId="9" fillId="2" borderId="7" xfId="0" applyFont="1" applyFill="1" applyBorder="1" applyAlignment="1" applyProtection="1">
      <alignment horizontal="center" vertical="center" shrinkToFit="1"/>
      <protection locked="0"/>
    </xf>
    <xf numFmtId="0" fontId="9" fillId="0" borderId="3" xfId="0" applyFont="1" applyFill="1" applyBorder="1" applyAlignment="1" applyProtection="1">
      <alignment horizontal="center" vertical="center" shrinkToFit="1"/>
    </xf>
    <xf numFmtId="0" fontId="9" fillId="0" borderId="19" xfId="0" applyFont="1" applyFill="1" applyBorder="1" applyAlignment="1" applyProtection="1">
      <alignment horizontal="center" vertical="center" shrinkToFit="1"/>
    </xf>
    <xf numFmtId="0" fontId="9" fillId="0" borderId="4" xfId="0" applyFont="1" applyFill="1" applyBorder="1" applyAlignment="1" applyProtection="1">
      <alignment horizontal="center" vertical="center" shrinkToFit="1"/>
    </xf>
    <xf numFmtId="0" fontId="106" fillId="0" borderId="0" xfId="0" applyFont="1" applyFill="1" applyAlignment="1" applyProtection="1">
      <alignment horizontal="center" vertical="center" shrinkToFit="1"/>
    </xf>
    <xf numFmtId="0" fontId="9" fillId="0" borderId="20" xfId="0" applyFont="1" applyFill="1" applyBorder="1" applyAlignment="1" applyProtection="1">
      <alignment horizontal="center" vertical="center" shrinkToFit="1"/>
    </xf>
    <xf numFmtId="0" fontId="88" fillId="0" borderId="20" xfId="4" applyFont="1" applyFill="1" applyBorder="1" applyAlignment="1" applyProtection="1">
      <alignment horizontal="center" vertical="center" shrinkToFit="1"/>
    </xf>
    <xf numFmtId="0" fontId="9" fillId="9" borderId="20" xfId="0" applyFont="1" applyFill="1" applyBorder="1" applyAlignment="1" applyProtection="1">
      <alignment horizontal="center" vertical="center" shrinkToFit="1"/>
      <protection locked="0"/>
    </xf>
    <xf numFmtId="0" fontId="9" fillId="0" borderId="24" xfId="0" applyFont="1" applyFill="1" applyBorder="1" applyAlignment="1" applyProtection="1">
      <alignment horizontal="left" vertical="center" shrinkToFit="1"/>
    </xf>
    <xf numFmtId="0" fontId="5" fillId="0" borderId="1" xfId="0" applyFont="1" applyFill="1" applyBorder="1" applyAlignment="1" applyProtection="1">
      <alignment horizontal="center" vertical="center" wrapText="1" shrinkToFit="1"/>
    </xf>
    <xf numFmtId="0" fontId="5" fillId="0" borderId="1" xfId="0" applyFont="1" applyFill="1" applyBorder="1" applyAlignment="1" applyProtection="1">
      <alignment horizontal="center" vertical="center" shrinkToFit="1"/>
    </xf>
    <xf numFmtId="0" fontId="5" fillId="0" borderId="2" xfId="0" applyFont="1" applyFill="1" applyBorder="1" applyAlignment="1" applyProtection="1">
      <alignment horizontal="center" vertical="center" shrinkToFit="1"/>
    </xf>
    <xf numFmtId="0" fontId="3" fillId="2" borderId="5" xfId="0" applyFont="1" applyFill="1" applyBorder="1" applyAlignment="1" applyProtection="1">
      <alignment horizontal="left" vertical="center" shrinkToFit="1"/>
      <protection locked="0"/>
    </xf>
    <xf numFmtId="0" fontId="3" fillId="2" borderId="6" xfId="0" applyFont="1" applyFill="1" applyBorder="1" applyAlignment="1" applyProtection="1">
      <alignment horizontal="left" vertical="center" shrinkToFit="1"/>
      <protection locked="0"/>
    </xf>
    <xf numFmtId="0" fontId="3" fillId="2" borderId="7" xfId="0" applyFont="1" applyFill="1" applyBorder="1" applyAlignment="1" applyProtection="1">
      <alignment horizontal="left" vertical="center" shrinkToFit="1"/>
      <protection locked="0"/>
    </xf>
    <xf numFmtId="0" fontId="5" fillId="0" borderId="110" xfId="0" applyFont="1" applyFill="1" applyBorder="1" applyAlignment="1" applyProtection="1">
      <alignment horizontal="center" vertical="center" shrinkToFit="1"/>
    </xf>
    <xf numFmtId="0" fontId="3" fillId="9" borderId="111" xfId="0" applyFont="1" applyFill="1" applyBorder="1" applyAlignment="1" applyProtection="1">
      <alignment horizontal="left" vertical="center" wrapText="1" shrinkToFit="1"/>
      <protection locked="0"/>
    </xf>
    <xf numFmtId="0" fontId="3" fillId="0" borderId="112" xfId="0" applyFont="1" applyFill="1" applyBorder="1" applyAlignment="1" applyProtection="1">
      <alignment horizontal="center" vertical="center" wrapText="1" shrinkToFit="1"/>
    </xf>
    <xf numFmtId="0" fontId="3" fillId="0" borderId="112" xfId="0" applyFont="1" applyFill="1" applyBorder="1" applyAlignment="1" applyProtection="1">
      <alignment horizontal="center" vertical="center" shrinkToFit="1"/>
    </xf>
    <xf numFmtId="0" fontId="78" fillId="9" borderId="112" xfId="4" applyFont="1" applyFill="1" applyBorder="1" applyAlignment="1" applyProtection="1">
      <alignment horizontal="left" vertical="center" shrinkToFit="1"/>
      <protection locked="0"/>
    </xf>
    <xf numFmtId="0" fontId="4" fillId="0" borderId="40" xfId="0" applyFont="1" applyFill="1" applyBorder="1" applyAlignment="1" applyProtection="1">
      <alignment horizontal="left" vertical="center" wrapText="1" shrinkToFit="1"/>
    </xf>
    <xf numFmtId="0" fontId="3" fillId="0" borderId="2" xfId="0" applyFont="1" applyFill="1" applyBorder="1" applyAlignment="1" applyProtection="1">
      <alignment horizontal="center" vertical="center" wrapText="1" shrinkToFit="1"/>
    </xf>
    <xf numFmtId="0" fontId="3" fillId="0" borderId="3" xfId="0" applyFont="1" applyFill="1" applyBorder="1" applyAlignment="1" applyProtection="1">
      <alignment horizontal="center" vertical="center" shrinkToFit="1"/>
    </xf>
    <xf numFmtId="0" fontId="3" fillId="0" borderId="4" xfId="0" applyFont="1" applyFill="1" applyBorder="1" applyAlignment="1" applyProtection="1">
      <alignment horizontal="center" vertical="center" shrinkToFit="1"/>
    </xf>
    <xf numFmtId="49" fontId="78" fillId="9" borderId="2" xfId="4" applyNumberFormat="1" applyFont="1" applyFill="1" applyBorder="1" applyAlignment="1" applyProtection="1">
      <alignment horizontal="left" vertical="center" shrinkToFit="1"/>
      <protection locked="0"/>
    </xf>
    <xf numFmtId="49" fontId="78" fillId="9" borderId="3" xfId="4" applyNumberFormat="1" applyFont="1" applyFill="1" applyBorder="1" applyAlignment="1" applyProtection="1">
      <alignment horizontal="left" vertical="center" shrinkToFit="1"/>
      <protection locked="0"/>
    </xf>
    <xf numFmtId="49" fontId="78" fillId="9" borderId="4" xfId="4" applyNumberFormat="1" applyFont="1" applyFill="1" applyBorder="1" applyAlignment="1" applyProtection="1">
      <alignment horizontal="left" vertical="center" shrinkToFit="1"/>
      <protection locked="0"/>
    </xf>
    <xf numFmtId="0" fontId="3" fillId="0" borderId="2" xfId="0" applyFont="1" applyFill="1" applyBorder="1" applyAlignment="1" applyProtection="1">
      <alignment horizontal="center" vertical="center" shrinkToFit="1"/>
    </xf>
    <xf numFmtId="0" fontId="78" fillId="9" borderId="2" xfId="4" applyFont="1" applyFill="1" applyBorder="1" applyAlignment="1" applyProtection="1">
      <alignment horizontal="left" vertical="center" wrapText="1" shrinkToFit="1"/>
      <protection locked="0"/>
    </xf>
    <xf numFmtId="0" fontId="78" fillId="9" borderId="3" xfId="4" applyFont="1" applyFill="1" applyBorder="1" applyAlignment="1" applyProtection="1">
      <alignment horizontal="left" vertical="center" wrapText="1" shrinkToFit="1"/>
      <protection locked="0"/>
    </xf>
    <xf numFmtId="0" fontId="78" fillId="9" borderId="4" xfId="4" applyFont="1" applyFill="1" applyBorder="1" applyAlignment="1" applyProtection="1">
      <alignment horizontal="left" vertical="center" wrapText="1" shrinkToFit="1"/>
      <protection locked="0"/>
    </xf>
    <xf numFmtId="0" fontId="82" fillId="0" borderId="34" xfId="4" applyFont="1" applyFill="1" applyBorder="1" applyAlignment="1" applyProtection="1">
      <alignment horizontal="left" vertical="center" wrapText="1" shrinkToFit="1"/>
    </xf>
    <xf numFmtId="0" fontId="3" fillId="0" borderId="29" xfId="0" applyFont="1" applyFill="1" applyBorder="1" applyAlignment="1" applyProtection="1">
      <alignment horizontal="center" vertical="center" shrinkToFit="1"/>
    </xf>
    <xf numFmtId="0" fontId="3" fillId="0" borderId="24" xfId="0" applyFont="1" applyFill="1" applyBorder="1" applyAlignment="1" applyProtection="1">
      <alignment horizontal="center" vertical="center" shrinkToFit="1"/>
    </xf>
    <xf numFmtId="0" fontId="3" fillId="0" borderId="25" xfId="0" applyFont="1" applyFill="1" applyBorder="1" applyAlignment="1" applyProtection="1">
      <alignment horizontal="center" vertical="center" shrinkToFit="1"/>
    </xf>
    <xf numFmtId="0" fontId="3" fillId="0" borderId="34"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26" xfId="0" applyFont="1" applyFill="1" applyBorder="1" applyAlignment="1" applyProtection="1">
      <alignment horizontal="center" vertical="center" shrinkToFit="1"/>
    </xf>
    <xf numFmtId="0" fontId="3" fillId="0" borderId="31" xfId="0" applyFont="1" applyFill="1" applyBorder="1" applyAlignment="1" applyProtection="1">
      <alignment horizontal="center" vertical="center" shrinkToFit="1"/>
    </xf>
    <xf numFmtId="0" fontId="3" fillId="0" borderId="20" xfId="0" applyFont="1" applyFill="1" applyBorder="1" applyAlignment="1" applyProtection="1">
      <alignment horizontal="center" vertical="center" shrinkToFit="1"/>
    </xf>
    <xf numFmtId="0" fontId="3" fillId="0" borderId="27" xfId="0" applyFont="1" applyFill="1" applyBorder="1" applyAlignment="1" applyProtection="1">
      <alignment horizontal="center" vertical="center" shrinkToFit="1"/>
    </xf>
    <xf numFmtId="0" fontId="3" fillId="0" borderId="1" xfId="0" applyFont="1" applyFill="1" applyBorder="1" applyAlignment="1" applyProtection="1">
      <alignment horizontal="center" vertical="center" shrinkToFit="1"/>
    </xf>
    <xf numFmtId="0" fontId="3" fillId="0" borderId="121" xfId="0" applyFont="1" applyFill="1" applyBorder="1" applyAlignment="1">
      <alignment horizontal="center" vertical="center" shrinkToFit="1"/>
    </xf>
    <xf numFmtId="0" fontId="3" fillId="0" borderId="119" xfId="0" applyFont="1" applyFill="1" applyBorder="1" applyAlignment="1">
      <alignment horizontal="center" vertical="center" shrinkToFit="1"/>
    </xf>
    <xf numFmtId="49" fontId="3" fillId="9" borderId="121" xfId="0" applyNumberFormat="1" applyFont="1" applyFill="1" applyBorder="1" applyAlignment="1" applyProtection="1">
      <alignment horizontal="left" vertical="center" wrapText="1" shrinkToFit="1"/>
      <protection locked="0"/>
    </xf>
    <xf numFmtId="49" fontId="3" fillId="9" borderId="119" xfId="0" applyNumberFormat="1" applyFont="1" applyFill="1" applyBorder="1" applyAlignment="1" applyProtection="1">
      <alignment horizontal="left" vertical="center" wrapText="1" shrinkToFit="1"/>
      <protection locked="0"/>
    </xf>
    <xf numFmtId="49" fontId="3" fillId="9" borderId="122" xfId="0" applyNumberFormat="1" applyFont="1" applyFill="1" applyBorder="1" applyAlignment="1" applyProtection="1">
      <alignment horizontal="left" vertical="center" wrapText="1" shrinkToFit="1"/>
      <protection locked="0"/>
    </xf>
    <xf numFmtId="49" fontId="3" fillId="9" borderId="24" xfId="0" applyNumberFormat="1" applyFont="1" applyFill="1" applyBorder="1" applyAlignment="1" applyProtection="1">
      <alignment horizontal="left" vertical="center" wrapText="1" shrinkToFit="1"/>
      <protection locked="0"/>
    </xf>
    <xf numFmtId="49" fontId="3" fillId="9" borderId="25" xfId="0" applyNumberFormat="1" applyFont="1" applyFill="1" applyBorder="1" applyAlignment="1" applyProtection="1">
      <alignment horizontal="left" vertical="center" wrapText="1" shrinkToFit="1"/>
      <protection locked="0"/>
    </xf>
    <xf numFmtId="0" fontId="86" fillId="9" borderId="3" xfId="5" applyFill="1" applyBorder="1" applyAlignment="1" applyProtection="1">
      <alignment horizontal="left" vertical="center" wrapText="1" shrinkToFit="1"/>
      <protection locked="0"/>
    </xf>
    <xf numFmtId="0" fontId="3" fillId="9" borderId="3" xfId="0" applyFont="1" applyFill="1" applyBorder="1" applyAlignment="1" applyProtection="1">
      <alignment horizontal="left" vertical="center" wrapText="1" shrinkToFit="1"/>
      <protection locked="0"/>
    </xf>
    <xf numFmtId="0" fontId="3" fillId="9" borderId="4" xfId="0" applyFont="1" applyFill="1" applyBorder="1" applyAlignment="1" applyProtection="1">
      <alignment horizontal="left" vertical="center" wrapText="1" shrinkToFit="1"/>
      <protection locked="0"/>
    </xf>
    <xf numFmtId="0" fontId="102" fillId="0" borderId="2" xfId="0" applyFont="1" applyFill="1" applyBorder="1" applyAlignment="1" applyProtection="1">
      <alignment horizontal="center" vertical="center" shrinkToFit="1"/>
    </xf>
    <xf numFmtId="0" fontId="102" fillId="0" borderId="3" xfId="0" applyFont="1" applyFill="1" applyBorder="1" applyAlignment="1" applyProtection="1">
      <alignment horizontal="center" vertical="center" shrinkToFit="1"/>
    </xf>
    <xf numFmtId="49" fontId="86" fillId="9" borderId="3" xfId="5" applyNumberFormat="1" applyFill="1" applyBorder="1" applyAlignment="1" applyProtection="1">
      <alignment horizontal="left" vertical="center" wrapText="1" shrinkToFit="1"/>
      <protection locked="0"/>
    </xf>
    <xf numFmtId="49" fontId="3" fillId="9" borderId="3" xfId="0" applyNumberFormat="1" applyFont="1" applyFill="1" applyBorder="1" applyAlignment="1" applyProtection="1">
      <alignment horizontal="left" vertical="center" wrapText="1" shrinkToFit="1"/>
      <protection locked="0"/>
    </xf>
    <xf numFmtId="49" fontId="3" fillId="9" borderId="4" xfId="0" applyNumberFormat="1" applyFont="1" applyFill="1" applyBorder="1" applyAlignment="1" applyProtection="1">
      <alignment horizontal="left" vertical="center" wrapText="1" shrinkToFit="1"/>
      <protection locked="0"/>
    </xf>
    <xf numFmtId="0" fontId="3" fillId="9" borderId="164" xfId="0" applyFont="1" applyFill="1" applyBorder="1" applyAlignment="1" applyProtection="1">
      <alignment horizontal="left" vertical="center" wrapText="1" shrinkToFit="1"/>
      <protection locked="0"/>
    </xf>
    <xf numFmtId="0" fontId="3" fillId="9" borderId="241" xfId="0" applyFont="1" applyFill="1" applyBorder="1" applyAlignment="1" applyProtection="1">
      <alignment horizontal="left" vertical="center" wrapText="1" shrinkToFit="1"/>
      <protection locked="0"/>
    </xf>
    <xf numFmtId="0" fontId="3" fillId="9" borderId="20" xfId="0" applyFont="1" applyFill="1" applyBorder="1" applyAlignment="1" applyProtection="1">
      <alignment horizontal="left" vertical="center" wrapText="1" shrinkToFit="1"/>
      <protection locked="0"/>
    </xf>
    <xf numFmtId="0" fontId="3" fillId="9" borderId="27" xfId="0" applyFont="1" applyFill="1" applyBorder="1" applyAlignment="1" applyProtection="1">
      <alignment horizontal="left" vertical="center" wrapText="1" shrinkToFit="1"/>
      <protection locked="0"/>
    </xf>
    <xf numFmtId="0" fontId="6" fillId="4" borderId="164" xfId="0" applyFont="1" applyFill="1" applyBorder="1" applyAlignment="1" applyProtection="1">
      <alignment horizontal="center" vertical="center" wrapText="1" shrinkToFit="1"/>
    </xf>
    <xf numFmtId="0" fontId="3" fillId="9" borderId="164" xfId="0" applyFont="1" applyFill="1" applyBorder="1" applyAlignment="1" applyProtection="1">
      <alignment horizontal="center" vertical="center" wrapText="1" shrinkToFit="1"/>
      <protection locked="0"/>
    </xf>
    <xf numFmtId="0" fontId="3" fillId="0" borderId="29" xfId="0" applyFont="1" applyFill="1" applyBorder="1" applyAlignment="1" applyProtection="1">
      <alignment horizontal="center" vertical="center" wrapText="1" shrinkToFit="1"/>
    </xf>
    <xf numFmtId="49" fontId="3" fillId="9" borderId="20" xfId="0" applyNumberFormat="1" applyFont="1" applyFill="1" applyBorder="1" applyAlignment="1" applyProtection="1">
      <alignment horizontal="left" vertical="center" wrapText="1" shrinkToFit="1"/>
      <protection locked="0"/>
    </xf>
    <xf numFmtId="49" fontId="3" fillId="9" borderId="27" xfId="0" applyNumberFormat="1" applyFont="1" applyFill="1" applyBorder="1" applyAlignment="1" applyProtection="1">
      <alignment horizontal="left" vertical="center" wrapText="1" shrinkToFit="1"/>
      <protection locked="0"/>
    </xf>
    <xf numFmtId="41" fontId="4" fillId="9" borderId="3" xfId="0" applyNumberFormat="1" applyFont="1" applyFill="1" applyBorder="1" applyAlignment="1" applyProtection="1">
      <alignment horizontal="center" vertical="center" wrapText="1" shrinkToFit="1"/>
      <protection locked="0"/>
    </xf>
    <xf numFmtId="0" fontId="4" fillId="0" borderId="3" xfId="0" applyFont="1" applyFill="1" applyBorder="1" applyAlignment="1" applyProtection="1">
      <alignment horizontal="left" vertical="center" wrapText="1" shrinkToFit="1"/>
    </xf>
    <xf numFmtId="0" fontId="4" fillId="0" borderId="4" xfId="0" applyFont="1" applyFill="1" applyBorder="1" applyAlignment="1" applyProtection="1">
      <alignment horizontal="left" vertical="center" wrapText="1" shrinkToFit="1"/>
    </xf>
    <xf numFmtId="0" fontId="3" fillId="9" borderId="24" xfId="0" applyFont="1" applyFill="1" applyBorder="1" applyAlignment="1" applyProtection="1">
      <alignment horizontal="left" vertical="center" wrapText="1" shrinkToFit="1"/>
      <protection locked="0"/>
    </xf>
    <xf numFmtId="0" fontId="3" fillId="0" borderId="24" xfId="0" applyFont="1" applyFill="1" applyBorder="1" applyAlignment="1" applyProtection="1">
      <alignment horizontal="center" vertical="center" wrapText="1" shrinkToFit="1"/>
    </xf>
    <xf numFmtId="0" fontId="3" fillId="0" borderId="25" xfId="0" applyFont="1" applyFill="1" applyBorder="1" applyAlignment="1" applyProtection="1">
      <alignment horizontal="center" vertical="center" wrapText="1" shrinkToFit="1"/>
    </xf>
    <xf numFmtId="0" fontId="3" fillId="0" borderId="34" xfId="0" applyFont="1" applyFill="1" applyBorder="1" applyAlignment="1" applyProtection="1">
      <alignment horizontal="center" vertical="center" wrapText="1" shrinkToFit="1"/>
    </xf>
    <xf numFmtId="0" fontId="3" fillId="0" borderId="0" xfId="0" applyFont="1" applyFill="1" applyBorder="1" applyAlignment="1" applyProtection="1">
      <alignment horizontal="center" vertical="center" wrapText="1" shrinkToFit="1"/>
    </xf>
    <xf numFmtId="0" fontId="3" fillId="0" borderId="26" xfId="0" applyFont="1" applyFill="1" applyBorder="1" applyAlignment="1" applyProtection="1">
      <alignment horizontal="center" vertical="center" wrapText="1" shrinkToFit="1"/>
    </xf>
    <xf numFmtId="0" fontId="3" fillId="0" borderId="31" xfId="0" applyFont="1" applyFill="1" applyBorder="1" applyAlignment="1" applyProtection="1">
      <alignment horizontal="center" vertical="center" wrapText="1" shrinkToFit="1"/>
    </xf>
    <xf numFmtId="0" fontId="3" fillId="0" borderId="20" xfId="0" applyFont="1" applyFill="1" applyBorder="1" applyAlignment="1" applyProtection="1">
      <alignment horizontal="center" vertical="center" wrapText="1" shrinkToFit="1"/>
    </xf>
    <xf numFmtId="0" fontId="3" fillId="0" borderId="27" xfId="0" applyFont="1" applyFill="1" applyBorder="1" applyAlignment="1" applyProtection="1">
      <alignment horizontal="center" vertical="center" wrapText="1" shrinkToFit="1"/>
    </xf>
    <xf numFmtId="0" fontId="3" fillId="2" borderId="5" xfId="0" applyFont="1" applyFill="1" applyBorder="1" applyAlignment="1" applyProtection="1">
      <alignment horizontal="center" vertical="center" shrinkToFit="1"/>
      <protection locked="0"/>
    </xf>
    <xf numFmtId="0" fontId="3" fillId="2" borderId="7" xfId="0" applyFont="1" applyFill="1" applyBorder="1" applyAlignment="1" applyProtection="1">
      <alignment horizontal="center" vertical="center" shrinkToFit="1"/>
      <protection locked="0"/>
    </xf>
    <xf numFmtId="0" fontId="3" fillId="9" borderId="3" xfId="0" applyFont="1" applyFill="1" applyBorder="1" applyAlignment="1" applyProtection="1">
      <alignment horizontal="center" vertical="center" wrapText="1" shrinkToFit="1"/>
      <protection locked="0"/>
    </xf>
    <xf numFmtId="0" fontId="3" fillId="0" borderId="31" xfId="0" applyFont="1" applyFill="1" applyBorder="1" applyAlignment="1" applyProtection="1">
      <alignment horizontal="left" vertical="center" shrinkToFit="1"/>
    </xf>
    <xf numFmtId="0" fontId="3" fillId="0" borderId="20" xfId="0" applyFont="1" applyFill="1" applyBorder="1" applyAlignment="1" applyProtection="1">
      <alignment horizontal="left" vertical="center" shrinkToFit="1"/>
    </xf>
    <xf numFmtId="0" fontId="3" fillId="0" borderId="3" xfId="0" applyFont="1" applyFill="1" applyBorder="1" applyAlignment="1" applyProtection="1">
      <alignment horizontal="left" vertical="center" shrinkToFit="1"/>
    </xf>
    <xf numFmtId="0" fontId="3" fillId="0" borderId="1" xfId="0" applyFont="1" applyFill="1" applyBorder="1" applyAlignment="1" applyProtection="1">
      <alignment horizontal="center" vertical="center" wrapText="1" shrinkToFit="1"/>
    </xf>
    <xf numFmtId="0" fontId="3" fillId="0" borderId="24" xfId="0" applyFont="1" applyFill="1" applyBorder="1" applyAlignment="1" applyProtection="1">
      <alignment horizontal="left" vertical="center" shrinkToFit="1"/>
    </xf>
    <xf numFmtId="0" fontId="3" fillId="0" borderId="25" xfId="0" applyFont="1" applyFill="1" applyBorder="1" applyAlignment="1" applyProtection="1">
      <alignment horizontal="left" vertical="center" shrinkToFit="1"/>
    </xf>
    <xf numFmtId="0" fontId="3" fillId="0" borderId="0" xfId="0" applyFont="1" applyFill="1" applyBorder="1" applyAlignment="1" applyProtection="1">
      <alignment horizontal="left" vertical="center" shrinkToFit="1"/>
    </xf>
    <xf numFmtId="0" fontId="3" fillId="0" borderId="26" xfId="0" applyFont="1" applyFill="1" applyBorder="1" applyAlignment="1" applyProtection="1">
      <alignment horizontal="left" vertical="center" shrinkToFit="1"/>
    </xf>
    <xf numFmtId="0" fontId="4" fillId="0" borderId="2" xfId="0" applyFont="1" applyFill="1" applyBorder="1" applyAlignment="1" applyProtection="1">
      <alignment horizontal="left" vertical="center" wrapText="1" shrinkToFit="1"/>
    </xf>
    <xf numFmtId="0" fontId="3" fillId="9" borderId="29" xfId="0" applyFont="1" applyFill="1" applyBorder="1" applyAlignment="1" applyProtection="1">
      <alignment horizontal="center" vertical="center" wrapText="1" shrinkToFit="1"/>
      <protection locked="0"/>
    </xf>
    <xf numFmtId="0" fontId="3" fillId="9" borderId="24" xfId="0" applyFont="1" applyFill="1" applyBorder="1" applyAlignment="1" applyProtection="1">
      <alignment horizontal="center" vertical="center" wrapText="1" shrinkToFit="1"/>
      <protection locked="0"/>
    </xf>
    <xf numFmtId="0" fontId="3" fillId="9" borderId="34" xfId="0" applyFont="1" applyFill="1" applyBorder="1" applyAlignment="1" applyProtection="1">
      <alignment horizontal="center" vertical="center" wrapText="1" shrinkToFit="1"/>
      <protection locked="0"/>
    </xf>
    <xf numFmtId="0" fontId="3" fillId="9" borderId="0" xfId="0" applyFont="1" applyFill="1" applyBorder="1" applyAlignment="1" applyProtection="1">
      <alignment horizontal="center" vertical="center" wrapText="1" shrinkToFit="1"/>
      <protection locked="0"/>
    </xf>
    <xf numFmtId="0" fontId="3" fillId="9" borderId="24" xfId="0" applyFont="1" applyFill="1" applyBorder="1" applyAlignment="1" applyProtection="1">
      <alignment horizontal="center" vertical="center" shrinkToFit="1"/>
      <protection locked="0"/>
    </xf>
    <xf numFmtId="0" fontId="3" fillId="9" borderId="0" xfId="0" applyFont="1" applyFill="1" applyBorder="1" applyAlignment="1" applyProtection="1">
      <alignment horizontal="center" vertical="center" shrinkToFit="1"/>
      <protection locked="0"/>
    </xf>
    <xf numFmtId="0" fontId="6" fillId="0" borderId="40" xfId="0" applyFont="1" applyFill="1" applyBorder="1" applyAlignment="1" applyProtection="1">
      <alignment horizontal="left" vertical="center" wrapText="1" shrinkToFit="1"/>
    </xf>
    <xf numFmtId="0" fontId="6" fillId="0" borderId="32" xfId="0" applyFont="1" applyFill="1" applyBorder="1" applyAlignment="1" applyProtection="1">
      <alignment horizontal="left" vertical="center" wrapText="1" shrinkToFit="1"/>
    </xf>
    <xf numFmtId="0" fontId="4" fillId="0" borderId="24" xfId="0" applyFont="1" applyFill="1" applyBorder="1" applyAlignment="1" applyProtection="1">
      <alignment horizontal="left" vertical="center" wrapText="1" shrinkToFit="1"/>
    </xf>
    <xf numFmtId="0" fontId="3" fillId="2" borderId="50" xfId="0" applyFont="1" applyFill="1" applyBorder="1" applyAlignment="1" applyProtection="1">
      <alignment horizontal="center" vertical="center" shrinkToFit="1"/>
      <protection locked="0"/>
    </xf>
    <xf numFmtId="0" fontId="3" fillId="0" borderId="49" xfId="0" applyFont="1" applyFill="1" applyBorder="1" applyAlignment="1" applyProtection="1">
      <alignment horizontal="center" vertical="center" wrapText="1" shrinkToFit="1"/>
    </xf>
    <xf numFmtId="0" fontId="3" fillId="0" borderId="6" xfId="0" applyFont="1" applyFill="1" applyBorder="1" applyAlignment="1" applyProtection="1">
      <alignment horizontal="center" vertical="center" wrapText="1" shrinkToFit="1"/>
    </xf>
    <xf numFmtId="0" fontId="3" fillId="0" borderId="7" xfId="0" applyFont="1" applyFill="1" applyBorder="1" applyAlignment="1" applyProtection="1">
      <alignment horizontal="center" vertical="center" wrapText="1" shrinkToFit="1"/>
    </xf>
    <xf numFmtId="0" fontId="78" fillId="0" borderId="3" xfId="4" applyFont="1" applyFill="1" applyBorder="1" applyAlignment="1" applyProtection="1">
      <alignment horizontal="left" vertical="center" shrinkToFit="1"/>
    </xf>
    <xf numFmtId="0" fontId="78" fillId="0" borderId="4" xfId="4" applyFont="1" applyFill="1" applyBorder="1" applyAlignment="1" applyProtection="1">
      <alignment horizontal="left" vertical="center" shrinkToFit="1"/>
    </xf>
    <xf numFmtId="0" fontId="95" fillId="4" borderId="29" xfId="4" applyFont="1" applyFill="1" applyBorder="1" applyAlignment="1" applyProtection="1">
      <alignment horizontal="center" vertical="center" wrapText="1" shrinkToFit="1"/>
    </xf>
    <xf numFmtId="0" fontId="95" fillId="4" borderId="24" xfId="4" applyFont="1" applyFill="1" applyBorder="1" applyAlignment="1" applyProtection="1">
      <alignment horizontal="center" vertical="center" wrapText="1" shrinkToFit="1"/>
    </xf>
    <xf numFmtId="0" fontId="95" fillId="4" borderId="25" xfId="4" applyFont="1" applyFill="1" applyBorder="1" applyAlignment="1" applyProtection="1">
      <alignment horizontal="center" vertical="center" wrapText="1" shrinkToFit="1"/>
    </xf>
    <xf numFmtId="0" fontId="95" fillId="4" borderId="34" xfId="4" applyFont="1" applyFill="1" applyBorder="1" applyAlignment="1" applyProtection="1">
      <alignment horizontal="center" vertical="center" wrapText="1" shrinkToFit="1"/>
    </xf>
    <xf numFmtId="0" fontId="95" fillId="4" borderId="0" xfId="4" applyFont="1" applyFill="1" applyBorder="1" applyAlignment="1" applyProtection="1">
      <alignment horizontal="center" vertical="center" wrapText="1" shrinkToFit="1"/>
    </xf>
    <xf numFmtId="0" fontId="95" fillId="4" borderId="26" xfId="4" applyFont="1" applyFill="1" applyBorder="1" applyAlignment="1" applyProtection="1">
      <alignment horizontal="center" vertical="center" wrapText="1" shrinkToFit="1"/>
    </xf>
    <xf numFmtId="0" fontId="78" fillId="9" borderId="2" xfId="4" applyFont="1" applyFill="1" applyBorder="1" applyAlignment="1" applyProtection="1">
      <alignment horizontal="left" vertical="top" wrapText="1" shrinkToFit="1"/>
      <protection locked="0"/>
    </xf>
    <xf numFmtId="0" fontId="78" fillId="9" borderId="3" xfId="4" applyFont="1" applyFill="1" applyBorder="1" applyAlignment="1" applyProtection="1">
      <alignment horizontal="left" vertical="top" wrapText="1" shrinkToFit="1"/>
      <protection locked="0"/>
    </xf>
    <xf numFmtId="0" fontId="78" fillId="9" borderId="4" xfId="4" applyFont="1" applyFill="1" applyBorder="1" applyAlignment="1" applyProtection="1">
      <alignment horizontal="left" vertical="top" wrapText="1" shrinkToFit="1"/>
      <protection locked="0"/>
    </xf>
    <xf numFmtId="0" fontId="3" fillId="0" borderId="139" xfId="0" applyFont="1" applyFill="1" applyBorder="1" applyAlignment="1" applyProtection="1">
      <alignment horizontal="left" vertical="center" wrapText="1" shrinkToFit="1"/>
    </xf>
    <xf numFmtId="0" fontId="3" fillId="0" borderId="140" xfId="0" applyFont="1" applyFill="1" applyBorder="1" applyAlignment="1" applyProtection="1">
      <alignment horizontal="left" vertical="center" wrapText="1" shrinkToFit="1"/>
    </xf>
    <xf numFmtId="0" fontId="3" fillId="0" borderId="141" xfId="0" applyFont="1" applyFill="1" applyBorder="1" applyAlignment="1" applyProtection="1">
      <alignment horizontal="left" vertical="center" wrapText="1" shrinkToFit="1"/>
    </xf>
    <xf numFmtId="0" fontId="3" fillId="0" borderId="49" xfId="0" applyFont="1" applyFill="1" applyBorder="1" applyAlignment="1" applyProtection="1">
      <alignment horizontal="center" vertical="center" shrinkToFit="1"/>
    </xf>
    <xf numFmtId="0" fontId="3" fillId="0" borderId="6" xfId="0" applyFont="1" applyFill="1" applyBorder="1" applyAlignment="1" applyProtection="1">
      <alignment horizontal="center" vertical="center" shrinkToFit="1"/>
    </xf>
    <xf numFmtId="0" fontId="3" fillId="0" borderId="7" xfId="0" applyFont="1" applyFill="1" applyBorder="1" applyAlignment="1" applyProtection="1">
      <alignment horizontal="center" vertical="center" shrinkToFit="1"/>
    </xf>
    <xf numFmtId="0" fontId="78" fillId="0" borderId="2" xfId="4" applyFont="1" applyFill="1" applyBorder="1" applyAlignment="1" applyProtection="1">
      <alignment horizontal="center" vertical="center" wrapText="1" shrinkToFit="1"/>
    </xf>
    <xf numFmtId="0" fontId="78" fillId="0" borderId="3" xfId="4" applyFont="1" applyFill="1" applyBorder="1" applyAlignment="1" applyProtection="1">
      <alignment horizontal="center" vertical="center" wrapText="1" shrinkToFit="1"/>
    </xf>
    <xf numFmtId="0" fontId="78" fillId="2" borderId="5" xfId="4" applyFont="1" applyFill="1" applyBorder="1" applyAlignment="1" applyProtection="1">
      <alignment horizontal="center" vertical="center" wrapText="1" shrinkToFit="1"/>
      <protection locked="0"/>
    </xf>
    <xf numFmtId="0" fontId="78" fillId="2" borderId="7" xfId="4" applyFont="1" applyFill="1" applyBorder="1" applyAlignment="1" applyProtection="1">
      <alignment horizontal="center" vertical="center" wrapText="1" shrinkToFit="1"/>
      <protection locked="0"/>
    </xf>
    <xf numFmtId="0" fontId="3" fillId="9" borderId="3" xfId="0" applyFont="1" applyFill="1" applyBorder="1" applyAlignment="1" applyProtection="1">
      <alignment horizontal="center" vertical="center" shrinkToFit="1"/>
      <protection locked="0"/>
    </xf>
    <xf numFmtId="0" fontId="3" fillId="0" borderId="4" xfId="0" applyFont="1" applyFill="1" applyBorder="1" applyAlignment="1" applyProtection="1">
      <alignment horizontal="left" vertical="center" shrinkToFit="1"/>
    </xf>
    <xf numFmtId="0" fontId="78" fillId="0" borderId="2" xfId="4" applyFont="1" applyFill="1" applyBorder="1" applyAlignment="1" applyProtection="1">
      <alignment horizontal="center" vertical="center" shrinkToFit="1"/>
    </xf>
    <xf numFmtId="0" fontId="78" fillId="0" borderId="3" xfId="4" applyFont="1" applyFill="1" applyBorder="1" applyAlignment="1" applyProtection="1">
      <alignment horizontal="center" vertical="center" shrinkToFit="1"/>
    </xf>
    <xf numFmtId="0" fontId="78" fillId="9" borderId="3" xfId="4" applyFont="1" applyFill="1" applyBorder="1" applyAlignment="1" applyProtection="1">
      <alignment horizontal="center" vertical="center" shrinkToFit="1"/>
      <protection locked="0"/>
    </xf>
    <xf numFmtId="0" fontId="93" fillId="0" borderId="0" xfId="0" applyFont="1" applyFill="1" applyBorder="1" applyAlignment="1" applyProtection="1">
      <alignment horizontal="left" vertical="center" shrinkToFit="1"/>
    </xf>
    <xf numFmtId="0" fontId="93" fillId="4" borderId="29" xfId="0" applyFont="1" applyFill="1" applyBorder="1" applyAlignment="1" applyProtection="1">
      <alignment horizontal="left" vertical="center" wrapText="1"/>
    </xf>
    <xf numFmtId="0" fontId="93" fillId="4" borderId="24" xfId="0" applyFont="1" applyFill="1" applyBorder="1" applyAlignment="1" applyProtection="1">
      <alignment horizontal="left" vertical="center" wrapText="1"/>
    </xf>
    <xf numFmtId="0" fontId="93" fillId="4" borderId="25" xfId="0" applyFont="1" applyFill="1" applyBorder="1" applyAlignment="1" applyProtection="1">
      <alignment horizontal="left" vertical="center" wrapText="1"/>
    </xf>
    <xf numFmtId="0" fontId="93" fillId="4" borderId="34" xfId="0" applyFont="1" applyFill="1" applyBorder="1" applyAlignment="1" applyProtection="1">
      <alignment horizontal="left" vertical="center" wrapText="1"/>
    </xf>
    <xf numFmtId="0" fontId="93" fillId="4" borderId="0" xfId="0" applyFont="1" applyFill="1" applyBorder="1" applyAlignment="1" applyProtection="1">
      <alignment horizontal="left" vertical="center" wrapText="1"/>
    </xf>
    <xf numFmtId="0" fontId="93" fillId="4" borderId="26" xfId="0" applyFont="1" applyFill="1" applyBorder="1" applyAlignment="1" applyProtection="1">
      <alignment horizontal="left" vertical="center" wrapText="1"/>
    </xf>
    <xf numFmtId="0" fontId="93" fillId="4" borderId="31" xfId="0" applyFont="1" applyFill="1" applyBorder="1" applyAlignment="1" applyProtection="1">
      <alignment horizontal="left" vertical="center" wrapText="1"/>
    </xf>
    <xf numFmtId="0" fontId="93" fillId="4" borderId="20" xfId="0" applyFont="1" applyFill="1" applyBorder="1" applyAlignment="1" applyProtection="1">
      <alignment horizontal="left" vertical="center" wrapText="1"/>
    </xf>
    <xf numFmtId="0" fontId="93" fillId="4" borderId="27" xfId="0" applyFont="1" applyFill="1" applyBorder="1" applyAlignment="1" applyProtection="1">
      <alignment horizontal="left" vertical="center" wrapText="1"/>
    </xf>
    <xf numFmtId="0" fontId="93" fillId="0" borderId="29" xfId="0" applyFont="1" applyFill="1" applyBorder="1" applyAlignment="1" applyProtection="1">
      <alignment horizontal="left" vertical="center" shrinkToFit="1"/>
    </xf>
    <xf numFmtId="0" fontId="93" fillId="0" borderId="24" xfId="0" applyFont="1" applyFill="1" applyBorder="1" applyAlignment="1" applyProtection="1">
      <alignment horizontal="left" vertical="center" shrinkToFit="1"/>
    </xf>
    <xf numFmtId="0" fontId="93" fillId="0" borderId="25" xfId="0" applyFont="1" applyFill="1" applyBorder="1" applyAlignment="1" applyProtection="1">
      <alignment horizontal="left" vertical="center" shrinkToFit="1"/>
    </xf>
    <xf numFmtId="0" fontId="3" fillId="9" borderId="34" xfId="0" applyFont="1" applyFill="1" applyBorder="1" applyAlignment="1" applyProtection="1">
      <alignment horizontal="left" vertical="top" wrapText="1" shrinkToFit="1"/>
      <protection locked="0"/>
    </xf>
    <xf numFmtId="0" fontId="3" fillId="9" borderId="0" xfId="0" applyFont="1" applyFill="1" applyBorder="1" applyAlignment="1" applyProtection="1">
      <alignment horizontal="left" vertical="top" wrapText="1" shrinkToFit="1"/>
      <protection locked="0"/>
    </xf>
    <xf numFmtId="0" fontId="3" fillId="9" borderId="26" xfId="0" applyFont="1" applyFill="1" applyBorder="1" applyAlignment="1" applyProtection="1">
      <alignment horizontal="left" vertical="top" wrapText="1" shrinkToFit="1"/>
      <protection locked="0"/>
    </xf>
    <xf numFmtId="0" fontId="3" fillId="9" borderId="31" xfId="0" applyFont="1" applyFill="1" applyBorder="1" applyAlignment="1" applyProtection="1">
      <alignment horizontal="left" vertical="top" wrapText="1" shrinkToFit="1"/>
      <protection locked="0"/>
    </xf>
    <xf numFmtId="0" fontId="3" fillId="9" borderId="20" xfId="0" applyFont="1" applyFill="1" applyBorder="1" applyAlignment="1" applyProtection="1">
      <alignment horizontal="left" vertical="top" wrapText="1" shrinkToFit="1"/>
      <protection locked="0"/>
    </xf>
    <xf numFmtId="0" fontId="3" fillId="9" borderId="27" xfId="0" applyFont="1" applyFill="1" applyBorder="1" applyAlignment="1" applyProtection="1">
      <alignment horizontal="left" vertical="top" wrapText="1" shrinkToFit="1"/>
      <protection locked="0"/>
    </xf>
    <xf numFmtId="0" fontId="93" fillId="0" borderId="29" xfId="0" applyFont="1" applyFill="1" applyBorder="1" applyAlignment="1" applyProtection="1">
      <alignment horizontal="left" vertical="center" wrapText="1" shrinkToFit="1"/>
    </xf>
    <xf numFmtId="0" fontId="93" fillId="0" borderId="24" xfId="0" applyFont="1" applyFill="1" applyBorder="1" applyAlignment="1" applyProtection="1">
      <alignment horizontal="left" vertical="center" wrapText="1" shrinkToFit="1"/>
    </xf>
    <xf numFmtId="0" fontId="93" fillId="0" borderId="25" xfId="0" applyFont="1" applyFill="1" applyBorder="1" applyAlignment="1" applyProtection="1">
      <alignment horizontal="left" vertical="center" wrapText="1" shrinkToFit="1"/>
    </xf>
    <xf numFmtId="0" fontId="93" fillId="9" borderId="34" xfId="0" applyFont="1" applyFill="1" applyBorder="1" applyAlignment="1" applyProtection="1">
      <alignment horizontal="left" vertical="top" wrapText="1" shrinkToFit="1"/>
      <protection locked="0"/>
    </xf>
    <xf numFmtId="0" fontId="93" fillId="9" borderId="0" xfId="0" applyFont="1" applyFill="1" applyBorder="1" applyAlignment="1" applyProtection="1">
      <alignment horizontal="left" vertical="top" wrapText="1" shrinkToFit="1"/>
      <protection locked="0"/>
    </xf>
    <xf numFmtId="0" fontId="93" fillId="9" borderId="26" xfId="0" applyFont="1" applyFill="1" applyBorder="1" applyAlignment="1" applyProtection="1">
      <alignment horizontal="left" vertical="top" wrapText="1" shrinkToFit="1"/>
      <protection locked="0"/>
    </xf>
    <xf numFmtId="0" fontId="93" fillId="9" borderId="31" xfId="0" applyFont="1" applyFill="1" applyBorder="1" applyAlignment="1" applyProtection="1">
      <alignment horizontal="left" vertical="top" wrapText="1" shrinkToFit="1"/>
      <protection locked="0"/>
    </xf>
    <xf numFmtId="0" fontId="93" fillId="9" borderId="20" xfId="0" applyFont="1" applyFill="1" applyBorder="1" applyAlignment="1" applyProtection="1">
      <alignment horizontal="left" vertical="top" wrapText="1" shrinkToFit="1"/>
      <protection locked="0"/>
    </xf>
    <xf numFmtId="0" fontId="93" fillId="9" borderId="27" xfId="0" applyFont="1" applyFill="1" applyBorder="1" applyAlignment="1" applyProtection="1">
      <alignment horizontal="left" vertical="top" wrapText="1" shrinkToFit="1"/>
      <protection locked="0"/>
    </xf>
    <xf numFmtId="0" fontId="3" fillId="0" borderId="29" xfId="0" applyFont="1" applyFill="1" applyBorder="1" applyAlignment="1" applyProtection="1">
      <alignment horizontal="left" vertical="center" shrinkToFit="1"/>
    </xf>
    <xf numFmtId="0" fontId="78" fillId="2" borderId="15" xfId="4" applyFont="1" applyFill="1" applyBorder="1" applyAlignment="1" applyProtection="1">
      <alignment horizontal="center" vertical="center" shrinkToFit="1"/>
      <protection locked="0"/>
    </xf>
    <xf numFmtId="0" fontId="78" fillId="2" borderId="6" xfId="4" applyFont="1" applyFill="1" applyBorder="1" applyAlignment="1" applyProtection="1">
      <alignment horizontal="center" vertical="center" shrinkToFit="1"/>
      <protection locked="0"/>
    </xf>
    <xf numFmtId="0" fontId="78" fillId="2" borderId="7" xfId="4" applyFont="1" applyFill="1" applyBorder="1" applyAlignment="1" applyProtection="1">
      <alignment horizontal="center" vertical="center" shrinkToFit="1"/>
      <protection locked="0"/>
    </xf>
    <xf numFmtId="0" fontId="3" fillId="0" borderId="34" xfId="0" applyFont="1" applyFill="1" applyBorder="1" applyAlignment="1" applyProtection="1">
      <alignment horizontal="left" vertical="center" wrapText="1" shrinkToFit="1"/>
    </xf>
    <xf numFmtId="0" fontId="3" fillId="0" borderId="0" xfId="0" applyFont="1" applyFill="1" applyBorder="1" applyAlignment="1" applyProtection="1">
      <alignment horizontal="left" vertical="center" wrapText="1" shrinkToFit="1"/>
    </xf>
    <xf numFmtId="0" fontId="3" fillId="0" borderId="26" xfId="0" applyFont="1" applyFill="1" applyBorder="1" applyAlignment="1" applyProtection="1">
      <alignment horizontal="left" vertical="center" wrapText="1" shrinkToFit="1"/>
    </xf>
    <xf numFmtId="0" fontId="3" fillId="9" borderId="31" xfId="0" applyFont="1" applyFill="1" applyBorder="1" applyAlignment="1" applyProtection="1">
      <alignment horizontal="left" vertical="center" wrapText="1" shrinkToFit="1"/>
      <protection locked="0"/>
    </xf>
    <xf numFmtId="0" fontId="8" fillId="0" borderId="20" xfId="0" applyFont="1" applyFill="1" applyBorder="1" applyAlignment="1" applyProtection="1">
      <alignment horizontal="left" vertical="center" wrapText="1" shrinkToFit="1"/>
    </xf>
    <xf numFmtId="0" fontId="8" fillId="0" borderId="27" xfId="0" applyFont="1" applyFill="1" applyBorder="1" applyAlignment="1" applyProtection="1">
      <alignment horizontal="left" vertical="center" wrapText="1" shrinkToFit="1"/>
    </xf>
    <xf numFmtId="0" fontId="78" fillId="0" borderId="35" xfId="4" applyFont="1" applyFill="1" applyBorder="1" applyAlignment="1" applyProtection="1">
      <alignment horizontal="left" vertical="center" wrapText="1" shrinkToFit="1"/>
    </xf>
    <xf numFmtId="0" fontId="78" fillId="0" borderId="9" xfId="4" applyFont="1" applyFill="1" applyBorder="1" applyAlignment="1" applyProtection="1">
      <alignment horizontal="left" vertical="center" wrapText="1" shrinkToFit="1"/>
    </xf>
    <xf numFmtId="0" fontId="78" fillId="0" borderId="36" xfId="4" applyFont="1" applyFill="1" applyBorder="1" applyAlignment="1" applyProtection="1">
      <alignment horizontal="left" vertical="center" wrapText="1" shrinkToFit="1"/>
    </xf>
    <xf numFmtId="0" fontId="78" fillId="9" borderId="29" xfId="4" applyFont="1" applyFill="1" applyBorder="1" applyAlignment="1" applyProtection="1">
      <alignment horizontal="left" vertical="top" wrapText="1" shrinkToFit="1"/>
      <protection locked="0"/>
    </xf>
    <xf numFmtId="0" fontId="78" fillId="9" borderId="24" xfId="4" applyFont="1" applyFill="1" applyBorder="1" applyAlignment="1" applyProtection="1">
      <alignment horizontal="left" vertical="top" wrapText="1" shrinkToFit="1"/>
      <protection locked="0"/>
    </xf>
    <xf numFmtId="0" fontId="78" fillId="9" borderId="25" xfId="4" applyFont="1" applyFill="1" applyBorder="1" applyAlignment="1" applyProtection="1">
      <alignment horizontal="left" vertical="top" wrapText="1" shrinkToFit="1"/>
      <protection locked="0"/>
    </xf>
    <xf numFmtId="0" fontId="78" fillId="9" borderId="31" xfId="4" applyFont="1" applyFill="1" applyBorder="1" applyAlignment="1" applyProtection="1">
      <alignment horizontal="left" vertical="top" wrapText="1" shrinkToFit="1"/>
      <protection locked="0"/>
    </xf>
    <xf numFmtId="0" fontId="78" fillId="9" borderId="20" xfId="4" applyFont="1" applyFill="1" applyBorder="1" applyAlignment="1" applyProtection="1">
      <alignment horizontal="left" vertical="top" wrapText="1" shrinkToFit="1"/>
      <protection locked="0"/>
    </xf>
    <xf numFmtId="0" fontId="78" fillId="9" borderId="27" xfId="4" applyFont="1" applyFill="1" applyBorder="1" applyAlignment="1" applyProtection="1">
      <alignment horizontal="left" vertical="top" wrapText="1" shrinkToFit="1"/>
      <protection locked="0"/>
    </xf>
    <xf numFmtId="0" fontId="107" fillId="0" borderId="34" xfId="0" applyFont="1" applyFill="1" applyBorder="1" applyAlignment="1" applyProtection="1">
      <alignment horizontal="left" vertical="center" wrapText="1" shrinkToFit="1"/>
    </xf>
    <xf numFmtId="0" fontId="107" fillId="0" borderId="0" xfId="0" applyFont="1" applyFill="1" applyBorder="1" applyAlignment="1" applyProtection="1">
      <alignment horizontal="left" vertical="center" wrapText="1" shrinkToFit="1"/>
    </xf>
    <xf numFmtId="0" fontId="107" fillId="0" borderId="26" xfId="0" applyFont="1" applyFill="1" applyBorder="1" applyAlignment="1" applyProtection="1">
      <alignment horizontal="left" vertical="center" wrapText="1" shrinkToFit="1"/>
    </xf>
    <xf numFmtId="0" fontId="3" fillId="2" borderId="15" xfId="0" applyFont="1" applyFill="1" applyBorder="1" applyAlignment="1" applyProtection="1">
      <alignment horizontal="center" vertical="center" shrinkToFit="1"/>
      <protection locked="0"/>
    </xf>
    <xf numFmtId="0" fontId="3" fillId="0" borderId="49" xfId="0" applyFont="1" applyFill="1" applyBorder="1" applyAlignment="1" applyProtection="1">
      <alignment horizontal="left" vertical="center" wrapText="1" shrinkToFit="1"/>
    </xf>
    <xf numFmtId="0" fontId="3" fillId="0" borderId="6" xfId="0" applyFont="1" applyFill="1" applyBorder="1" applyAlignment="1" applyProtection="1">
      <alignment horizontal="left" vertical="center" wrapText="1" shrinkToFit="1"/>
    </xf>
    <xf numFmtId="0" fontId="3" fillId="0" borderId="7" xfId="0" applyFont="1" applyFill="1" applyBorder="1" applyAlignment="1" applyProtection="1">
      <alignment horizontal="left" vertical="center" wrapText="1" shrinkToFit="1"/>
    </xf>
    <xf numFmtId="0" fontId="3" fillId="0" borderId="35" xfId="0" applyFont="1" applyFill="1" applyBorder="1" applyAlignment="1" applyProtection="1">
      <alignment horizontal="left" vertical="center" wrapText="1" shrinkToFit="1"/>
    </xf>
    <xf numFmtId="0" fontId="3" fillId="0" borderId="9" xfId="0" applyFont="1" applyFill="1" applyBorder="1" applyAlignment="1" applyProtection="1">
      <alignment horizontal="left" vertical="center" wrapText="1" shrinkToFit="1"/>
    </xf>
    <xf numFmtId="0" fontId="3" fillId="0" borderId="17" xfId="0" applyFont="1" applyFill="1" applyBorder="1" applyAlignment="1" applyProtection="1">
      <alignment horizontal="left" vertical="center" wrapText="1" shrinkToFit="1"/>
    </xf>
    <xf numFmtId="0" fontId="3" fillId="0" borderId="22" xfId="0" applyFont="1" applyFill="1" applyBorder="1" applyAlignment="1" applyProtection="1">
      <alignment horizontal="left" vertical="center" wrapText="1" shrinkToFit="1"/>
    </xf>
    <xf numFmtId="0" fontId="3" fillId="2" borderId="15" xfId="0" applyFont="1" applyFill="1" applyBorder="1" applyAlignment="1" applyProtection="1">
      <alignment horizontal="center" vertical="center" wrapText="1" shrinkToFit="1"/>
      <protection locked="0"/>
    </xf>
    <xf numFmtId="0" fontId="3" fillId="2" borderId="7" xfId="0" applyFont="1" applyFill="1" applyBorder="1" applyAlignment="1" applyProtection="1">
      <alignment horizontal="center" vertical="center" wrapText="1" shrinkToFit="1"/>
      <protection locked="0"/>
    </xf>
    <xf numFmtId="0" fontId="3" fillId="2" borderId="5" xfId="0" applyFont="1" applyFill="1" applyBorder="1" applyAlignment="1" applyProtection="1">
      <alignment horizontal="center" vertical="center" wrapText="1" shrinkToFit="1"/>
      <protection locked="0"/>
    </xf>
    <xf numFmtId="0" fontId="84" fillId="0" borderId="34" xfId="4" applyFont="1" applyFill="1" applyBorder="1" applyAlignment="1" applyProtection="1">
      <alignment horizontal="left" vertical="center" wrapText="1" shrinkToFit="1"/>
    </xf>
    <xf numFmtId="0" fontId="3" fillId="0" borderId="34" xfId="0" applyFont="1" applyFill="1" applyBorder="1" applyAlignment="1" applyProtection="1">
      <alignment horizontal="left" vertical="center" shrinkToFit="1"/>
    </xf>
    <xf numFmtId="0" fontId="3" fillId="0" borderId="29" xfId="0" applyFont="1" applyFill="1" applyBorder="1" applyAlignment="1" applyProtection="1">
      <alignment horizontal="left" vertical="center" wrapText="1" shrinkToFit="1"/>
    </xf>
    <xf numFmtId="0" fontId="3" fillId="0" borderId="24" xfId="0"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wrapText="1" shrinkToFit="1"/>
    </xf>
    <xf numFmtId="0" fontId="3" fillId="2" borderId="6" xfId="0" applyFont="1" applyFill="1" applyBorder="1" applyAlignment="1" applyProtection="1">
      <alignment horizontal="center" vertical="center" wrapText="1" shrinkToFit="1"/>
      <protection locked="0"/>
    </xf>
    <xf numFmtId="0" fontId="3" fillId="0" borderId="5" xfId="0" applyFont="1" applyFill="1" applyBorder="1" applyAlignment="1" applyProtection="1">
      <alignment horizontal="left" vertical="center" wrapText="1" shrinkToFit="1"/>
    </xf>
    <xf numFmtId="0" fontId="3" fillId="0" borderId="5" xfId="0" applyFont="1" applyFill="1" applyBorder="1" applyAlignment="1" applyProtection="1">
      <alignment horizontal="left" vertical="center" shrinkToFit="1"/>
    </xf>
    <xf numFmtId="0" fontId="3" fillId="0" borderId="6" xfId="0" applyFont="1" applyFill="1" applyBorder="1" applyAlignment="1" applyProtection="1">
      <alignment horizontal="left" vertical="center" shrinkToFit="1"/>
    </xf>
    <xf numFmtId="0" fontId="3" fillId="0" borderId="7" xfId="0" applyFont="1" applyFill="1" applyBorder="1" applyAlignment="1" applyProtection="1">
      <alignment horizontal="left" vertical="center" shrinkToFit="1"/>
    </xf>
    <xf numFmtId="0" fontId="93" fillId="0" borderId="3" xfId="0" applyFont="1" applyFill="1" applyBorder="1" applyAlignment="1" applyProtection="1">
      <alignment horizontal="left" vertical="center" shrinkToFit="1"/>
    </xf>
    <xf numFmtId="0" fontId="3" fillId="9" borderId="6" xfId="0" applyFont="1" applyFill="1" applyBorder="1" applyAlignment="1" applyProtection="1">
      <alignment horizontal="left" vertical="center" wrapText="1" shrinkToFit="1"/>
      <protection locked="0"/>
    </xf>
    <xf numFmtId="0" fontId="98" fillId="4" borderId="1" xfId="4" applyFont="1" applyFill="1" applyBorder="1" applyAlignment="1" applyProtection="1">
      <alignment horizontal="center" vertical="center" wrapText="1" shrinkToFit="1"/>
    </xf>
    <xf numFmtId="0" fontId="4" fillId="4" borderId="1" xfId="0" applyFont="1" applyFill="1" applyBorder="1" applyAlignment="1" applyProtection="1">
      <alignment horizontal="left" vertical="center" wrapText="1" shrinkToFit="1"/>
    </xf>
    <xf numFmtId="0" fontId="3" fillId="9" borderId="1" xfId="0" applyFont="1" applyFill="1" applyBorder="1" applyAlignment="1" applyProtection="1">
      <alignment horizontal="left" vertical="top" wrapText="1" shrinkToFit="1"/>
      <protection locked="0"/>
    </xf>
    <xf numFmtId="0" fontId="3" fillId="2" borderId="35" xfId="0" applyFont="1" applyFill="1" applyBorder="1" applyAlignment="1" applyProtection="1">
      <alignment horizontal="center" vertical="center" wrapText="1" shrinkToFit="1"/>
      <protection locked="0"/>
    </xf>
    <xf numFmtId="0" fontId="3" fillId="2" borderId="10" xfId="0" applyFont="1" applyFill="1" applyBorder="1" applyAlignment="1" applyProtection="1">
      <alignment horizontal="center" vertical="center" wrapText="1" shrinkToFit="1"/>
      <protection locked="0"/>
    </xf>
    <xf numFmtId="0" fontId="108" fillId="4" borderId="32" xfId="4" applyFont="1" applyFill="1" applyBorder="1" applyAlignment="1" applyProtection="1">
      <alignment horizontal="center" vertical="center" shrinkToFit="1"/>
    </xf>
    <xf numFmtId="0" fontId="78" fillId="4" borderId="32" xfId="4" applyFont="1" applyFill="1" applyBorder="1" applyAlignment="1" applyProtection="1">
      <alignment horizontal="center" vertical="center" shrinkToFit="1"/>
    </xf>
    <xf numFmtId="0" fontId="78" fillId="4" borderId="31" xfId="4" applyFont="1" applyFill="1" applyBorder="1" applyAlignment="1" applyProtection="1">
      <alignment horizontal="center" vertical="center" shrinkToFit="1"/>
    </xf>
    <xf numFmtId="0" fontId="78" fillId="2" borderId="235" xfId="4" applyFont="1" applyFill="1" applyBorder="1" applyAlignment="1" applyProtection="1">
      <alignment horizontal="center" vertical="center" shrinkToFit="1"/>
      <protection locked="0"/>
    </xf>
    <xf numFmtId="0" fontId="78" fillId="2" borderId="95" xfId="4" applyFont="1" applyFill="1" applyBorder="1" applyAlignment="1" applyProtection="1">
      <alignment horizontal="center" vertical="center" shrinkToFit="1"/>
      <protection locked="0"/>
    </xf>
    <xf numFmtId="0" fontId="78" fillId="2" borderId="94" xfId="4" applyFont="1" applyFill="1" applyBorder="1" applyAlignment="1" applyProtection="1">
      <alignment horizontal="center" vertical="center" shrinkToFit="1"/>
      <protection locked="0"/>
    </xf>
    <xf numFmtId="0" fontId="78" fillId="4" borderId="27" xfId="4" applyFont="1" applyFill="1" applyBorder="1" applyAlignment="1" applyProtection="1">
      <alignment horizontal="center" vertical="center" shrinkToFit="1"/>
    </xf>
    <xf numFmtId="0" fontId="78" fillId="0" borderId="29" xfId="4" applyFont="1" applyFill="1" applyBorder="1" applyAlignment="1" applyProtection="1">
      <alignment horizontal="center" vertical="center" wrapText="1" shrinkToFit="1"/>
    </xf>
    <xf numFmtId="0" fontId="78" fillId="0" borderId="24" xfId="4" applyFont="1" applyFill="1" applyBorder="1" applyAlignment="1" applyProtection="1">
      <alignment horizontal="center" vertical="center" wrapText="1" shrinkToFit="1"/>
    </xf>
    <xf numFmtId="0" fontId="78" fillId="0" borderId="25" xfId="4" applyFont="1" applyFill="1" applyBorder="1" applyAlignment="1" applyProtection="1">
      <alignment horizontal="center" vertical="center" wrapText="1" shrinkToFit="1"/>
    </xf>
    <xf numFmtId="0" fontId="86" fillId="0" borderId="0" xfId="5" applyFill="1" applyBorder="1" applyAlignment="1" applyProtection="1">
      <alignment horizontal="left" vertical="center" shrinkToFit="1"/>
    </xf>
    <xf numFmtId="0" fontId="78" fillId="0" borderId="118" xfId="4" applyFont="1" applyFill="1" applyBorder="1" applyAlignment="1" applyProtection="1">
      <alignment horizontal="center" vertical="center" wrapText="1" shrinkToFit="1"/>
    </xf>
    <xf numFmtId="0" fontId="78" fillId="0" borderId="119" xfId="4" applyFont="1" applyFill="1" applyBorder="1" applyAlignment="1" applyProtection="1">
      <alignment horizontal="center" vertical="center" wrapText="1" shrinkToFit="1"/>
    </xf>
    <xf numFmtId="0" fontId="78" fillId="0" borderId="120" xfId="4" applyFont="1" applyFill="1" applyBorder="1" applyAlignment="1" applyProtection="1">
      <alignment horizontal="center" vertical="center" wrapText="1" shrinkToFit="1"/>
    </xf>
    <xf numFmtId="0" fontId="95" fillId="0" borderId="121" xfId="4" applyFont="1" applyFill="1" applyBorder="1" applyAlignment="1" applyProtection="1">
      <alignment horizontal="center" vertical="center" wrapText="1" shrinkToFit="1"/>
    </xf>
    <xf numFmtId="0" fontId="95" fillId="0" borderId="119" xfId="4" applyFont="1" applyFill="1" applyBorder="1" applyAlignment="1" applyProtection="1">
      <alignment horizontal="center" vertical="center" shrinkToFit="1"/>
    </xf>
    <xf numFmtId="0" fontId="95" fillId="0" borderId="122" xfId="4" applyFont="1" applyFill="1" applyBorder="1" applyAlignment="1" applyProtection="1">
      <alignment horizontal="center" vertical="center" shrinkToFit="1"/>
    </xf>
    <xf numFmtId="0" fontId="78" fillId="0" borderId="34" xfId="4" applyFont="1" applyFill="1" applyBorder="1" applyAlignment="1" applyProtection="1">
      <alignment horizontal="left" vertical="center" textRotation="255" shrinkToFit="1"/>
    </xf>
    <xf numFmtId="0" fontId="78" fillId="0" borderId="123" xfId="4" applyFont="1" applyFill="1" applyBorder="1" applyAlignment="1" applyProtection="1">
      <alignment horizontal="left" vertical="center" textRotation="255" shrinkToFit="1"/>
    </xf>
    <xf numFmtId="0" fontId="78" fillId="0" borderId="114" xfId="4" applyFont="1" applyFill="1" applyBorder="1" applyAlignment="1" applyProtection="1">
      <alignment horizontal="left" vertical="center" textRotation="255" shrinkToFit="1"/>
    </xf>
    <xf numFmtId="0" fontId="78" fillId="0" borderId="126" xfId="4" applyFont="1" applyFill="1" applyBorder="1" applyAlignment="1" applyProtection="1">
      <alignment horizontal="left" vertical="center" textRotation="255" shrinkToFit="1"/>
    </xf>
    <xf numFmtId="0" fontId="98" fillId="9" borderId="137" xfId="4" applyFont="1" applyFill="1" applyBorder="1" applyAlignment="1" applyProtection="1">
      <alignment horizontal="left" vertical="top" wrapText="1" shrinkToFit="1"/>
      <protection locked="0"/>
    </xf>
    <xf numFmtId="0" fontId="98" fillId="9" borderId="80" xfId="4" applyFont="1" applyFill="1" applyBorder="1" applyAlignment="1" applyProtection="1">
      <alignment horizontal="left" vertical="top" wrapText="1" shrinkToFit="1"/>
      <protection locked="0"/>
    </xf>
    <xf numFmtId="0" fontId="98" fillId="9" borderId="138" xfId="4" applyFont="1" applyFill="1" applyBorder="1" applyAlignment="1" applyProtection="1">
      <alignment horizontal="left" vertical="top" wrapText="1" shrinkToFit="1"/>
      <protection locked="0"/>
    </xf>
    <xf numFmtId="0" fontId="81" fillId="9" borderId="125" xfId="4" applyFont="1" applyFill="1" applyBorder="1" applyAlignment="1" applyProtection="1">
      <alignment horizontal="left" vertical="top" wrapText="1" shrinkToFit="1"/>
      <protection locked="0"/>
    </xf>
    <xf numFmtId="0" fontId="81" fillId="9" borderId="86" xfId="4" applyFont="1" applyFill="1" applyBorder="1" applyAlignment="1" applyProtection="1">
      <alignment horizontal="left" vertical="top" wrapText="1" shrinkToFit="1"/>
      <protection locked="0"/>
    </xf>
    <xf numFmtId="0" fontId="81" fillId="9" borderId="88" xfId="4" applyFont="1" applyFill="1" applyBorder="1" applyAlignment="1" applyProtection="1">
      <alignment horizontal="left" vertical="top" wrapText="1" shrinkToFit="1"/>
      <protection locked="0"/>
    </xf>
    <xf numFmtId="0" fontId="81" fillId="9" borderId="124" xfId="4" applyFont="1" applyFill="1" applyBorder="1" applyAlignment="1" applyProtection="1">
      <alignment horizontal="left" vertical="top" wrapText="1" shrinkToFit="1"/>
      <protection locked="0"/>
    </xf>
    <xf numFmtId="0" fontId="81" fillId="9" borderId="0" xfId="4" applyFont="1" applyFill="1" applyBorder="1" applyAlignment="1" applyProtection="1">
      <alignment horizontal="left" vertical="top" wrapText="1" shrinkToFit="1"/>
      <protection locked="0"/>
    </xf>
    <xf numFmtId="0" fontId="81" fillId="9" borderId="26" xfId="4" applyFont="1" applyFill="1" applyBorder="1" applyAlignment="1" applyProtection="1">
      <alignment horizontal="left" vertical="top" wrapText="1" shrinkToFit="1"/>
      <protection locked="0"/>
    </xf>
    <xf numFmtId="0" fontId="81" fillId="9" borderId="127" xfId="4" applyFont="1" applyFill="1" applyBorder="1" applyAlignment="1" applyProtection="1">
      <alignment horizontal="left" vertical="top" wrapText="1" shrinkToFit="1"/>
      <protection locked="0"/>
    </xf>
    <xf numFmtId="0" fontId="81" fillId="9" borderId="115" xfId="4" applyFont="1" applyFill="1" applyBorder="1" applyAlignment="1" applyProtection="1">
      <alignment horizontal="left" vertical="top" wrapText="1" shrinkToFit="1"/>
      <protection locked="0"/>
    </xf>
    <xf numFmtId="0" fontId="81" fillId="9" borderId="116" xfId="4" applyFont="1" applyFill="1" applyBorder="1" applyAlignment="1" applyProtection="1">
      <alignment horizontal="left" vertical="top" wrapText="1" shrinkToFit="1"/>
      <protection locked="0"/>
    </xf>
    <xf numFmtId="0" fontId="98" fillId="4" borderId="34" xfId="4" applyFont="1" applyFill="1" applyBorder="1" applyAlignment="1" applyProtection="1">
      <alignment horizontal="left" vertical="top" wrapText="1" shrinkToFit="1"/>
    </xf>
    <xf numFmtId="0" fontId="98" fillId="4" borderId="0" xfId="4" applyFont="1" applyFill="1" applyBorder="1" applyAlignment="1" applyProtection="1">
      <alignment horizontal="left" vertical="top" wrapText="1" shrinkToFit="1"/>
    </xf>
    <xf numFmtId="0" fontId="98" fillId="4" borderId="26" xfId="4" applyFont="1" applyFill="1" applyBorder="1" applyAlignment="1" applyProtection="1">
      <alignment horizontal="left" vertical="top" wrapText="1" shrinkToFit="1"/>
    </xf>
    <xf numFmtId="0" fontId="83" fillId="2" borderId="5" xfId="4" applyFont="1" applyFill="1" applyBorder="1" applyAlignment="1" applyProtection="1">
      <alignment horizontal="center" vertical="center" shrinkToFit="1"/>
      <protection locked="0"/>
    </xf>
    <xf numFmtId="0" fontId="83" fillId="2" borderId="7" xfId="4" applyFont="1" applyFill="1" applyBorder="1" applyAlignment="1" applyProtection="1">
      <alignment horizontal="center" vertical="center" shrinkToFit="1"/>
      <protection locked="0"/>
    </xf>
    <xf numFmtId="0" fontId="99" fillId="4" borderId="18" xfId="4" applyFont="1" applyFill="1" applyBorder="1" applyAlignment="1" applyProtection="1">
      <alignment horizontal="left" vertical="center" shrinkToFit="1"/>
    </xf>
    <xf numFmtId="0" fontId="99" fillId="4" borderId="3" xfId="4" applyFont="1" applyFill="1" applyBorder="1" applyAlignment="1" applyProtection="1">
      <alignment horizontal="left" vertical="center" shrinkToFit="1"/>
    </xf>
    <xf numFmtId="0" fontId="99" fillId="4" borderId="19" xfId="4" applyFont="1" applyFill="1" applyBorder="1" applyAlignment="1" applyProtection="1">
      <alignment horizontal="left" vertical="center" shrinkToFit="1"/>
    </xf>
    <xf numFmtId="0" fontId="99" fillId="2" borderId="5" xfId="4" applyFont="1" applyFill="1" applyBorder="1" applyAlignment="1" applyProtection="1">
      <alignment horizontal="center" vertical="center" shrinkToFit="1"/>
      <protection locked="0"/>
    </xf>
    <xf numFmtId="0" fontId="99" fillId="2" borderId="7" xfId="4" applyFont="1" applyFill="1" applyBorder="1" applyAlignment="1" applyProtection="1">
      <alignment horizontal="center" vertical="center" shrinkToFit="1"/>
      <protection locked="0"/>
    </xf>
    <xf numFmtId="0" fontId="98" fillId="4" borderId="18" xfId="4" applyFont="1" applyFill="1" applyBorder="1" applyAlignment="1" applyProtection="1">
      <alignment horizontal="left" vertical="center" wrapText="1" shrinkToFit="1"/>
    </xf>
    <xf numFmtId="0" fontId="98" fillId="4" borderId="3" xfId="4" applyFont="1" applyFill="1" applyBorder="1" applyAlignment="1" applyProtection="1">
      <alignment horizontal="left" vertical="center" wrapText="1" shrinkToFit="1"/>
    </xf>
    <xf numFmtId="0" fontId="98" fillId="4" borderId="4" xfId="4" applyFont="1" applyFill="1" applyBorder="1" applyAlignment="1" applyProtection="1">
      <alignment horizontal="left" vertical="center" wrapText="1" shrinkToFit="1"/>
    </xf>
    <xf numFmtId="0" fontId="81" fillId="9" borderId="34" xfId="4" applyFont="1" applyFill="1" applyBorder="1" applyAlignment="1" applyProtection="1">
      <alignment horizontal="left" vertical="top" wrapText="1" shrinkToFit="1"/>
      <protection locked="0"/>
    </xf>
    <xf numFmtId="0" fontId="81" fillId="9" borderId="31" xfId="4" applyFont="1" applyFill="1" applyBorder="1" applyAlignment="1" applyProtection="1">
      <alignment horizontal="left" vertical="top" wrapText="1" shrinkToFit="1"/>
      <protection locked="0"/>
    </xf>
    <xf numFmtId="0" fontId="81" fillId="9" borderId="20" xfId="4" applyFont="1" applyFill="1" applyBorder="1" applyAlignment="1" applyProtection="1">
      <alignment horizontal="left" vertical="top" wrapText="1" shrinkToFit="1"/>
      <protection locked="0"/>
    </xf>
    <xf numFmtId="0" fontId="81" fillId="9" borderId="27" xfId="4" applyFont="1" applyFill="1" applyBorder="1" applyAlignment="1" applyProtection="1">
      <alignment horizontal="left" vertical="top" wrapText="1" shrinkToFit="1"/>
      <protection locked="0"/>
    </xf>
    <xf numFmtId="0" fontId="98" fillId="4" borderId="34" xfId="4" applyFont="1" applyFill="1" applyBorder="1" applyAlignment="1" applyProtection="1">
      <alignment horizontal="center" vertical="center" wrapText="1" shrinkToFit="1"/>
    </xf>
    <xf numFmtId="0" fontId="98" fillId="4" borderId="0" xfId="4" applyFont="1" applyFill="1" applyBorder="1" applyAlignment="1" applyProtection="1">
      <alignment horizontal="center" vertical="center" wrapText="1" shrinkToFit="1"/>
    </xf>
    <xf numFmtId="0" fontId="98" fillId="4" borderId="31" xfId="4" applyFont="1" applyFill="1" applyBorder="1" applyAlignment="1" applyProtection="1">
      <alignment horizontal="center" vertical="center" wrapText="1" shrinkToFit="1"/>
    </xf>
    <xf numFmtId="0" fontId="98" fillId="4" borderId="20" xfId="4" applyFont="1" applyFill="1" applyBorder="1" applyAlignment="1" applyProtection="1">
      <alignment horizontal="center" vertical="center" wrapText="1" shrinkToFit="1"/>
    </xf>
    <xf numFmtId="0" fontId="98" fillId="4" borderId="29" xfId="4" applyFont="1" applyFill="1" applyBorder="1" applyAlignment="1" applyProtection="1">
      <alignment horizontal="left" vertical="top" wrapText="1" shrinkToFit="1"/>
    </xf>
    <xf numFmtId="0" fontId="98" fillId="4" borderId="24" xfId="4" applyFont="1" applyFill="1" applyBorder="1" applyAlignment="1" applyProtection="1">
      <alignment horizontal="left" vertical="top" wrapText="1" shrinkToFit="1"/>
    </xf>
    <xf numFmtId="0" fontId="98" fillId="4" borderId="25" xfId="4" applyFont="1" applyFill="1" applyBorder="1" applyAlignment="1" applyProtection="1">
      <alignment horizontal="left" vertical="top" wrapText="1" shrinkToFit="1"/>
    </xf>
    <xf numFmtId="0" fontId="98" fillId="4" borderId="2" xfId="4" applyFont="1" applyFill="1" applyBorder="1" applyAlignment="1" applyProtection="1">
      <alignment horizontal="center" vertical="center" wrapText="1" shrinkToFit="1"/>
    </xf>
    <xf numFmtId="0" fontId="98" fillId="4" borderId="3" xfId="4" applyFont="1" applyFill="1" applyBorder="1" applyAlignment="1" applyProtection="1">
      <alignment horizontal="center" vertical="center" wrapText="1" shrinkToFit="1"/>
    </xf>
    <xf numFmtId="0" fontId="98" fillId="4" borderId="4" xfId="4" applyFont="1" applyFill="1" applyBorder="1" applyAlignment="1" applyProtection="1">
      <alignment horizontal="center" vertical="center" wrapText="1" shrinkToFit="1"/>
    </xf>
    <xf numFmtId="0" fontId="98" fillId="9" borderId="2" xfId="4" applyFont="1" applyFill="1" applyBorder="1" applyAlignment="1" applyProtection="1">
      <alignment horizontal="left" vertical="top" wrapText="1" shrinkToFit="1"/>
      <protection locked="0"/>
    </xf>
    <xf numFmtId="0" fontId="98" fillId="9" borderId="3" xfId="4" applyFont="1" applyFill="1" applyBorder="1" applyAlignment="1" applyProtection="1">
      <alignment horizontal="left" vertical="top" wrapText="1" shrinkToFit="1"/>
      <protection locked="0"/>
    </xf>
    <xf numFmtId="0" fontId="98" fillId="9" borderId="4" xfId="4" applyFont="1" applyFill="1" applyBorder="1" applyAlignment="1" applyProtection="1">
      <alignment horizontal="left" vertical="top" wrapText="1" shrinkToFit="1"/>
      <protection locked="0"/>
    </xf>
    <xf numFmtId="0" fontId="95" fillId="0" borderId="29" xfId="4" applyFont="1" applyFill="1" applyBorder="1" applyAlignment="1" applyProtection="1">
      <alignment horizontal="left" vertical="center" wrapText="1" shrinkToFit="1"/>
    </xf>
    <xf numFmtId="0" fontId="95" fillId="0" borderId="24" xfId="4" applyFont="1" applyFill="1" applyBorder="1" applyAlignment="1" applyProtection="1">
      <alignment horizontal="left" vertical="center" wrapText="1" shrinkToFit="1"/>
    </xf>
    <xf numFmtId="0" fontId="95" fillId="0" borderId="25" xfId="4" applyFont="1" applyFill="1" applyBorder="1" applyAlignment="1" applyProtection="1">
      <alignment horizontal="left" vertical="center" wrapText="1" shrinkToFit="1"/>
    </xf>
    <xf numFmtId="0" fontId="95" fillId="9" borderId="87" xfId="4" applyFont="1" applyFill="1" applyBorder="1" applyAlignment="1" applyProtection="1">
      <alignment horizontal="left" vertical="top" wrapText="1" shrinkToFit="1"/>
      <protection locked="0"/>
    </xf>
    <xf numFmtId="0" fontId="95" fillId="9" borderId="86" xfId="4" applyFont="1" applyFill="1" applyBorder="1" applyAlignment="1" applyProtection="1">
      <alignment horizontal="left" vertical="top" wrapText="1" shrinkToFit="1"/>
      <protection locked="0"/>
    </xf>
    <xf numFmtId="0" fontId="95" fillId="9" borderId="88" xfId="4" applyFont="1" applyFill="1" applyBorder="1" applyAlignment="1" applyProtection="1">
      <alignment horizontal="left" vertical="top" wrapText="1" shrinkToFit="1"/>
      <protection locked="0"/>
    </xf>
    <xf numFmtId="0" fontId="95" fillId="9" borderId="34" xfId="4" applyFont="1" applyFill="1" applyBorder="1" applyAlignment="1" applyProtection="1">
      <alignment horizontal="left" vertical="top" wrapText="1" shrinkToFit="1"/>
      <protection locked="0"/>
    </xf>
    <xf numFmtId="0" fontId="95" fillId="9" borderId="0" xfId="4" applyFont="1" applyFill="1" applyBorder="1" applyAlignment="1" applyProtection="1">
      <alignment horizontal="left" vertical="top" wrapText="1" shrinkToFit="1"/>
      <protection locked="0"/>
    </xf>
    <xf numFmtId="0" fontId="95" fillId="9" borderId="26" xfId="4" applyFont="1" applyFill="1" applyBorder="1" applyAlignment="1" applyProtection="1">
      <alignment horizontal="left" vertical="top" wrapText="1" shrinkToFit="1"/>
      <protection locked="0"/>
    </xf>
    <xf numFmtId="0" fontId="95" fillId="9" borderId="31" xfId="4" applyFont="1" applyFill="1" applyBorder="1" applyAlignment="1" applyProtection="1">
      <alignment horizontal="left" vertical="top" wrapText="1" shrinkToFit="1"/>
      <protection locked="0"/>
    </xf>
    <xf numFmtId="0" fontId="95" fillId="9" borderId="20" xfId="4" applyFont="1" applyFill="1" applyBorder="1" applyAlignment="1" applyProtection="1">
      <alignment horizontal="left" vertical="top" wrapText="1" shrinkToFit="1"/>
      <protection locked="0"/>
    </xf>
    <xf numFmtId="0" fontId="95" fillId="9" borderId="27" xfId="4" applyFont="1" applyFill="1" applyBorder="1" applyAlignment="1" applyProtection="1">
      <alignment horizontal="left" vertical="top" wrapText="1" shrinkToFit="1"/>
      <protection locked="0"/>
    </xf>
    <xf numFmtId="0" fontId="78" fillId="0" borderId="87" xfId="4" applyFont="1" applyFill="1" applyBorder="1" applyAlignment="1" applyProtection="1">
      <alignment horizontal="left" vertical="center" textRotation="255" shrinkToFit="1"/>
    </xf>
    <xf numFmtId="0" fontId="78" fillId="0" borderId="128" xfId="4" applyFont="1" applyFill="1" applyBorder="1" applyAlignment="1" applyProtection="1">
      <alignment horizontal="left" vertical="center" textRotation="255" shrinkToFit="1"/>
    </xf>
    <xf numFmtId="0" fontId="98" fillId="9" borderId="125" xfId="4" applyFont="1" applyFill="1" applyBorder="1" applyAlignment="1" applyProtection="1">
      <alignment horizontal="left" vertical="top" wrapText="1" shrinkToFit="1"/>
      <protection locked="0"/>
    </xf>
    <xf numFmtId="0" fontId="98" fillId="9" borderId="86" xfId="4" applyFont="1" applyFill="1" applyBorder="1" applyAlignment="1" applyProtection="1">
      <alignment horizontal="left" vertical="top" wrapText="1" shrinkToFit="1"/>
      <protection locked="0"/>
    </xf>
    <xf numFmtId="0" fontId="98" fillId="9" borderId="128" xfId="4" applyFont="1" applyFill="1" applyBorder="1" applyAlignment="1" applyProtection="1">
      <alignment horizontal="left" vertical="top" wrapText="1" shrinkToFit="1"/>
      <protection locked="0"/>
    </xf>
    <xf numFmtId="0" fontId="95" fillId="0" borderId="2" xfId="4" applyFont="1" applyFill="1" applyBorder="1" applyAlignment="1" applyProtection="1">
      <alignment horizontal="left" vertical="center" wrapText="1" shrinkToFit="1"/>
    </xf>
    <xf numFmtId="0" fontId="95" fillId="0" borderId="3" xfId="4" applyFont="1" applyFill="1" applyBorder="1" applyAlignment="1" applyProtection="1">
      <alignment horizontal="left" vertical="center" wrapText="1" shrinkToFit="1"/>
    </xf>
    <xf numFmtId="0" fontId="95" fillId="0" borderId="4" xfId="4" applyFont="1" applyFill="1" applyBorder="1" applyAlignment="1" applyProtection="1">
      <alignment horizontal="left" vertical="center" wrapText="1" shrinkToFit="1"/>
    </xf>
    <xf numFmtId="0" fontId="98" fillId="4" borderId="29" xfId="4" applyFont="1" applyFill="1" applyBorder="1" applyAlignment="1" applyProtection="1">
      <alignment horizontal="left" vertical="center" wrapText="1" shrinkToFit="1"/>
    </xf>
    <xf numFmtId="0" fontId="98" fillId="4" borderId="24" xfId="4" applyFont="1" applyFill="1" applyBorder="1" applyAlignment="1" applyProtection="1">
      <alignment horizontal="left" vertical="center" shrinkToFit="1"/>
    </xf>
    <xf numFmtId="0" fontId="98" fillId="4" borderId="25" xfId="4" applyFont="1" applyFill="1" applyBorder="1" applyAlignment="1" applyProtection="1">
      <alignment horizontal="left" vertical="center" shrinkToFit="1"/>
    </xf>
    <xf numFmtId="0" fontId="98" fillId="4" borderId="31" xfId="4" applyFont="1" applyFill="1" applyBorder="1" applyAlignment="1" applyProtection="1">
      <alignment horizontal="left" vertical="center" shrinkToFit="1"/>
    </xf>
    <xf numFmtId="0" fontId="98" fillId="4" borderId="20" xfId="4" applyFont="1" applyFill="1" applyBorder="1" applyAlignment="1" applyProtection="1">
      <alignment horizontal="left" vertical="center" shrinkToFit="1"/>
    </xf>
    <xf numFmtId="0" fontId="98" fillId="4" borderId="27" xfId="4" applyFont="1" applyFill="1" applyBorder="1" applyAlignment="1" applyProtection="1">
      <alignment horizontal="left" vertical="center" shrinkToFit="1"/>
    </xf>
    <xf numFmtId="0" fontId="110" fillId="4" borderId="2" xfId="4" applyFont="1" applyFill="1" applyBorder="1" applyAlignment="1" applyProtection="1">
      <alignment horizontal="left" vertical="top" wrapText="1" shrinkToFit="1"/>
    </xf>
    <xf numFmtId="0" fontId="110" fillId="4" borderId="3" xfId="4" applyFont="1" applyFill="1" applyBorder="1" applyAlignment="1" applyProtection="1">
      <alignment horizontal="left" vertical="top" wrapText="1" shrinkToFit="1"/>
    </xf>
    <xf numFmtId="0" fontId="110" fillId="4" borderId="4" xfId="4" applyFont="1" applyFill="1" applyBorder="1" applyAlignment="1" applyProtection="1">
      <alignment horizontal="left" vertical="top" wrapText="1" shrinkToFit="1"/>
    </xf>
    <xf numFmtId="0" fontId="98" fillId="4" borderId="29" xfId="4" applyFont="1" applyFill="1" applyBorder="1" applyAlignment="1" applyProtection="1">
      <alignment horizontal="center" vertical="center" wrapText="1" shrinkToFit="1"/>
    </xf>
    <xf numFmtId="0" fontId="98" fillId="4" borderId="24" xfId="4" applyFont="1" applyFill="1" applyBorder="1" applyAlignment="1" applyProtection="1">
      <alignment horizontal="center" vertical="center" wrapText="1" shrinkToFit="1"/>
    </xf>
    <xf numFmtId="0" fontId="98" fillId="4" borderId="25" xfId="4" applyFont="1" applyFill="1" applyBorder="1" applyAlignment="1" applyProtection="1">
      <alignment horizontal="center" vertical="center" wrapText="1" shrinkToFit="1"/>
    </xf>
    <xf numFmtId="0" fontId="98" fillId="4" borderId="27" xfId="4" applyFont="1" applyFill="1" applyBorder="1" applyAlignment="1" applyProtection="1">
      <alignment horizontal="center" vertical="center" wrapText="1" shrinkToFit="1"/>
    </xf>
    <xf numFmtId="0" fontId="98" fillId="4" borderId="2" xfId="4" applyFont="1" applyFill="1" applyBorder="1" applyAlignment="1" applyProtection="1">
      <alignment horizontal="left" vertical="top" wrapText="1" shrinkToFit="1"/>
    </xf>
    <xf numFmtId="0" fontId="98" fillId="4" borderId="3" xfId="4" applyFont="1" applyFill="1" applyBorder="1" applyAlignment="1" applyProtection="1">
      <alignment horizontal="left" vertical="top" wrapText="1" shrinkToFit="1"/>
    </xf>
    <xf numFmtId="0" fontId="98" fillId="4" borderId="4" xfId="4" applyFont="1" applyFill="1" applyBorder="1" applyAlignment="1" applyProtection="1">
      <alignment horizontal="left" vertical="top" wrapText="1" shrinkToFit="1"/>
    </xf>
    <xf numFmtId="0" fontId="79" fillId="9" borderId="3" xfId="4" applyFont="1" applyFill="1" applyBorder="1" applyAlignment="1" applyProtection="1">
      <alignment horizontal="left" vertical="top" wrapText="1" shrinkToFit="1"/>
      <protection locked="0"/>
    </xf>
    <xf numFmtId="0" fontId="95" fillId="9" borderId="24" xfId="4" applyFont="1" applyFill="1" applyBorder="1" applyAlignment="1" applyProtection="1">
      <alignment horizontal="left" vertical="top" wrapText="1" shrinkToFit="1"/>
      <protection locked="0"/>
    </xf>
    <xf numFmtId="0" fontId="95" fillId="9" borderId="25" xfId="4" applyFont="1" applyFill="1" applyBorder="1" applyAlignment="1" applyProtection="1">
      <alignment horizontal="left" vertical="top" wrapText="1" shrinkToFit="1"/>
      <protection locked="0"/>
    </xf>
    <xf numFmtId="0" fontId="95" fillId="4" borderId="23" xfId="4" applyFont="1" applyFill="1" applyBorder="1" applyAlignment="1" applyProtection="1">
      <alignment horizontal="center" vertical="center" shrinkToFit="1"/>
    </xf>
    <xf numFmtId="0" fontId="95" fillId="4" borderId="24" xfId="4" applyFont="1" applyFill="1" applyBorder="1" applyAlignment="1" applyProtection="1">
      <alignment horizontal="center" vertical="center" shrinkToFit="1"/>
    </xf>
    <xf numFmtId="0" fontId="95" fillId="2" borderId="5" xfId="4" applyFont="1" applyFill="1" applyBorder="1" applyAlignment="1" applyProtection="1">
      <alignment horizontal="center" vertical="center" shrinkToFit="1"/>
      <protection locked="0"/>
    </xf>
    <xf numFmtId="0" fontId="95" fillId="2" borderId="7" xfId="4" applyFont="1" applyFill="1" applyBorder="1" applyAlignment="1" applyProtection="1">
      <alignment horizontal="center" vertical="center" shrinkToFit="1"/>
      <protection locked="0"/>
    </xf>
    <xf numFmtId="0" fontId="95" fillId="4" borderId="23" xfId="4" applyFont="1" applyFill="1" applyBorder="1" applyAlignment="1" applyProtection="1">
      <alignment horizontal="left" vertical="center" wrapText="1" shrinkToFit="1"/>
    </xf>
    <xf numFmtId="0" fontId="95" fillId="4" borderId="24" xfId="4" applyFont="1" applyFill="1" applyBorder="1" applyAlignment="1" applyProtection="1">
      <alignment horizontal="left" vertical="center" wrapText="1" shrinkToFit="1"/>
    </xf>
    <xf numFmtId="0" fontId="95" fillId="2" borderId="5" xfId="4" applyFont="1" applyFill="1" applyBorder="1" applyAlignment="1" applyProtection="1">
      <alignment horizontal="center" vertical="center" wrapText="1" shrinkToFit="1"/>
      <protection locked="0"/>
    </xf>
    <xf numFmtId="0" fontId="95" fillId="2" borderId="7" xfId="4" applyFont="1" applyFill="1" applyBorder="1" applyAlignment="1" applyProtection="1">
      <alignment horizontal="center" vertical="center" wrapText="1" shrinkToFit="1"/>
      <protection locked="0"/>
    </xf>
    <xf numFmtId="0" fontId="95" fillId="9" borderId="24" xfId="4" applyFont="1" applyFill="1" applyBorder="1" applyAlignment="1" applyProtection="1">
      <alignment horizontal="center" vertical="center" wrapText="1" shrinkToFit="1"/>
      <protection locked="0"/>
    </xf>
    <xf numFmtId="0" fontId="93" fillId="4" borderId="29" xfId="0" applyFont="1" applyFill="1" applyBorder="1" applyAlignment="1" applyProtection="1">
      <alignment horizontal="left" vertical="center" wrapText="1" shrinkToFit="1"/>
    </xf>
    <xf numFmtId="0" fontId="93" fillId="4" borderId="24" xfId="0" applyFont="1" applyFill="1" applyBorder="1" applyAlignment="1" applyProtection="1">
      <alignment horizontal="left" vertical="center" wrapText="1" shrinkToFit="1"/>
    </xf>
    <xf numFmtId="0" fontId="93" fillId="4" borderId="34" xfId="0" applyFont="1" applyFill="1" applyBorder="1" applyAlignment="1" applyProtection="1">
      <alignment horizontal="left" vertical="center" wrapText="1" shrinkToFit="1"/>
    </xf>
    <xf numFmtId="0" fontId="93" fillId="4" borderId="0" xfId="0" applyFont="1" applyFill="1" applyBorder="1" applyAlignment="1" applyProtection="1">
      <alignment horizontal="left" vertical="center" wrapText="1" shrinkToFit="1"/>
    </xf>
    <xf numFmtId="0" fontId="93" fillId="4" borderId="31" xfId="0" applyFont="1" applyFill="1" applyBorder="1" applyAlignment="1" applyProtection="1">
      <alignment horizontal="left" vertical="center" wrapText="1" shrinkToFit="1"/>
    </xf>
    <xf numFmtId="0" fontId="93" fillId="4" borderId="20" xfId="0" applyFont="1" applyFill="1" applyBorder="1" applyAlignment="1" applyProtection="1">
      <alignment horizontal="left" vertical="center" wrapText="1" shrinkToFit="1"/>
    </xf>
    <xf numFmtId="0" fontId="93" fillId="0" borderId="34" xfId="0" applyFont="1" applyFill="1" applyBorder="1" applyAlignment="1" applyProtection="1">
      <alignment horizontal="left" vertical="center" wrapText="1" shrinkToFit="1"/>
    </xf>
    <xf numFmtId="0" fontId="93" fillId="0" borderId="20" xfId="0" applyFont="1" applyFill="1" applyBorder="1" applyAlignment="1" applyProtection="1">
      <alignment horizontal="left" vertical="center" shrinkToFit="1"/>
    </xf>
    <xf numFmtId="0" fontId="93" fillId="0" borderId="27" xfId="0" applyFont="1" applyFill="1" applyBorder="1" applyAlignment="1" applyProtection="1">
      <alignment horizontal="left" vertical="center" shrinkToFit="1"/>
    </xf>
    <xf numFmtId="0" fontId="95" fillId="0" borderId="5" xfId="4" applyFont="1" applyFill="1" applyBorder="1" applyAlignment="1" applyProtection="1">
      <alignment horizontal="center" vertical="center" wrapText="1" shrinkToFit="1"/>
    </xf>
    <xf numFmtId="0" fontId="95" fillId="0" borderId="7" xfId="4" applyFont="1" applyFill="1" applyBorder="1" applyAlignment="1" applyProtection="1">
      <alignment horizontal="center" vertical="center" wrapText="1" shrinkToFit="1"/>
    </xf>
    <xf numFmtId="0" fontId="95" fillId="0" borderId="24" xfId="4" applyFont="1" applyFill="1" applyBorder="1" applyAlignment="1" applyProtection="1">
      <alignment horizontal="left" vertical="center" shrinkToFit="1"/>
    </xf>
    <xf numFmtId="0" fontId="95" fillId="0" borderId="25" xfId="4" applyFont="1" applyFill="1" applyBorder="1" applyAlignment="1" applyProtection="1">
      <alignment horizontal="left" vertical="center" shrinkToFit="1"/>
    </xf>
    <xf numFmtId="0" fontId="95" fillId="9" borderId="11" xfId="4" applyFont="1" applyFill="1" applyBorder="1" applyAlignment="1" applyProtection="1">
      <alignment horizontal="left" vertical="top" wrapText="1" shrinkToFit="1"/>
      <protection locked="0"/>
    </xf>
    <xf numFmtId="0" fontId="95" fillId="9" borderId="117" xfId="4" applyFont="1" applyFill="1" applyBorder="1" applyAlignment="1" applyProtection="1">
      <alignment horizontal="left" vertical="top" wrapText="1" shrinkToFit="1"/>
      <protection locked="0"/>
    </xf>
    <xf numFmtId="0" fontId="78" fillId="0" borderId="11" xfId="4" applyFont="1" applyFill="1" applyBorder="1" applyAlignment="1" applyProtection="1">
      <alignment horizontal="left" vertical="center" wrapText="1" shrinkToFit="1"/>
    </xf>
    <xf numFmtId="0" fontId="78" fillId="0" borderId="0" xfId="4" applyFont="1" applyFill="1" applyBorder="1" applyAlignment="1" applyProtection="1">
      <alignment horizontal="left" vertical="center" wrapText="1" shrinkToFit="1"/>
    </xf>
    <xf numFmtId="0" fontId="78" fillId="0" borderId="26" xfId="4" applyFont="1" applyFill="1" applyBorder="1" applyAlignment="1" applyProtection="1">
      <alignment horizontal="left" vertical="center" wrapText="1" shrinkToFit="1"/>
    </xf>
    <xf numFmtId="0" fontId="78" fillId="2" borderId="57" xfId="4" applyFont="1" applyFill="1" applyBorder="1" applyAlignment="1" applyProtection="1">
      <alignment horizontal="center" vertical="center" wrapText="1" shrinkToFit="1"/>
      <protection locked="0"/>
    </xf>
    <xf numFmtId="0" fontId="78" fillId="2" borderId="58" xfId="4" applyFont="1" applyFill="1" applyBorder="1" applyAlignment="1" applyProtection="1">
      <alignment horizontal="center" vertical="center" wrapText="1" shrinkToFit="1"/>
      <protection locked="0"/>
    </xf>
    <xf numFmtId="0" fontId="98" fillId="0" borderId="35" xfId="4" applyFont="1" applyFill="1" applyBorder="1" applyAlignment="1" applyProtection="1">
      <alignment horizontal="left" vertical="top" wrapText="1" shrinkToFit="1"/>
    </xf>
    <xf numFmtId="0" fontId="98" fillId="0" borderId="9" xfId="4" applyFont="1" applyFill="1" applyBorder="1" applyAlignment="1" applyProtection="1">
      <alignment horizontal="left" vertical="top" wrapText="1" shrinkToFit="1"/>
    </xf>
    <xf numFmtId="0" fontId="98" fillId="0" borderId="17" xfId="4" applyFont="1" applyFill="1" applyBorder="1" applyAlignment="1" applyProtection="1">
      <alignment horizontal="left" vertical="top" wrapText="1" shrinkToFit="1"/>
    </xf>
    <xf numFmtId="0" fontId="98" fillId="0" borderId="22" xfId="4" applyFont="1" applyFill="1" applyBorder="1" applyAlignment="1" applyProtection="1">
      <alignment horizontal="left" vertical="top" wrapText="1" shrinkToFit="1"/>
    </xf>
    <xf numFmtId="0" fontId="98" fillId="4" borderId="1" xfId="4" applyFont="1" applyFill="1" applyBorder="1" applyAlignment="1" applyProtection="1">
      <alignment horizontal="left" vertical="top" wrapText="1" shrinkToFit="1"/>
    </xf>
    <xf numFmtId="0" fontId="95" fillId="4" borderId="18" xfId="4" applyFont="1" applyFill="1" applyBorder="1" applyAlignment="1" applyProtection="1">
      <alignment horizontal="left" vertical="center" shrinkToFit="1"/>
    </xf>
    <xf numFmtId="0" fontId="95" fillId="4" borderId="3" xfId="4" applyFont="1" applyFill="1" applyBorder="1" applyAlignment="1" applyProtection="1">
      <alignment horizontal="left" vertical="center" shrinkToFit="1"/>
    </xf>
    <xf numFmtId="0" fontId="95" fillId="4" borderId="4" xfId="4" applyFont="1" applyFill="1" applyBorder="1" applyAlignment="1" applyProtection="1">
      <alignment horizontal="left" vertical="center" shrinkToFit="1"/>
    </xf>
    <xf numFmtId="0" fontId="95" fillId="4" borderId="4" xfId="4" applyFont="1" applyFill="1" applyBorder="1" applyAlignment="1" applyProtection="1">
      <alignment horizontal="left" vertical="top" shrinkToFit="1"/>
    </xf>
    <xf numFmtId="0" fontId="95" fillId="4" borderId="1" xfId="4" applyFont="1" applyFill="1" applyBorder="1" applyAlignment="1" applyProtection="1">
      <alignment horizontal="left" vertical="top" shrinkToFit="1"/>
    </xf>
    <xf numFmtId="0" fontId="78" fillId="2" borderId="13" xfId="4" applyFont="1" applyFill="1" applyBorder="1" applyAlignment="1" applyProtection="1">
      <alignment horizontal="center" vertical="center" wrapText="1" shrinkToFit="1"/>
      <protection locked="0"/>
    </xf>
    <xf numFmtId="0" fontId="78" fillId="2" borderId="143" xfId="4" applyFont="1" applyFill="1" applyBorder="1" applyAlignment="1" applyProtection="1">
      <alignment horizontal="center" vertical="center" wrapText="1" shrinkToFit="1"/>
      <protection locked="0"/>
    </xf>
    <xf numFmtId="0" fontId="95" fillId="4" borderId="25" xfId="4" applyFont="1" applyFill="1" applyBorder="1" applyAlignment="1" applyProtection="1">
      <alignment horizontal="left" vertical="top" wrapText="1" shrinkToFit="1"/>
    </xf>
    <xf numFmtId="0" fontId="95" fillId="4" borderId="41" xfId="4" applyFont="1" applyFill="1" applyBorder="1" applyAlignment="1" applyProtection="1">
      <alignment horizontal="left" vertical="top" wrapText="1" shrinkToFit="1"/>
    </xf>
    <xf numFmtId="0" fontId="95" fillId="4" borderId="29" xfId="4" applyFont="1" applyFill="1" applyBorder="1" applyAlignment="1" applyProtection="1">
      <alignment horizontal="left" vertical="top" wrapText="1" shrinkToFit="1"/>
    </xf>
    <xf numFmtId="0" fontId="108" fillId="4" borderId="184" xfId="4" applyFont="1" applyFill="1" applyBorder="1" applyAlignment="1" applyProtection="1">
      <alignment horizontal="center" vertical="center" shrinkToFit="1"/>
    </xf>
    <xf numFmtId="0" fontId="108" fillId="4" borderId="140" xfId="4" applyFont="1" applyFill="1" applyBorder="1" applyAlignment="1" applyProtection="1">
      <alignment horizontal="center" vertical="center" shrinkToFit="1"/>
    </xf>
    <xf numFmtId="0" fontId="98" fillId="9" borderId="14" xfId="4" applyFont="1" applyFill="1" applyBorder="1" applyAlignment="1" applyProtection="1">
      <alignment horizontal="left" vertical="top" wrapText="1" shrinkToFit="1"/>
      <protection locked="0"/>
    </xf>
    <xf numFmtId="41" fontId="3" fillId="0" borderId="185" xfId="0" applyNumberFormat="1" applyFont="1" applyFill="1" applyBorder="1" applyAlignment="1" applyProtection="1">
      <alignment horizontal="center" vertical="center" wrapText="1" shrinkToFit="1"/>
    </xf>
    <xf numFmtId="41" fontId="3" fillId="0" borderId="37" xfId="0" applyNumberFormat="1" applyFont="1" applyFill="1" applyBorder="1" applyAlignment="1" applyProtection="1">
      <alignment horizontal="center" vertical="center" wrapText="1" shrinkToFit="1"/>
    </xf>
    <xf numFmtId="0" fontId="3" fillId="0" borderId="37" xfId="0" applyFont="1" applyFill="1" applyBorder="1" applyAlignment="1" applyProtection="1">
      <alignment horizontal="left" vertical="center" shrinkToFit="1"/>
    </xf>
    <xf numFmtId="0" fontId="3" fillId="0" borderId="107" xfId="0" applyFont="1" applyFill="1" applyBorder="1" applyAlignment="1" applyProtection="1">
      <alignment horizontal="left" vertical="center" shrinkToFit="1"/>
    </xf>
    <xf numFmtId="0" fontId="3" fillId="0" borderId="186" xfId="0" applyFont="1" applyFill="1" applyBorder="1" applyAlignment="1" applyProtection="1">
      <alignment horizontal="center" vertical="center" shrinkToFit="1"/>
    </xf>
    <xf numFmtId="0" fontId="3" fillId="0" borderId="38" xfId="0" applyFont="1" applyFill="1" applyBorder="1" applyAlignment="1" applyProtection="1">
      <alignment horizontal="center" vertical="center" shrinkToFit="1"/>
    </xf>
    <xf numFmtId="0" fontId="3" fillId="0" borderId="108" xfId="0" applyFont="1" applyFill="1" applyBorder="1" applyAlignment="1" applyProtection="1">
      <alignment horizontal="center" vertical="center" shrinkToFit="1"/>
    </xf>
    <xf numFmtId="41" fontId="3" fillId="0" borderId="186" xfId="0" applyNumberFormat="1" applyFont="1" applyFill="1" applyBorder="1" applyAlignment="1" applyProtection="1">
      <alignment horizontal="center" vertical="center" wrapText="1" shrinkToFit="1"/>
    </xf>
    <xf numFmtId="41" fontId="3" fillId="0" borderId="38" xfId="0" applyNumberFormat="1" applyFont="1" applyFill="1" applyBorder="1" applyAlignment="1" applyProtection="1">
      <alignment horizontal="center" vertical="center" wrapText="1" shrinkToFit="1"/>
    </xf>
    <xf numFmtId="0" fontId="3" fillId="0" borderId="38" xfId="0" applyFont="1" applyFill="1" applyBorder="1" applyAlignment="1" applyProtection="1">
      <alignment horizontal="left" vertical="center" shrinkToFit="1"/>
    </xf>
    <xf numFmtId="0" fontId="3" fillId="0" borderId="108" xfId="0" applyFont="1" applyFill="1" applyBorder="1" applyAlignment="1" applyProtection="1">
      <alignment horizontal="left" vertical="center" shrinkToFit="1"/>
    </xf>
    <xf numFmtId="0" fontId="95" fillId="4" borderId="4" xfId="4" applyFont="1" applyFill="1" applyBorder="1" applyAlignment="1" applyProtection="1">
      <alignment horizontal="left" vertical="top" wrapText="1" shrinkToFit="1"/>
    </xf>
    <xf numFmtId="0" fontId="95" fillId="4" borderId="1" xfId="4" applyFont="1" applyFill="1" applyBorder="1" applyAlignment="1" applyProtection="1">
      <alignment horizontal="left" vertical="top" wrapText="1" shrinkToFit="1"/>
    </xf>
    <xf numFmtId="0" fontId="95" fillId="4" borderId="2" xfId="4" applyFont="1" applyFill="1" applyBorder="1" applyAlignment="1" applyProtection="1">
      <alignment horizontal="left" vertical="top" wrapText="1" shrinkToFit="1"/>
    </xf>
    <xf numFmtId="0" fontId="95" fillId="4" borderId="3" xfId="4" applyFont="1" applyFill="1" applyBorder="1" applyAlignment="1" applyProtection="1">
      <alignment horizontal="left" vertical="top" wrapText="1" shrinkToFit="1"/>
    </xf>
    <xf numFmtId="0" fontId="95" fillId="4" borderId="3" xfId="4" applyFont="1" applyFill="1" applyBorder="1" applyAlignment="1" applyProtection="1">
      <alignment horizontal="center" vertical="center" shrinkToFit="1"/>
    </xf>
    <xf numFmtId="41" fontId="3" fillId="0" borderId="187" xfId="0" applyNumberFormat="1" applyFont="1" applyFill="1" applyBorder="1" applyAlignment="1" applyProtection="1">
      <alignment horizontal="center" vertical="center" wrapText="1" shrinkToFit="1"/>
    </xf>
    <xf numFmtId="41" fontId="3" fillId="0" borderId="42" xfId="0" applyNumberFormat="1" applyFont="1" applyFill="1" applyBorder="1" applyAlignment="1" applyProtection="1">
      <alignment horizontal="center" vertical="center" wrapText="1" shrinkToFit="1"/>
    </xf>
    <xf numFmtId="0" fontId="3" fillId="0" borderId="42" xfId="0" applyFont="1" applyFill="1" applyBorder="1" applyAlignment="1" applyProtection="1">
      <alignment horizontal="left" vertical="center" shrinkToFit="1"/>
    </xf>
    <xf numFmtId="0" fontId="3" fillId="0" borderId="109" xfId="0" applyFont="1" applyFill="1" applyBorder="1" applyAlignment="1" applyProtection="1">
      <alignment horizontal="left" vertical="center" shrinkToFit="1"/>
    </xf>
    <xf numFmtId="0" fontId="3" fillId="0" borderId="1" xfId="0" applyFont="1" applyFill="1" applyBorder="1" applyAlignment="1" applyProtection="1">
      <alignment horizontal="left" vertical="center" wrapText="1" shrinkToFit="1"/>
    </xf>
    <xf numFmtId="0" fontId="3" fillId="0" borderId="2" xfId="0" applyFont="1" applyFill="1" applyBorder="1" applyAlignment="1" applyProtection="1">
      <alignment horizontal="left" vertical="center" wrapText="1" shrinkToFit="1"/>
    </xf>
    <xf numFmtId="0" fontId="98" fillId="0" borderId="29" xfId="4" applyFont="1" applyFill="1" applyBorder="1" applyAlignment="1" applyProtection="1">
      <alignment horizontal="left" vertical="top" wrapText="1" shrinkToFit="1"/>
    </xf>
    <xf numFmtId="0" fontId="98" fillId="0" borderId="24" xfId="4" applyFont="1" applyFill="1" applyBorder="1" applyAlignment="1" applyProtection="1">
      <alignment horizontal="left" vertical="top" wrapText="1" shrinkToFit="1"/>
    </xf>
    <xf numFmtId="0" fontId="98" fillId="0" borderId="25" xfId="4" applyFont="1" applyFill="1" applyBorder="1" applyAlignment="1" applyProtection="1">
      <alignment horizontal="left" vertical="top" wrapText="1" shrinkToFit="1"/>
    </xf>
    <xf numFmtId="0" fontId="98" fillId="0" borderId="31" xfId="4" applyFont="1" applyFill="1" applyBorder="1" applyAlignment="1" applyProtection="1">
      <alignment horizontal="left" vertical="top" wrapText="1" shrinkToFit="1"/>
    </xf>
    <xf numFmtId="0" fontId="98" fillId="0" borderId="20" xfId="4" applyFont="1" applyFill="1" applyBorder="1" applyAlignment="1" applyProtection="1">
      <alignment horizontal="left" vertical="top" wrapText="1" shrinkToFit="1"/>
    </xf>
    <xf numFmtId="0" fontId="98" fillId="0" borderId="27" xfId="4" applyFont="1" applyFill="1" applyBorder="1" applyAlignment="1" applyProtection="1">
      <alignment horizontal="left" vertical="top" wrapText="1" shrinkToFit="1"/>
    </xf>
    <xf numFmtId="0" fontId="95" fillId="4" borderId="29" xfId="4" applyFont="1" applyFill="1" applyBorder="1" applyAlignment="1" applyProtection="1">
      <alignment horizontal="left" vertical="center" wrapText="1" shrinkToFit="1"/>
    </xf>
    <xf numFmtId="0" fontId="95" fillId="4" borderId="3" xfId="4" applyFont="1" applyFill="1" applyBorder="1" applyAlignment="1" applyProtection="1">
      <alignment horizontal="left" vertical="center" wrapText="1" shrinkToFit="1"/>
    </xf>
    <xf numFmtId="0" fontId="95" fillId="4" borderId="4" xfId="4" applyFont="1" applyFill="1" applyBorder="1" applyAlignment="1" applyProtection="1">
      <alignment horizontal="left" vertical="center" wrapText="1" shrinkToFit="1"/>
    </xf>
    <xf numFmtId="0" fontId="93" fillId="4" borderId="25" xfId="0" applyFont="1" applyFill="1" applyBorder="1" applyAlignment="1" applyProtection="1">
      <alignment horizontal="left" vertical="center" wrapText="1" shrinkToFit="1"/>
    </xf>
    <xf numFmtId="0" fontId="112" fillId="4" borderId="29" xfId="0" applyFont="1" applyFill="1" applyBorder="1" applyAlignment="1" applyProtection="1">
      <alignment horizontal="center" vertical="center" wrapText="1" shrinkToFit="1"/>
    </xf>
    <xf numFmtId="0" fontId="112" fillId="4" borderId="24" xfId="0" applyFont="1" applyFill="1" applyBorder="1" applyAlignment="1" applyProtection="1">
      <alignment horizontal="center" vertical="center" wrapText="1" shrinkToFit="1"/>
    </xf>
    <xf numFmtId="0" fontId="112" fillId="4" borderId="34" xfId="0" applyFont="1" applyFill="1" applyBorder="1" applyAlignment="1" applyProtection="1">
      <alignment horizontal="center" vertical="center" wrapText="1" shrinkToFit="1"/>
    </xf>
    <xf numFmtId="0" fontId="112" fillId="4" borderId="0" xfId="0" applyFont="1" applyFill="1" applyBorder="1" applyAlignment="1" applyProtection="1">
      <alignment horizontal="center" vertical="center" wrapText="1" shrinkToFit="1"/>
    </xf>
    <xf numFmtId="0" fontId="78" fillId="2" borderId="5" xfId="4" applyFont="1" applyFill="1" applyBorder="1" applyAlignment="1" applyProtection="1">
      <alignment horizontal="center" vertical="center" shrinkToFit="1"/>
      <protection locked="0"/>
    </xf>
    <xf numFmtId="0" fontId="95" fillId="0" borderId="3" xfId="4" applyFont="1" applyFill="1" applyBorder="1" applyAlignment="1" applyProtection="1">
      <alignment horizontal="center" vertical="center" shrinkToFit="1"/>
    </xf>
    <xf numFmtId="0" fontId="78" fillId="4" borderId="3" xfId="4" applyFont="1" applyFill="1" applyBorder="1" applyAlignment="1" applyProtection="1">
      <alignment horizontal="center" vertical="center" shrinkToFit="1"/>
    </xf>
    <xf numFmtId="0" fontId="113" fillId="0" borderId="18" xfId="0" applyFont="1" applyBorder="1" applyAlignment="1" applyProtection="1">
      <alignment horizontal="left" vertical="center"/>
    </xf>
    <xf numFmtId="0" fontId="113" fillId="0" borderId="3" xfId="0" applyFont="1" applyBorder="1" applyAlignment="1" applyProtection="1">
      <alignment horizontal="left" vertical="center"/>
    </xf>
    <xf numFmtId="0" fontId="113" fillId="0" borderId="19" xfId="0" applyFont="1" applyBorder="1" applyAlignment="1" applyProtection="1">
      <alignment horizontal="left" vertical="center"/>
    </xf>
    <xf numFmtId="0" fontId="93" fillId="4" borderId="29" xfId="0" applyFont="1" applyFill="1" applyBorder="1" applyAlignment="1" applyProtection="1">
      <alignment horizontal="center" vertical="center" wrapText="1" shrinkToFit="1"/>
    </xf>
    <xf numFmtId="0" fontId="93" fillId="4" borderId="24" xfId="0" applyFont="1" applyFill="1" applyBorder="1" applyAlignment="1" applyProtection="1">
      <alignment horizontal="center" vertical="center" wrapText="1" shrinkToFit="1"/>
    </xf>
    <xf numFmtId="0" fontId="93" fillId="4" borderId="25" xfId="0" applyFont="1" applyFill="1" applyBorder="1" applyAlignment="1" applyProtection="1">
      <alignment horizontal="center" vertical="center" wrapText="1" shrinkToFit="1"/>
    </xf>
    <xf numFmtId="0" fontId="93" fillId="4" borderId="31" xfId="0" applyFont="1" applyFill="1" applyBorder="1" applyAlignment="1" applyProtection="1">
      <alignment horizontal="center" vertical="center" wrapText="1" shrinkToFit="1"/>
    </xf>
    <xf numFmtId="0" fontId="93" fillId="4" borderId="20" xfId="0" applyFont="1" applyFill="1" applyBorder="1" applyAlignment="1" applyProtection="1">
      <alignment horizontal="center" vertical="center" wrapText="1" shrinkToFit="1"/>
    </xf>
    <xf numFmtId="0" fontId="93" fillId="4" borderId="27" xfId="0" applyFont="1" applyFill="1" applyBorder="1" applyAlignment="1" applyProtection="1">
      <alignment horizontal="center" vertical="center" wrapText="1" shrinkToFit="1"/>
    </xf>
    <xf numFmtId="0" fontId="78" fillId="9" borderId="32" xfId="4" applyFont="1" applyFill="1" applyBorder="1" applyAlignment="1" applyProtection="1">
      <alignment horizontal="left" vertical="center" shrinkToFit="1"/>
      <protection locked="0"/>
    </xf>
    <xf numFmtId="0" fontId="78" fillId="9" borderId="1" xfId="4" applyFont="1" applyFill="1" applyBorder="1" applyAlignment="1" applyProtection="1">
      <alignment horizontal="left" vertical="center" shrinkToFit="1"/>
      <protection locked="0"/>
    </xf>
    <xf numFmtId="0" fontId="78" fillId="9" borderId="41" xfId="4" applyFont="1" applyFill="1" applyBorder="1" applyAlignment="1" applyProtection="1">
      <alignment horizontal="left" vertical="center" shrinkToFit="1"/>
      <protection locked="0"/>
    </xf>
    <xf numFmtId="0" fontId="95" fillId="4" borderId="34" xfId="4" applyFont="1" applyFill="1" applyBorder="1" applyAlignment="1" applyProtection="1">
      <alignment horizontal="center" vertical="center" shrinkToFit="1"/>
    </xf>
    <xf numFmtId="0" fontId="95" fillId="4" borderId="0" xfId="4" applyFont="1" applyFill="1" applyBorder="1" applyAlignment="1" applyProtection="1">
      <alignment horizontal="center" vertical="center" shrinkToFit="1"/>
    </xf>
    <xf numFmtId="0" fontId="78" fillId="2" borderId="191" xfId="4" applyFont="1" applyFill="1" applyBorder="1" applyAlignment="1" applyProtection="1">
      <alignment horizontal="center" vertical="center" shrinkToFit="1"/>
      <protection locked="0"/>
    </xf>
    <xf numFmtId="0" fontId="78" fillId="2" borderId="63" xfId="4" applyFont="1" applyFill="1" applyBorder="1" applyAlignment="1" applyProtection="1">
      <alignment horizontal="center" vertical="center" shrinkToFit="1"/>
      <protection locked="0"/>
    </xf>
    <xf numFmtId="0" fontId="78" fillId="2" borderId="62" xfId="4" applyFont="1" applyFill="1" applyBorder="1" applyAlignment="1" applyProtection="1">
      <alignment horizontal="center" vertical="center" shrinkToFit="1"/>
      <protection locked="0"/>
    </xf>
    <xf numFmtId="0" fontId="95" fillId="0" borderId="26" xfId="4" applyFont="1" applyFill="1" applyBorder="1" applyAlignment="1" applyProtection="1">
      <alignment horizontal="center" vertical="center" shrinkToFit="1"/>
    </xf>
    <xf numFmtId="0" fontId="95" fillId="0" borderId="40" xfId="4" applyFont="1" applyFill="1" applyBorder="1" applyAlignment="1" applyProtection="1">
      <alignment horizontal="center" vertical="center" shrinkToFit="1"/>
    </xf>
    <xf numFmtId="0" fontId="95" fillId="0" borderId="34" xfId="4" applyFont="1" applyFill="1" applyBorder="1" applyAlignment="1" applyProtection="1">
      <alignment horizontal="center" vertical="center" shrinkToFit="1"/>
    </xf>
    <xf numFmtId="0" fontId="95" fillId="0" borderId="24" xfId="4" applyFont="1" applyFill="1" applyBorder="1" applyAlignment="1" applyProtection="1">
      <alignment horizontal="center" vertical="center" shrinkToFit="1"/>
    </xf>
    <xf numFmtId="0" fontId="0" fillId="0" borderId="192" xfId="0" applyBorder="1" applyAlignment="1" applyProtection="1">
      <alignment horizontal="center" vertical="center"/>
    </xf>
    <xf numFmtId="0" fontId="0" fillId="0" borderId="193" xfId="0" applyBorder="1" applyAlignment="1" applyProtection="1">
      <alignment horizontal="center" vertical="center"/>
    </xf>
    <xf numFmtId="0" fontId="0" fillId="0" borderId="216" xfId="0" applyBorder="1" applyAlignment="1" applyProtection="1">
      <alignment horizontal="center" vertical="center"/>
    </xf>
    <xf numFmtId="0" fontId="93" fillId="4" borderId="2" xfId="0" applyFont="1" applyFill="1" applyBorder="1" applyAlignment="1" applyProtection="1">
      <alignment horizontal="center" vertical="center" wrapText="1" shrinkToFit="1"/>
    </xf>
    <xf numFmtId="0" fontId="93" fillId="4" borderId="3" xfId="0" applyFont="1" applyFill="1" applyBorder="1" applyAlignment="1" applyProtection="1">
      <alignment horizontal="center" vertical="center" wrapText="1" shrinkToFit="1"/>
    </xf>
    <xf numFmtId="0" fontId="93" fillId="4" borderId="4" xfId="0" applyFont="1" applyFill="1" applyBorder="1" applyAlignment="1" applyProtection="1">
      <alignment horizontal="center" vertical="center" wrapText="1" shrinkToFit="1"/>
    </xf>
    <xf numFmtId="0" fontId="95" fillId="9" borderId="2" xfId="4" applyFont="1" applyFill="1" applyBorder="1" applyAlignment="1" applyProtection="1">
      <alignment horizontal="left" vertical="center" shrinkToFit="1"/>
      <protection locked="0"/>
    </xf>
    <xf numFmtId="0" fontId="95" fillId="9" borderId="3" xfId="4" applyFont="1" applyFill="1" applyBorder="1" applyAlignment="1" applyProtection="1">
      <alignment horizontal="left" vertical="center" shrinkToFit="1"/>
      <protection locked="0"/>
    </xf>
    <xf numFmtId="0" fontId="95" fillId="9" borderId="4" xfId="4" applyFont="1" applyFill="1" applyBorder="1" applyAlignment="1" applyProtection="1">
      <alignment horizontal="left" vertical="center" shrinkToFit="1"/>
      <protection locked="0"/>
    </xf>
    <xf numFmtId="0" fontId="93" fillId="4" borderId="1" xfId="0" applyFont="1" applyFill="1" applyBorder="1" applyAlignment="1" applyProtection="1">
      <alignment horizontal="center" vertical="center" wrapText="1" shrinkToFit="1"/>
    </xf>
    <xf numFmtId="0" fontId="78" fillId="9" borderId="31" xfId="4" applyFont="1" applyFill="1" applyBorder="1" applyAlignment="1" applyProtection="1">
      <alignment horizontal="center" vertical="center" shrinkToFit="1"/>
      <protection locked="0"/>
    </xf>
    <xf numFmtId="0" fontId="78" fillId="9" borderId="20" xfId="4" applyFont="1" applyFill="1" applyBorder="1" applyAlignment="1" applyProtection="1">
      <alignment horizontal="center" vertical="center" shrinkToFit="1"/>
      <protection locked="0"/>
    </xf>
    <xf numFmtId="0" fontId="113" fillId="0" borderId="20" xfId="0" applyFont="1" applyBorder="1" applyAlignment="1" applyProtection="1">
      <alignment horizontal="center" vertical="center"/>
    </xf>
    <xf numFmtId="0" fontId="95" fillId="0" borderId="20" xfId="4" applyFont="1" applyFill="1" applyBorder="1" applyAlignment="1" applyProtection="1">
      <alignment horizontal="center" vertical="center" shrinkToFit="1"/>
    </xf>
    <xf numFmtId="0" fontId="95" fillId="0" borderId="27" xfId="4" applyFont="1" applyFill="1" applyBorder="1" applyAlignment="1" applyProtection="1">
      <alignment horizontal="center" vertical="center" shrinkToFit="1"/>
    </xf>
    <xf numFmtId="0" fontId="95" fillId="0" borderId="0" xfId="4" applyFont="1" applyFill="1" applyBorder="1" applyAlignment="1" applyProtection="1">
      <alignment horizontal="center" vertical="center" shrinkToFit="1"/>
    </xf>
    <xf numFmtId="0" fontId="95" fillId="2" borderId="191" xfId="4" applyFont="1" applyFill="1" applyBorder="1" applyAlignment="1" applyProtection="1">
      <alignment horizontal="center" vertical="center" shrinkToFit="1"/>
      <protection locked="0"/>
    </xf>
    <xf numFmtId="0" fontId="95" fillId="2" borderId="63" xfId="4" applyFont="1" applyFill="1" applyBorder="1" applyAlignment="1" applyProtection="1">
      <alignment horizontal="center" vertical="center" shrinkToFit="1"/>
      <protection locked="0"/>
    </xf>
    <xf numFmtId="0" fontId="95" fillId="2" borderId="62" xfId="4" applyFont="1" applyFill="1" applyBorder="1" applyAlignment="1" applyProtection="1">
      <alignment horizontal="center" vertical="center" shrinkToFit="1"/>
      <protection locked="0"/>
    </xf>
    <xf numFmtId="0" fontId="95" fillId="9" borderId="20" xfId="4" applyFont="1" applyFill="1" applyBorder="1" applyAlignment="1" applyProtection="1">
      <alignment horizontal="center" vertical="center" shrinkToFit="1"/>
      <protection locked="0"/>
    </xf>
    <xf numFmtId="0" fontId="95" fillId="0" borderId="34" xfId="4" applyFont="1" applyFill="1" applyBorder="1" applyAlignment="1" applyProtection="1">
      <alignment horizontal="left" vertical="center" wrapText="1" shrinkToFit="1"/>
    </xf>
    <xf numFmtId="0" fontId="95" fillId="0" borderId="0" xfId="4" applyFont="1" applyFill="1" applyBorder="1" applyAlignment="1" applyProtection="1">
      <alignment horizontal="left" vertical="center" wrapText="1" shrinkToFit="1"/>
    </xf>
    <xf numFmtId="0" fontId="95" fillId="0" borderId="26" xfId="4" applyFont="1" applyFill="1" applyBorder="1" applyAlignment="1" applyProtection="1">
      <alignment horizontal="left" vertical="center" wrapText="1" shrinkToFit="1"/>
    </xf>
    <xf numFmtId="0" fontId="99" fillId="9" borderId="29" xfId="4" applyFont="1" applyFill="1" applyBorder="1" applyAlignment="1" applyProtection="1">
      <alignment horizontal="left" vertical="top" wrapText="1" shrinkToFit="1"/>
      <protection locked="0"/>
    </xf>
    <xf numFmtId="0" fontId="99" fillId="9" borderId="24" xfId="4" applyFont="1" applyFill="1" applyBorder="1" applyAlignment="1" applyProtection="1">
      <alignment horizontal="left" vertical="top" wrapText="1" shrinkToFit="1"/>
      <protection locked="0"/>
    </xf>
    <xf numFmtId="0" fontId="99" fillId="9" borderId="25" xfId="4" applyFont="1" applyFill="1" applyBorder="1" applyAlignment="1" applyProtection="1">
      <alignment horizontal="left" vertical="top" wrapText="1" shrinkToFit="1"/>
      <protection locked="0"/>
    </xf>
    <xf numFmtId="0" fontId="99" fillId="9" borderId="34" xfId="4" applyFont="1" applyFill="1" applyBorder="1" applyAlignment="1" applyProtection="1">
      <alignment horizontal="left" vertical="top" wrapText="1" shrinkToFit="1"/>
      <protection locked="0"/>
    </xf>
    <xf numFmtId="0" fontId="99" fillId="9" borderId="0" xfId="4" applyFont="1" applyFill="1" applyBorder="1" applyAlignment="1" applyProtection="1">
      <alignment horizontal="left" vertical="top" wrapText="1" shrinkToFit="1"/>
      <protection locked="0"/>
    </xf>
    <xf numFmtId="0" fontId="99" fillId="9" borderId="26" xfId="4" applyFont="1" applyFill="1" applyBorder="1" applyAlignment="1" applyProtection="1">
      <alignment horizontal="left" vertical="top" wrapText="1" shrinkToFit="1"/>
      <protection locked="0"/>
    </xf>
    <xf numFmtId="0" fontId="99" fillId="9" borderId="31" xfId="4" applyFont="1" applyFill="1" applyBorder="1" applyAlignment="1" applyProtection="1">
      <alignment horizontal="left" vertical="top" wrapText="1" shrinkToFit="1"/>
      <protection locked="0"/>
    </xf>
    <xf numFmtId="0" fontId="99" fillId="9" borderId="20" xfId="4" applyFont="1" applyFill="1" applyBorder="1" applyAlignment="1" applyProtection="1">
      <alignment horizontal="left" vertical="top" wrapText="1" shrinkToFit="1"/>
      <protection locked="0"/>
    </xf>
    <xf numFmtId="0" fontId="99" fillId="9" borderId="27" xfId="4" applyFont="1" applyFill="1" applyBorder="1" applyAlignment="1" applyProtection="1">
      <alignment horizontal="left" vertical="top" wrapText="1" shrinkToFit="1"/>
      <protection locked="0"/>
    </xf>
    <xf numFmtId="0" fontId="78" fillId="0" borderId="34" xfId="4" applyFont="1" applyFill="1" applyBorder="1" applyAlignment="1" applyProtection="1">
      <alignment horizontal="left" vertical="center" shrinkToFit="1"/>
    </xf>
    <xf numFmtId="0" fontId="95" fillId="9" borderId="31" xfId="4" applyFont="1" applyFill="1" applyBorder="1" applyAlignment="1" applyProtection="1">
      <alignment horizontal="center" vertical="center" shrinkToFit="1"/>
      <protection locked="0"/>
    </xf>
    <xf numFmtId="0" fontId="113" fillId="0" borderId="0" xfId="0" applyFont="1" applyBorder="1" applyAlignment="1" applyProtection="1">
      <alignment horizontal="center" vertical="center"/>
    </xf>
    <xf numFmtId="0" fontId="95" fillId="9" borderId="0" xfId="4" applyFont="1" applyFill="1" applyBorder="1" applyAlignment="1" applyProtection="1">
      <alignment horizontal="center" vertical="center" shrinkToFit="1"/>
      <protection locked="0"/>
    </xf>
    <xf numFmtId="0" fontId="95" fillId="2" borderId="57" xfId="4" applyFont="1" applyFill="1" applyBorder="1" applyAlignment="1" applyProtection="1">
      <alignment horizontal="center" vertical="center" wrapText="1" shrinkToFit="1"/>
      <protection locked="0"/>
    </xf>
    <xf numFmtId="0" fontId="95" fillId="2" borderId="96" xfId="4" applyFont="1" applyFill="1" applyBorder="1" applyAlignment="1" applyProtection="1">
      <alignment horizontal="center" vertical="center" wrapText="1" shrinkToFit="1"/>
      <protection locked="0"/>
    </xf>
    <xf numFmtId="0" fontId="95" fillId="2" borderId="58" xfId="4" applyFont="1" applyFill="1" applyBorder="1" applyAlignment="1" applyProtection="1">
      <alignment horizontal="center" vertical="center" wrapText="1" shrinkToFit="1"/>
      <protection locked="0"/>
    </xf>
    <xf numFmtId="0" fontId="95" fillId="4" borderId="4" xfId="4" applyFont="1" applyFill="1" applyBorder="1" applyAlignment="1" applyProtection="1">
      <alignment horizontal="center" vertical="center" wrapText="1" shrinkToFit="1"/>
    </xf>
    <xf numFmtId="0" fontId="95" fillId="4" borderId="1" xfId="4" applyFont="1" applyFill="1" applyBorder="1" applyAlignment="1" applyProtection="1">
      <alignment horizontal="center" vertical="center" wrapText="1" shrinkToFit="1"/>
    </xf>
    <xf numFmtId="0" fontId="95" fillId="4" borderId="2" xfId="4" applyFont="1" applyFill="1" applyBorder="1" applyAlignment="1" applyProtection="1">
      <alignment horizontal="center" vertical="center" wrapText="1" shrinkToFit="1"/>
    </xf>
    <xf numFmtId="0" fontId="93" fillId="4" borderId="32" xfId="0" applyFont="1" applyFill="1" applyBorder="1" applyAlignment="1" applyProtection="1">
      <alignment horizontal="center" vertical="center" wrapText="1" shrinkToFit="1"/>
    </xf>
    <xf numFmtId="0" fontId="78" fillId="0" borderId="29" xfId="4" applyFont="1" applyFill="1" applyBorder="1" applyAlignment="1" applyProtection="1">
      <alignment horizontal="left" vertical="top" wrapText="1" shrinkToFit="1"/>
    </xf>
    <xf numFmtId="0" fontId="78" fillId="0" borderId="24" xfId="4" applyFont="1" applyFill="1" applyBorder="1" applyAlignment="1" applyProtection="1">
      <alignment horizontal="left" vertical="top" wrapText="1" shrinkToFit="1"/>
    </xf>
    <xf numFmtId="0" fontId="78" fillId="0" borderId="25" xfId="4" applyFont="1" applyFill="1" applyBorder="1" applyAlignment="1" applyProtection="1">
      <alignment horizontal="left" vertical="top" wrapText="1" shrinkToFit="1"/>
    </xf>
    <xf numFmtId="0" fontId="78" fillId="0" borderId="34" xfId="4" applyFont="1" applyFill="1" applyBorder="1" applyAlignment="1" applyProtection="1">
      <alignment horizontal="left" vertical="top" wrapText="1" shrinkToFit="1"/>
    </xf>
    <xf numFmtId="0" fontId="78" fillId="0" borderId="0" xfId="4" applyFont="1" applyFill="1" applyBorder="1" applyAlignment="1" applyProtection="1">
      <alignment horizontal="left" vertical="top" wrapText="1" shrinkToFit="1"/>
    </xf>
    <xf numFmtId="0" fontId="78" fillId="0" borderId="26" xfId="4" applyFont="1" applyFill="1" applyBorder="1" applyAlignment="1" applyProtection="1">
      <alignment horizontal="left" vertical="top" wrapText="1" shrinkToFit="1"/>
    </xf>
    <xf numFmtId="0" fontId="82" fillId="0" borderId="0" xfId="4" applyFont="1" applyFill="1" applyBorder="1" applyAlignment="1" applyProtection="1">
      <alignment horizontal="left" vertical="center" wrapText="1" shrinkToFit="1"/>
    </xf>
    <xf numFmtId="0" fontId="83" fillId="0" borderId="68" xfId="4" applyFont="1" applyFill="1" applyBorder="1" applyAlignment="1" applyProtection="1">
      <alignment horizontal="center" vertical="center" wrapText="1" shrinkToFit="1"/>
    </xf>
    <xf numFmtId="0" fontId="83" fillId="0" borderId="67" xfId="4" applyFont="1" applyFill="1" applyBorder="1" applyAlignment="1" applyProtection="1">
      <alignment horizontal="center" vertical="center" wrapText="1" shrinkToFit="1"/>
    </xf>
    <xf numFmtId="0" fontId="83" fillId="0" borderId="129" xfId="4" applyFont="1" applyFill="1" applyBorder="1" applyAlignment="1" applyProtection="1">
      <alignment horizontal="center" vertical="center" wrapText="1" shrinkToFit="1"/>
    </xf>
    <xf numFmtId="180" fontId="85" fillId="9" borderId="130" xfId="4" applyNumberFormat="1" applyFont="1" applyFill="1" applyBorder="1" applyAlignment="1" applyProtection="1">
      <alignment horizontal="center" vertical="center" wrapText="1" shrinkToFit="1"/>
      <protection locked="0"/>
    </xf>
    <xf numFmtId="180" fontId="85" fillId="9" borderId="67" xfId="4" applyNumberFormat="1" applyFont="1" applyFill="1" applyBorder="1" applyAlignment="1" applyProtection="1">
      <alignment horizontal="center" vertical="center" wrapText="1" shrinkToFit="1"/>
      <protection locked="0"/>
    </xf>
    <xf numFmtId="180" fontId="85" fillId="9" borderId="66" xfId="4" applyNumberFormat="1" applyFont="1" applyFill="1" applyBorder="1" applyAlignment="1" applyProtection="1">
      <alignment horizontal="center" vertical="center" wrapText="1" shrinkToFit="1"/>
      <protection locked="0"/>
    </xf>
    <xf numFmtId="0" fontId="95" fillId="0" borderId="142" xfId="4" applyFont="1" applyFill="1" applyBorder="1" applyAlignment="1" applyProtection="1">
      <alignment horizontal="left" vertical="top" wrapText="1" shrinkToFit="1"/>
    </xf>
    <xf numFmtId="0" fontId="95" fillId="0" borderId="3" xfId="4" applyFont="1" applyFill="1" applyBorder="1" applyAlignment="1" applyProtection="1">
      <alignment horizontal="left" vertical="top" wrapText="1" shrinkToFit="1"/>
    </xf>
    <xf numFmtId="0" fontId="95" fillId="0" borderId="4" xfId="4" applyFont="1" applyFill="1" applyBorder="1" applyAlignment="1" applyProtection="1">
      <alignment horizontal="left" vertical="top" wrapText="1" shrinkToFit="1"/>
    </xf>
    <xf numFmtId="0" fontId="91" fillId="0" borderId="157" xfId="4" applyFont="1" applyFill="1" applyBorder="1" applyAlignment="1" applyProtection="1">
      <alignment horizontal="center" vertical="center" wrapText="1" shrinkToFit="1"/>
    </xf>
    <xf numFmtId="0" fontId="91" fillId="0" borderId="158" xfId="4" applyFont="1" applyFill="1" applyBorder="1" applyAlignment="1" applyProtection="1">
      <alignment horizontal="center" vertical="center" shrinkToFit="1"/>
    </xf>
    <xf numFmtId="0" fontId="78" fillId="0" borderId="158" xfId="4" applyFont="1" applyFill="1" applyBorder="1" applyAlignment="1" applyProtection="1">
      <alignment horizontal="center" vertical="center" wrapText="1" shrinkToFit="1"/>
    </xf>
    <xf numFmtId="0" fontId="78" fillId="4" borderId="159" xfId="4" applyFont="1" applyFill="1" applyBorder="1" applyAlignment="1" applyProtection="1">
      <alignment horizontal="center" vertical="center" wrapText="1" shrinkToFit="1"/>
    </xf>
    <xf numFmtId="0" fontId="78" fillId="4" borderId="160" xfId="4" applyFont="1" applyFill="1" applyBorder="1" applyAlignment="1" applyProtection="1">
      <alignment horizontal="center" vertical="center" wrapText="1" shrinkToFit="1"/>
    </xf>
    <xf numFmtId="0" fontId="81" fillId="9" borderId="161" xfId="4" applyFont="1" applyFill="1" applyBorder="1" applyAlignment="1" applyProtection="1">
      <alignment horizontal="center" vertical="center" wrapText="1" shrinkToFit="1"/>
      <protection locked="0"/>
    </xf>
    <xf numFmtId="0" fontId="81" fillId="9" borderId="162" xfId="4" applyFont="1" applyFill="1" applyBorder="1" applyAlignment="1" applyProtection="1">
      <alignment horizontal="center" vertical="center" wrapText="1" shrinkToFit="1"/>
      <protection locked="0"/>
    </xf>
    <xf numFmtId="0" fontId="78" fillId="9" borderId="162" xfId="4" applyFont="1" applyFill="1" applyBorder="1" applyAlignment="1" applyProtection="1">
      <alignment horizontal="center" vertical="center" wrapText="1" shrinkToFit="1"/>
      <protection locked="0"/>
    </xf>
    <xf numFmtId="0" fontId="78" fillId="9" borderId="137" xfId="4" applyFont="1" applyFill="1" applyBorder="1" applyAlignment="1" applyProtection="1">
      <alignment horizontal="center" vertical="center" wrapText="1" shrinkToFit="1"/>
      <protection locked="0"/>
    </xf>
    <xf numFmtId="0" fontId="78" fillId="2" borderId="171" xfId="4" applyFont="1" applyFill="1" applyBorder="1" applyAlignment="1" applyProtection="1">
      <alignment horizontal="center" vertical="center" wrapText="1" shrinkToFit="1"/>
      <protection locked="0"/>
    </xf>
    <xf numFmtId="0" fontId="78" fillId="2" borderId="172" xfId="4" applyFont="1" applyFill="1" applyBorder="1" applyAlignment="1" applyProtection="1">
      <alignment horizontal="center" vertical="center" wrapText="1" shrinkToFit="1"/>
      <protection locked="0"/>
    </xf>
    <xf numFmtId="0" fontId="78" fillId="2" borderId="173" xfId="4" applyFont="1" applyFill="1" applyBorder="1" applyAlignment="1" applyProtection="1">
      <alignment horizontal="center" vertical="center" wrapText="1" shrinkToFit="1"/>
      <protection locked="0"/>
    </xf>
    <xf numFmtId="0" fontId="95" fillId="4" borderId="166" xfId="4" applyFont="1" applyFill="1" applyBorder="1" applyAlignment="1" applyProtection="1">
      <alignment horizontal="center" vertical="center" wrapText="1" shrinkToFit="1"/>
    </xf>
    <xf numFmtId="0" fontId="95" fillId="4" borderId="167" xfId="4" applyFont="1" applyFill="1" applyBorder="1" applyAlignment="1" applyProtection="1">
      <alignment horizontal="center" vertical="center" wrapText="1" shrinkToFit="1"/>
    </xf>
    <xf numFmtId="0" fontId="78" fillId="2" borderId="168" xfId="4" applyFont="1" applyFill="1" applyBorder="1" applyAlignment="1" applyProtection="1">
      <alignment horizontal="center" vertical="center" wrapText="1" shrinkToFit="1"/>
      <protection locked="0"/>
    </xf>
    <xf numFmtId="0" fontId="78" fillId="2" borderId="169" xfId="4" applyFont="1" applyFill="1" applyBorder="1" applyAlignment="1" applyProtection="1">
      <alignment horizontal="center" vertical="center" wrapText="1" shrinkToFit="1"/>
      <protection locked="0"/>
    </xf>
    <xf numFmtId="0" fontId="78" fillId="2" borderId="170" xfId="4" applyFont="1" applyFill="1" applyBorder="1" applyAlignment="1" applyProtection="1">
      <alignment horizontal="center" vertical="center" wrapText="1" shrinkToFit="1"/>
      <protection locked="0"/>
    </xf>
    <xf numFmtId="0" fontId="95" fillId="2" borderId="95" xfId="4" applyFont="1" applyFill="1" applyBorder="1" applyAlignment="1" applyProtection="1">
      <alignment horizontal="center" vertical="center" wrapText="1" shrinkToFit="1"/>
      <protection locked="0"/>
    </xf>
    <xf numFmtId="0" fontId="95" fillId="2" borderId="94" xfId="4" applyFont="1" applyFill="1" applyBorder="1" applyAlignment="1" applyProtection="1">
      <alignment horizontal="center" vertical="center" wrapText="1" shrinkToFit="1"/>
      <protection locked="0"/>
    </xf>
    <xf numFmtId="0" fontId="3" fillId="0" borderId="0" xfId="0" applyFont="1" applyFill="1" applyBorder="1" applyAlignment="1" applyProtection="1">
      <alignment vertical="center" shrinkToFit="1"/>
    </xf>
    <xf numFmtId="0" fontId="81" fillId="9" borderId="163" xfId="4" applyFont="1" applyFill="1" applyBorder="1" applyAlignment="1" applyProtection="1">
      <alignment horizontal="center" vertical="center" wrapText="1" shrinkToFit="1"/>
      <protection locked="0"/>
    </xf>
    <xf numFmtId="0" fontId="81" fillId="9" borderId="164" xfId="4" applyFont="1" applyFill="1" applyBorder="1" applyAlignment="1" applyProtection="1">
      <alignment horizontal="center" vertical="center" wrapText="1" shrinkToFit="1"/>
      <protection locked="0"/>
    </xf>
    <xf numFmtId="0" fontId="78" fillId="9" borderId="164" xfId="4" applyFont="1" applyFill="1" applyBorder="1" applyAlignment="1" applyProtection="1">
      <alignment horizontal="center" vertical="center" wrapText="1" shrinkToFit="1"/>
      <protection locked="0"/>
    </xf>
    <xf numFmtId="0" fontId="78" fillId="9" borderId="165" xfId="4" applyFont="1" applyFill="1" applyBorder="1" applyAlignment="1" applyProtection="1">
      <alignment horizontal="center" vertical="center" wrapText="1" shrinkToFit="1"/>
      <protection locked="0"/>
    </xf>
    <xf numFmtId="0" fontId="78" fillId="9" borderId="125" xfId="4" applyFont="1" applyFill="1" applyBorder="1" applyAlignment="1" applyProtection="1">
      <alignment horizontal="center" vertical="center" wrapText="1" shrinkToFit="1"/>
      <protection locked="0"/>
    </xf>
    <xf numFmtId="0" fontId="78" fillId="2" borderId="174" xfId="4" applyFont="1" applyFill="1" applyBorder="1" applyAlignment="1" applyProtection="1">
      <alignment horizontal="center" vertical="center" wrapText="1" shrinkToFit="1"/>
      <protection locked="0"/>
    </xf>
    <xf numFmtId="0" fontId="78" fillId="2" borderId="175" xfId="4" applyFont="1" applyFill="1" applyBorder="1" applyAlignment="1" applyProtection="1">
      <alignment horizontal="center" vertical="center" wrapText="1" shrinkToFit="1"/>
      <protection locked="0"/>
    </xf>
    <xf numFmtId="0" fontId="78" fillId="2" borderId="176" xfId="4" applyFont="1" applyFill="1" applyBorder="1" applyAlignment="1" applyProtection="1">
      <alignment horizontal="center" vertical="center" wrapText="1" shrinkToFit="1"/>
      <protection locked="0"/>
    </xf>
    <xf numFmtId="0" fontId="3" fillId="9" borderId="1" xfId="0" applyFont="1" applyFill="1" applyBorder="1" applyAlignment="1" applyProtection="1">
      <alignment horizontal="left" vertical="center" wrapText="1" shrinkToFit="1"/>
      <protection locked="0"/>
    </xf>
    <xf numFmtId="0" fontId="3" fillId="0" borderId="29" xfId="0" applyFont="1" applyBorder="1" applyAlignment="1" applyProtection="1">
      <alignment horizontal="center" vertical="center" shrinkToFit="1"/>
    </xf>
    <xf numFmtId="0" fontId="3" fillId="0" borderId="24" xfId="0" applyFont="1" applyBorder="1" applyAlignment="1" applyProtection="1">
      <alignment horizontal="center" vertical="center" shrinkToFit="1"/>
    </xf>
    <xf numFmtId="0" fontId="3" fillId="0" borderId="25" xfId="0" applyFont="1" applyBorder="1" applyAlignment="1" applyProtection="1">
      <alignment horizontal="center" vertical="center" shrinkToFit="1"/>
    </xf>
    <xf numFmtId="0" fontId="3" fillId="0" borderId="139" xfId="0" applyFont="1" applyFill="1" applyBorder="1" applyAlignment="1" applyProtection="1">
      <alignment horizontal="center" vertical="center" shrinkToFit="1"/>
    </xf>
    <xf numFmtId="0" fontId="3" fillId="0" borderId="140" xfId="0" applyFont="1" applyFill="1" applyBorder="1" applyAlignment="1" applyProtection="1">
      <alignment horizontal="center" vertical="center" shrinkToFit="1"/>
    </xf>
    <xf numFmtId="0" fontId="3" fillId="0" borderId="141" xfId="0" applyFont="1" applyFill="1" applyBorder="1" applyAlignment="1" applyProtection="1">
      <alignment horizontal="center" vertical="center" shrinkToFit="1"/>
    </xf>
    <xf numFmtId="0" fontId="6" fillId="0" borderId="110" xfId="0" applyFont="1" applyFill="1" applyBorder="1" applyAlignment="1" applyProtection="1">
      <alignment horizontal="center" vertical="center" wrapText="1" shrinkToFit="1"/>
    </xf>
    <xf numFmtId="0" fontId="4" fillId="4" borderId="118" xfId="0" applyFont="1" applyFill="1" applyBorder="1" applyAlignment="1" applyProtection="1">
      <alignment horizontal="center" vertical="center" shrinkToFit="1"/>
    </xf>
    <xf numFmtId="0" fontId="4" fillId="4" borderId="122" xfId="0" applyFont="1" applyFill="1" applyBorder="1" applyAlignment="1" applyProtection="1">
      <alignment horizontal="center" vertical="center" shrinkToFit="1"/>
    </xf>
    <xf numFmtId="0" fontId="6" fillId="9" borderId="118" xfId="0" applyFont="1" applyFill="1" applyBorder="1" applyAlignment="1" applyProtection="1">
      <alignment horizontal="left" vertical="center" wrapText="1" shrinkToFit="1"/>
      <protection locked="0"/>
    </xf>
    <xf numFmtId="0" fontId="6" fillId="9" borderId="119" xfId="0" applyFont="1" applyFill="1" applyBorder="1" applyAlignment="1" applyProtection="1">
      <alignment horizontal="left" vertical="center" wrapText="1" shrinkToFit="1"/>
      <protection locked="0"/>
    </xf>
    <xf numFmtId="0" fontId="6" fillId="9" borderId="122" xfId="0" applyFont="1" applyFill="1" applyBorder="1" applyAlignment="1" applyProtection="1">
      <alignment horizontal="left" vertical="center" wrapText="1" shrinkToFit="1"/>
      <protection locked="0"/>
    </xf>
    <xf numFmtId="0" fontId="2" fillId="4" borderId="118" xfId="0" applyFont="1" applyFill="1" applyBorder="1" applyAlignment="1" applyProtection="1">
      <alignment horizontal="center" vertical="center" shrinkToFit="1"/>
    </xf>
    <xf numFmtId="0" fontId="2" fillId="4" borderId="122" xfId="0" applyFont="1" applyFill="1" applyBorder="1" applyAlignment="1" applyProtection="1">
      <alignment horizontal="center" vertical="center" shrinkToFit="1"/>
    </xf>
    <xf numFmtId="0" fontId="93" fillId="4" borderId="30" xfId="0" applyFont="1" applyFill="1" applyBorder="1" applyAlignment="1" applyProtection="1">
      <alignment horizontal="center" vertical="center" wrapText="1" shrinkToFit="1"/>
    </xf>
    <xf numFmtId="0" fontId="93" fillId="4" borderId="34" xfId="0" applyFont="1" applyFill="1" applyBorder="1" applyAlignment="1" applyProtection="1">
      <alignment horizontal="center" vertical="center" wrapText="1" shrinkToFit="1"/>
    </xf>
    <xf numFmtId="0" fontId="93" fillId="4" borderId="0" xfId="0" applyFont="1" applyFill="1" applyBorder="1" applyAlignment="1" applyProtection="1">
      <alignment horizontal="center" vertical="center" wrapText="1" shrinkToFit="1"/>
    </xf>
    <xf numFmtId="0" fontId="93" fillId="4" borderId="12" xfId="0" applyFont="1" applyFill="1" applyBorder="1" applyAlignment="1" applyProtection="1">
      <alignment horizontal="center" vertical="center" wrapText="1" shrinkToFit="1"/>
    </xf>
    <xf numFmtId="0" fontId="93" fillId="4" borderId="21" xfId="0" applyFont="1" applyFill="1" applyBorder="1" applyAlignment="1" applyProtection="1">
      <alignment horizontal="center" vertical="center" wrapText="1" shrinkToFit="1"/>
    </xf>
    <xf numFmtId="0" fontId="3" fillId="2" borderId="8" xfId="0" applyFont="1" applyFill="1" applyBorder="1" applyAlignment="1" applyProtection="1">
      <alignment horizontal="center" vertical="center" wrapText="1" shrinkToFit="1"/>
      <protection locked="0"/>
    </xf>
    <xf numFmtId="0" fontId="3" fillId="2" borderId="9" xfId="0" applyFont="1" applyFill="1" applyBorder="1" applyAlignment="1" applyProtection="1">
      <alignment horizontal="center" vertical="center" wrapText="1" shrinkToFit="1"/>
      <protection locked="0"/>
    </xf>
    <xf numFmtId="0" fontId="3" fillId="2" borderId="11" xfId="0" applyFont="1" applyFill="1" applyBorder="1" applyAlignment="1" applyProtection="1">
      <alignment horizontal="center" vertical="center" wrapText="1" shrinkToFit="1"/>
      <protection locked="0"/>
    </xf>
    <xf numFmtId="0" fontId="3" fillId="2" borderId="0" xfId="0" applyFont="1" applyFill="1" applyBorder="1" applyAlignment="1" applyProtection="1">
      <alignment horizontal="center" vertical="center" wrapText="1" shrinkToFit="1"/>
      <protection locked="0"/>
    </xf>
    <xf numFmtId="0" fontId="3" fillId="2" borderId="12" xfId="0" applyFont="1" applyFill="1" applyBorder="1" applyAlignment="1" applyProtection="1">
      <alignment horizontal="center" vertical="center" wrapText="1" shrinkToFit="1"/>
      <protection locked="0"/>
    </xf>
    <xf numFmtId="0" fontId="3" fillId="2" borderId="13" xfId="0" applyFont="1" applyFill="1" applyBorder="1" applyAlignment="1" applyProtection="1">
      <alignment horizontal="center" vertical="center" wrapText="1" shrinkToFit="1"/>
      <protection locked="0"/>
    </xf>
    <xf numFmtId="0" fontId="3" fillId="2" borderId="14" xfId="0" applyFont="1" applyFill="1" applyBorder="1" applyAlignment="1" applyProtection="1">
      <alignment horizontal="center" vertical="center" wrapText="1" shrinkToFit="1"/>
      <protection locked="0"/>
    </xf>
    <xf numFmtId="0" fontId="3" fillId="2" borderId="143" xfId="0" applyFont="1" applyFill="1" applyBorder="1" applyAlignment="1" applyProtection="1">
      <alignment horizontal="center" vertical="center" wrapText="1" shrinkToFit="1"/>
      <protection locked="0"/>
    </xf>
    <xf numFmtId="0" fontId="3" fillId="0" borderId="113" xfId="0" applyFont="1" applyFill="1" applyBorder="1" applyAlignment="1" applyProtection="1">
      <alignment horizontal="center" vertical="center" wrapText="1" shrinkToFit="1"/>
    </xf>
    <xf numFmtId="0" fontId="4" fillId="4" borderId="87" xfId="0" applyFont="1" applyFill="1" applyBorder="1" applyAlignment="1" applyProtection="1">
      <alignment horizontal="center" vertical="center" shrinkToFit="1"/>
    </xf>
    <xf numFmtId="0" fontId="4" fillId="4" borderId="88" xfId="0" applyFont="1" applyFill="1" applyBorder="1" applyAlignment="1" applyProtection="1">
      <alignment horizontal="center" vertical="center" shrinkToFit="1"/>
    </xf>
    <xf numFmtId="0" fontId="4" fillId="4" borderId="31" xfId="0" applyFont="1" applyFill="1" applyBorder="1" applyAlignment="1" applyProtection="1">
      <alignment horizontal="center" vertical="center" shrinkToFit="1"/>
    </xf>
    <xf numFmtId="0" fontId="4" fillId="4" borderId="27" xfId="0" applyFont="1" applyFill="1" applyBorder="1" applyAlignment="1" applyProtection="1">
      <alignment horizontal="center" vertical="center" shrinkToFit="1"/>
    </xf>
    <xf numFmtId="0" fontId="3" fillId="9" borderId="87" xfId="0" applyFont="1" applyFill="1" applyBorder="1" applyAlignment="1" applyProtection="1">
      <alignment horizontal="left" vertical="center" wrapText="1" shrinkToFit="1"/>
      <protection locked="0"/>
    </xf>
    <xf numFmtId="0" fontId="3" fillId="9" borderId="86" xfId="0" applyFont="1" applyFill="1" applyBorder="1" applyAlignment="1" applyProtection="1">
      <alignment horizontal="left" vertical="center" wrapText="1" shrinkToFit="1"/>
      <protection locked="0"/>
    </xf>
    <xf numFmtId="0" fontId="3" fillId="9" borderId="88" xfId="0" applyFont="1" applyFill="1" applyBorder="1" applyAlignment="1" applyProtection="1">
      <alignment horizontal="left" vertical="center" wrapText="1" shrinkToFit="1"/>
      <protection locked="0"/>
    </xf>
    <xf numFmtId="0" fontId="4" fillId="9" borderId="29" xfId="0" applyFont="1" applyFill="1" applyBorder="1" applyAlignment="1" applyProtection="1">
      <alignment horizontal="center" vertical="center" wrapText="1" shrinkToFit="1"/>
      <protection locked="0"/>
    </xf>
    <xf numFmtId="0" fontId="4" fillId="9" borderId="24" xfId="0" applyFont="1" applyFill="1" applyBorder="1" applyAlignment="1" applyProtection="1">
      <alignment horizontal="center" vertical="center" wrapText="1" shrinkToFit="1"/>
      <protection locked="0"/>
    </xf>
    <xf numFmtId="0" fontId="4" fillId="9" borderId="34" xfId="0" applyFont="1" applyFill="1" applyBorder="1" applyAlignment="1" applyProtection="1">
      <alignment horizontal="center" vertical="center" wrapText="1" shrinkToFit="1"/>
      <protection locked="0"/>
    </xf>
    <xf numFmtId="0" fontId="4" fillId="9" borderId="0" xfId="0" applyFont="1" applyFill="1" applyBorder="1" applyAlignment="1" applyProtection="1">
      <alignment horizontal="center" vertical="center" wrapText="1" shrinkToFit="1"/>
      <protection locked="0"/>
    </xf>
    <xf numFmtId="0" fontId="4" fillId="9" borderId="31" xfId="0" applyFont="1" applyFill="1" applyBorder="1" applyAlignment="1" applyProtection="1">
      <alignment horizontal="center" vertical="center" wrapText="1" shrinkToFit="1"/>
      <protection locked="0"/>
    </xf>
    <xf numFmtId="0" fontId="4" fillId="9" borderId="20" xfId="0" applyFont="1" applyFill="1" applyBorder="1" applyAlignment="1" applyProtection="1">
      <alignment horizontal="center" vertical="center" wrapText="1" shrinkToFit="1"/>
      <protection locked="0"/>
    </xf>
    <xf numFmtId="0" fontId="8" fillId="0" borderId="24" xfId="0" applyFont="1" applyFill="1" applyBorder="1" applyAlignment="1" applyProtection="1">
      <alignment horizontal="center" vertical="center" shrinkToFit="1"/>
    </xf>
    <xf numFmtId="0" fontId="8" fillId="0" borderId="0" xfId="0" applyFont="1" applyFill="1" applyBorder="1" applyAlignment="1" applyProtection="1">
      <alignment horizontal="center" vertical="center" shrinkToFit="1"/>
    </xf>
    <xf numFmtId="0" fontId="8" fillId="0" borderId="20" xfId="0" applyFont="1" applyFill="1" applyBorder="1" applyAlignment="1" applyProtection="1">
      <alignment horizontal="center" vertical="center" shrinkToFit="1"/>
    </xf>
    <xf numFmtId="0" fontId="6" fillId="9" borderId="24" xfId="0" applyFont="1" applyFill="1" applyBorder="1" applyAlignment="1" applyProtection="1">
      <alignment horizontal="center" vertical="center" wrapText="1" shrinkToFit="1"/>
      <protection locked="0"/>
    </xf>
    <xf numFmtId="0" fontId="6" fillId="9" borderId="0" xfId="0" applyFont="1" applyFill="1" applyBorder="1" applyAlignment="1" applyProtection="1">
      <alignment horizontal="center" vertical="center" wrapText="1" shrinkToFit="1"/>
      <protection locked="0"/>
    </xf>
    <xf numFmtId="0" fontId="6" fillId="9" borderId="20" xfId="0" applyFont="1" applyFill="1" applyBorder="1" applyAlignment="1" applyProtection="1">
      <alignment horizontal="center" vertical="center" wrapText="1" shrinkToFit="1"/>
      <protection locked="0"/>
    </xf>
    <xf numFmtId="0" fontId="8" fillId="0" borderId="24" xfId="0" applyFont="1" applyFill="1" applyBorder="1" applyAlignment="1" applyProtection="1">
      <alignment horizontal="left" vertical="center" shrinkToFit="1"/>
    </xf>
    <xf numFmtId="0" fontId="8" fillId="0" borderId="0" xfId="0" applyFont="1" applyFill="1" applyBorder="1" applyAlignment="1" applyProtection="1">
      <alignment horizontal="left" vertical="center" shrinkToFit="1"/>
    </xf>
    <xf numFmtId="0" fontId="8" fillId="0" borderId="20" xfId="0" applyFont="1" applyFill="1" applyBorder="1" applyAlignment="1" applyProtection="1">
      <alignment horizontal="left" vertical="center" shrinkToFit="1"/>
    </xf>
    <xf numFmtId="49" fontId="3" fillId="9" borderId="2" xfId="0" applyNumberFormat="1" applyFont="1" applyFill="1" applyBorder="1" applyAlignment="1" applyProtection="1">
      <alignment horizontal="left" vertical="center" wrapText="1" shrinkToFit="1"/>
      <protection locked="0"/>
    </xf>
    <xf numFmtId="0" fontId="3" fillId="9" borderId="110" xfId="0" applyFont="1" applyFill="1" applyBorder="1" applyAlignment="1" applyProtection="1">
      <alignment horizontal="center" vertical="center" wrapText="1" shrinkToFit="1"/>
      <protection locked="0"/>
    </xf>
    <xf numFmtId="0" fontId="3" fillId="9" borderId="110" xfId="0" applyFont="1" applyFill="1" applyBorder="1" applyAlignment="1" applyProtection="1">
      <alignment horizontal="left" vertical="center" wrapText="1" shrinkToFit="1"/>
      <protection locked="0"/>
    </xf>
    <xf numFmtId="0" fontId="3" fillId="0" borderId="242" xfId="0" applyFont="1" applyFill="1" applyBorder="1" applyAlignment="1">
      <alignment horizontal="center" vertical="center" wrapText="1" shrinkToFit="1"/>
    </xf>
    <xf numFmtId="0" fontId="3" fillId="0" borderId="160" xfId="0" applyFont="1" applyFill="1" applyBorder="1" applyAlignment="1">
      <alignment horizontal="center" vertical="center" wrapText="1" shrinkToFit="1"/>
    </xf>
    <xf numFmtId="49" fontId="3" fillId="9" borderId="159" xfId="0" applyNumberFormat="1" applyFont="1" applyFill="1" applyBorder="1" applyAlignment="1" applyProtection="1">
      <alignment horizontal="left" vertical="center" wrapText="1" shrinkToFit="1"/>
      <protection locked="0"/>
    </xf>
    <xf numFmtId="49" fontId="3" fillId="9" borderId="243" xfId="0" applyNumberFormat="1" applyFont="1" applyFill="1" applyBorder="1" applyAlignment="1" applyProtection="1">
      <alignment horizontal="left" vertical="center" wrapText="1" shrinkToFit="1"/>
      <protection locked="0"/>
    </xf>
    <xf numFmtId="0" fontId="6" fillId="0" borderId="2" xfId="0" applyFont="1" applyFill="1" applyBorder="1" applyAlignment="1" applyProtection="1">
      <alignment horizontal="center" vertical="center" shrinkToFit="1"/>
    </xf>
    <xf numFmtId="0" fontId="6" fillId="0" borderId="3" xfId="0" applyFont="1" applyFill="1" applyBorder="1" applyAlignment="1" applyProtection="1">
      <alignment horizontal="center" vertical="center" shrinkToFit="1"/>
    </xf>
    <xf numFmtId="0" fontId="6" fillId="0" borderId="4" xfId="0" applyFont="1" applyFill="1" applyBorder="1" applyAlignment="1" applyProtection="1">
      <alignment horizontal="center" vertical="center" shrinkToFit="1"/>
    </xf>
    <xf numFmtId="0" fontId="6" fillId="0" borderId="1" xfId="0" applyFont="1" applyFill="1" applyBorder="1" applyAlignment="1" applyProtection="1">
      <alignment horizontal="center" vertical="center" wrapText="1" shrinkToFit="1"/>
    </xf>
    <xf numFmtId="49" fontId="3" fillId="9" borderId="1" xfId="0" applyNumberFormat="1" applyFont="1" applyFill="1" applyBorder="1" applyAlignment="1" applyProtection="1">
      <alignment horizontal="left" vertical="center" wrapText="1" shrinkToFit="1"/>
      <protection locked="0"/>
    </xf>
    <xf numFmtId="0" fontId="6" fillId="4" borderId="163" xfId="0" applyFont="1" applyFill="1" applyBorder="1" applyAlignment="1" applyProtection="1">
      <alignment horizontal="center" vertical="center" wrapText="1" shrinkToFit="1"/>
    </xf>
    <xf numFmtId="0" fontId="3" fillId="9" borderId="113" xfId="0" applyFont="1" applyFill="1" applyBorder="1" applyAlignment="1" applyProtection="1">
      <alignment horizontal="center" vertical="center" wrapText="1" shrinkToFit="1"/>
      <protection locked="0"/>
    </xf>
    <xf numFmtId="0" fontId="3" fillId="9" borderId="113" xfId="0" applyFont="1" applyFill="1" applyBorder="1" applyAlignment="1" applyProtection="1">
      <alignment horizontal="left" vertical="center" wrapText="1" shrinkToFit="1"/>
      <protection locked="0"/>
    </xf>
    <xf numFmtId="0" fontId="3" fillId="9" borderId="112" xfId="0" applyFont="1" applyFill="1" applyBorder="1" applyAlignment="1" applyProtection="1">
      <alignment horizontal="center" vertical="center" wrapText="1" shrinkToFit="1"/>
      <protection locked="0"/>
    </xf>
    <xf numFmtId="0" fontId="3" fillId="9" borderId="112" xfId="0" applyFont="1" applyFill="1" applyBorder="1" applyAlignment="1" applyProtection="1">
      <alignment horizontal="left" vertical="center" wrapText="1" shrinkToFit="1"/>
      <protection locked="0"/>
    </xf>
    <xf numFmtId="0" fontId="78" fillId="0" borderId="29" xfId="4" applyFont="1" applyFill="1" applyBorder="1" applyAlignment="1" applyProtection="1">
      <alignment horizontal="center" vertical="center" shrinkToFit="1"/>
    </xf>
    <xf numFmtId="0" fontId="78" fillId="0" borderId="24" xfId="4" applyFont="1" applyFill="1" applyBorder="1" applyAlignment="1" applyProtection="1">
      <alignment horizontal="center" vertical="center" shrinkToFit="1"/>
    </xf>
    <xf numFmtId="0" fontId="78" fillId="0" borderId="25" xfId="4" applyFont="1" applyFill="1" applyBorder="1" applyAlignment="1" applyProtection="1">
      <alignment horizontal="center" vertical="center" shrinkToFit="1"/>
    </xf>
    <xf numFmtId="0" fontId="78" fillId="0" borderId="34" xfId="4" applyFont="1" applyFill="1" applyBorder="1" applyAlignment="1" applyProtection="1">
      <alignment horizontal="center" vertical="center" shrinkToFit="1"/>
    </xf>
    <xf numFmtId="0" fontId="78" fillId="0" borderId="0" xfId="4" applyFont="1" applyFill="1" applyBorder="1" applyAlignment="1" applyProtection="1">
      <alignment horizontal="center" vertical="center" shrinkToFit="1"/>
    </xf>
    <xf numFmtId="0" fontId="78" fillId="0" borderId="26" xfId="4" applyFont="1" applyFill="1" applyBorder="1" applyAlignment="1" applyProtection="1">
      <alignment horizontal="center" vertical="center" shrinkToFit="1"/>
    </xf>
    <xf numFmtId="0" fontId="78" fillId="0" borderId="2" xfId="4" applyFont="1" applyFill="1" applyBorder="1" applyAlignment="1" applyProtection="1">
      <alignment horizontal="left" vertical="center" shrinkToFit="1"/>
    </xf>
    <xf numFmtId="0" fontId="78" fillId="0" borderId="19" xfId="4" applyFont="1" applyFill="1" applyBorder="1" applyAlignment="1" applyProtection="1">
      <alignment horizontal="left" vertical="center" shrinkToFit="1"/>
    </xf>
    <xf numFmtId="0" fontId="78" fillId="0" borderId="4" xfId="4" applyFont="1" applyFill="1" applyBorder="1" applyAlignment="1" applyProtection="1">
      <alignment horizontal="center" vertical="center" shrinkToFit="1"/>
    </xf>
    <xf numFmtId="0" fontId="79" fillId="0" borderId="34" xfId="4" applyFont="1" applyFill="1" applyBorder="1" applyAlignment="1" applyProtection="1">
      <alignment horizontal="left" vertical="center" wrapText="1" shrinkToFit="1"/>
    </xf>
    <xf numFmtId="0" fontId="79" fillId="0" borderId="0" xfId="4" applyFont="1" applyFill="1" applyBorder="1" applyAlignment="1" applyProtection="1">
      <alignment horizontal="left" vertical="center" wrapText="1" shrinkToFit="1"/>
    </xf>
    <xf numFmtId="0" fontId="79" fillId="0" borderId="26" xfId="4" applyFont="1" applyFill="1" applyBorder="1" applyAlignment="1" applyProtection="1">
      <alignment horizontal="left" vertical="center" wrapText="1" shrinkToFit="1"/>
    </xf>
    <xf numFmtId="0" fontId="79" fillId="0" borderId="31" xfId="4" applyFont="1" applyFill="1" applyBorder="1" applyAlignment="1" applyProtection="1">
      <alignment horizontal="left" vertical="center" wrapText="1" shrinkToFit="1"/>
    </xf>
    <xf numFmtId="0" fontId="79" fillId="0" borderId="20" xfId="4" applyFont="1" applyFill="1" applyBorder="1" applyAlignment="1" applyProtection="1">
      <alignment horizontal="left" vertical="center" wrapText="1" shrinkToFit="1"/>
    </xf>
    <xf numFmtId="0" fontId="79" fillId="0" borderId="27" xfId="4" applyFont="1" applyFill="1" applyBorder="1" applyAlignment="1" applyProtection="1">
      <alignment horizontal="left" vertical="center" wrapText="1" shrinkToFit="1"/>
    </xf>
    <xf numFmtId="0" fontId="78" fillId="0" borderId="1" xfId="4" applyFont="1" applyFill="1" applyBorder="1" applyAlignment="1" applyProtection="1">
      <alignment horizontal="center" vertical="center" wrapText="1" shrinkToFit="1"/>
    </xf>
    <xf numFmtId="0" fontId="78" fillId="0" borderId="1" xfId="4" applyFont="1" applyFill="1" applyBorder="1" applyAlignment="1" applyProtection="1">
      <alignment horizontal="center" vertical="center" shrinkToFit="1"/>
    </xf>
    <xf numFmtId="0" fontId="78" fillId="9" borderId="118" xfId="4" applyFont="1" applyFill="1" applyBorder="1" applyAlignment="1" applyProtection="1">
      <alignment horizontal="center" vertical="center" wrapText="1" shrinkToFit="1"/>
      <protection locked="0"/>
    </xf>
    <xf numFmtId="0" fontId="78" fillId="9" borderId="119" xfId="4" applyFont="1" applyFill="1" applyBorder="1" applyAlignment="1" applyProtection="1">
      <alignment horizontal="center" vertical="center" wrapText="1" shrinkToFit="1"/>
      <protection locked="0"/>
    </xf>
    <xf numFmtId="0" fontId="78" fillId="9" borderId="122" xfId="4" applyFont="1" applyFill="1" applyBorder="1" applyAlignment="1" applyProtection="1">
      <alignment horizontal="center" vertical="center" wrapText="1" shrinkToFit="1"/>
      <protection locked="0"/>
    </xf>
    <xf numFmtId="0" fontId="78" fillId="9" borderId="118" xfId="4" applyFont="1" applyFill="1" applyBorder="1" applyAlignment="1" applyProtection="1">
      <alignment horizontal="left" vertical="center" wrapText="1" shrinkToFit="1"/>
      <protection locked="0"/>
    </xf>
    <xf numFmtId="0" fontId="78" fillId="9" borderId="119" xfId="4" applyFont="1" applyFill="1" applyBorder="1" applyAlignment="1" applyProtection="1">
      <alignment horizontal="left" vertical="center" wrapText="1" shrinkToFit="1"/>
      <protection locked="0"/>
    </xf>
    <xf numFmtId="0" fontId="78" fillId="9" borderId="122" xfId="4" applyFont="1" applyFill="1" applyBorder="1" applyAlignment="1" applyProtection="1">
      <alignment horizontal="left" vertical="center" wrapText="1" shrinkToFit="1"/>
      <protection locked="0"/>
    </xf>
    <xf numFmtId="0" fontId="78" fillId="2" borderId="131" xfId="4" applyFont="1" applyFill="1" applyBorder="1" applyAlignment="1" applyProtection="1">
      <alignment horizontal="center" vertical="center" wrapText="1" shrinkToFit="1"/>
      <protection locked="0"/>
    </xf>
    <xf numFmtId="0" fontId="3" fillId="9" borderId="188" xfId="0" applyFont="1" applyFill="1" applyBorder="1" applyAlignment="1" applyProtection="1">
      <alignment horizontal="left" vertical="center" wrapText="1" shrinkToFit="1"/>
      <protection locked="0"/>
    </xf>
    <xf numFmtId="0" fontId="3" fillId="9" borderId="119" xfId="0" applyFont="1" applyFill="1" applyBorder="1" applyAlignment="1" applyProtection="1">
      <alignment horizontal="left" vertical="center" wrapText="1" shrinkToFit="1"/>
      <protection locked="0"/>
    </xf>
    <xf numFmtId="0" fontId="3" fillId="9" borderId="119" xfId="0" applyFont="1" applyFill="1" applyBorder="1" applyAlignment="1" applyProtection="1">
      <alignment horizontal="center" vertical="center" wrapText="1" shrinkToFit="1"/>
      <protection locked="0"/>
    </xf>
    <xf numFmtId="0" fontId="78" fillId="0" borderId="34" xfId="4" applyFont="1" applyFill="1" applyBorder="1" applyAlignment="1" applyProtection="1">
      <alignment horizontal="center" vertical="center" wrapText="1" shrinkToFit="1"/>
    </xf>
    <xf numFmtId="0" fontId="78" fillId="0" borderId="26" xfId="4" applyFont="1" applyFill="1" applyBorder="1" applyAlignment="1" applyProtection="1">
      <alignment horizontal="center" vertical="center" wrapText="1" shrinkToFit="1"/>
    </xf>
    <xf numFmtId="0" fontId="78" fillId="0" borderId="31" xfId="4" applyFont="1" applyFill="1" applyBorder="1" applyAlignment="1" applyProtection="1">
      <alignment horizontal="center" vertical="center" wrapText="1" shrinkToFit="1"/>
    </xf>
    <xf numFmtId="0" fontId="78" fillId="0" borderId="27" xfId="4" applyFont="1" applyFill="1" applyBorder="1" applyAlignment="1" applyProtection="1">
      <alignment horizontal="center" vertical="center" wrapText="1" shrinkToFit="1"/>
    </xf>
    <xf numFmtId="0" fontId="78" fillId="0" borderId="31" xfId="4" applyFont="1" applyFill="1" applyBorder="1" applyAlignment="1" applyProtection="1">
      <alignment horizontal="center" vertical="center" shrinkToFit="1"/>
    </xf>
    <xf numFmtId="0" fontId="78" fillId="0" borderId="20" xfId="4" applyFont="1" applyFill="1" applyBorder="1" applyAlignment="1" applyProtection="1">
      <alignment horizontal="center" vertical="center" shrinkToFit="1"/>
    </xf>
    <xf numFmtId="0" fontId="78" fillId="0" borderId="27" xfId="4" applyFont="1" applyFill="1" applyBorder="1" applyAlignment="1" applyProtection="1">
      <alignment horizontal="center" vertical="center" shrinkToFit="1"/>
    </xf>
    <xf numFmtId="0" fontId="79" fillId="0" borderId="1" xfId="4" applyFont="1" applyFill="1" applyBorder="1" applyAlignment="1" applyProtection="1">
      <alignment horizontal="center" vertical="center" wrapText="1" shrinkToFit="1"/>
    </xf>
    <xf numFmtId="0" fontId="79" fillId="0" borderId="41" xfId="4" applyFont="1" applyFill="1" applyBorder="1" applyAlignment="1" applyProtection="1">
      <alignment horizontal="center" vertical="center" wrapText="1" shrinkToFit="1"/>
    </xf>
    <xf numFmtId="0" fontId="104" fillId="0" borderId="1" xfId="4" applyFont="1" applyFill="1" applyBorder="1" applyAlignment="1" applyProtection="1">
      <alignment horizontal="center" vertical="center" wrapText="1" shrinkToFit="1"/>
    </xf>
    <xf numFmtId="0" fontId="104" fillId="0" borderId="41" xfId="4" applyFont="1" applyFill="1" applyBorder="1" applyAlignment="1" applyProtection="1">
      <alignment horizontal="center" vertical="center" wrapText="1" shrinkToFit="1"/>
    </xf>
    <xf numFmtId="0" fontId="78" fillId="9" borderId="81" xfId="4" applyFont="1" applyFill="1" applyBorder="1" applyAlignment="1" applyProtection="1">
      <alignment horizontal="center" vertical="center" wrapText="1" shrinkToFit="1"/>
      <protection locked="0"/>
    </xf>
    <xf numFmtId="0" fontId="78" fillId="9" borderId="80" xfId="4" applyFont="1" applyFill="1" applyBorder="1" applyAlignment="1" applyProtection="1">
      <alignment horizontal="center" vertical="center" wrapText="1" shrinkToFit="1"/>
      <protection locked="0"/>
    </xf>
    <xf numFmtId="0" fontId="78" fillId="9" borderId="82" xfId="4" applyFont="1" applyFill="1" applyBorder="1" applyAlignment="1" applyProtection="1">
      <alignment horizontal="center" vertical="center" wrapText="1" shrinkToFit="1"/>
      <protection locked="0"/>
    </xf>
    <xf numFmtId="0" fontId="78" fillId="9" borderId="81" xfId="4" applyFont="1" applyFill="1" applyBorder="1" applyAlignment="1" applyProtection="1">
      <alignment horizontal="left" vertical="center" wrapText="1" shrinkToFit="1"/>
      <protection locked="0"/>
    </xf>
    <xf numFmtId="0" fontId="78" fillId="9" borderId="80" xfId="4" applyFont="1" applyFill="1" applyBorder="1" applyAlignment="1" applyProtection="1">
      <alignment horizontal="left" vertical="center" wrapText="1" shrinkToFit="1"/>
      <protection locked="0"/>
    </xf>
    <xf numFmtId="0" fontId="78" fillId="9" borderId="82" xfId="4" applyFont="1" applyFill="1" applyBorder="1" applyAlignment="1" applyProtection="1">
      <alignment horizontal="left" vertical="center" wrapText="1" shrinkToFit="1"/>
      <protection locked="0"/>
    </xf>
    <xf numFmtId="0" fontId="78" fillId="2" borderId="132" xfId="4" applyFont="1" applyFill="1" applyBorder="1" applyAlignment="1" applyProtection="1">
      <alignment horizontal="center" vertical="center" wrapText="1" shrinkToFit="1"/>
      <protection locked="0"/>
    </xf>
    <xf numFmtId="0" fontId="78" fillId="2" borderId="80" xfId="4" applyFont="1" applyFill="1" applyBorder="1" applyAlignment="1" applyProtection="1">
      <alignment horizontal="center" vertical="center" wrapText="1" shrinkToFit="1"/>
      <protection locked="0"/>
    </xf>
    <xf numFmtId="0" fontId="78" fillId="2" borderId="79" xfId="4" applyFont="1" applyFill="1" applyBorder="1" applyAlignment="1" applyProtection="1">
      <alignment horizontal="center" vertical="center" wrapText="1" shrinkToFit="1"/>
      <protection locked="0"/>
    </xf>
    <xf numFmtId="0" fontId="3" fillId="9" borderId="132" xfId="0" applyFont="1" applyFill="1" applyBorder="1" applyAlignment="1" applyProtection="1">
      <alignment horizontal="left" vertical="center" wrapText="1" shrinkToFit="1"/>
      <protection locked="0"/>
    </xf>
    <xf numFmtId="0" fontId="3" fillId="9" borderId="80" xfId="0" applyFont="1" applyFill="1" applyBorder="1" applyAlignment="1" applyProtection="1">
      <alignment horizontal="left" vertical="center" wrapText="1" shrinkToFit="1"/>
      <protection locked="0"/>
    </xf>
    <xf numFmtId="0" fontId="3" fillId="9" borderId="80" xfId="0" applyFont="1" applyFill="1" applyBorder="1" applyAlignment="1" applyProtection="1">
      <alignment horizontal="center" vertical="center" wrapText="1" shrinkToFit="1"/>
      <protection locked="0"/>
    </xf>
    <xf numFmtId="0" fontId="78" fillId="2" borderId="133" xfId="4" applyFont="1" applyFill="1" applyBorder="1" applyAlignment="1" applyProtection="1">
      <alignment horizontal="center" vertical="center" wrapText="1" shrinkToFit="1"/>
      <protection locked="0"/>
    </xf>
    <xf numFmtId="0" fontId="78" fillId="0" borderId="81" xfId="4" applyFont="1" applyFill="1" applyBorder="1" applyAlignment="1" applyProtection="1">
      <alignment horizontal="center" vertical="center" wrapText="1" shrinkToFit="1"/>
    </xf>
    <xf numFmtId="0" fontId="78" fillId="0" borderId="80" xfId="4" applyFont="1" applyFill="1" applyBorder="1" applyAlignment="1" applyProtection="1">
      <alignment horizontal="center" vertical="center" wrapText="1" shrinkToFit="1"/>
    </xf>
    <xf numFmtId="0" fontId="78" fillId="0" borderId="82" xfId="4" applyFont="1" applyFill="1" applyBorder="1" applyAlignment="1" applyProtection="1">
      <alignment horizontal="center" vertical="center" wrapText="1" shrinkToFit="1"/>
    </xf>
    <xf numFmtId="0" fontId="3" fillId="9" borderId="135" xfId="0" applyFont="1" applyFill="1" applyBorder="1" applyAlignment="1" applyProtection="1">
      <alignment horizontal="center" vertical="center" wrapText="1" shrinkToFit="1"/>
      <protection locked="0"/>
    </xf>
    <xf numFmtId="0" fontId="95" fillId="0" borderId="2" xfId="4" applyFont="1" applyFill="1" applyBorder="1" applyAlignment="1" applyProtection="1">
      <alignment horizontal="center" vertical="center" wrapText="1" shrinkToFit="1"/>
    </xf>
    <xf numFmtId="0" fontId="95" fillId="0" borderId="3" xfId="4" applyFont="1" applyFill="1" applyBorder="1" applyAlignment="1" applyProtection="1">
      <alignment horizontal="center" vertical="center" wrapText="1" shrinkToFit="1"/>
    </xf>
    <xf numFmtId="0" fontId="95" fillId="0" borderId="4" xfId="4" applyFont="1" applyFill="1" applyBorder="1" applyAlignment="1" applyProtection="1">
      <alignment horizontal="center" vertical="center" wrapText="1" shrinkToFit="1"/>
    </xf>
    <xf numFmtId="0" fontId="95" fillId="0" borderId="2" xfId="4" applyFont="1" applyFill="1" applyBorder="1" applyAlignment="1" applyProtection="1">
      <alignment horizontal="right" vertical="center" wrapText="1" shrinkToFit="1"/>
    </xf>
    <xf numFmtId="0" fontId="95" fillId="0" borderId="3" xfId="4" applyFont="1" applyFill="1" applyBorder="1" applyAlignment="1" applyProtection="1">
      <alignment horizontal="right" vertical="center" wrapText="1" shrinkToFit="1"/>
    </xf>
    <xf numFmtId="0" fontId="86" fillId="0" borderId="20" xfId="5" applyBorder="1" applyProtection="1">
      <alignment vertical="center"/>
      <protection locked="0"/>
    </xf>
    <xf numFmtId="0" fontId="86" fillId="0" borderId="21" xfId="5" applyBorder="1" applyProtection="1">
      <alignment vertical="center"/>
      <protection locked="0"/>
    </xf>
    <xf numFmtId="0" fontId="78" fillId="0" borderId="134" xfId="4" applyFont="1" applyFill="1" applyBorder="1" applyAlignment="1" applyProtection="1">
      <alignment horizontal="center" vertical="center" wrapText="1" shrinkToFit="1"/>
    </xf>
    <xf numFmtId="0" fontId="78" fillId="0" borderId="135" xfId="4" applyFont="1" applyFill="1" applyBorder="1" applyAlignment="1" applyProtection="1">
      <alignment horizontal="center" vertical="center" wrapText="1" shrinkToFit="1"/>
    </xf>
    <xf numFmtId="0" fontId="78" fillId="0" borderId="136" xfId="4" applyFont="1" applyFill="1" applyBorder="1" applyAlignment="1" applyProtection="1">
      <alignment horizontal="center" vertical="center" wrapText="1" shrinkToFit="1"/>
    </xf>
    <xf numFmtId="0" fontId="78" fillId="9" borderId="134" xfId="4" applyFont="1" applyFill="1" applyBorder="1" applyAlignment="1" applyProtection="1">
      <alignment horizontal="left" vertical="center" wrapText="1" shrinkToFit="1"/>
      <protection locked="0"/>
    </xf>
    <xf numFmtId="0" fontId="78" fillId="9" borderId="135" xfId="4" applyFont="1" applyFill="1" applyBorder="1" applyAlignment="1" applyProtection="1">
      <alignment horizontal="left" vertical="center" wrapText="1" shrinkToFit="1"/>
      <protection locked="0"/>
    </xf>
    <xf numFmtId="0" fontId="78" fillId="9" borderId="136" xfId="4" applyFont="1" applyFill="1" applyBorder="1" applyAlignment="1" applyProtection="1">
      <alignment horizontal="left" vertical="center" wrapText="1" shrinkToFit="1"/>
      <protection locked="0"/>
    </xf>
    <xf numFmtId="0" fontId="78" fillId="9" borderId="134" xfId="4" applyFont="1" applyFill="1" applyBorder="1" applyAlignment="1" applyProtection="1">
      <alignment horizontal="center" vertical="center" wrapText="1" shrinkToFit="1"/>
      <protection locked="0"/>
    </xf>
    <xf numFmtId="0" fontId="78" fillId="9" borderId="135" xfId="4" applyFont="1" applyFill="1" applyBorder="1" applyAlignment="1" applyProtection="1">
      <alignment horizontal="center" vertical="center" wrapText="1" shrinkToFit="1"/>
      <protection locked="0"/>
    </xf>
    <xf numFmtId="0" fontId="78" fillId="2" borderId="189" xfId="4" applyFont="1" applyFill="1" applyBorder="1" applyAlignment="1" applyProtection="1">
      <alignment horizontal="center" vertical="center" wrapText="1" shrinkToFit="1"/>
      <protection locked="0"/>
    </xf>
    <xf numFmtId="0" fontId="3" fillId="9" borderId="190" xfId="0" applyFont="1" applyFill="1" applyBorder="1" applyAlignment="1" applyProtection="1">
      <alignment horizontal="left" vertical="center" wrapText="1" shrinkToFit="1"/>
      <protection locked="0"/>
    </xf>
    <xf numFmtId="0" fontId="3" fillId="9" borderId="135" xfId="0" applyFont="1" applyFill="1" applyBorder="1" applyAlignment="1" applyProtection="1">
      <alignment horizontal="left" vertical="center" wrapText="1" shrinkToFit="1"/>
      <protection locked="0"/>
    </xf>
    <xf numFmtId="0" fontId="78" fillId="9" borderId="81" xfId="4" applyFont="1" applyFill="1" applyBorder="1" applyAlignment="1" applyProtection="1">
      <alignment horizontal="left" vertical="top" wrapText="1" shrinkToFit="1"/>
      <protection locked="0"/>
    </xf>
    <xf numFmtId="0" fontId="78" fillId="9" borderId="80" xfId="4" applyFont="1" applyFill="1" applyBorder="1" applyAlignment="1" applyProtection="1">
      <alignment horizontal="left" vertical="top" wrapText="1" shrinkToFit="1"/>
      <protection locked="0"/>
    </xf>
    <xf numFmtId="0" fontId="78" fillId="9" borderId="82" xfId="4" applyFont="1" applyFill="1" applyBorder="1" applyAlignment="1" applyProtection="1">
      <alignment horizontal="left" vertical="top" wrapText="1" shrinkToFit="1"/>
      <protection locked="0"/>
    </xf>
    <xf numFmtId="0" fontId="78" fillId="9" borderId="113" xfId="4" applyFont="1" applyFill="1" applyBorder="1" applyAlignment="1" applyProtection="1">
      <alignment horizontal="left" vertical="center" wrapText="1" shrinkToFit="1"/>
      <protection locked="0"/>
    </xf>
    <xf numFmtId="0" fontId="78" fillId="0" borderId="0" xfId="4" applyFont="1" applyFill="1" applyBorder="1" applyAlignment="1" applyProtection="1">
      <alignment horizontal="center" vertical="center" wrapText="1" shrinkToFit="1"/>
    </xf>
    <xf numFmtId="0" fontId="78" fillId="0" borderId="20" xfId="4" applyFont="1" applyFill="1" applyBorder="1" applyAlignment="1" applyProtection="1">
      <alignment horizontal="center" vertical="center" wrapText="1" shrinkToFit="1"/>
    </xf>
    <xf numFmtId="0" fontId="78" fillId="0" borderId="4" xfId="4" applyFont="1" applyFill="1" applyBorder="1" applyAlignment="1" applyProtection="1">
      <alignment horizontal="center" vertical="center" wrapText="1" shrinkToFit="1"/>
    </xf>
    <xf numFmtId="0" fontId="95" fillId="9" borderId="118" xfId="4" applyFont="1" applyFill="1" applyBorder="1" applyAlignment="1" applyProtection="1">
      <alignment horizontal="left" vertical="top" wrapText="1" shrinkToFit="1"/>
      <protection locked="0"/>
    </xf>
    <xf numFmtId="0" fontId="95" fillId="9" borderId="119" xfId="4" applyFont="1" applyFill="1" applyBorder="1" applyAlignment="1" applyProtection="1">
      <alignment horizontal="left" vertical="top" wrapText="1" shrinkToFit="1"/>
      <protection locked="0"/>
    </xf>
    <xf numFmtId="0" fontId="95" fillId="9" borderId="122" xfId="4" applyFont="1" applyFill="1" applyBorder="1" applyAlignment="1" applyProtection="1">
      <alignment horizontal="left" vertical="top" wrapText="1" shrinkToFit="1"/>
      <protection locked="0"/>
    </xf>
    <xf numFmtId="0" fontId="78" fillId="9" borderId="110" xfId="4" applyFont="1" applyFill="1" applyBorder="1" applyAlignment="1" applyProtection="1">
      <alignment horizontal="left" vertical="center" wrapText="1" shrinkToFit="1"/>
      <protection locked="0"/>
    </xf>
    <xf numFmtId="0" fontId="6" fillId="0" borderId="29" xfId="0" applyFont="1" applyFill="1" applyBorder="1" applyAlignment="1" applyProtection="1">
      <alignment horizontal="left" vertical="top" wrapText="1"/>
    </xf>
    <xf numFmtId="0" fontId="6" fillId="0" borderId="24" xfId="0" applyFont="1" applyFill="1" applyBorder="1" applyAlignment="1" applyProtection="1">
      <alignment horizontal="left" vertical="top" wrapText="1"/>
    </xf>
    <xf numFmtId="0" fontId="6" fillId="0" borderId="25" xfId="0" applyFont="1" applyFill="1" applyBorder="1" applyAlignment="1" applyProtection="1">
      <alignment horizontal="left" vertical="top" wrapText="1"/>
    </xf>
    <xf numFmtId="0" fontId="78" fillId="9" borderId="136" xfId="4" applyFont="1" applyFill="1" applyBorder="1" applyAlignment="1" applyProtection="1">
      <alignment horizontal="center" vertical="center" wrapText="1" shrinkToFit="1"/>
      <protection locked="0"/>
    </xf>
    <xf numFmtId="0" fontId="78" fillId="9" borderId="112" xfId="4" applyFont="1" applyFill="1" applyBorder="1" applyAlignment="1" applyProtection="1">
      <alignment horizontal="left" vertical="center" wrapText="1" shrinkToFit="1"/>
      <protection locked="0"/>
    </xf>
    <xf numFmtId="0" fontId="3" fillId="2" borderId="53" xfId="0" applyFont="1" applyFill="1" applyBorder="1" applyAlignment="1" applyProtection="1">
      <alignment horizontal="center" vertical="center" shrinkToFit="1"/>
      <protection locked="0"/>
    </xf>
    <xf numFmtId="0" fontId="3" fillId="2" borderId="54" xfId="0" applyFont="1" applyFill="1" applyBorder="1" applyAlignment="1" applyProtection="1">
      <alignment horizontal="center" vertical="center" shrinkToFit="1"/>
      <protection locked="0"/>
    </xf>
    <xf numFmtId="0" fontId="3" fillId="0" borderId="1" xfId="0" applyFont="1" applyFill="1" applyBorder="1" applyAlignment="1" applyProtection="1">
      <alignment horizontal="left" vertical="center" shrinkToFit="1"/>
    </xf>
    <xf numFmtId="0" fontId="3" fillId="2" borderId="55" xfId="0" applyFont="1" applyFill="1" applyBorder="1" applyAlignment="1" applyProtection="1">
      <alignment horizontal="center" vertical="center" shrinkToFit="1"/>
    </xf>
    <xf numFmtId="0" fontId="3" fillId="2" borderId="56" xfId="0" applyFont="1" applyFill="1" applyBorder="1" applyAlignment="1" applyProtection="1">
      <alignment horizontal="center" vertical="center" shrinkToFit="1"/>
    </xf>
    <xf numFmtId="0" fontId="86" fillId="0" borderId="3" xfId="5" applyBorder="1" applyProtection="1">
      <alignment vertical="center"/>
      <protection locked="0"/>
    </xf>
    <xf numFmtId="0" fontId="86" fillId="0" borderId="19" xfId="5" applyBorder="1" applyProtection="1">
      <alignment vertical="center"/>
      <protection locked="0"/>
    </xf>
    <xf numFmtId="0" fontId="3" fillId="2" borderId="53" xfId="0" applyFont="1" applyFill="1" applyBorder="1" applyAlignment="1" applyProtection="1">
      <alignment horizontal="center" vertical="center" wrapText="1"/>
      <protection locked="0"/>
    </xf>
    <xf numFmtId="0" fontId="3" fillId="2" borderId="54" xfId="0" applyFont="1" applyFill="1" applyBorder="1" applyAlignment="1" applyProtection="1">
      <alignment horizontal="center" vertical="center" wrapText="1"/>
      <protection locked="0"/>
    </xf>
    <xf numFmtId="0" fontId="3" fillId="0" borderId="4"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6" fillId="0" borderId="1" xfId="0" applyFont="1" applyFill="1" applyBorder="1" applyAlignment="1" applyProtection="1">
      <alignment horizontal="left" vertical="center" wrapText="1"/>
    </xf>
    <xf numFmtId="0" fontId="6" fillId="0" borderId="1" xfId="0" applyFont="1" applyFill="1" applyBorder="1" applyAlignment="1" applyProtection="1">
      <alignment horizontal="left" vertical="top" wrapText="1"/>
    </xf>
    <xf numFmtId="0" fontId="9" fillId="0" borderId="20" xfId="0" applyFont="1" applyFill="1" applyBorder="1" applyAlignment="1" applyProtection="1">
      <alignment vertical="center" wrapText="1"/>
    </xf>
    <xf numFmtId="0" fontId="3" fillId="0" borderId="29" xfId="0" applyFont="1" applyFill="1" applyBorder="1" applyAlignment="1" applyProtection="1">
      <alignment horizontal="left" vertical="top" wrapText="1" shrinkToFit="1"/>
    </xf>
    <xf numFmtId="0" fontId="3" fillId="0" borderId="24" xfId="0" applyFont="1" applyFill="1" applyBorder="1" applyAlignment="1" applyProtection="1">
      <alignment horizontal="left" vertical="top" wrapText="1" shrinkToFit="1"/>
    </xf>
    <xf numFmtId="0" fontId="3" fillId="0" borderId="25" xfId="0" applyFont="1" applyFill="1" applyBorder="1" applyAlignment="1" applyProtection="1">
      <alignment horizontal="left" vertical="top" wrapText="1" shrinkToFit="1"/>
    </xf>
    <xf numFmtId="0" fontId="3" fillId="0" borderId="34" xfId="0" applyFont="1" applyFill="1" applyBorder="1" applyAlignment="1" applyProtection="1">
      <alignment horizontal="left" vertical="top" wrapText="1" shrinkToFit="1"/>
    </xf>
    <xf numFmtId="0" fontId="3" fillId="0" borderId="0" xfId="0" applyFont="1" applyFill="1" applyBorder="1" applyAlignment="1" applyProtection="1">
      <alignment horizontal="left" vertical="top" wrapText="1" shrinkToFit="1"/>
    </xf>
    <xf numFmtId="0" fontId="3" fillId="0" borderId="26" xfId="0" applyFont="1" applyFill="1" applyBorder="1" applyAlignment="1" applyProtection="1">
      <alignment horizontal="left" vertical="top" wrapText="1" shrinkToFit="1"/>
    </xf>
    <xf numFmtId="0" fontId="3" fillId="2" borderId="51" xfId="0" applyFont="1" applyFill="1" applyBorder="1" applyAlignment="1" applyProtection="1">
      <alignment horizontal="center" vertical="center" wrapText="1"/>
      <protection locked="0"/>
    </xf>
    <xf numFmtId="0" fontId="3" fillId="2" borderId="52" xfId="0" applyFont="1" applyFill="1" applyBorder="1" applyAlignment="1" applyProtection="1">
      <alignment horizontal="center" vertical="center" wrapText="1"/>
      <protection locked="0"/>
    </xf>
    <xf numFmtId="0" fontId="3" fillId="0" borderId="23" xfId="0" applyFont="1" applyFill="1" applyBorder="1" applyAlignment="1" applyProtection="1">
      <alignment horizontal="center" vertical="center" wrapText="1"/>
    </xf>
    <xf numFmtId="0" fontId="3" fillId="0" borderId="24" xfId="0" applyFont="1" applyFill="1" applyBorder="1" applyAlignment="1" applyProtection="1">
      <alignment horizontal="center" vertical="center" wrapText="1"/>
    </xf>
    <xf numFmtId="0" fontId="3" fillId="0" borderId="25" xfId="0" applyFont="1" applyFill="1" applyBorder="1" applyAlignment="1" applyProtection="1">
      <alignment horizontal="center" vertical="center" wrapText="1"/>
    </xf>
    <xf numFmtId="0" fontId="3" fillId="0" borderId="11"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3" fillId="0" borderId="26" xfId="0" applyFont="1" applyFill="1" applyBorder="1" applyAlignment="1" applyProtection="1">
      <alignment horizontal="center" vertical="center" wrapText="1"/>
    </xf>
    <xf numFmtId="0" fontId="3" fillId="0" borderId="117" xfId="0" applyFont="1" applyFill="1" applyBorder="1" applyAlignment="1" applyProtection="1">
      <alignment horizontal="center" vertical="center" wrapText="1"/>
    </xf>
    <xf numFmtId="0" fontId="3" fillId="0" borderId="20" xfId="0" applyFont="1" applyFill="1" applyBorder="1" applyAlignment="1" applyProtection="1">
      <alignment horizontal="center" vertical="center" wrapText="1"/>
    </xf>
    <xf numFmtId="0" fontId="3" fillId="0" borderId="27" xfId="0" applyFont="1" applyFill="1" applyBorder="1" applyAlignment="1" applyProtection="1">
      <alignment horizontal="center" vertical="center" wrapText="1"/>
    </xf>
    <xf numFmtId="0" fontId="6" fillId="0" borderId="2" xfId="0" applyFont="1" applyFill="1" applyBorder="1" applyAlignment="1" applyProtection="1">
      <alignment horizontal="left" vertical="center" shrinkToFit="1"/>
    </xf>
    <xf numFmtId="0" fontId="6" fillId="0" borderId="3" xfId="0" applyFont="1" applyFill="1" applyBorder="1" applyAlignment="1" applyProtection="1">
      <alignment horizontal="left" vertical="center" shrinkToFit="1"/>
    </xf>
    <xf numFmtId="0" fontId="6" fillId="0" borderId="4" xfId="0" applyFont="1" applyFill="1" applyBorder="1" applyAlignment="1" applyProtection="1">
      <alignment horizontal="left" vertical="center" shrinkToFit="1"/>
    </xf>
    <xf numFmtId="0" fontId="70" fillId="0" borderId="5" xfId="1" applyFont="1" applyFill="1" applyBorder="1" applyAlignment="1" applyProtection="1">
      <alignment horizontal="center" vertical="center"/>
    </xf>
    <xf numFmtId="0" fontId="70" fillId="0" borderId="6" xfId="1" applyFont="1" applyFill="1" applyBorder="1" applyAlignment="1" applyProtection="1">
      <alignment horizontal="center" vertical="center"/>
    </xf>
    <xf numFmtId="0" fontId="70" fillId="0" borderId="7" xfId="1" applyFont="1" applyFill="1" applyBorder="1" applyAlignment="1" applyProtection="1">
      <alignment horizontal="center" vertical="center"/>
    </xf>
    <xf numFmtId="0" fontId="33" fillId="6" borderId="16" xfId="1" applyFont="1" applyFill="1" applyBorder="1" applyAlignment="1" applyProtection="1">
      <alignment horizontal="left" vertical="center" wrapText="1"/>
    </xf>
    <xf numFmtId="0" fontId="33" fillId="6" borderId="17" xfId="1" applyFont="1" applyFill="1" applyBorder="1" applyAlignment="1" applyProtection="1">
      <alignment horizontal="left" vertical="center"/>
    </xf>
    <xf numFmtId="0" fontId="33" fillId="6" borderId="22" xfId="1" applyFont="1" applyFill="1" applyBorder="1" applyAlignment="1" applyProtection="1">
      <alignment horizontal="left" vertical="center"/>
    </xf>
    <xf numFmtId="0" fontId="33" fillId="6" borderId="93" xfId="1" applyFont="1" applyFill="1" applyBorder="1" applyAlignment="1" applyProtection="1">
      <alignment horizontal="left" vertical="center" wrapText="1"/>
    </xf>
    <xf numFmtId="0" fontId="33" fillId="6" borderId="90" xfId="1" applyFont="1" applyFill="1" applyBorder="1" applyAlignment="1" applyProtection="1">
      <alignment horizontal="left" vertical="center" wrapText="1"/>
    </xf>
    <xf numFmtId="0" fontId="33" fillId="6" borderId="92" xfId="1" applyFont="1" applyFill="1" applyBorder="1" applyAlignment="1" applyProtection="1">
      <alignment horizontal="left" vertical="center" wrapText="1"/>
    </xf>
    <xf numFmtId="177" fontId="31" fillId="4" borderId="91" xfId="1" applyNumberFormat="1" applyFont="1" applyFill="1" applyBorder="1" applyAlignment="1" applyProtection="1">
      <alignment horizontal="center" vertical="center" wrapText="1"/>
    </xf>
    <xf numFmtId="177" fontId="31" fillId="4" borderId="92" xfId="1" applyNumberFormat="1" applyFont="1" applyFill="1" applyBorder="1" applyAlignment="1" applyProtection="1">
      <alignment horizontal="center" vertical="center" wrapText="1"/>
    </xf>
    <xf numFmtId="176" fontId="115" fillId="4" borderId="177" xfId="1" applyNumberFormat="1" applyFont="1" applyFill="1" applyBorder="1" applyAlignment="1" applyProtection="1">
      <alignment horizontal="left" vertical="top" wrapText="1"/>
    </xf>
    <xf numFmtId="0" fontId="116" fillId="4" borderId="178" xfId="1" applyFont="1" applyFill="1" applyBorder="1" applyProtection="1">
      <alignment vertical="center"/>
    </xf>
    <xf numFmtId="0" fontId="116" fillId="4" borderId="179" xfId="1" applyFont="1" applyFill="1" applyBorder="1" applyProtection="1">
      <alignment vertical="center"/>
    </xf>
    <xf numFmtId="177" fontId="31" fillId="4" borderId="152" xfId="1" applyNumberFormat="1" applyFont="1" applyFill="1" applyBorder="1" applyAlignment="1" applyProtection="1">
      <alignment horizontal="center" vertical="center"/>
    </xf>
    <xf numFmtId="177" fontId="31" fillId="4" borderId="154" xfId="1" applyNumberFormat="1" applyFont="1" applyFill="1" applyBorder="1" applyAlignment="1" applyProtection="1">
      <alignment horizontal="center" vertical="center"/>
    </xf>
    <xf numFmtId="176" fontId="115" fillId="4" borderId="35" xfId="1" applyNumberFormat="1" applyFont="1" applyFill="1" applyBorder="1" applyAlignment="1" applyProtection="1">
      <alignment horizontal="left" vertical="top" wrapText="1"/>
    </xf>
    <xf numFmtId="0" fontId="116" fillId="4" borderId="9" xfId="1" applyFont="1" applyFill="1" applyBorder="1" applyProtection="1">
      <alignment vertical="center"/>
    </xf>
    <xf numFmtId="0" fontId="116" fillId="4" borderId="10" xfId="1" applyFont="1" applyFill="1" applyBorder="1" applyProtection="1">
      <alignment vertical="center"/>
    </xf>
    <xf numFmtId="176" fontId="20" fillId="6" borderId="65" xfId="1" applyNumberFormat="1" applyFont="1" applyFill="1" applyBorder="1" applyAlignment="1" applyProtection="1">
      <alignment horizontal="center" vertical="center" wrapText="1"/>
    </xf>
    <xf numFmtId="176" fontId="20" fillId="6" borderId="64" xfId="1" applyNumberFormat="1" applyFont="1" applyFill="1" applyBorder="1" applyAlignment="1" applyProtection="1">
      <alignment horizontal="center" vertical="center" wrapText="1"/>
    </xf>
    <xf numFmtId="176" fontId="20" fillId="6" borderId="71" xfId="1" applyNumberFormat="1" applyFont="1" applyFill="1" applyBorder="1" applyAlignment="1" applyProtection="1">
      <alignment horizontal="center" vertical="center" wrapText="1"/>
    </xf>
    <xf numFmtId="177" fontId="31" fillId="4" borderId="134" xfId="1" applyNumberFormat="1" applyFont="1" applyFill="1" applyBorder="1" applyAlignment="1" applyProtection="1">
      <alignment horizontal="center" vertical="center"/>
    </xf>
    <xf numFmtId="177" fontId="31" fillId="4" borderId="136" xfId="1" applyNumberFormat="1" applyFont="1" applyFill="1" applyBorder="1" applyAlignment="1" applyProtection="1">
      <alignment horizontal="center" vertical="center"/>
    </xf>
    <xf numFmtId="176" fontId="115" fillId="4" borderId="134" xfId="1" applyNumberFormat="1" applyFont="1" applyFill="1" applyBorder="1" applyAlignment="1" applyProtection="1">
      <alignment horizontal="left" vertical="top" wrapText="1"/>
    </xf>
    <xf numFmtId="0" fontId="116" fillId="4" borderId="135" xfId="1" applyFont="1" applyFill="1" applyBorder="1" applyProtection="1">
      <alignment vertical="center"/>
    </xf>
    <xf numFmtId="0" fontId="116" fillId="4" borderId="153" xfId="1" applyFont="1" applyFill="1" applyBorder="1" applyProtection="1">
      <alignment vertical="center"/>
    </xf>
    <xf numFmtId="177" fontId="31" fillId="0" borderId="29" xfId="1" applyNumberFormat="1" applyFont="1" applyFill="1" applyBorder="1" applyAlignment="1" applyProtection="1">
      <alignment horizontal="center" vertical="center"/>
    </xf>
    <xf numFmtId="177" fontId="31" fillId="0" borderId="25" xfId="1" applyNumberFormat="1" applyFont="1" applyFill="1" applyBorder="1" applyAlignment="1" applyProtection="1">
      <alignment horizontal="center" vertical="center"/>
    </xf>
    <xf numFmtId="177" fontId="23" fillId="0" borderId="9" xfId="1" applyNumberFormat="1" applyFont="1" applyBorder="1" applyAlignment="1" applyProtection="1">
      <alignment horizontal="center" vertical="center"/>
    </xf>
    <xf numFmtId="0" fontId="23" fillId="0" borderId="9" xfId="1" applyNumberFormat="1" applyFont="1" applyBorder="1" applyAlignment="1" applyProtection="1">
      <alignment horizontal="center" vertical="center"/>
    </xf>
    <xf numFmtId="176" fontId="62" fillId="0" borderId="0" xfId="1" applyNumberFormat="1" applyFont="1" applyBorder="1" applyAlignment="1" applyProtection="1">
      <alignment horizontal="left" wrapText="1"/>
    </xf>
    <xf numFmtId="176" fontId="62" fillId="0" borderId="0" xfId="1" applyNumberFormat="1" applyFont="1" applyBorder="1" applyAlignment="1" applyProtection="1">
      <alignment horizontal="left"/>
    </xf>
    <xf numFmtId="176" fontId="31" fillId="6" borderId="68" xfId="1" applyNumberFormat="1" applyFont="1" applyFill="1" applyBorder="1" applyAlignment="1" applyProtection="1">
      <alignment horizontal="center" vertical="center"/>
    </xf>
    <xf numFmtId="176" fontId="31" fillId="6" borderId="66" xfId="1" applyNumberFormat="1" applyFont="1" applyFill="1" applyBorder="1" applyAlignment="1" applyProtection="1">
      <alignment horizontal="center" vertical="center"/>
    </xf>
    <xf numFmtId="0" fontId="30" fillId="0" borderId="69" xfId="1" applyFont="1" applyBorder="1" applyAlignment="1" applyProtection="1">
      <alignment horizontal="left" vertical="center" wrapText="1"/>
    </xf>
    <xf numFmtId="0" fontId="30" fillId="0" borderId="9" xfId="1" applyFont="1" applyBorder="1" applyAlignment="1" applyProtection="1">
      <alignment horizontal="left" vertical="center" wrapText="1"/>
    </xf>
    <xf numFmtId="0" fontId="118" fillId="6" borderId="89" xfId="1" applyFont="1" applyFill="1" applyBorder="1" applyAlignment="1" applyProtection="1">
      <alignment horizontal="left" vertical="center" wrapText="1"/>
    </xf>
    <xf numFmtId="0" fontId="118" fillId="6" borderId="86" xfId="1" applyFont="1" applyFill="1" applyBorder="1" applyAlignment="1" applyProtection="1">
      <alignment horizontal="left" vertical="center" wrapText="1"/>
    </xf>
    <xf numFmtId="0" fontId="118" fillId="6" borderId="88" xfId="1" applyFont="1" applyFill="1" applyBorder="1" applyAlignment="1" applyProtection="1">
      <alignment horizontal="left" vertical="center" wrapText="1"/>
    </xf>
    <xf numFmtId="0" fontId="33" fillId="5" borderId="15" xfId="1" applyFont="1" applyFill="1" applyBorder="1" applyAlignment="1" applyProtection="1">
      <alignment horizontal="center" vertical="center"/>
    </xf>
    <xf numFmtId="0" fontId="20" fillId="5" borderId="33" xfId="1" applyFont="1" applyFill="1" applyBorder="1" applyAlignment="1" applyProtection="1">
      <alignment horizontal="center" vertical="center"/>
    </xf>
    <xf numFmtId="0" fontId="20" fillId="5" borderId="15" xfId="1" applyFont="1" applyFill="1" applyBorder="1" applyAlignment="1" applyProtection="1">
      <alignment horizontal="center" vertical="center"/>
    </xf>
    <xf numFmtId="0" fontId="20" fillId="5" borderId="6" xfId="1" applyFont="1" applyFill="1" applyBorder="1" applyAlignment="1" applyProtection="1">
      <alignment horizontal="center" vertical="center"/>
    </xf>
    <xf numFmtId="0" fontId="20" fillId="5" borderId="7" xfId="1" applyFont="1" applyFill="1" applyBorder="1" applyAlignment="1" applyProtection="1">
      <alignment horizontal="center" vertical="center"/>
    </xf>
    <xf numFmtId="176" fontId="115" fillId="4" borderId="155" xfId="1" applyNumberFormat="1" applyFont="1" applyFill="1" applyBorder="1" applyAlignment="1" applyProtection="1">
      <alignment horizontal="left" vertical="top" wrapText="1"/>
    </xf>
    <xf numFmtId="0" fontId="116" fillId="4" borderId="76" xfId="1" applyFont="1" applyFill="1" applyBorder="1" applyProtection="1">
      <alignment vertical="center"/>
    </xf>
    <xf numFmtId="0" fontId="116" fillId="4" borderId="156" xfId="1" applyFont="1" applyFill="1" applyBorder="1" applyProtection="1">
      <alignment vertical="center"/>
    </xf>
    <xf numFmtId="177" fontId="31" fillId="6" borderId="68" xfId="1" applyNumberFormat="1" applyFont="1" applyFill="1" applyBorder="1" applyAlignment="1" applyProtection="1">
      <alignment horizontal="center" vertical="center" wrapText="1"/>
    </xf>
    <xf numFmtId="177" fontId="31" fillId="6" borderId="66" xfId="1" applyNumberFormat="1" applyFont="1" applyFill="1" applyBorder="1" applyAlignment="1" applyProtection="1">
      <alignment horizontal="center" vertical="center" wrapText="1"/>
    </xf>
    <xf numFmtId="176" fontId="115" fillId="4" borderId="81" xfId="1" applyNumberFormat="1" applyFont="1" applyFill="1" applyBorder="1" applyAlignment="1" applyProtection="1">
      <alignment horizontal="left" vertical="top" wrapText="1"/>
    </xf>
    <xf numFmtId="0" fontId="116" fillId="4" borderId="80" xfId="1" applyFont="1" applyFill="1" applyBorder="1" applyProtection="1">
      <alignment vertical="center"/>
    </xf>
    <xf numFmtId="0" fontId="116" fillId="4" borderId="79" xfId="1" applyFont="1" applyFill="1" applyBorder="1" applyProtection="1">
      <alignment vertical="center"/>
    </xf>
    <xf numFmtId="177" fontId="31" fillId="4" borderId="31" xfId="1" applyNumberFormat="1" applyFont="1" applyFill="1" applyBorder="1" applyAlignment="1" applyProtection="1">
      <alignment horizontal="center" vertical="center" wrapText="1"/>
    </xf>
    <xf numFmtId="177" fontId="31" fillId="4" borderId="27" xfId="1" applyNumberFormat="1" applyFont="1" applyFill="1" applyBorder="1" applyAlignment="1" applyProtection="1">
      <alignment horizontal="center" vertical="center" wrapText="1"/>
    </xf>
    <xf numFmtId="177" fontId="31" fillId="4" borderId="87" xfId="1" applyNumberFormat="1" applyFont="1" applyFill="1" applyBorder="1" applyAlignment="1" applyProtection="1">
      <alignment horizontal="center" vertical="center" wrapText="1"/>
    </xf>
    <xf numFmtId="177" fontId="31" fillId="4" borderId="88" xfId="1" applyNumberFormat="1" applyFont="1" applyFill="1" applyBorder="1" applyAlignment="1" applyProtection="1">
      <alignment horizontal="center" vertical="center" wrapText="1"/>
    </xf>
    <xf numFmtId="0" fontId="33" fillId="6" borderId="23" xfId="1" applyFont="1" applyFill="1" applyBorder="1" applyAlignment="1" applyProtection="1">
      <alignment horizontal="left" vertical="center" wrapText="1"/>
    </xf>
    <xf numFmtId="0" fontId="33" fillId="6" borderId="24" xfId="1" applyFont="1" applyFill="1" applyBorder="1" applyAlignment="1" applyProtection="1">
      <alignment horizontal="left" vertical="center" wrapText="1"/>
    </xf>
    <xf numFmtId="0" fontId="33" fillId="6" borderId="25" xfId="1" applyFont="1" applyFill="1" applyBorder="1" applyAlignment="1" applyProtection="1">
      <alignment horizontal="left" vertical="center" wrapText="1"/>
    </xf>
    <xf numFmtId="176" fontId="31" fillId="4" borderId="29" xfId="1" applyNumberFormat="1" applyFont="1" applyFill="1" applyBorder="1" applyAlignment="1" applyProtection="1">
      <alignment horizontal="center" vertical="center"/>
    </xf>
    <xf numFmtId="176" fontId="31" fillId="4" borderId="25" xfId="1" applyNumberFormat="1" applyFont="1" applyFill="1" applyBorder="1" applyAlignment="1" applyProtection="1">
      <alignment horizontal="center" vertical="center"/>
    </xf>
    <xf numFmtId="176" fontId="115" fillId="4" borderId="2" xfId="1" applyNumberFormat="1" applyFont="1" applyFill="1" applyBorder="1" applyAlignment="1" applyProtection="1">
      <alignment horizontal="left" vertical="top" wrapText="1"/>
    </xf>
    <xf numFmtId="176" fontId="115" fillId="4" borderId="3" xfId="1" applyNumberFormat="1" applyFont="1" applyFill="1" applyBorder="1" applyAlignment="1" applyProtection="1">
      <alignment horizontal="left" vertical="top" wrapText="1"/>
    </xf>
    <xf numFmtId="176" fontId="115" fillId="4" borderId="19" xfId="1" applyNumberFormat="1" applyFont="1" applyFill="1" applyBorder="1" applyAlignment="1" applyProtection="1">
      <alignment horizontal="left" vertical="top" wrapText="1"/>
    </xf>
    <xf numFmtId="0" fontId="67" fillId="6" borderId="68" xfId="1" applyFont="1" applyFill="1" applyBorder="1" applyAlignment="1" applyProtection="1">
      <alignment horizontal="center" vertical="center"/>
    </xf>
    <xf numFmtId="0" fontId="67" fillId="6" borderId="67" xfId="1" applyFont="1" applyFill="1" applyBorder="1" applyAlignment="1" applyProtection="1">
      <alignment horizontal="center" vertical="center"/>
    </xf>
    <xf numFmtId="0" fontId="67" fillId="6" borderId="66" xfId="1" applyFont="1" applyFill="1" applyBorder="1" applyAlignment="1" applyProtection="1">
      <alignment horizontal="center" vertical="center"/>
    </xf>
    <xf numFmtId="0" fontId="32" fillId="0" borderId="0" xfId="1" applyFont="1" applyBorder="1" applyAlignment="1" applyProtection="1">
      <alignment horizontal="center" vertical="top" wrapText="1"/>
    </xf>
    <xf numFmtId="0" fontId="33" fillId="6" borderId="5" xfId="1" applyFont="1" applyFill="1" applyBorder="1" applyAlignment="1" applyProtection="1">
      <alignment horizontal="left" vertical="center"/>
    </xf>
    <xf numFmtId="0" fontId="33" fillId="6" borderId="6" xfId="1" applyFont="1" applyFill="1" applyBorder="1" applyAlignment="1" applyProtection="1">
      <alignment horizontal="left" vertical="center"/>
    </xf>
    <xf numFmtId="0" fontId="33" fillId="6" borderId="33" xfId="1" applyFont="1" applyFill="1" applyBorder="1" applyAlignment="1" applyProtection="1">
      <alignment horizontal="left" vertical="center"/>
    </xf>
    <xf numFmtId="177" fontId="31" fillId="6" borderId="15" xfId="1" applyNumberFormat="1" applyFont="1" applyFill="1" applyBorder="1" applyAlignment="1" applyProtection="1">
      <alignment horizontal="center" vertical="center"/>
    </xf>
    <xf numFmtId="177" fontId="31" fillId="6" borderId="33" xfId="1" applyNumberFormat="1" applyFont="1" applyFill="1" applyBorder="1" applyAlignment="1" applyProtection="1">
      <alignment horizontal="center" vertical="center"/>
    </xf>
    <xf numFmtId="176" fontId="20" fillId="6" borderId="74" xfId="1" applyNumberFormat="1" applyFont="1" applyFill="1" applyBorder="1" applyAlignment="1" applyProtection="1">
      <alignment horizontal="center" vertical="center"/>
    </xf>
    <xf numFmtId="176" fontId="20" fillId="6" borderId="73" xfId="1" applyNumberFormat="1" applyFont="1" applyFill="1" applyBorder="1" applyAlignment="1" applyProtection="1">
      <alignment horizontal="center" vertical="center"/>
    </xf>
    <xf numFmtId="176" fontId="20" fillId="6" borderId="72" xfId="1" applyNumberFormat="1" applyFont="1" applyFill="1" applyBorder="1" applyAlignment="1" applyProtection="1">
      <alignment horizontal="center" vertical="center"/>
    </xf>
    <xf numFmtId="0" fontId="20" fillId="6" borderId="84" xfId="1" applyFont="1" applyFill="1" applyBorder="1" applyAlignment="1" applyProtection="1">
      <alignment horizontal="center" vertical="center"/>
    </xf>
    <xf numFmtId="0" fontId="20" fillId="6" borderId="78" xfId="1" applyFont="1" applyFill="1" applyBorder="1" applyAlignment="1" applyProtection="1">
      <alignment horizontal="center" vertical="center"/>
    </xf>
    <xf numFmtId="0" fontId="33" fillId="6" borderId="89" xfId="1" applyFont="1" applyFill="1" applyBorder="1" applyAlignment="1" applyProtection="1">
      <alignment horizontal="left" vertical="center" wrapText="1"/>
    </xf>
    <xf numFmtId="0" fontId="33" fillId="6" borderId="86" xfId="1" applyFont="1" applyFill="1" applyBorder="1" applyAlignment="1" applyProtection="1">
      <alignment horizontal="left" vertical="center"/>
    </xf>
    <xf numFmtId="0" fontId="33" fillId="6" borderId="88" xfId="1" applyFont="1" applyFill="1" applyBorder="1" applyAlignment="1" applyProtection="1">
      <alignment horizontal="left" vertical="center"/>
    </xf>
    <xf numFmtId="177" fontId="31" fillId="4" borderId="81" xfId="1" applyNumberFormat="1" applyFont="1" applyFill="1" applyBorder="1" applyAlignment="1" applyProtection="1">
      <alignment horizontal="center" vertical="center" wrapText="1"/>
    </xf>
    <xf numFmtId="177" fontId="31" fillId="4" borderId="82" xfId="1" applyNumberFormat="1" applyFont="1" applyFill="1" applyBorder="1" applyAlignment="1" applyProtection="1">
      <alignment horizontal="center" vertical="center" wrapText="1"/>
    </xf>
    <xf numFmtId="176" fontId="115" fillId="4" borderId="34" xfId="1" applyNumberFormat="1" applyFont="1" applyFill="1" applyBorder="1" applyAlignment="1" applyProtection="1">
      <alignment horizontal="left" vertical="top" wrapText="1"/>
    </xf>
    <xf numFmtId="0" fontId="116" fillId="4" borderId="0" xfId="1" applyFont="1" applyFill="1" applyBorder="1" applyProtection="1">
      <alignment vertical="center"/>
    </xf>
    <xf numFmtId="0" fontId="116" fillId="4" borderId="12" xfId="1" applyFont="1" applyFill="1" applyBorder="1" applyProtection="1">
      <alignment vertical="center"/>
    </xf>
    <xf numFmtId="176" fontId="115" fillId="4" borderId="87" xfId="1" applyNumberFormat="1" applyFont="1" applyFill="1" applyBorder="1" applyAlignment="1" applyProtection="1">
      <alignment horizontal="left" vertical="top" wrapText="1"/>
    </xf>
    <xf numFmtId="0" fontId="116" fillId="4" borderId="86" xfId="1" applyFont="1" applyFill="1" applyBorder="1" applyProtection="1">
      <alignment vertical="center"/>
    </xf>
    <xf numFmtId="0" fontId="116" fillId="4" borderId="85" xfId="1" applyFont="1" applyFill="1" applyBorder="1" applyProtection="1">
      <alignment vertical="center"/>
    </xf>
    <xf numFmtId="176" fontId="26" fillId="0" borderId="5" xfId="1" applyNumberFormat="1" applyFont="1" applyFill="1" applyBorder="1" applyAlignment="1" applyProtection="1">
      <alignment horizontal="center" vertical="center" wrapText="1"/>
    </xf>
    <xf numFmtId="176" fontId="26" fillId="0" borderId="7" xfId="1" applyNumberFormat="1" applyFont="1" applyFill="1" applyBorder="1" applyAlignment="1" applyProtection="1">
      <alignment horizontal="center" vertical="center" wrapText="1"/>
    </xf>
    <xf numFmtId="176" fontId="115" fillId="4" borderId="114" xfId="1" applyNumberFormat="1" applyFont="1" applyFill="1" applyBorder="1" applyAlignment="1" applyProtection="1">
      <alignment horizontal="left" vertical="top" wrapText="1"/>
    </xf>
    <xf numFmtId="176" fontId="115" fillId="4" borderId="115" xfId="1" applyNumberFormat="1" applyFont="1" applyFill="1" applyBorder="1" applyAlignment="1" applyProtection="1">
      <alignment horizontal="left" vertical="top" wrapText="1"/>
    </xf>
    <xf numFmtId="176" fontId="115" fillId="4" borderId="180" xfId="1" applyNumberFormat="1" applyFont="1" applyFill="1" applyBorder="1" applyAlignment="1" applyProtection="1">
      <alignment horizontal="left" vertical="top" wrapText="1"/>
    </xf>
    <xf numFmtId="0" fontId="66" fillId="6" borderId="5" xfId="1" applyFont="1" applyFill="1" applyBorder="1" applyAlignment="1" applyProtection="1">
      <alignment horizontal="left" vertical="center" wrapText="1"/>
    </xf>
    <xf numFmtId="0" fontId="66" fillId="6" borderId="6" xfId="1" applyFont="1" applyFill="1" applyBorder="1" applyAlignment="1" applyProtection="1">
      <alignment horizontal="left" vertical="center" wrapText="1"/>
    </xf>
    <xf numFmtId="0" fontId="66" fillId="6" borderId="70" xfId="1" applyFont="1" applyFill="1" applyBorder="1" applyAlignment="1" applyProtection="1">
      <alignment horizontal="left" vertical="center" wrapText="1"/>
    </xf>
    <xf numFmtId="0" fontId="33" fillId="6" borderId="8" xfId="1" applyFont="1" applyFill="1" applyBorder="1" applyAlignment="1" applyProtection="1">
      <alignment vertical="center" wrapText="1"/>
    </xf>
    <xf numFmtId="0" fontId="33" fillId="6" borderId="9" xfId="1" applyFont="1" applyFill="1" applyBorder="1" applyAlignment="1" applyProtection="1">
      <alignment vertical="center" wrapText="1"/>
    </xf>
    <xf numFmtId="0" fontId="33" fillId="6" borderId="36" xfId="1" applyFont="1" applyFill="1" applyBorder="1" applyAlignment="1" applyProtection="1">
      <alignment vertical="center" wrapText="1"/>
    </xf>
    <xf numFmtId="176" fontId="31" fillId="4" borderId="35" xfId="1" applyNumberFormat="1" applyFont="1" applyFill="1" applyBorder="1" applyAlignment="1" applyProtection="1">
      <alignment horizontal="center" vertical="center"/>
    </xf>
    <xf numFmtId="176" fontId="31" fillId="4" borderId="36" xfId="1" applyNumberFormat="1" applyFont="1" applyFill="1" applyBorder="1" applyAlignment="1" applyProtection="1">
      <alignment horizontal="center" vertical="center"/>
    </xf>
    <xf numFmtId="176" fontId="115" fillId="4" borderId="9" xfId="1" applyNumberFormat="1" applyFont="1" applyFill="1" applyBorder="1" applyAlignment="1" applyProtection="1">
      <alignment horizontal="left" vertical="top" wrapText="1"/>
    </xf>
    <xf numFmtId="176" fontId="115" fillId="4" borderId="10" xfId="1" applyNumberFormat="1" applyFont="1" applyFill="1" applyBorder="1" applyAlignment="1" applyProtection="1">
      <alignment horizontal="left" vertical="top" wrapText="1"/>
    </xf>
    <xf numFmtId="0" fontId="20" fillId="6" borderId="5" xfId="1" applyFont="1" applyFill="1" applyBorder="1" applyAlignment="1" applyProtection="1">
      <alignment horizontal="left" vertical="center" wrapText="1"/>
    </xf>
    <xf numFmtId="0" fontId="20" fillId="6" borderId="6" xfId="1" applyFont="1" applyFill="1" applyBorder="1" applyAlignment="1" applyProtection="1">
      <alignment horizontal="left" vertical="center" wrapText="1"/>
    </xf>
    <xf numFmtId="0" fontId="20" fillId="6" borderId="70" xfId="1" applyFont="1" applyFill="1" applyBorder="1" applyAlignment="1" applyProtection="1">
      <alignment horizontal="left" vertical="center" wrapText="1"/>
    </xf>
    <xf numFmtId="0" fontId="33" fillId="6" borderId="5" xfId="1" applyFont="1" applyFill="1" applyBorder="1" applyAlignment="1" applyProtection="1">
      <alignment horizontal="left" vertical="center" wrapText="1"/>
    </xf>
    <xf numFmtId="0" fontId="33" fillId="6" borderId="6" xfId="1" applyFont="1" applyFill="1" applyBorder="1" applyAlignment="1" applyProtection="1">
      <alignment horizontal="left" vertical="center" wrapText="1"/>
    </xf>
    <xf numFmtId="0" fontId="33" fillId="6" borderId="33" xfId="1" applyFont="1" applyFill="1" applyBorder="1" applyAlignment="1" applyProtection="1">
      <alignment horizontal="left" vertical="center" wrapText="1"/>
    </xf>
    <xf numFmtId="177" fontId="31" fillId="4" borderId="15" xfId="1" applyNumberFormat="1" applyFont="1" applyFill="1" applyBorder="1" applyAlignment="1" applyProtection="1">
      <alignment horizontal="center" vertical="center" wrapText="1"/>
    </xf>
    <xf numFmtId="177" fontId="31" fillId="4" borderId="33" xfId="1" applyNumberFormat="1" applyFont="1" applyFill="1" applyBorder="1" applyAlignment="1" applyProtection="1">
      <alignment horizontal="center" vertical="center" wrapText="1"/>
    </xf>
    <xf numFmtId="176" fontId="115" fillId="4" borderId="15" xfId="1" applyNumberFormat="1" applyFont="1" applyFill="1" applyBorder="1" applyAlignment="1" applyProtection="1">
      <alignment horizontal="left" vertical="top" wrapText="1"/>
    </xf>
    <xf numFmtId="176" fontId="115" fillId="4" borderId="6" xfId="1" applyNumberFormat="1" applyFont="1" applyFill="1" applyBorder="1" applyAlignment="1" applyProtection="1">
      <alignment horizontal="left" vertical="top" wrapText="1"/>
    </xf>
    <xf numFmtId="176" fontId="115" fillId="4" borderId="7" xfId="1" applyNumberFormat="1" applyFont="1" applyFill="1" applyBorder="1" applyAlignment="1" applyProtection="1">
      <alignment horizontal="left" vertical="top" wrapText="1"/>
    </xf>
    <xf numFmtId="0" fontId="18" fillId="12" borderId="224" xfId="1" applyFont="1" applyFill="1" applyBorder="1" applyAlignment="1" applyProtection="1">
      <alignment horizontal="center" vertical="center"/>
    </xf>
    <xf numFmtId="0" fontId="18" fillId="12" borderId="225" xfId="1" applyFont="1" applyFill="1" applyBorder="1" applyAlignment="1" applyProtection="1">
      <alignment horizontal="center" vertical="center"/>
    </xf>
    <xf numFmtId="0" fontId="18" fillId="12" borderId="226" xfId="1" applyFont="1" applyFill="1" applyBorder="1" applyAlignment="1" applyProtection="1">
      <alignment horizontal="center" vertical="center"/>
    </xf>
    <xf numFmtId="0" fontId="18" fillId="12" borderId="227" xfId="1" applyFont="1" applyFill="1" applyBorder="1" applyAlignment="1" applyProtection="1">
      <alignment horizontal="center" vertical="center"/>
    </xf>
    <xf numFmtId="0" fontId="18" fillId="12" borderId="228" xfId="1" applyFont="1" applyFill="1" applyBorder="1" applyAlignment="1" applyProtection="1">
      <alignment horizontal="center" vertical="center"/>
    </xf>
    <xf numFmtId="0" fontId="18" fillId="12" borderId="229" xfId="1" applyFont="1" applyFill="1" applyBorder="1" applyAlignment="1" applyProtection="1">
      <alignment horizontal="center" vertical="center"/>
    </xf>
    <xf numFmtId="0" fontId="101" fillId="0" borderId="194" xfId="1" applyFont="1" applyBorder="1" applyAlignment="1" applyProtection="1">
      <alignment horizontal="center" vertical="center"/>
    </xf>
    <xf numFmtId="0" fontId="101" fillId="0" borderId="195" xfId="1" applyFont="1" applyBorder="1" applyAlignment="1" applyProtection="1">
      <alignment horizontal="center" vertical="center"/>
    </xf>
    <xf numFmtId="0" fontId="33" fillId="5" borderId="5" xfId="1" applyFont="1" applyFill="1" applyBorder="1" applyAlignment="1" applyProtection="1">
      <alignment vertical="center"/>
    </xf>
    <xf numFmtId="0" fontId="33" fillId="5" borderId="6" xfId="1" applyFont="1" applyFill="1" applyBorder="1" applyAlignment="1" applyProtection="1">
      <alignment vertical="center"/>
    </xf>
    <xf numFmtId="0" fontId="33" fillId="5" borderId="33" xfId="1" applyFont="1" applyFill="1" applyBorder="1" applyAlignment="1" applyProtection="1">
      <alignment vertical="center"/>
    </xf>
    <xf numFmtId="0" fontId="61" fillId="0" borderId="14" xfId="1" applyFont="1" applyBorder="1" applyAlignment="1" applyProtection="1">
      <alignment horizontal="left" vertical="center" wrapText="1"/>
    </xf>
    <xf numFmtId="0" fontId="20" fillId="5" borderId="5" xfId="1" applyFont="1" applyFill="1" applyBorder="1" applyAlignment="1" applyProtection="1">
      <alignment horizontal="left" vertical="center"/>
    </xf>
    <xf numFmtId="0" fontId="20" fillId="5" borderId="6" xfId="1" applyFont="1" applyFill="1" applyBorder="1" applyAlignment="1" applyProtection="1">
      <alignment horizontal="left" vertical="center"/>
    </xf>
    <xf numFmtId="0" fontId="20" fillId="5" borderId="33" xfId="1" applyFont="1" applyFill="1" applyBorder="1" applyAlignment="1" applyProtection="1">
      <alignment horizontal="left" vertical="center"/>
    </xf>
    <xf numFmtId="0" fontId="16" fillId="7" borderId="0" xfId="2" applyFill="1" applyAlignment="1" applyProtection="1">
      <alignment vertical="center"/>
    </xf>
    <xf numFmtId="0" fontId="16" fillId="0" borderId="11" xfId="2" applyFill="1" applyBorder="1" applyAlignment="1" applyProtection="1">
      <alignment horizontal="left" vertical="center" wrapText="1"/>
      <protection locked="0"/>
    </xf>
    <xf numFmtId="0" fontId="16" fillId="0" borderId="26" xfId="2" applyFill="1" applyBorder="1" applyAlignment="1" applyProtection="1">
      <alignment horizontal="left" vertical="center" wrapText="1"/>
      <protection locked="0"/>
    </xf>
    <xf numFmtId="38" fontId="41" fillId="0" borderId="34" xfId="3" applyFont="1" applyFill="1" applyBorder="1" applyAlignment="1" applyProtection="1">
      <alignment horizontal="right" vertical="center"/>
      <protection locked="0"/>
    </xf>
    <xf numFmtId="0" fontId="16" fillId="0" borderId="26" xfId="2" applyFill="1" applyBorder="1" applyAlignment="1" applyProtection="1">
      <alignment horizontal="right" vertical="center"/>
    </xf>
    <xf numFmtId="38" fontId="41" fillId="0" borderId="59" xfId="3" applyFont="1" applyFill="1" applyBorder="1" applyAlignment="1" applyProtection="1">
      <alignment horizontal="center" vertical="center"/>
      <protection locked="0"/>
    </xf>
    <xf numFmtId="0" fontId="16" fillId="0" borderId="8" xfId="2" applyFill="1" applyBorder="1" applyAlignment="1" applyProtection="1">
      <alignment horizontal="left" vertical="center" wrapText="1"/>
      <protection locked="0"/>
    </xf>
    <xf numFmtId="0" fontId="16" fillId="0" borderId="36" xfId="2" applyFill="1" applyBorder="1" applyAlignment="1" applyProtection="1">
      <alignment horizontal="left" vertical="center" wrapText="1"/>
      <protection locked="0"/>
    </xf>
    <xf numFmtId="0" fontId="16" fillId="0" borderId="13" xfId="2" applyFill="1" applyBorder="1" applyAlignment="1" applyProtection="1">
      <alignment horizontal="left" vertical="center" wrapText="1"/>
      <protection locked="0"/>
    </xf>
    <xf numFmtId="0" fontId="16" fillId="0" borderId="28" xfId="2" applyFill="1" applyBorder="1" applyAlignment="1" applyProtection="1">
      <alignment horizontal="left" vertical="center" wrapText="1"/>
      <protection locked="0"/>
    </xf>
    <xf numFmtId="38" fontId="41" fillId="0" borderId="35" xfId="3" applyFont="1" applyFill="1" applyBorder="1" applyAlignment="1" applyProtection="1">
      <alignment horizontal="right" vertical="center"/>
      <protection locked="0"/>
    </xf>
    <xf numFmtId="38" fontId="41" fillId="0" borderId="39" xfId="3" applyFont="1" applyFill="1" applyBorder="1" applyAlignment="1" applyProtection="1">
      <alignment horizontal="right" vertical="center"/>
      <protection locked="0"/>
    </xf>
    <xf numFmtId="0" fontId="16" fillId="0" borderId="36" xfId="2" applyFill="1" applyBorder="1" applyAlignment="1" applyProtection="1">
      <alignment horizontal="right" vertical="center"/>
    </xf>
    <xf numFmtId="0" fontId="16" fillId="0" borderId="28" xfId="2" applyFill="1" applyBorder="1" applyAlignment="1" applyProtection="1">
      <alignment horizontal="right" vertical="center"/>
    </xf>
    <xf numFmtId="38" fontId="41" fillId="0" borderId="62" xfId="3" applyFont="1" applyFill="1" applyBorder="1" applyAlignment="1" applyProtection="1">
      <alignment horizontal="center" vertical="center"/>
      <protection locked="0"/>
    </xf>
    <xf numFmtId="38" fontId="41" fillId="0" borderId="94" xfId="3" applyFont="1" applyFill="1" applyBorder="1" applyAlignment="1" applyProtection="1">
      <alignment horizontal="center" vertical="center"/>
      <protection locked="0"/>
    </xf>
    <xf numFmtId="0" fontId="44" fillId="0" borderId="0" xfId="2" applyFont="1" applyAlignment="1" applyProtection="1">
      <alignment horizontal="left" vertical="center"/>
    </xf>
    <xf numFmtId="0" fontId="43" fillId="0" borderId="0" xfId="2" applyFont="1" applyAlignment="1" applyProtection="1">
      <alignment horizontal="left" vertical="center"/>
    </xf>
    <xf numFmtId="0" fontId="42" fillId="0" borderId="0" xfId="2" applyFont="1" applyAlignment="1" applyProtection="1">
      <alignment horizontal="left" vertical="center"/>
    </xf>
    <xf numFmtId="0" fontId="16" fillId="0" borderId="20" xfId="2" applyBorder="1" applyAlignment="1" applyProtection="1">
      <alignment horizontal="left" vertical="center" shrinkToFit="1"/>
      <protection hidden="1"/>
    </xf>
    <xf numFmtId="0" fontId="16" fillId="0" borderId="57" xfId="2" applyBorder="1" applyAlignment="1" applyProtection="1">
      <alignment horizontal="center" vertical="center"/>
    </xf>
    <xf numFmtId="0" fontId="16" fillId="0" borderId="96" xfId="2" applyBorder="1" applyAlignment="1" applyProtection="1">
      <alignment horizontal="center" vertical="center"/>
    </xf>
    <xf numFmtId="0" fontId="14" fillId="2" borderId="38" xfId="0" applyFont="1" applyFill="1" applyBorder="1" applyAlignment="1" applyProtection="1">
      <alignment horizontal="left" vertical="center"/>
      <protection locked="0"/>
    </xf>
    <xf numFmtId="0" fontId="14" fillId="0" borderId="38" xfId="0" applyFont="1" applyBorder="1" applyAlignment="1" applyProtection="1">
      <alignment horizontal="left" vertical="center"/>
    </xf>
    <xf numFmtId="0" fontId="14" fillId="0" borderId="46" xfId="0" applyFont="1" applyBorder="1" applyAlignment="1" applyProtection="1">
      <alignment horizontal="left" vertical="center"/>
    </xf>
    <xf numFmtId="0" fontId="14" fillId="0" borderId="5" xfId="0" applyFont="1" applyBorder="1" applyAlignment="1" applyProtection="1">
      <alignment horizontal="left" vertical="center"/>
    </xf>
    <xf numFmtId="0" fontId="14" fillId="0" borderId="6" xfId="0" applyFont="1" applyBorder="1" applyAlignment="1" applyProtection="1">
      <alignment horizontal="left" vertical="center"/>
    </xf>
    <xf numFmtId="0" fontId="14" fillId="0" borderId="7" xfId="0" applyFont="1" applyBorder="1" applyAlignment="1" applyProtection="1">
      <alignment horizontal="left" vertical="center"/>
    </xf>
    <xf numFmtId="0" fontId="73" fillId="0" borderId="0" xfId="0" applyFont="1" applyAlignment="1" applyProtection="1">
      <alignment horizontal="center" vertical="center" wrapText="1"/>
    </xf>
    <xf numFmtId="0" fontId="15" fillId="0" borderId="0" xfId="0" applyFont="1" applyAlignment="1" applyProtection="1">
      <alignment horizontal="center" vertical="center" wrapText="1"/>
    </xf>
    <xf numFmtId="0" fontId="14" fillId="2" borderId="38" xfId="0" applyFont="1" applyFill="1" applyBorder="1" applyAlignment="1" applyProtection="1">
      <alignment horizontal="center" vertical="center"/>
      <protection locked="0"/>
    </xf>
    <xf numFmtId="0" fontId="14" fillId="0" borderId="0" xfId="0" applyFont="1" applyBorder="1" applyAlignment="1" applyProtection="1">
      <alignment horizontal="left" vertical="center"/>
    </xf>
    <xf numFmtId="0" fontId="14" fillId="0" borderId="44" xfId="0" applyFont="1" applyBorder="1" applyAlignment="1" applyProtection="1">
      <alignment horizontal="left" vertical="center"/>
    </xf>
    <xf numFmtId="0" fontId="14" fillId="0" borderId="38" xfId="0" applyFont="1" applyBorder="1" applyAlignment="1" applyProtection="1">
      <alignment horizontal="center" vertical="center"/>
    </xf>
    <xf numFmtId="0" fontId="14" fillId="0" borderId="46" xfId="0" applyFont="1" applyBorder="1" applyAlignment="1" applyProtection="1">
      <alignment horizontal="center" vertical="center"/>
    </xf>
    <xf numFmtId="0" fontId="14" fillId="0" borderId="47" xfId="0" applyFont="1" applyBorder="1" applyAlignment="1" applyProtection="1">
      <alignment horizontal="left" vertical="center"/>
    </xf>
    <xf numFmtId="0" fontId="14" fillId="0" borderId="5" xfId="0" applyFont="1" applyBorder="1" applyAlignment="1" applyProtection="1">
      <alignment horizontal="left" vertical="center" wrapText="1"/>
    </xf>
    <xf numFmtId="0" fontId="14" fillId="0" borderId="0" xfId="0" applyFont="1" applyFill="1" applyAlignment="1" applyProtection="1">
      <alignment horizontal="left" vertical="center"/>
    </xf>
    <xf numFmtId="0" fontId="14" fillId="0" borderId="38" xfId="0" applyFont="1" applyFill="1" applyBorder="1" applyAlignment="1" applyProtection="1">
      <alignment horizontal="left" vertical="center"/>
    </xf>
    <xf numFmtId="0" fontId="14" fillId="2" borderId="1" xfId="0" applyFont="1" applyFill="1" applyBorder="1" applyAlignment="1" applyProtection="1">
      <alignment horizontal="left" vertical="center" wrapText="1"/>
      <protection locked="0"/>
    </xf>
    <xf numFmtId="0" fontId="14" fillId="0" borderId="5" xfId="0" applyFont="1" applyFill="1" applyBorder="1" applyAlignment="1" applyProtection="1">
      <alignment horizontal="left" vertical="center"/>
    </xf>
    <xf numFmtId="0" fontId="14" fillId="0" borderId="6" xfId="0" applyFont="1" applyFill="1" applyBorder="1" applyAlignment="1" applyProtection="1">
      <alignment horizontal="left" vertical="center"/>
    </xf>
    <xf numFmtId="0" fontId="14" fillId="0" borderId="7" xfId="0" applyFont="1" applyFill="1" applyBorder="1" applyAlignment="1" applyProtection="1">
      <alignment horizontal="left" vertical="center"/>
    </xf>
    <xf numFmtId="0" fontId="2" fillId="0" borderId="2" xfId="0" applyFont="1" applyBorder="1" applyAlignment="1">
      <alignment horizontal="center" vertical="center" wrapText="1"/>
    </xf>
    <xf numFmtId="0" fontId="2" fillId="0" borderId="1" xfId="0" applyFont="1" applyBorder="1" applyAlignment="1">
      <alignment horizontal="center" vertical="center"/>
    </xf>
    <xf numFmtId="0" fontId="2" fillId="0" borderId="214" xfId="0" applyFont="1" applyBorder="1" applyAlignment="1">
      <alignment horizontal="center" vertical="center"/>
    </xf>
    <xf numFmtId="0" fontId="2" fillId="0" borderId="213" xfId="0" applyFont="1" applyBorder="1" applyAlignment="1">
      <alignment horizontal="center" vertical="center"/>
    </xf>
    <xf numFmtId="0" fontId="2" fillId="9" borderId="32" xfId="0" applyFont="1" applyFill="1" applyBorder="1" applyAlignment="1" applyProtection="1">
      <alignment horizontal="left" vertical="center"/>
      <protection locked="0"/>
    </xf>
    <xf numFmtId="0" fontId="2" fillId="9" borderId="1" xfId="0" applyFont="1" applyFill="1" applyBorder="1" applyAlignment="1" applyProtection="1">
      <alignment horizontal="left" vertical="center"/>
      <protection locked="0"/>
    </xf>
    <xf numFmtId="0" fontId="2" fillId="9" borderId="41" xfId="0" applyFont="1" applyFill="1" applyBorder="1" applyAlignment="1" applyProtection="1">
      <alignment horizontal="left" vertical="center"/>
      <protection locked="0"/>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4" xfId="0" applyFont="1" applyBorder="1" applyAlignment="1">
      <alignment horizontal="center" vertical="center" wrapText="1"/>
    </xf>
    <xf numFmtId="0" fontId="2" fillId="0" borderId="0" xfId="0" applyFont="1" applyBorder="1" applyAlignment="1">
      <alignment horizontal="center" vertical="center" wrapText="1"/>
    </xf>
  </cellXfs>
  <cellStyles count="8">
    <cellStyle name="ハイパーリンク" xfId="5" builtinId="8"/>
    <cellStyle name="桁区切り" xfId="7" builtinId="6"/>
    <cellStyle name="桁区切り 2" xfId="3"/>
    <cellStyle name="標準" xfId="0" builtinId="0"/>
    <cellStyle name="標準 2" xfId="1"/>
    <cellStyle name="標準 2 2" xfId="2"/>
    <cellStyle name="標準 3" xfId="4"/>
    <cellStyle name="標準 6" xfId="6"/>
  </cellStyles>
  <dxfs count="2">
    <dxf>
      <fill>
        <patternFill>
          <bgColor rgb="FFFFFF99"/>
        </patternFill>
      </fill>
    </dxf>
    <dxf>
      <fill>
        <patternFill>
          <bgColor rgb="FFFFFF99"/>
        </patternFill>
      </fill>
    </dxf>
  </dxfs>
  <tableStyles count="0" defaultTableStyle="TableStyleMedium2" defaultPivotStyle="PivotStyleLight16"/>
  <colors>
    <mruColors>
      <color rgb="FFFFFF99"/>
      <color rgb="FFCCFFFF"/>
      <color rgb="FFFFE9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3" Type="http://schemas.openxmlformats.org/officeDocument/2006/relationships/hyperlink" Target="#&#12452;&#12531;&#12503;&#12483;&#12488;&#12471;&#12540;&#12488;!A1"/><Relationship Id="rId2" Type="http://schemas.openxmlformats.org/officeDocument/2006/relationships/image" Target="../media/image2.png"/><Relationship Id="rId1" Type="http://schemas.openxmlformats.org/officeDocument/2006/relationships/image" Target="../media/image1.emf"/><Relationship Id="rId4"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48</xdr:col>
      <xdr:colOff>293819</xdr:colOff>
      <xdr:row>13</xdr:row>
      <xdr:rowOff>219187</xdr:rowOff>
    </xdr:from>
    <xdr:to>
      <xdr:col>67</xdr:col>
      <xdr:colOff>28360</xdr:colOff>
      <xdr:row>19</xdr:row>
      <xdr:rowOff>43543</xdr:rowOff>
    </xdr:to>
    <xdr:sp macro="" textlink="">
      <xdr:nvSpPr>
        <xdr:cNvPr id="2" name="テキスト ボックス 1">
          <a:extLst>
            <a:ext uri="{FF2B5EF4-FFF2-40B4-BE49-F238E27FC236}">
              <a16:creationId xmlns:a16="http://schemas.microsoft.com/office/drawing/2014/main" xmlns="" id="{00000000-0008-0000-0200-000002000000}"/>
            </a:ext>
          </a:extLst>
        </xdr:cNvPr>
        <xdr:cNvSpPr txBox="1"/>
      </xdr:nvSpPr>
      <xdr:spPr>
        <a:xfrm>
          <a:off x="6596648" y="3822358"/>
          <a:ext cx="2815198" cy="1435442"/>
        </a:xfrm>
        <a:prstGeom prst="rect">
          <a:avLst/>
        </a:prstGeom>
        <a:solidFill>
          <a:schemeClr val="lt1"/>
        </a:solidFill>
        <a:ln w="38100" cmpd="sng">
          <a:solidFill>
            <a:srgbClr val="FF0000"/>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HG丸ｺﾞｼｯｸM-PRO" panose="020F0600000000000000" pitchFamily="50" charset="-128"/>
              <a:ea typeface="HG丸ｺﾞｼｯｸM-PRO" panose="020F0600000000000000" pitchFamily="50" charset="-128"/>
            </a:rPr>
            <a:t>◎ 改行は </a:t>
          </a:r>
          <a:r>
            <a:rPr kumimoji="1" lang="en-US" altLang="ja-JP" sz="1100">
              <a:latin typeface="HG丸ｺﾞｼｯｸM-PRO" panose="020F0600000000000000" pitchFamily="50" charset="-128"/>
              <a:ea typeface="HG丸ｺﾞｼｯｸM-PRO" panose="020F0600000000000000" pitchFamily="50" charset="-128"/>
            </a:rPr>
            <a:t>Alt</a:t>
          </a:r>
          <a:r>
            <a:rPr kumimoji="1" lang="ja-JP" altLang="en-US" sz="1100">
              <a:latin typeface="HG丸ｺﾞｼｯｸM-PRO" panose="020F0600000000000000" pitchFamily="50" charset="-128"/>
              <a:ea typeface="HG丸ｺﾞｼｯｸM-PRO" panose="020F0600000000000000" pitchFamily="50" charset="-128"/>
            </a:rPr>
            <a:t>キー ＋ </a:t>
          </a:r>
          <a:r>
            <a:rPr kumimoji="1" lang="en-US" altLang="ja-JP" sz="1100">
              <a:latin typeface="HG丸ｺﾞｼｯｸM-PRO" panose="020F0600000000000000" pitchFamily="50" charset="-128"/>
              <a:ea typeface="HG丸ｺﾞｼｯｸM-PRO" panose="020F0600000000000000" pitchFamily="50" charset="-128"/>
            </a:rPr>
            <a:t>Enter</a:t>
          </a:r>
          <a:r>
            <a:rPr kumimoji="1" lang="ja-JP" altLang="en-US" sz="1100">
              <a:latin typeface="HG丸ｺﾞｼｯｸM-PRO" panose="020F0600000000000000" pitchFamily="50" charset="-128"/>
              <a:ea typeface="HG丸ｺﾞｼｯｸM-PRO" panose="020F0600000000000000" pitchFamily="50" charset="-128"/>
            </a:rPr>
            <a:t>キーで行えます。</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◎枠は固定されており、幅等を広げることはできません。</a:t>
          </a:r>
          <a:endParaRPr kumimoji="1" lang="en-US" altLang="ja-JP" sz="1100">
            <a:latin typeface="HG丸ｺﾞｼｯｸM-PRO" panose="020F0600000000000000" pitchFamily="50" charset="-128"/>
            <a:ea typeface="HG丸ｺﾞｼｯｸM-PRO" panose="020F06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j-ea"/>
              <a:ea typeface="+mj-ea"/>
              <a:cs typeface="+mn-cs"/>
            </a:rPr>
            <a:t>◎枠内に収まるように記載してください。</a:t>
          </a:r>
          <a:endParaRPr lang="ja-JP" altLang="ja-JP">
            <a:effectLst/>
            <a:latin typeface="+mj-ea"/>
            <a:ea typeface="+mj-ea"/>
          </a:endParaRPr>
        </a:p>
        <a:p>
          <a:endParaRPr kumimoji="1" lang="en-US" altLang="ja-JP" sz="1100">
            <a:latin typeface="HG丸ｺﾞｼｯｸM-PRO" panose="020F0600000000000000" pitchFamily="50" charset="-128"/>
            <a:ea typeface="HG丸ｺﾞｼｯｸM-PRO" panose="020F0600000000000000" pitchFamily="50" charset="-128"/>
          </a:endParaRPr>
        </a:p>
      </xdr:txBody>
    </xdr:sp>
    <xdr:clientData/>
  </xdr:twoCellAnchor>
  <xdr:twoCellAnchor>
    <xdr:from>
      <xdr:col>48</xdr:col>
      <xdr:colOff>460897</xdr:colOff>
      <xdr:row>42</xdr:row>
      <xdr:rowOff>359229</xdr:rowOff>
    </xdr:from>
    <xdr:to>
      <xdr:col>68</xdr:col>
      <xdr:colOff>47744</xdr:colOff>
      <xdr:row>46</xdr:row>
      <xdr:rowOff>137720</xdr:rowOff>
    </xdr:to>
    <xdr:sp macro="" textlink="">
      <xdr:nvSpPr>
        <xdr:cNvPr id="3" name="テキスト ボックス 2">
          <a:extLst>
            <a:ext uri="{FF2B5EF4-FFF2-40B4-BE49-F238E27FC236}">
              <a16:creationId xmlns:a16="http://schemas.microsoft.com/office/drawing/2014/main" xmlns="" id="{00000000-0008-0000-0200-000003000000}"/>
            </a:ext>
          </a:extLst>
        </xdr:cNvPr>
        <xdr:cNvSpPr txBox="1"/>
      </xdr:nvSpPr>
      <xdr:spPr>
        <a:xfrm>
          <a:off x="6763726" y="13389429"/>
          <a:ext cx="2798132" cy="1389577"/>
        </a:xfrm>
        <a:prstGeom prst="rect">
          <a:avLst/>
        </a:prstGeom>
        <a:solidFill>
          <a:schemeClr val="lt1"/>
        </a:solidFill>
        <a:ln w="38100" cmpd="sng">
          <a:solidFill>
            <a:srgbClr val="FF0000"/>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HG丸ｺﾞｼｯｸM-PRO" panose="020F0600000000000000" pitchFamily="50" charset="-128"/>
              <a:ea typeface="HG丸ｺﾞｼｯｸM-PRO" panose="020F0600000000000000" pitchFamily="50" charset="-128"/>
            </a:rPr>
            <a:t>◎ 改行は </a:t>
          </a:r>
          <a:r>
            <a:rPr kumimoji="1" lang="en-US" altLang="ja-JP" sz="1100">
              <a:latin typeface="HG丸ｺﾞｼｯｸM-PRO" panose="020F0600000000000000" pitchFamily="50" charset="-128"/>
              <a:ea typeface="HG丸ｺﾞｼｯｸM-PRO" panose="020F0600000000000000" pitchFamily="50" charset="-128"/>
            </a:rPr>
            <a:t>Alt</a:t>
          </a:r>
          <a:r>
            <a:rPr kumimoji="1" lang="ja-JP" altLang="en-US" sz="1100">
              <a:latin typeface="HG丸ｺﾞｼｯｸM-PRO" panose="020F0600000000000000" pitchFamily="50" charset="-128"/>
              <a:ea typeface="HG丸ｺﾞｼｯｸM-PRO" panose="020F0600000000000000" pitchFamily="50" charset="-128"/>
            </a:rPr>
            <a:t>キー ＋ </a:t>
          </a:r>
          <a:r>
            <a:rPr kumimoji="1" lang="en-US" altLang="ja-JP" sz="1100">
              <a:latin typeface="HG丸ｺﾞｼｯｸM-PRO" panose="020F0600000000000000" pitchFamily="50" charset="-128"/>
              <a:ea typeface="HG丸ｺﾞｼｯｸM-PRO" panose="020F0600000000000000" pitchFamily="50" charset="-128"/>
            </a:rPr>
            <a:t>Enter</a:t>
          </a:r>
          <a:r>
            <a:rPr kumimoji="1" lang="ja-JP" altLang="en-US" sz="1100">
              <a:latin typeface="HG丸ｺﾞｼｯｸM-PRO" panose="020F0600000000000000" pitchFamily="50" charset="-128"/>
              <a:ea typeface="HG丸ｺﾞｼｯｸM-PRO" panose="020F0600000000000000" pitchFamily="50" charset="-128"/>
            </a:rPr>
            <a:t>キーで行えます。</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◎枠は固定されており、幅等を広げることはできません。</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◎枠内に収まるように記載してください。</a:t>
          </a:r>
          <a:endParaRPr kumimoji="1" lang="en-US" altLang="ja-JP" sz="1100">
            <a:latin typeface="HG丸ｺﾞｼｯｸM-PRO" panose="020F0600000000000000" pitchFamily="50" charset="-128"/>
            <a:ea typeface="HG丸ｺﾞｼｯｸM-PRO" panose="020F0600000000000000" pitchFamily="50" charset="-128"/>
          </a:endParaRPr>
        </a:p>
      </xdr:txBody>
    </xdr:sp>
    <xdr:clientData/>
  </xdr:twoCellAnchor>
  <xdr:twoCellAnchor>
    <xdr:from>
      <xdr:col>49</xdr:col>
      <xdr:colOff>0</xdr:colOff>
      <xdr:row>89</xdr:row>
      <xdr:rowOff>566057</xdr:rowOff>
    </xdr:from>
    <xdr:to>
      <xdr:col>69</xdr:col>
      <xdr:colOff>76200</xdr:colOff>
      <xdr:row>93</xdr:row>
      <xdr:rowOff>213360</xdr:rowOff>
    </xdr:to>
    <xdr:sp macro="" textlink="">
      <xdr:nvSpPr>
        <xdr:cNvPr id="4" name="テキスト ボックス 3">
          <a:extLst>
            <a:ext uri="{FF2B5EF4-FFF2-40B4-BE49-F238E27FC236}">
              <a16:creationId xmlns:a16="http://schemas.microsoft.com/office/drawing/2014/main" xmlns="" id="{00000000-0008-0000-0200-000004000000}"/>
            </a:ext>
          </a:extLst>
        </xdr:cNvPr>
        <xdr:cNvSpPr txBox="1"/>
      </xdr:nvSpPr>
      <xdr:spPr>
        <a:xfrm>
          <a:off x="7021286" y="28194000"/>
          <a:ext cx="2699657" cy="1432560"/>
        </a:xfrm>
        <a:prstGeom prst="rect">
          <a:avLst/>
        </a:prstGeom>
        <a:solidFill>
          <a:schemeClr val="lt1"/>
        </a:solidFill>
        <a:ln w="38100" cmpd="sng">
          <a:solidFill>
            <a:srgbClr val="FF0000"/>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HG丸ｺﾞｼｯｸM-PRO" panose="020F0600000000000000" pitchFamily="50" charset="-128"/>
              <a:ea typeface="HG丸ｺﾞｼｯｸM-PRO" panose="020F0600000000000000" pitchFamily="50" charset="-128"/>
            </a:rPr>
            <a:t>◎ 改行は </a:t>
          </a:r>
          <a:r>
            <a:rPr kumimoji="1" lang="en-US" altLang="ja-JP" sz="1100">
              <a:latin typeface="HG丸ｺﾞｼｯｸM-PRO" panose="020F0600000000000000" pitchFamily="50" charset="-128"/>
              <a:ea typeface="HG丸ｺﾞｼｯｸM-PRO" panose="020F0600000000000000" pitchFamily="50" charset="-128"/>
            </a:rPr>
            <a:t>Alt</a:t>
          </a:r>
          <a:r>
            <a:rPr kumimoji="1" lang="ja-JP" altLang="en-US" sz="1100">
              <a:latin typeface="HG丸ｺﾞｼｯｸM-PRO" panose="020F0600000000000000" pitchFamily="50" charset="-128"/>
              <a:ea typeface="HG丸ｺﾞｼｯｸM-PRO" panose="020F0600000000000000" pitchFamily="50" charset="-128"/>
            </a:rPr>
            <a:t>キー ＋ </a:t>
          </a:r>
          <a:r>
            <a:rPr kumimoji="1" lang="en-US" altLang="ja-JP" sz="1100">
              <a:latin typeface="HG丸ｺﾞｼｯｸM-PRO" panose="020F0600000000000000" pitchFamily="50" charset="-128"/>
              <a:ea typeface="HG丸ｺﾞｼｯｸM-PRO" panose="020F0600000000000000" pitchFamily="50" charset="-128"/>
            </a:rPr>
            <a:t>Enter</a:t>
          </a:r>
          <a:r>
            <a:rPr kumimoji="1" lang="ja-JP" altLang="en-US" sz="1100">
              <a:latin typeface="HG丸ｺﾞｼｯｸM-PRO" panose="020F0600000000000000" pitchFamily="50" charset="-128"/>
              <a:ea typeface="HG丸ｺﾞｼｯｸM-PRO" panose="020F0600000000000000" pitchFamily="50" charset="-128"/>
            </a:rPr>
            <a:t>キーで行えます。</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◎枠は固定されており、幅等を広げることはできません。</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◎枠内に収まるように記載してください。</a:t>
          </a:r>
          <a:endParaRPr kumimoji="1" lang="en-US" altLang="ja-JP" sz="1100">
            <a:latin typeface="HG丸ｺﾞｼｯｸM-PRO" panose="020F0600000000000000" pitchFamily="50" charset="-128"/>
            <a:ea typeface="HG丸ｺﾞｼｯｸM-PRO" panose="020F0600000000000000" pitchFamily="50" charset="-128"/>
          </a:endParaRPr>
        </a:p>
      </xdr:txBody>
    </xdr:sp>
    <xdr:clientData/>
  </xdr:twoCellAnchor>
  <xdr:twoCellAnchor>
    <xdr:from>
      <xdr:col>48</xdr:col>
      <xdr:colOff>445882</xdr:colOff>
      <xdr:row>142</xdr:row>
      <xdr:rowOff>586740</xdr:rowOff>
    </xdr:from>
    <xdr:to>
      <xdr:col>66</xdr:col>
      <xdr:colOff>83820</xdr:colOff>
      <xdr:row>143</xdr:row>
      <xdr:rowOff>1447800</xdr:rowOff>
    </xdr:to>
    <xdr:sp macro="" textlink="">
      <xdr:nvSpPr>
        <xdr:cNvPr id="5" name="テキスト ボックス 4">
          <a:extLst>
            <a:ext uri="{FF2B5EF4-FFF2-40B4-BE49-F238E27FC236}">
              <a16:creationId xmlns:a16="http://schemas.microsoft.com/office/drawing/2014/main" xmlns="" id="{00000000-0008-0000-0200-000005000000}"/>
            </a:ext>
          </a:extLst>
        </xdr:cNvPr>
        <xdr:cNvSpPr txBox="1"/>
      </xdr:nvSpPr>
      <xdr:spPr>
        <a:xfrm>
          <a:off x="6748711" y="53883197"/>
          <a:ext cx="2587966" cy="1481546"/>
        </a:xfrm>
        <a:prstGeom prst="rect">
          <a:avLst/>
        </a:prstGeom>
        <a:solidFill>
          <a:schemeClr val="lt1"/>
        </a:solidFill>
        <a:ln w="38100" cmpd="sng">
          <a:solidFill>
            <a:srgbClr val="FF0000"/>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HG丸ｺﾞｼｯｸM-PRO" panose="020F0600000000000000" pitchFamily="50" charset="-128"/>
              <a:ea typeface="HG丸ｺﾞｼｯｸM-PRO" panose="020F0600000000000000" pitchFamily="50" charset="-128"/>
            </a:rPr>
            <a:t>◎ 改行は </a:t>
          </a:r>
          <a:r>
            <a:rPr kumimoji="1" lang="en-US" altLang="ja-JP" sz="1100">
              <a:latin typeface="HG丸ｺﾞｼｯｸM-PRO" panose="020F0600000000000000" pitchFamily="50" charset="-128"/>
              <a:ea typeface="HG丸ｺﾞｼｯｸM-PRO" panose="020F0600000000000000" pitchFamily="50" charset="-128"/>
            </a:rPr>
            <a:t>Alt</a:t>
          </a:r>
          <a:r>
            <a:rPr kumimoji="1" lang="ja-JP" altLang="en-US" sz="1100">
              <a:latin typeface="HG丸ｺﾞｼｯｸM-PRO" panose="020F0600000000000000" pitchFamily="50" charset="-128"/>
              <a:ea typeface="HG丸ｺﾞｼｯｸM-PRO" panose="020F0600000000000000" pitchFamily="50" charset="-128"/>
            </a:rPr>
            <a:t>キー ＋ </a:t>
          </a:r>
          <a:r>
            <a:rPr kumimoji="1" lang="en-US" altLang="ja-JP" sz="1100">
              <a:latin typeface="HG丸ｺﾞｼｯｸM-PRO" panose="020F0600000000000000" pitchFamily="50" charset="-128"/>
              <a:ea typeface="HG丸ｺﾞｼｯｸM-PRO" panose="020F0600000000000000" pitchFamily="50" charset="-128"/>
            </a:rPr>
            <a:t>Enter</a:t>
          </a:r>
          <a:r>
            <a:rPr kumimoji="1" lang="ja-JP" altLang="en-US" sz="1100">
              <a:latin typeface="HG丸ｺﾞｼｯｸM-PRO" panose="020F0600000000000000" pitchFamily="50" charset="-128"/>
              <a:ea typeface="HG丸ｺﾞｼｯｸM-PRO" panose="020F0600000000000000" pitchFamily="50" charset="-128"/>
            </a:rPr>
            <a:t>キーで行えます。</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◎枠は固定されており、幅等を広げることはできません。</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◎枠内に収まるように記載してください。</a:t>
          </a:r>
          <a:endParaRPr kumimoji="1" lang="en-US" altLang="ja-JP" sz="1100">
            <a:latin typeface="HG丸ｺﾞｼｯｸM-PRO" panose="020F0600000000000000" pitchFamily="50" charset="-128"/>
            <a:ea typeface="HG丸ｺﾞｼｯｸM-PRO" panose="020F0600000000000000" pitchFamily="50" charset="-128"/>
          </a:endParaRPr>
        </a:p>
      </xdr:txBody>
    </xdr:sp>
    <xdr:clientData/>
  </xdr:twoCellAnchor>
  <xdr:twoCellAnchor>
    <xdr:from>
      <xdr:col>48</xdr:col>
      <xdr:colOff>556260</xdr:colOff>
      <xdr:row>178</xdr:row>
      <xdr:rowOff>137160</xdr:rowOff>
    </xdr:from>
    <xdr:to>
      <xdr:col>59</xdr:col>
      <xdr:colOff>76952</xdr:colOff>
      <xdr:row>183</xdr:row>
      <xdr:rowOff>1356360</xdr:rowOff>
    </xdr:to>
    <xdr:sp macro="" textlink="">
      <xdr:nvSpPr>
        <xdr:cNvPr id="6" name="テキスト ボックス 5">
          <a:extLst>
            <a:ext uri="{FF2B5EF4-FFF2-40B4-BE49-F238E27FC236}">
              <a16:creationId xmlns:a16="http://schemas.microsoft.com/office/drawing/2014/main" xmlns="" id="{00000000-0008-0000-0200-000006000000}"/>
            </a:ext>
          </a:extLst>
        </xdr:cNvPr>
        <xdr:cNvSpPr txBox="1"/>
      </xdr:nvSpPr>
      <xdr:spPr>
        <a:xfrm>
          <a:off x="6812280" y="66362580"/>
          <a:ext cx="1707632" cy="2171700"/>
        </a:xfrm>
        <a:prstGeom prst="rect">
          <a:avLst/>
        </a:prstGeom>
        <a:solidFill>
          <a:schemeClr val="lt1"/>
        </a:solidFill>
        <a:ln w="38100" cmpd="sng">
          <a:solidFill>
            <a:srgbClr val="FF0000"/>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HG丸ｺﾞｼｯｸM-PRO" panose="020F0600000000000000" pitchFamily="50" charset="-128"/>
              <a:ea typeface="HG丸ｺﾞｼｯｸM-PRO" panose="020F0600000000000000" pitchFamily="50" charset="-128"/>
            </a:rPr>
            <a:t>◎ 改行は </a:t>
          </a:r>
          <a:r>
            <a:rPr kumimoji="1" lang="en-US" altLang="ja-JP" sz="1100">
              <a:latin typeface="HG丸ｺﾞｼｯｸM-PRO" panose="020F0600000000000000" pitchFamily="50" charset="-128"/>
              <a:ea typeface="HG丸ｺﾞｼｯｸM-PRO" panose="020F0600000000000000" pitchFamily="50" charset="-128"/>
            </a:rPr>
            <a:t>Alt</a:t>
          </a:r>
          <a:r>
            <a:rPr kumimoji="1" lang="ja-JP" altLang="en-US" sz="1100">
              <a:latin typeface="HG丸ｺﾞｼｯｸM-PRO" panose="020F0600000000000000" pitchFamily="50" charset="-128"/>
              <a:ea typeface="HG丸ｺﾞｼｯｸM-PRO" panose="020F0600000000000000" pitchFamily="50" charset="-128"/>
            </a:rPr>
            <a:t>キー ＋ </a:t>
          </a:r>
          <a:r>
            <a:rPr kumimoji="1" lang="en-US" altLang="ja-JP" sz="1100">
              <a:latin typeface="HG丸ｺﾞｼｯｸM-PRO" panose="020F0600000000000000" pitchFamily="50" charset="-128"/>
              <a:ea typeface="HG丸ｺﾞｼｯｸM-PRO" panose="020F0600000000000000" pitchFamily="50" charset="-128"/>
            </a:rPr>
            <a:t>Enter</a:t>
          </a:r>
          <a:r>
            <a:rPr kumimoji="1" lang="ja-JP" altLang="en-US" sz="1100">
              <a:latin typeface="HG丸ｺﾞｼｯｸM-PRO" panose="020F0600000000000000" pitchFamily="50" charset="-128"/>
              <a:ea typeface="HG丸ｺﾞｼｯｸM-PRO" panose="020F0600000000000000" pitchFamily="50" charset="-128"/>
            </a:rPr>
            <a:t>キーで行えます。</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◎枠は固定されており、幅等を広げることはできません。</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◎枠内に収まるように記載してください。</a:t>
          </a:r>
          <a:endParaRPr kumimoji="1" lang="en-US" altLang="ja-JP" sz="1100">
            <a:latin typeface="HG丸ｺﾞｼｯｸM-PRO" panose="020F0600000000000000" pitchFamily="50" charset="-128"/>
            <a:ea typeface="HG丸ｺﾞｼｯｸM-PRO" panose="020F0600000000000000" pitchFamily="50" charset="-128"/>
          </a:endParaRPr>
        </a:p>
      </xdr:txBody>
    </xdr:sp>
    <xdr:clientData/>
  </xdr:twoCellAnchor>
  <xdr:twoCellAnchor>
    <xdr:from>
      <xdr:col>48</xdr:col>
      <xdr:colOff>235528</xdr:colOff>
      <xdr:row>244</xdr:row>
      <xdr:rowOff>225136</xdr:rowOff>
    </xdr:from>
    <xdr:to>
      <xdr:col>65</xdr:col>
      <xdr:colOff>61712</xdr:colOff>
      <xdr:row>247</xdr:row>
      <xdr:rowOff>21771</xdr:rowOff>
    </xdr:to>
    <xdr:sp macro="" textlink="">
      <xdr:nvSpPr>
        <xdr:cNvPr id="7" name="テキスト ボックス 6">
          <a:extLst>
            <a:ext uri="{FF2B5EF4-FFF2-40B4-BE49-F238E27FC236}">
              <a16:creationId xmlns:a16="http://schemas.microsoft.com/office/drawing/2014/main" xmlns="" id="{00000000-0008-0000-0200-000007000000}"/>
            </a:ext>
          </a:extLst>
        </xdr:cNvPr>
        <xdr:cNvSpPr txBox="1"/>
      </xdr:nvSpPr>
      <xdr:spPr>
        <a:xfrm>
          <a:off x="6538357" y="89879879"/>
          <a:ext cx="2645584" cy="1690749"/>
        </a:xfrm>
        <a:prstGeom prst="rect">
          <a:avLst/>
        </a:prstGeom>
        <a:solidFill>
          <a:schemeClr val="lt1"/>
        </a:solidFill>
        <a:ln w="38100" cmpd="sng">
          <a:solidFill>
            <a:srgbClr val="FF0000"/>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HG丸ｺﾞｼｯｸM-PRO" panose="020F0600000000000000" pitchFamily="50" charset="-128"/>
              <a:ea typeface="HG丸ｺﾞｼｯｸM-PRO" panose="020F0600000000000000" pitchFamily="50" charset="-128"/>
            </a:rPr>
            <a:t>◎ 改行は </a:t>
          </a:r>
          <a:r>
            <a:rPr kumimoji="1" lang="en-US" altLang="ja-JP" sz="1100">
              <a:latin typeface="HG丸ｺﾞｼｯｸM-PRO" panose="020F0600000000000000" pitchFamily="50" charset="-128"/>
              <a:ea typeface="HG丸ｺﾞｼｯｸM-PRO" panose="020F0600000000000000" pitchFamily="50" charset="-128"/>
            </a:rPr>
            <a:t>Alt</a:t>
          </a:r>
          <a:r>
            <a:rPr kumimoji="1" lang="ja-JP" altLang="en-US" sz="1100">
              <a:latin typeface="HG丸ｺﾞｼｯｸM-PRO" panose="020F0600000000000000" pitchFamily="50" charset="-128"/>
              <a:ea typeface="HG丸ｺﾞｼｯｸM-PRO" panose="020F0600000000000000" pitchFamily="50" charset="-128"/>
            </a:rPr>
            <a:t>キー ＋ </a:t>
          </a:r>
          <a:r>
            <a:rPr kumimoji="1" lang="en-US" altLang="ja-JP" sz="1100">
              <a:latin typeface="HG丸ｺﾞｼｯｸM-PRO" panose="020F0600000000000000" pitchFamily="50" charset="-128"/>
              <a:ea typeface="HG丸ｺﾞｼｯｸM-PRO" panose="020F0600000000000000" pitchFamily="50" charset="-128"/>
            </a:rPr>
            <a:t>Enter</a:t>
          </a:r>
          <a:r>
            <a:rPr kumimoji="1" lang="ja-JP" altLang="en-US" sz="1100">
              <a:latin typeface="HG丸ｺﾞｼｯｸM-PRO" panose="020F0600000000000000" pitchFamily="50" charset="-128"/>
              <a:ea typeface="HG丸ｺﾞｼｯｸM-PRO" panose="020F0600000000000000" pitchFamily="50" charset="-128"/>
            </a:rPr>
            <a:t>キーで行えます。</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◎枠は固定されており、幅等を広げることはできません。</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◎枠内に収まるように記載してください。</a:t>
          </a:r>
          <a:endParaRPr kumimoji="1" lang="en-US" altLang="ja-JP" sz="1100">
            <a:latin typeface="HG丸ｺﾞｼｯｸM-PRO" panose="020F0600000000000000" pitchFamily="50" charset="-128"/>
            <a:ea typeface="HG丸ｺﾞｼｯｸM-PRO" panose="020F0600000000000000" pitchFamily="50" charset="-128"/>
          </a:endParaRPr>
        </a:p>
      </xdr:txBody>
    </xdr:sp>
    <xdr:clientData/>
  </xdr:twoCellAnchor>
  <xdr:twoCellAnchor>
    <xdr:from>
      <xdr:col>48</xdr:col>
      <xdr:colOff>398144</xdr:colOff>
      <xdr:row>121</xdr:row>
      <xdr:rowOff>381000</xdr:rowOff>
    </xdr:from>
    <xdr:to>
      <xdr:col>64</xdr:col>
      <xdr:colOff>43542</xdr:colOff>
      <xdr:row>124</xdr:row>
      <xdr:rowOff>579120</xdr:rowOff>
    </xdr:to>
    <xdr:sp macro="" textlink="">
      <xdr:nvSpPr>
        <xdr:cNvPr id="8" name="テキスト ボックス 7">
          <a:extLst>
            <a:ext uri="{FF2B5EF4-FFF2-40B4-BE49-F238E27FC236}">
              <a16:creationId xmlns:a16="http://schemas.microsoft.com/office/drawing/2014/main" xmlns="" id="{00000000-0008-0000-0200-000008000000}"/>
            </a:ext>
          </a:extLst>
        </xdr:cNvPr>
        <xdr:cNvSpPr txBox="1"/>
      </xdr:nvSpPr>
      <xdr:spPr>
        <a:xfrm>
          <a:off x="6700973" y="45676457"/>
          <a:ext cx="2334169" cy="1547949"/>
        </a:xfrm>
        <a:prstGeom prst="rect">
          <a:avLst/>
        </a:prstGeom>
        <a:solidFill>
          <a:schemeClr val="lt1"/>
        </a:solidFill>
        <a:ln w="38100" cmpd="sng">
          <a:solidFill>
            <a:srgbClr val="FF0000"/>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HG丸ｺﾞｼｯｸM-PRO" panose="020F0600000000000000" pitchFamily="50" charset="-128"/>
              <a:ea typeface="HG丸ｺﾞｼｯｸM-PRO" panose="020F0600000000000000" pitchFamily="50" charset="-128"/>
            </a:rPr>
            <a:t>◎ 改行は </a:t>
          </a:r>
          <a:r>
            <a:rPr kumimoji="1" lang="en-US" altLang="ja-JP" sz="1100">
              <a:latin typeface="HG丸ｺﾞｼｯｸM-PRO" panose="020F0600000000000000" pitchFamily="50" charset="-128"/>
              <a:ea typeface="HG丸ｺﾞｼｯｸM-PRO" panose="020F0600000000000000" pitchFamily="50" charset="-128"/>
            </a:rPr>
            <a:t>Alt</a:t>
          </a:r>
          <a:r>
            <a:rPr kumimoji="1" lang="ja-JP" altLang="en-US" sz="1100">
              <a:latin typeface="HG丸ｺﾞｼｯｸM-PRO" panose="020F0600000000000000" pitchFamily="50" charset="-128"/>
              <a:ea typeface="HG丸ｺﾞｼｯｸM-PRO" panose="020F0600000000000000" pitchFamily="50" charset="-128"/>
            </a:rPr>
            <a:t>キー ＋ </a:t>
          </a:r>
          <a:r>
            <a:rPr kumimoji="1" lang="en-US" altLang="ja-JP" sz="1100">
              <a:latin typeface="HG丸ｺﾞｼｯｸM-PRO" panose="020F0600000000000000" pitchFamily="50" charset="-128"/>
              <a:ea typeface="HG丸ｺﾞｼｯｸM-PRO" panose="020F0600000000000000" pitchFamily="50" charset="-128"/>
            </a:rPr>
            <a:t>Enter</a:t>
          </a:r>
          <a:r>
            <a:rPr kumimoji="1" lang="ja-JP" altLang="en-US" sz="1100">
              <a:latin typeface="HG丸ｺﾞｼｯｸM-PRO" panose="020F0600000000000000" pitchFamily="50" charset="-128"/>
              <a:ea typeface="HG丸ｺﾞｼｯｸM-PRO" panose="020F0600000000000000" pitchFamily="50" charset="-128"/>
            </a:rPr>
            <a:t>キーで行えます。</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◎枠は固定されており、幅等を広げることはできません。</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◎枠内に収まるように記載してください。</a:t>
          </a:r>
          <a:endParaRPr kumimoji="1" lang="en-US" altLang="ja-JP" sz="1100">
            <a:latin typeface="HG丸ｺﾞｼｯｸM-PRO" panose="020F0600000000000000" pitchFamily="50" charset="-128"/>
            <a:ea typeface="HG丸ｺﾞｼｯｸM-PRO" panose="020F0600000000000000" pitchFamily="50" charset="-128"/>
          </a:endParaRPr>
        </a:p>
      </xdr:txBody>
    </xdr:sp>
    <xdr:clientData/>
  </xdr:twoCellAnchor>
  <xdr:twoCellAnchor>
    <xdr:from>
      <xdr:col>48</xdr:col>
      <xdr:colOff>68580</xdr:colOff>
      <xdr:row>112</xdr:row>
      <xdr:rowOff>38100</xdr:rowOff>
    </xdr:from>
    <xdr:to>
      <xdr:col>48</xdr:col>
      <xdr:colOff>632460</xdr:colOff>
      <xdr:row>117</xdr:row>
      <xdr:rowOff>0</xdr:rowOff>
    </xdr:to>
    <xdr:sp macro="" textlink="">
      <xdr:nvSpPr>
        <xdr:cNvPr id="26" name="右中かっこ 25">
          <a:extLst>
            <a:ext uri="{FF2B5EF4-FFF2-40B4-BE49-F238E27FC236}">
              <a16:creationId xmlns:a16="http://schemas.microsoft.com/office/drawing/2014/main" xmlns="" id="{00000000-0008-0000-0200-00001A000000}"/>
            </a:ext>
          </a:extLst>
        </xdr:cNvPr>
        <xdr:cNvSpPr/>
      </xdr:nvSpPr>
      <xdr:spPr>
        <a:xfrm>
          <a:off x="6324600" y="38892480"/>
          <a:ext cx="563880" cy="3268980"/>
        </a:xfrm>
        <a:prstGeom prst="rightBrac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48</xdr:col>
      <xdr:colOff>594360</xdr:colOff>
      <xdr:row>114</xdr:row>
      <xdr:rowOff>624840</xdr:rowOff>
    </xdr:from>
    <xdr:to>
      <xdr:col>50</xdr:col>
      <xdr:colOff>396240</xdr:colOff>
      <xdr:row>116</xdr:row>
      <xdr:rowOff>209550</xdr:rowOff>
    </xdr:to>
    <xdr:sp macro="" textlink="">
      <xdr:nvSpPr>
        <xdr:cNvPr id="27" name="角丸四角形 26">
          <a:extLst>
            <a:ext uri="{FF2B5EF4-FFF2-40B4-BE49-F238E27FC236}">
              <a16:creationId xmlns:a16="http://schemas.microsoft.com/office/drawing/2014/main" xmlns="" id="{00000000-0008-0000-0200-00001B000000}"/>
            </a:ext>
          </a:extLst>
        </xdr:cNvPr>
        <xdr:cNvSpPr/>
      </xdr:nvSpPr>
      <xdr:spPr>
        <a:xfrm>
          <a:off x="7499985" y="39715440"/>
          <a:ext cx="1202055" cy="1137285"/>
        </a:xfrm>
        <a:prstGeom prst="roundRect">
          <a:avLst/>
        </a:prstGeom>
        <a:solidFill>
          <a:schemeClr val="bg1"/>
        </a:solidFill>
        <a:ln w="9525" cap="flat" cmpd="sng" algn="ctr">
          <a:solidFill>
            <a:schemeClr val="accent1"/>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1"/>
        </a:fontRef>
      </xdr:style>
      <xdr:txBody>
        <a:bodyPr vertOverflow="clip" horzOverflow="clip" rtlCol="0" anchor="t"/>
        <a:lstStyle/>
        <a:p>
          <a:pPr algn="l"/>
          <a:r>
            <a:rPr kumimoji="1" lang="ja-JP" altLang="en-US" sz="1100">
              <a:solidFill>
                <a:sysClr val="windowText" lastClr="000000"/>
              </a:solidFill>
              <a:latin typeface="+mj-ea"/>
              <a:ea typeface="+mj-ea"/>
            </a:rPr>
            <a:t>これら２つの項目は該当がある場合に記載してください。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22860</xdr:colOff>
      <xdr:row>12</xdr:row>
      <xdr:rowOff>91440</xdr:rowOff>
    </xdr:from>
    <xdr:to>
      <xdr:col>13</xdr:col>
      <xdr:colOff>480060</xdr:colOff>
      <xdr:row>41</xdr:row>
      <xdr:rowOff>99060</xdr:rowOff>
    </xdr:to>
    <xdr:pic>
      <xdr:nvPicPr>
        <xdr:cNvPr id="48" name="図 47">
          <a:extLst>
            <a:ext uri="{FF2B5EF4-FFF2-40B4-BE49-F238E27FC236}">
              <a16:creationId xmlns:a16="http://schemas.microsoft.com/office/drawing/2014/main" xmlns="" id="{00000000-0008-0000-0400-00003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2460" y="2103120"/>
          <a:ext cx="7772400" cy="4869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342900</xdr:colOff>
      <xdr:row>48</xdr:row>
      <xdr:rowOff>114300</xdr:rowOff>
    </xdr:from>
    <xdr:to>
      <xdr:col>14</xdr:col>
      <xdr:colOff>32809</xdr:colOff>
      <xdr:row>153</xdr:row>
      <xdr:rowOff>127291</xdr:rowOff>
    </xdr:to>
    <xdr:pic>
      <xdr:nvPicPr>
        <xdr:cNvPr id="88" name="図 87">
          <a:extLst>
            <a:ext uri="{FF2B5EF4-FFF2-40B4-BE49-F238E27FC236}">
              <a16:creationId xmlns:a16="http://schemas.microsoft.com/office/drawing/2014/main" xmlns="" id="{00000000-0008-0000-0400-000058000000}"/>
            </a:ext>
          </a:extLst>
        </xdr:cNvPr>
        <xdr:cNvPicPr>
          <a:picLocks noChangeAspect="1"/>
        </xdr:cNvPicPr>
      </xdr:nvPicPr>
      <xdr:blipFill>
        <a:blip xmlns:r="http://schemas.openxmlformats.org/officeDocument/2006/relationships" r:embed="rId2"/>
        <a:stretch>
          <a:fillRect/>
        </a:stretch>
      </xdr:blipFill>
      <xdr:spPr>
        <a:xfrm>
          <a:off x="342900" y="8343900"/>
          <a:ext cx="9291109" cy="18015241"/>
        </a:xfrm>
        <a:prstGeom prst="rect">
          <a:avLst/>
        </a:prstGeom>
      </xdr:spPr>
    </xdr:pic>
    <xdr:clientData/>
  </xdr:twoCellAnchor>
  <xdr:twoCellAnchor>
    <xdr:from>
      <xdr:col>2</xdr:col>
      <xdr:colOff>123825</xdr:colOff>
      <xdr:row>0</xdr:row>
      <xdr:rowOff>95250</xdr:rowOff>
    </xdr:from>
    <xdr:to>
      <xdr:col>11</xdr:col>
      <xdr:colOff>428625</xdr:colOff>
      <xdr:row>11</xdr:row>
      <xdr:rowOff>137160</xdr:rowOff>
    </xdr:to>
    <xdr:sp macro="" textlink="">
      <xdr:nvSpPr>
        <xdr:cNvPr id="2" name="四角形: 角を丸くする 1">
          <a:hlinkClick xmlns:r="http://schemas.openxmlformats.org/officeDocument/2006/relationships" r:id="rId3"/>
          <a:extLst>
            <a:ext uri="{FF2B5EF4-FFF2-40B4-BE49-F238E27FC236}">
              <a16:creationId xmlns:a16="http://schemas.microsoft.com/office/drawing/2014/main" xmlns="" id="{00000000-0008-0000-0400-000002000000}"/>
            </a:ext>
          </a:extLst>
        </xdr:cNvPr>
        <xdr:cNvSpPr/>
      </xdr:nvSpPr>
      <xdr:spPr>
        <a:xfrm>
          <a:off x="1343025" y="95250"/>
          <a:ext cx="5791200" cy="1885950"/>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600"/>
            <a:t>要望額調書の作成は別シートの「インプットシート」をご利用ください。</a:t>
          </a:r>
          <a:endParaRPr kumimoji="1" lang="en-US" altLang="ja-JP" sz="1600"/>
        </a:p>
        <a:p>
          <a:pPr algn="l"/>
          <a:r>
            <a:rPr kumimoji="1" lang="ja-JP" altLang="en-US" sz="1600"/>
            <a:t>記入の方法及び経費入力の際の注意事項を下記に記載しております。</a:t>
          </a:r>
          <a:endParaRPr kumimoji="1" lang="en-US" altLang="ja-JP" sz="1600"/>
        </a:p>
        <a:p>
          <a:pPr algn="l"/>
          <a:r>
            <a:rPr kumimoji="1" lang="ja-JP" altLang="en-US" sz="1600"/>
            <a:t>こちらをご覧になってからインプットシートの入力に進んでください。</a:t>
          </a:r>
        </a:p>
      </xdr:txBody>
    </xdr:sp>
    <xdr:clientData/>
  </xdr:twoCellAnchor>
  <xdr:twoCellAnchor>
    <xdr:from>
      <xdr:col>0</xdr:col>
      <xdr:colOff>676275</xdr:colOff>
      <xdr:row>13</xdr:row>
      <xdr:rowOff>66675</xdr:rowOff>
    </xdr:from>
    <xdr:to>
      <xdr:col>2</xdr:col>
      <xdr:colOff>19050</xdr:colOff>
      <xdr:row>41</xdr:row>
      <xdr:rowOff>114301</xdr:rowOff>
    </xdr:to>
    <xdr:sp macro="" textlink="">
      <xdr:nvSpPr>
        <xdr:cNvPr id="7" name="角丸四角形 9">
          <a:extLst>
            <a:ext uri="{FF2B5EF4-FFF2-40B4-BE49-F238E27FC236}">
              <a16:creationId xmlns:a16="http://schemas.microsoft.com/office/drawing/2014/main" xmlns="" id="{00000000-0008-0000-0400-000007000000}"/>
            </a:ext>
          </a:extLst>
        </xdr:cNvPr>
        <xdr:cNvSpPr/>
      </xdr:nvSpPr>
      <xdr:spPr>
        <a:xfrm>
          <a:off x="676275" y="2295525"/>
          <a:ext cx="714375" cy="4848226"/>
        </a:xfrm>
        <a:prstGeom prst="roundRect">
          <a:avLst/>
        </a:prstGeom>
        <a:noFill/>
        <a:ln w="571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2</xdr:col>
      <xdr:colOff>200025</xdr:colOff>
      <xdr:row>13</xdr:row>
      <xdr:rowOff>66675</xdr:rowOff>
    </xdr:from>
    <xdr:to>
      <xdr:col>6</xdr:col>
      <xdr:colOff>438150</xdr:colOff>
      <xdr:row>41</xdr:row>
      <xdr:rowOff>104775</xdr:rowOff>
    </xdr:to>
    <xdr:sp macro="" textlink="">
      <xdr:nvSpPr>
        <xdr:cNvPr id="8" name="角丸四角形 9">
          <a:extLst>
            <a:ext uri="{FF2B5EF4-FFF2-40B4-BE49-F238E27FC236}">
              <a16:creationId xmlns:a16="http://schemas.microsoft.com/office/drawing/2014/main" xmlns="" id="{00000000-0008-0000-0400-000008000000}"/>
            </a:ext>
          </a:extLst>
        </xdr:cNvPr>
        <xdr:cNvSpPr/>
      </xdr:nvSpPr>
      <xdr:spPr>
        <a:xfrm>
          <a:off x="1571625" y="2295525"/>
          <a:ext cx="2981325" cy="4838700"/>
        </a:xfrm>
        <a:prstGeom prst="roundRect">
          <a:avLst/>
        </a:prstGeom>
        <a:noFill/>
        <a:ln w="571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7</xdr:col>
      <xdr:colOff>257175</xdr:colOff>
      <xdr:row>13</xdr:row>
      <xdr:rowOff>66676</xdr:rowOff>
    </xdr:from>
    <xdr:to>
      <xdr:col>8</xdr:col>
      <xdr:colOff>323850</xdr:colOff>
      <xdr:row>41</xdr:row>
      <xdr:rowOff>85725</xdr:rowOff>
    </xdr:to>
    <xdr:sp macro="" textlink="">
      <xdr:nvSpPr>
        <xdr:cNvPr id="9" name="角丸四角形 9">
          <a:extLst>
            <a:ext uri="{FF2B5EF4-FFF2-40B4-BE49-F238E27FC236}">
              <a16:creationId xmlns:a16="http://schemas.microsoft.com/office/drawing/2014/main" xmlns="" id="{00000000-0008-0000-0400-000009000000}"/>
            </a:ext>
          </a:extLst>
        </xdr:cNvPr>
        <xdr:cNvSpPr/>
      </xdr:nvSpPr>
      <xdr:spPr>
        <a:xfrm>
          <a:off x="5057775" y="2295526"/>
          <a:ext cx="752475" cy="4819649"/>
        </a:xfrm>
        <a:prstGeom prst="roundRect">
          <a:avLst/>
        </a:prstGeom>
        <a:noFill/>
        <a:ln w="571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8</xdr:col>
      <xdr:colOff>628650</xdr:colOff>
      <xdr:row>13</xdr:row>
      <xdr:rowOff>85726</xdr:rowOff>
    </xdr:from>
    <xdr:to>
      <xdr:col>10</xdr:col>
      <xdr:colOff>152400</xdr:colOff>
      <xdr:row>41</xdr:row>
      <xdr:rowOff>95250</xdr:rowOff>
    </xdr:to>
    <xdr:sp macro="" textlink="">
      <xdr:nvSpPr>
        <xdr:cNvPr id="10" name="角丸四角形 9">
          <a:extLst>
            <a:ext uri="{FF2B5EF4-FFF2-40B4-BE49-F238E27FC236}">
              <a16:creationId xmlns:a16="http://schemas.microsoft.com/office/drawing/2014/main" xmlns="" id="{00000000-0008-0000-0400-00000A000000}"/>
            </a:ext>
          </a:extLst>
        </xdr:cNvPr>
        <xdr:cNvSpPr/>
      </xdr:nvSpPr>
      <xdr:spPr>
        <a:xfrm>
          <a:off x="6115050" y="2314576"/>
          <a:ext cx="895350" cy="4810124"/>
        </a:xfrm>
        <a:prstGeom prst="roundRect">
          <a:avLst/>
        </a:prstGeom>
        <a:noFill/>
        <a:ln w="571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10</xdr:col>
      <xdr:colOff>381000</xdr:colOff>
      <xdr:row>13</xdr:row>
      <xdr:rowOff>66676</xdr:rowOff>
    </xdr:from>
    <xdr:to>
      <xdr:col>11</xdr:col>
      <xdr:colOff>552450</xdr:colOff>
      <xdr:row>41</xdr:row>
      <xdr:rowOff>66675</xdr:rowOff>
    </xdr:to>
    <xdr:sp macro="" textlink="">
      <xdr:nvSpPr>
        <xdr:cNvPr id="11" name="角丸四角形 9">
          <a:extLst>
            <a:ext uri="{FF2B5EF4-FFF2-40B4-BE49-F238E27FC236}">
              <a16:creationId xmlns:a16="http://schemas.microsoft.com/office/drawing/2014/main" xmlns="" id="{00000000-0008-0000-0400-00000B000000}"/>
            </a:ext>
          </a:extLst>
        </xdr:cNvPr>
        <xdr:cNvSpPr/>
      </xdr:nvSpPr>
      <xdr:spPr>
        <a:xfrm>
          <a:off x="7239000" y="2295526"/>
          <a:ext cx="857250" cy="4800599"/>
        </a:xfrm>
        <a:prstGeom prst="roundRect">
          <a:avLst/>
        </a:prstGeom>
        <a:noFill/>
        <a:ln w="571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11</xdr:col>
      <xdr:colOff>390525</xdr:colOff>
      <xdr:row>4</xdr:row>
      <xdr:rowOff>152400</xdr:rowOff>
    </xdr:from>
    <xdr:to>
      <xdr:col>14</xdr:col>
      <xdr:colOff>149413</xdr:colOff>
      <xdr:row>12</xdr:row>
      <xdr:rowOff>3041</xdr:rowOff>
    </xdr:to>
    <xdr:sp macro="" textlink="">
      <xdr:nvSpPr>
        <xdr:cNvPr id="12" name="AutoShape 5">
          <a:extLst>
            <a:ext uri="{FF2B5EF4-FFF2-40B4-BE49-F238E27FC236}">
              <a16:creationId xmlns:a16="http://schemas.microsoft.com/office/drawing/2014/main" xmlns="" id="{00000000-0008-0000-0400-00000C000000}"/>
            </a:ext>
          </a:extLst>
        </xdr:cNvPr>
        <xdr:cNvSpPr>
          <a:spLocks/>
        </xdr:cNvSpPr>
      </xdr:nvSpPr>
      <xdr:spPr bwMode="auto">
        <a:xfrm>
          <a:off x="7096125" y="822960"/>
          <a:ext cx="1587688" cy="1191761"/>
        </a:xfrm>
        <a:prstGeom prst="borderCallout2">
          <a:avLst>
            <a:gd name="adj1" fmla="val 88341"/>
            <a:gd name="adj2" fmla="val -1152"/>
            <a:gd name="adj3" fmla="val 169267"/>
            <a:gd name="adj4" fmla="val -21799"/>
            <a:gd name="adj5" fmla="val 170269"/>
            <a:gd name="adj6" fmla="val -19803"/>
          </a:avLst>
        </a:prstGeom>
        <a:solidFill>
          <a:srgbClr val="FFC000"/>
        </a:solidFill>
        <a:ln w="38100">
          <a:solidFill>
            <a:srgbClr val="FF0000"/>
          </a:solidFill>
          <a:miter lim="800000"/>
          <a:headEnd/>
          <a:tailEnd/>
        </a:ln>
        <a:effectLst/>
      </xdr:spPr>
      <xdr:txBody>
        <a:bodyPr vertOverflow="clip" wrap="square" lIns="74295" tIns="36000" rIns="74295" bIns="36000" anchor="ctr" anchorCtr="0" upright="1"/>
        <a:lstStyle/>
        <a:p>
          <a:pPr algn="l" rtl="0">
            <a:defRPr sz="1000"/>
          </a:pPr>
          <a:r>
            <a:rPr lang="ja-JP" altLang="en-US" sz="1050" b="0" i="0" u="none" strike="noStrike" baseline="0">
              <a:solidFill>
                <a:srgbClr val="000000"/>
              </a:solidFill>
              <a:latin typeface="ＭＳ ゴシック"/>
              <a:ea typeface="ＭＳ ゴシック"/>
            </a:rPr>
            <a:t>入力が必要な部分は赤枠の箇所のみとなります。</a:t>
          </a:r>
          <a:endParaRPr lang="en-US" altLang="ja-JP" sz="1050" b="0" i="0" u="none" strike="noStrike" baseline="0">
            <a:solidFill>
              <a:srgbClr val="000000"/>
            </a:solidFill>
            <a:latin typeface="ＭＳ ゴシック"/>
            <a:ea typeface="ＭＳ ゴシック"/>
          </a:endParaRPr>
        </a:p>
        <a:p>
          <a:pPr algn="l" rtl="0">
            <a:defRPr sz="1000"/>
          </a:pPr>
          <a:r>
            <a:rPr lang="ja-JP" altLang="en-US" sz="1050" b="0" i="0" u="none" strike="noStrike" baseline="0">
              <a:solidFill>
                <a:srgbClr val="000000"/>
              </a:solidFill>
              <a:latin typeface="ＭＳ ゴシック"/>
              <a:ea typeface="ＭＳ ゴシック"/>
              <a:cs typeface="Times New Roman"/>
            </a:rPr>
            <a:t>それ以外の部分は自動で入力されます。</a:t>
          </a:r>
          <a:endParaRPr lang="ja-JP" altLang="en-US" sz="1050" b="0" i="0" u="none" strike="noStrike" baseline="0">
            <a:solidFill>
              <a:srgbClr val="000000"/>
            </a:solidFill>
            <a:latin typeface="Times New Roman"/>
            <a:cs typeface="Times New Roman"/>
          </a:endParaRPr>
        </a:p>
      </xdr:txBody>
    </xdr:sp>
    <xdr:clientData/>
  </xdr:twoCellAnchor>
  <xdr:twoCellAnchor>
    <xdr:from>
      <xdr:col>2</xdr:col>
      <xdr:colOff>1905</xdr:colOff>
      <xdr:row>9</xdr:row>
      <xdr:rowOff>45720</xdr:rowOff>
    </xdr:from>
    <xdr:to>
      <xdr:col>11</xdr:col>
      <xdr:colOff>373380</xdr:colOff>
      <xdr:row>13</xdr:row>
      <xdr:rowOff>47625</xdr:rowOff>
    </xdr:to>
    <xdr:cxnSp macro="">
      <xdr:nvCxnSpPr>
        <xdr:cNvPr id="13" name="直線コネクタ 12">
          <a:extLst>
            <a:ext uri="{FF2B5EF4-FFF2-40B4-BE49-F238E27FC236}">
              <a16:creationId xmlns:a16="http://schemas.microsoft.com/office/drawing/2014/main" xmlns="" id="{00000000-0008-0000-0400-00000D000000}"/>
            </a:ext>
          </a:extLst>
        </xdr:cNvPr>
        <xdr:cNvCxnSpPr/>
      </xdr:nvCxnSpPr>
      <xdr:spPr>
        <a:xfrm flipH="1">
          <a:off x="1221105" y="1554480"/>
          <a:ext cx="5857875" cy="67246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495301</xdr:colOff>
      <xdr:row>9</xdr:row>
      <xdr:rowOff>106680</xdr:rowOff>
    </xdr:from>
    <xdr:to>
      <xdr:col>11</xdr:col>
      <xdr:colOff>419100</xdr:colOff>
      <xdr:row>12</xdr:row>
      <xdr:rowOff>161925</xdr:rowOff>
    </xdr:to>
    <xdr:cxnSp macro="">
      <xdr:nvCxnSpPr>
        <xdr:cNvPr id="18" name="直線コネクタ 17">
          <a:extLst>
            <a:ext uri="{FF2B5EF4-FFF2-40B4-BE49-F238E27FC236}">
              <a16:creationId xmlns:a16="http://schemas.microsoft.com/office/drawing/2014/main" xmlns="" id="{00000000-0008-0000-0400-000012000000}"/>
            </a:ext>
          </a:extLst>
        </xdr:cNvPr>
        <xdr:cNvCxnSpPr/>
      </xdr:nvCxnSpPr>
      <xdr:spPr>
        <a:xfrm flipH="1">
          <a:off x="3543301" y="1615440"/>
          <a:ext cx="3581399" cy="55816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595313</xdr:colOff>
      <xdr:row>10</xdr:row>
      <xdr:rowOff>15240</xdr:rowOff>
    </xdr:from>
    <xdr:to>
      <xdr:col>11</xdr:col>
      <xdr:colOff>381000</xdr:colOff>
      <xdr:row>13</xdr:row>
      <xdr:rowOff>66676</xdr:rowOff>
    </xdr:to>
    <xdr:cxnSp macro="">
      <xdr:nvCxnSpPr>
        <xdr:cNvPr id="23" name="直線コネクタ 22">
          <a:extLst>
            <a:ext uri="{FF2B5EF4-FFF2-40B4-BE49-F238E27FC236}">
              <a16:creationId xmlns:a16="http://schemas.microsoft.com/office/drawing/2014/main" xmlns="" id="{00000000-0008-0000-0400-000017000000}"/>
            </a:ext>
          </a:extLst>
        </xdr:cNvPr>
        <xdr:cNvCxnSpPr>
          <a:endCxn id="9" idx="0"/>
        </xdr:cNvCxnSpPr>
      </xdr:nvCxnSpPr>
      <xdr:spPr>
        <a:xfrm flipH="1">
          <a:off x="4862513" y="1691640"/>
          <a:ext cx="2224087" cy="554356"/>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590550</xdr:colOff>
      <xdr:row>10</xdr:row>
      <xdr:rowOff>19050</xdr:rowOff>
    </xdr:from>
    <xdr:to>
      <xdr:col>11</xdr:col>
      <xdr:colOff>361951</xdr:colOff>
      <xdr:row>13</xdr:row>
      <xdr:rowOff>66675</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flipH="1">
          <a:off x="6762750" y="1733550"/>
          <a:ext cx="1143001" cy="5619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504825</xdr:colOff>
      <xdr:row>11</xdr:row>
      <xdr:rowOff>47625</xdr:rowOff>
    </xdr:from>
    <xdr:to>
      <xdr:col>2</xdr:col>
      <xdr:colOff>304800</xdr:colOff>
      <xdr:row>18</xdr:row>
      <xdr:rowOff>161925</xdr:rowOff>
    </xdr:to>
    <xdr:sp macro="" textlink="">
      <xdr:nvSpPr>
        <xdr:cNvPr id="31" name="吹き出し: 角を丸めた四角形 30">
          <a:extLst>
            <a:ext uri="{FF2B5EF4-FFF2-40B4-BE49-F238E27FC236}">
              <a16:creationId xmlns:a16="http://schemas.microsoft.com/office/drawing/2014/main" xmlns="" id="{00000000-0008-0000-0400-00001F000000}"/>
            </a:ext>
          </a:extLst>
        </xdr:cNvPr>
        <xdr:cNvSpPr/>
      </xdr:nvSpPr>
      <xdr:spPr>
        <a:xfrm>
          <a:off x="504825" y="1891665"/>
          <a:ext cx="1019175" cy="1287780"/>
        </a:xfrm>
        <a:prstGeom prst="wedgeRoundRectCallout">
          <a:avLst>
            <a:gd name="adj1" fmla="val -4414"/>
            <a:gd name="adj2" fmla="val 62344"/>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latin typeface="+mj-ea"/>
              <a:ea typeface="+mj-ea"/>
            </a:rPr>
            <a:t>プルダウンより費目を選択してください。収入やその他経費についても選択可能です。</a:t>
          </a:r>
        </a:p>
      </xdr:txBody>
    </xdr:sp>
    <xdr:clientData/>
  </xdr:twoCellAnchor>
  <xdr:twoCellAnchor>
    <xdr:from>
      <xdr:col>0</xdr:col>
      <xdr:colOff>504825</xdr:colOff>
      <xdr:row>21</xdr:row>
      <xdr:rowOff>38100</xdr:rowOff>
    </xdr:from>
    <xdr:to>
      <xdr:col>2</xdr:col>
      <xdr:colOff>302419</xdr:colOff>
      <xdr:row>28</xdr:row>
      <xdr:rowOff>30480</xdr:rowOff>
    </xdr:to>
    <xdr:sp macro="" textlink="">
      <xdr:nvSpPr>
        <xdr:cNvPr id="32" name="吹き出し: 角を丸めた四角形 31">
          <a:extLst>
            <a:ext uri="{FF2B5EF4-FFF2-40B4-BE49-F238E27FC236}">
              <a16:creationId xmlns:a16="http://schemas.microsoft.com/office/drawing/2014/main" xmlns="" id="{00000000-0008-0000-0400-000020000000}"/>
            </a:ext>
          </a:extLst>
        </xdr:cNvPr>
        <xdr:cNvSpPr/>
      </xdr:nvSpPr>
      <xdr:spPr>
        <a:xfrm>
          <a:off x="504825" y="3558540"/>
          <a:ext cx="1016794" cy="1165860"/>
        </a:xfrm>
        <a:prstGeom prst="wedgeRoundRectCallout">
          <a:avLst>
            <a:gd name="adj1" fmla="val 69341"/>
            <a:gd name="adj2" fmla="val -66978"/>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latin typeface="+mj-ea"/>
              <a:ea typeface="+mj-ea"/>
            </a:rPr>
            <a:t>助成金対象経費の場合は、経費を使用する柱立てＮｏを記入してください</a:t>
          </a:r>
        </a:p>
      </xdr:txBody>
    </xdr:sp>
    <xdr:clientData/>
  </xdr:twoCellAnchor>
  <xdr:twoCellAnchor>
    <xdr:from>
      <xdr:col>3</xdr:col>
      <xdr:colOff>219075</xdr:colOff>
      <xdr:row>13</xdr:row>
      <xdr:rowOff>68580</xdr:rowOff>
    </xdr:from>
    <xdr:to>
      <xdr:col>5</xdr:col>
      <xdr:colOff>28575</xdr:colOff>
      <xdr:row>17</xdr:row>
      <xdr:rowOff>104775</xdr:rowOff>
    </xdr:to>
    <xdr:sp macro="" textlink="">
      <xdr:nvSpPr>
        <xdr:cNvPr id="34" name="吹き出し: 線 33">
          <a:extLst>
            <a:ext uri="{FF2B5EF4-FFF2-40B4-BE49-F238E27FC236}">
              <a16:creationId xmlns:a16="http://schemas.microsoft.com/office/drawing/2014/main" xmlns="" id="{00000000-0008-0000-0400-000022000000}"/>
            </a:ext>
          </a:extLst>
        </xdr:cNvPr>
        <xdr:cNvSpPr/>
      </xdr:nvSpPr>
      <xdr:spPr>
        <a:xfrm>
          <a:off x="2047875" y="2247900"/>
          <a:ext cx="1028700" cy="706755"/>
        </a:xfrm>
        <a:prstGeom prst="borderCallout1">
          <a:avLst>
            <a:gd name="adj1" fmla="val 104044"/>
            <a:gd name="adj2" fmla="val 26334"/>
            <a:gd name="adj3" fmla="val 150735"/>
            <a:gd name="adj4" fmla="val 19839"/>
          </a:avLst>
        </a:prstGeom>
        <a:ln w="28575"/>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50">
              <a:latin typeface="+mj-ea"/>
              <a:ea typeface="+mj-ea"/>
            </a:rPr>
            <a:t>具体的な積算根拠を記入してください</a:t>
          </a:r>
          <a:r>
            <a:rPr kumimoji="1" lang="ja-JP" altLang="en-US" sz="1050"/>
            <a:t>。</a:t>
          </a:r>
        </a:p>
      </xdr:txBody>
    </xdr:sp>
    <xdr:clientData/>
  </xdr:twoCellAnchor>
  <xdr:twoCellAnchor>
    <xdr:from>
      <xdr:col>4</xdr:col>
      <xdr:colOff>123825</xdr:colOff>
      <xdr:row>17</xdr:row>
      <xdr:rowOff>104775</xdr:rowOff>
    </xdr:from>
    <xdr:to>
      <xdr:col>6</xdr:col>
      <xdr:colOff>104775</xdr:colOff>
      <xdr:row>20</xdr:row>
      <xdr:rowOff>0</xdr:rowOff>
    </xdr:to>
    <xdr:cxnSp macro="">
      <xdr:nvCxnSpPr>
        <xdr:cNvPr id="36" name="直線コネクタ 35">
          <a:extLst>
            <a:ext uri="{FF2B5EF4-FFF2-40B4-BE49-F238E27FC236}">
              <a16:creationId xmlns:a16="http://schemas.microsoft.com/office/drawing/2014/main" xmlns="" id="{00000000-0008-0000-0400-000024000000}"/>
            </a:ext>
          </a:extLst>
        </xdr:cNvPr>
        <xdr:cNvCxnSpPr>
          <a:stCxn id="34" idx="1"/>
        </xdr:cNvCxnSpPr>
      </xdr:nvCxnSpPr>
      <xdr:spPr>
        <a:xfrm>
          <a:off x="2562225" y="2954655"/>
          <a:ext cx="1200150" cy="398145"/>
        </a:xfrm>
        <a:prstGeom prst="line">
          <a:avLst/>
        </a:prstGeom>
        <a:ln w="19050"/>
      </xdr:spPr>
      <xdr:style>
        <a:lnRef idx="1">
          <a:schemeClr val="accent6"/>
        </a:lnRef>
        <a:fillRef idx="0">
          <a:schemeClr val="accent6"/>
        </a:fillRef>
        <a:effectRef idx="0">
          <a:schemeClr val="accent6"/>
        </a:effectRef>
        <a:fontRef idx="minor">
          <a:schemeClr val="tx1"/>
        </a:fontRef>
      </xdr:style>
    </xdr:cxnSp>
    <xdr:clientData/>
  </xdr:twoCellAnchor>
  <xdr:twoCellAnchor>
    <xdr:from>
      <xdr:col>4</xdr:col>
      <xdr:colOff>123825</xdr:colOff>
      <xdr:row>17</xdr:row>
      <xdr:rowOff>104775</xdr:rowOff>
    </xdr:from>
    <xdr:to>
      <xdr:col>7</xdr:col>
      <xdr:colOff>504825</xdr:colOff>
      <xdr:row>19</xdr:row>
      <xdr:rowOff>142875</xdr:rowOff>
    </xdr:to>
    <xdr:cxnSp macro="">
      <xdr:nvCxnSpPr>
        <xdr:cNvPr id="39" name="直線コネクタ 38">
          <a:extLst>
            <a:ext uri="{FF2B5EF4-FFF2-40B4-BE49-F238E27FC236}">
              <a16:creationId xmlns:a16="http://schemas.microsoft.com/office/drawing/2014/main" xmlns="" id="{00000000-0008-0000-0400-000027000000}"/>
            </a:ext>
          </a:extLst>
        </xdr:cNvPr>
        <xdr:cNvCxnSpPr>
          <a:stCxn id="34" idx="1"/>
        </xdr:cNvCxnSpPr>
      </xdr:nvCxnSpPr>
      <xdr:spPr>
        <a:xfrm>
          <a:off x="2562225" y="2954655"/>
          <a:ext cx="2209800" cy="373380"/>
        </a:xfrm>
        <a:prstGeom prst="line">
          <a:avLst/>
        </a:prstGeom>
        <a:ln w="19050"/>
      </xdr:spPr>
      <xdr:style>
        <a:lnRef idx="1">
          <a:schemeClr val="accent6"/>
        </a:lnRef>
        <a:fillRef idx="0">
          <a:schemeClr val="accent6"/>
        </a:fillRef>
        <a:effectRef idx="0">
          <a:schemeClr val="accent6"/>
        </a:effectRef>
        <a:fontRef idx="minor">
          <a:schemeClr val="tx1"/>
        </a:fontRef>
      </xdr:style>
    </xdr:cxnSp>
    <xdr:clientData/>
  </xdr:twoCellAnchor>
  <xdr:twoCellAnchor>
    <xdr:from>
      <xdr:col>9</xdr:col>
      <xdr:colOff>0</xdr:colOff>
      <xdr:row>22</xdr:row>
      <xdr:rowOff>28575</xdr:rowOff>
    </xdr:from>
    <xdr:to>
      <xdr:col>11</xdr:col>
      <xdr:colOff>15240</xdr:colOff>
      <xdr:row>27</xdr:row>
      <xdr:rowOff>9525</xdr:rowOff>
    </xdr:to>
    <xdr:sp macro="" textlink="">
      <xdr:nvSpPr>
        <xdr:cNvPr id="42" name="吹き出し: 角を丸めた四角形 41">
          <a:extLst>
            <a:ext uri="{FF2B5EF4-FFF2-40B4-BE49-F238E27FC236}">
              <a16:creationId xmlns:a16="http://schemas.microsoft.com/office/drawing/2014/main" xmlns="" id="{00000000-0008-0000-0400-00002A000000}"/>
            </a:ext>
          </a:extLst>
        </xdr:cNvPr>
        <xdr:cNvSpPr/>
      </xdr:nvSpPr>
      <xdr:spPr>
        <a:xfrm>
          <a:off x="5486400" y="3716655"/>
          <a:ext cx="1234440" cy="819150"/>
        </a:xfrm>
        <a:prstGeom prst="wedgeRoundRectCallout">
          <a:avLst>
            <a:gd name="adj1" fmla="val -87317"/>
            <a:gd name="adj2" fmla="val -59035"/>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latin typeface="+mj-ea"/>
              <a:ea typeface="+mj-ea"/>
            </a:rPr>
            <a:t>単位をプルダウンから選択、もしくは手入力してください。</a:t>
          </a:r>
        </a:p>
      </xdr:txBody>
    </xdr:sp>
    <xdr:clientData/>
  </xdr:twoCellAnchor>
  <xdr:twoCellAnchor>
    <xdr:from>
      <xdr:col>11</xdr:col>
      <xdr:colOff>314324</xdr:colOff>
      <xdr:row>15</xdr:row>
      <xdr:rowOff>85726</xdr:rowOff>
    </xdr:from>
    <xdr:to>
      <xdr:col>13</xdr:col>
      <xdr:colOff>409575</xdr:colOff>
      <xdr:row>19</xdr:row>
      <xdr:rowOff>66676</xdr:rowOff>
    </xdr:to>
    <xdr:sp macro="" textlink="">
      <xdr:nvSpPr>
        <xdr:cNvPr id="43" name="吹き出し: 角を丸めた四角形 42">
          <a:extLst>
            <a:ext uri="{FF2B5EF4-FFF2-40B4-BE49-F238E27FC236}">
              <a16:creationId xmlns:a16="http://schemas.microsoft.com/office/drawing/2014/main" xmlns="" id="{00000000-0008-0000-0400-00002B000000}"/>
            </a:ext>
          </a:extLst>
        </xdr:cNvPr>
        <xdr:cNvSpPr/>
      </xdr:nvSpPr>
      <xdr:spPr>
        <a:xfrm>
          <a:off x="7858124" y="2657476"/>
          <a:ext cx="1466851" cy="666750"/>
        </a:xfrm>
        <a:prstGeom prst="wedgeRoundRectCallout">
          <a:avLst>
            <a:gd name="adj1" fmla="val -55989"/>
            <a:gd name="adj2" fmla="val 48132"/>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latin typeface="+mj-ea"/>
              <a:ea typeface="+mj-ea"/>
            </a:rPr>
            <a:t>入力をやめる場合は左の数値から順に消してください。</a:t>
          </a:r>
          <a:endParaRPr kumimoji="1" lang="en-US" altLang="ja-JP" sz="900">
            <a:latin typeface="+mj-ea"/>
            <a:ea typeface="+mj-ea"/>
          </a:endParaRPr>
        </a:p>
      </xdr:txBody>
    </xdr:sp>
    <xdr:clientData/>
  </xdr:twoCellAnchor>
  <xdr:twoCellAnchor>
    <xdr:from>
      <xdr:col>4</xdr:col>
      <xdr:colOff>676275</xdr:colOff>
      <xdr:row>17</xdr:row>
      <xdr:rowOff>9525</xdr:rowOff>
    </xdr:from>
    <xdr:to>
      <xdr:col>9</xdr:col>
      <xdr:colOff>257175</xdr:colOff>
      <xdr:row>20</xdr:row>
      <xdr:rowOff>9525</xdr:rowOff>
    </xdr:to>
    <xdr:cxnSp macro="">
      <xdr:nvCxnSpPr>
        <xdr:cNvPr id="55" name="直線コネクタ 54">
          <a:extLst>
            <a:ext uri="{FF2B5EF4-FFF2-40B4-BE49-F238E27FC236}">
              <a16:creationId xmlns:a16="http://schemas.microsoft.com/office/drawing/2014/main" xmlns="" id="{00000000-0008-0000-0400-000037000000}"/>
            </a:ext>
          </a:extLst>
        </xdr:cNvPr>
        <xdr:cNvCxnSpPr/>
      </xdr:nvCxnSpPr>
      <xdr:spPr>
        <a:xfrm>
          <a:off x="3419475" y="2924175"/>
          <a:ext cx="3009900" cy="514350"/>
        </a:xfrm>
        <a:prstGeom prst="line">
          <a:avLst/>
        </a:prstGeom>
        <a:ln w="19050"/>
      </xdr:spPr>
      <xdr:style>
        <a:lnRef idx="1">
          <a:schemeClr val="accent6"/>
        </a:lnRef>
        <a:fillRef idx="0">
          <a:schemeClr val="accent6"/>
        </a:fillRef>
        <a:effectRef idx="0">
          <a:schemeClr val="accent6"/>
        </a:effectRef>
        <a:fontRef idx="minor">
          <a:schemeClr val="tx1"/>
        </a:fontRef>
      </xdr:style>
    </xdr:cxnSp>
    <xdr:clientData/>
  </xdr:twoCellAnchor>
  <xdr:twoCellAnchor>
    <xdr:from>
      <xdr:col>5</xdr:col>
      <xdr:colOff>47625</xdr:colOff>
      <xdr:row>16</xdr:row>
      <xdr:rowOff>161925</xdr:rowOff>
    </xdr:from>
    <xdr:to>
      <xdr:col>10</xdr:col>
      <xdr:colOff>619125</xdr:colOff>
      <xdr:row>19</xdr:row>
      <xdr:rowOff>152400</xdr:rowOff>
    </xdr:to>
    <xdr:cxnSp macro="">
      <xdr:nvCxnSpPr>
        <xdr:cNvPr id="57" name="直線コネクタ 56">
          <a:extLst>
            <a:ext uri="{FF2B5EF4-FFF2-40B4-BE49-F238E27FC236}">
              <a16:creationId xmlns:a16="http://schemas.microsoft.com/office/drawing/2014/main" xmlns="" id="{00000000-0008-0000-0400-000039000000}"/>
            </a:ext>
          </a:extLst>
        </xdr:cNvPr>
        <xdr:cNvCxnSpPr/>
      </xdr:nvCxnSpPr>
      <xdr:spPr>
        <a:xfrm>
          <a:off x="3476625" y="2905125"/>
          <a:ext cx="4000500" cy="504825"/>
        </a:xfrm>
        <a:prstGeom prst="line">
          <a:avLst/>
        </a:prstGeom>
        <a:ln w="19050"/>
      </xdr:spPr>
      <xdr:style>
        <a:lnRef idx="1">
          <a:schemeClr val="accent6"/>
        </a:lnRef>
        <a:fillRef idx="0">
          <a:schemeClr val="accent6"/>
        </a:fillRef>
        <a:effectRef idx="0">
          <a:schemeClr val="accent6"/>
        </a:effectRef>
        <a:fontRef idx="minor">
          <a:schemeClr val="tx1"/>
        </a:fontRef>
      </xdr:style>
    </xdr:cxnSp>
    <xdr:clientData/>
  </xdr:twoCellAnchor>
  <xdr:twoCellAnchor>
    <xdr:from>
      <xdr:col>5</xdr:col>
      <xdr:colOff>66675</xdr:colOff>
      <xdr:row>42</xdr:row>
      <xdr:rowOff>114300</xdr:rowOff>
    </xdr:from>
    <xdr:to>
      <xdr:col>9</xdr:col>
      <xdr:colOff>581025</xdr:colOff>
      <xdr:row>49</xdr:row>
      <xdr:rowOff>19050</xdr:rowOff>
    </xdr:to>
    <xdr:sp macro="" textlink="">
      <xdr:nvSpPr>
        <xdr:cNvPr id="61" name="二等辺三角形 60">
          <a:extLst>
            <a:ext uri="{FF2B5EF4-FFF2-40B4-BE49-F238E27FC236}">
              <a16:creationId xmlns:a16="http://schemas.microsoft.com/office/drawing/2014/main" xmlns="" id="{00000000-0008-0000-0400-00003D000000}"/>
            </a:ext>
          </a:extLst>
        </xdr:cNvPr>
        <xdr:cNvSpPr/>
      </xdr:nvSpPr>
      <xdr:spPr>
        <a:xfrm rot="10800000">
          <a:off x="3495675" y="7315200"/>
          <a:ext cx="3257550" cy="110490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552450</xdr:colOff>
      <xdr:row>43</xdr:row>
      <xdr:rowOff>95250</xdr:rowOff>
    </xdr:from>
    <xdr:to>
      <xdr:col>13</xdr:col>
      <xdr:colOff>209550</xdr:colOff>
      <xdr:row>47</xdr:row>
      <xdr:rowOff>133350</xdr:rowOff>
    </xdr:to>
    <xdr:sp macro="" textlink="">
      <xdr:nvSpPr>
        <xdr:cNvPr id="64" name="テキスト ボックス 63">
          <a:extLst>
            <a:ext uri="{FF2B5EF4-FFF2-40B4-BE49-F238E27FC236}">
              <a16:creationId xmlns:a16="http://schemas.microsoft.com/office/drawing/2014/main" xmlns="" id="{00000000-0008-0000-0400-000040000000}"/>
            </a:ext>
          </a:extLst>
        </xdr:cNvPr>
        <xdr:cNvSpPr txBox="1"/>
      </xdr:nvSpPr>
      <xdr:spPr>
        <a:xfrm>
          <a:off x="6724650" y="7467600"/>
          <a:ext cx="2400300" cy="723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インプットシートの入力が終わると自動的に以下のように要望額調書に入力されます。</a:t>
          </a:r>
        </a:p>
      </xdr:txBody>
    </xdr:sp>
    <xdr:clientData/>
  </xdr:twoCellAnchor>
  <xdr:twoCellAnchor>
    <xdr:from>
      <xdr:col>13</xdr:col>
      <xdr:colOff>657225</xdr:colOff>
      <xdr:row>13</xdr:row>
      <xdr:rowOff>38099</xdr:rowOff>
    </xdr:from>
    <xdr:to>
      <xdr:col>17</xdr:col>
      <xdr:colOff>304800</xdr:colOff>
      <xdr:row>29</xdr:row>
      <xdr:rowOff>19050</xdr:rowOff>
    </xdr:to>
    <xdr:sp macro="" textlink="">
      <xdr:nvSpPr>
        <xdr:cNvPr id="77" name="正方形/長方形 76">
          <a:extLst>
            <a:ext uri="{FF2B5EF4-FFF2-40B4-BE49-F238E27FC236}">
              <a16:creationId xmlns:a16="http://schemas.microsoft.com/office/drawing/2014/main" xmlns="" id="{00000000-0008-0000-0400-00004D000000}"/>
            </a:ext>
          </a:extLst>
        </xdr:cNvPr>
        <xdr:cNvSpPr/>
      </xdr:nvSpPr>
      <xdr:spPr>
        <a:xfrm>
          <a:off x="9572625" y="2266949"/>
          <a:ext cx="2390775" cy="2724151"/>
        </a:xfrm>
        <a:prstGeom prst="rect">
          <a:avLst/>
        </a:prstGeom>
        <a:solidFill>
          <a:schemeClr val="accent4">
            <a:lumMod val="20000"/>
            <a:lumOff val="80000"/>
          </a:schemeClr>
        </a:solidFill>
        <a:ln w="28575">
          <a:solidFill>
            <a:srgbClr val="C00000"/>
          </a:solidFill>
        </a:ln>
      </xdr:spPr>
      <xdr:style>
        <a:lnRef idx="1">
          <a:schemeClr val="accent6"/>
        </a:lnRef>
        <a:fillRef idx="2">
          <a:schemeClr val="accent6"/>
        </a:fillRef>
        <a:effectRef idx="1">
          <a:schemeClr val="accent6"/>
        </a:effectRef>
        <a:fontRef idx="minor">
          <a:schemeClr val="dk1"/>
        </a:fontRef>
      </xdr:style>
      <xdr:txBody>
        <a:bodyPr vertOverflow="clip" rtlCol="0" anchor="t"/>
        <a:lstStyle/>
        <a:p>
          <a:pPr algn="l"/>
          <a:r>
            <a:rPr kumimoji="1" lang="en-US" altLang="ja-JP" sz="1200" b="1"/>
            <a:t>※</a:t>
          </a:r>
          <a:r>
            <a:rPr kumimoji="1" lang="ja-JP" altLang="en-US" sz="1200" b="1"/>
            <a:t>本記載例では、子ども食堂の事業を主とした４つの柱での事業を行う団体の事例を想定したものとなっております。</a:t>
          </a:r>
          <a:endParaRPr kumimoji="1" lang="en-US" altLang="ja-JP" sz="1200" b="1"/>
        </a:p>
        <a:p>
          <a:pPr algn="l"/>
          <a:endParaRPr kumimoji="1" lang="en-US" altLang="ja-JP" sz="1200" b="1"/>
        </a:p>
        <a:p>
          <a:pPr algn="l"/>
          <a:r>
            <a:rPr kumimoji="1" lang="ja-JP" altLang="en-US" sz="1200" b="1"/>
            <a:t>柱１ 相談員のスキルアップ研修会（全３回）</a:t>
          </a:r>
          <a:endParaRPr kumimoji="1" lang="en-US" altLang="ja-JP" sz="1200" b="1"/>
        </a:p>
        <a:p>
          <a:pPr algn="l"/>
          <a:r>
            <a:rPr kumimoji="1" lang="ja-JP" altLang="en-US" sz="1200" b="1"/>
            <a:t>柱２ 訪問相談・相談会の実施（全９回）</a:t>
          </a:r>
          <a:endParaRPr kumimoji="1" lang="en-US" altLang="ja-JP" sz="1200" b="1"/>
        </a:p>
        <a:p>
          <a:pPr algn="l"/>
          <a:r>
            <a:rPr kumimoji="1" lang="ja-JP" altLang="en-US" sz="1200" b="1"/>
            <a:t>柱３ 子どもと親を対象にした子ども食堂（全４８回）</a:t>
          </a:r>
          <a:endParaRPr kumimoji="1" lang="en-US" altLang="ja-JP" sz="1200" b="1"/>
        </a:p>
        <a:p>
          <a:pPr algn="l"/>
          <a:r>
            <a:rPr kumimoji="1" lang="ja-JP" altLang="en-US" sz="1200" b="1"/>
            <a:t>柱４ 連絡会、報告書の作成</a:t>
          </a:r>
        </a:p>
      </xdr:txBody>
    </xdr:sp>
    <xdr:clientData/>
  </xdr:twoCellAnchor>
  <xdr:twoCellAnchor>
    <xdr:from>
      <xdr:col>14</xdr:col>
      <xdr:colOff>323850</xdr:colOff>
      <xdr:row>138</xdr:row>
      <xdr:rowOff>133350</xdr:rowOff>
    </xdr:from>
    <xdr:to>
      <xdr:col>18</xdr:col>
      <xdr:colOff>561975</xdr:colOff>
      <xdr:row>153</xdr:row>
      <xdr:rowOff>30480</xdr:rowOff>
    </xdr:to>
    <xdr:sp macro="" textlink="">
      <xdr:nvSpPr>
        <xdr:cNvPr id="81" name="AutoShape 5">
          <a:extLst>
            <a:ext uri="{FF2B5EF4-FFF2-40B4-BE49-F238E27FC236}">
              <a16:creationId xmlns:a16="http://schemas.microsoft.com/office/drawing/2014/main" xmlns="" id="{00000000-0008-0000-0400-000051000000}"/>
            </a:ext>
          </a:extLst>
        </xdr:cNvPr>
        <xdr:cNvSpPr>
          <a:spLocks/>
        </xdr:cNvSpPr>
      </xdr:nvSpPr>
      <xdr:spPr bwMode="auto">
        <a:xfrm>
          <a:off x="8858250" y="23267670"/>
          <a:ext cx="2676525" cy="2411730"/>
        </a:xfrm>
        <a:prstGeom prst="borderCallout2">
          <a:avLst>
            <a:gd name="adj1" fmla="val 37372"/>
            <a:gd name="adj2" fmla="val 1244"/>
            <a:gd name="adj3" fmla="val 41549"/>
            <a:gd name="adj4" fmla="val -2257"/>
            <a:gd name="adj5" fmla="val 48618"/>
            <a:gd name="adj6" fmla="val -3412"/>
          </a:avLst>
        </a:prstGeom>
        <a:solidFill>
          <a:schemeClr val="accent1"/>
        </a:solidFill>
        <a:ln w="38100">
          <a:headEnd/>
          <a:tailEnd/>
        </a:ln>
      </xdr:spPr>
      <xdr:style>
        <a:lnRef idx="2">
          <a:schemeClr val="accent1"/>
        </a:lnRef>
        <a:fillRef idx="1">
          <a:schemeClr val="lt1"/>
        </a:fillRef>
        <a:effectRef idx="0">
          <a:schemeClr val="accent1"/>
        </a:effectRef>
        <a:fontRef idx="minor">
          <a:schemeClr val="dk1"/>
        </a:fontRef>
      </xdr:style>
      <xdr:txBody>
        <a:bodyPr vertOverflow="clip" wrap="square" lIns="74295" tIns="36000" rIns="74295" bIns="36000" anchor="t" anchorCtr="0"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kumimoji="1" lang="ja-JP" altLang="ja-JP" sz="1400" b="1">
              <a:solidFill>
                <a:schemeClr val="bg1"/>
              </a:solidFill>
              <a:latin typeface="+mn-lt"/>
              <a:ea typeface="+mn-ea"/>
              <a:cs typeface="+mn-cs"/>
            </a:rPr>
            <a:t>＜メッセージが</a:t>
          </a:r>
          <a:r>
            <a:rPr kumimoji="1" lang="ja-JP" altLang="en-US" sz="1400" b="1">
              <a:solidFill>
                <a:schemeClr val="bg1"/>
              </a:solidFill>
              <a:latin typeface="+mn-lt"/>
              <a:ea typeface="+mn-ea"/>
              <a:cs typeface="+mn-cs"/>
            </a:rPr>
            <a:t>表示された</a:t>
          </a:r>
          <a:r>
            <a:rPr kumimoji="1" lang="ja-JP" altLang="ja-JP" sz="1400" b="1">
              <a:solidFill>
                <a:schemeClr val="bg1"/>
              </a:solidFill>
              <a:latin typeface="+mn-lt"/>
              <a:ea typeface="+mn-ea"/>
              <a:cs typeface="+mn-cs"/>
            </a:rPr>
            <a:t>場合＞</a:t>
          </a:r>
          <a:endParaRPr kumimoji="1" lang="en-US" altLang="ja-JP" sz="1400" b="1">
            <a:solidFill>
              <a:schemeClr val="bg1"/>
            </a:solidFill>
            <a:latin typeface="+mn-lt"/>
            <a:ea typeface="+mn-ea"/>
            <a:cs typeface="+mn-cs"/>
          </a:endParaRPr>
        </a:p>
        <a:p>
          <a:pPr algn="l" rtl="0">
            <a:defRPr sz="1000"/>
          </a:pPr>
          <a:endParaRPr kumimoji="1" lang="en-US" altLang="ja-JP" sz="1400" b="1">
            <a:solidFill>
              <a:schemeClr val="bg1"/>
            </a:solidFill>
            <a:latin typeface="+mn-lt"/>
            <a:ea typeface="+mn-ea"/>
            <a:cs typeface="+mn-cs"/>
          </a:endParaRPr>
        </a:p>
        <a:p>
          <a:pPr algn="l" rtl="0">
            <a:defRPr sz="1000"/>
          </a:pPr>
          <a:r>
            <a:rPr kumimoji="1" lang="ja-JP" altLang="en-US" sz="1400" b="1">
              <a:solidFill>
                <a:schemeClr val="bg1"/>
              </a:solidFill>
              <a:latin typeface="+mn-lt"/>
              <a:ea typeface="+mn-ea"/>
              <a:cs typeface="+mn-cs"/>
            </a:rPr>
            <a:t>●</a:t>
          </a:r>
          <a:r>
            <a:rPr kumimoji="1" lang="ja-JP" altLang="ja-JP" sz="1400" b="1">
              <a:solidFill>
                <a:schemeClr val="bg1"/>
              </a:solidFill>
              <a:latin typeface="+mn-lt"/>
              <a:ea typeface="+mn-ea"/>
              <a:cs typeface="+mn-cs"/>
            </a:rPr>
            <a:t>「</a:t>
          </a:r>
          <a:r>
            <a:rPr kumimoji="1" lang="ja-JP" altLang="en-US" sz="1400" b="1">
              <a:solidFill>
                <a:schemeClr val="bg1"/>
              </a:solidFill>
              <a:latin typeface="+mn-lt"/>
              <a:ea typeface="+mn-ea"/>
              <a:cs typeface="+mn-cs"/>
            </a:rPr>
            <a:t>Ｂの値</a:t>
          </a:r>
          <a:r>
            <a:rPr kumimoji="1" lang="en-US" altLang="ja-JP" sz="1400" b="1">
              <a:solidFill>
                <a:schemeClr val="bg1"/>
              </a:solidFill>
              <a:latin typeface="+mn-lt"/>
              <a:ea typeface="+mn-ea"/>
              <a:cs typeface="+mn-cs"/>
            </a:rPr>
            <a:t>	</a:t>
          </a:r>
          <a:r>
            <a:rPr kumimoji="1" lang="ja-JP" altLang="en-US" sz="1400" b="1">
              <a:solidFill>
                <a:schemeClr val="bg1"/>
              </a:solidFill>
              <a:latin typeface="+mn-lt"/>
              <a:ea typeface="+mn-ea"/>
              <a:cs typeface="+mn-cs"/>
            </a:rPr>
            <a:t>以上としてください</a:t>
          </a:r>
          <a:r>
            <a:rPr kumimoji="1" lang="ja-JP" altLang="ja-JP" sz="1400" b="1">
              <a:solidFill>
                <a:schemeClr val="bg1"/>
              </a:solidFill>
              <a:latin typeface="+mn-lt"/>
              <a:ea typeface="+mn-ea"/>
              <a:cs typeface="+mn-cs"/>
            </a:rPr>
            <a:t>」と</a:t>
          </a:r>
          <a:r>
            <a:rPr kumimoji="1" lang="ja-JP" altLang="en-US" sz="1400" b="1">
              <a:solidFill>
                <a:schemeClr val="bg1"/>
              </a:solidFill>
              <a:latin typeface="+mn-lt"/>
              <a:ea typeface="+mn-ea"/>
              <a:cs typeface="+mn-cs"/>
            </a:rPr>
            <a:t>表示される</a:t>
          </a:r>
          <a:r>
            <a:rPr kumimoji="1" lang="ja-JP" altLang="ja-JP" sz="1400" b="1">
              <a:solidFill>
                <a:schemeClr val="bg1"/>
              </a:solidFill>
              <a:latin typeface="+mn-lt"/>
              <a:ea typeface="+mn-ea"/>
              <a:cs typeface="+mn-cs"/>
            </a:rPr>
            <a:t>場合</a:t>
          </a:r>
          <a:endParaRPr kumimoji="1" lang="en-US" altLang="ja-JP" sz="1400" b="1">
            <a:solidFill>
              <a:schemeClr val="bg1"/>
            </a:solidFill>
            <a:latin typeface="+mn-lt"/>
            <a:ea typeface="+mn-ea"/>
            <a:cs typeface="+mn-cs"/>
          </a:endParaRPr>
        </a:p>
        <a:p>
          <a:pPr algn="l" rtl="0">
            <a:defRPr sz="1000"/>
          </a:pPr>
          <a:r>
            <a:rPr kumimoji="1" lang="ja-JP" altLang="en-US" sz="1400">
              <a:solidFill>
                <a:schemeClr val="bg1"/>
              </a:solidFill>
              <a:latin typeface="+mn-lt"/>
              <a:ea typeface="+mn-ea"/>
              <a:cs typeface="+mn-cs"/>
            </a:rPr>
            <a:t>「Ｂ  その他の費用」又は「</a:t>
          </a:r>
          <a:r>
            <a:rPr kumimoji="1" lang="ja-JP" altLang="en-US" sz="1400" baseline="0">
              <a:solidFill>
                <a:schemeClr val="bg1"/>
              </a:solidFill>
              <a:latin typeface="+mn-lt"/>
              <a:ea typeface="+mn-ea"/>
              <a:cs typeface="+mn-cs"/>
            </a:rPr>
            <a:t> </a:t>
          </a:r>
          <a:r>
            <a:rPr kumimoji="1" lang="ja-JP" altLang="en-US" sz="1400">
              <a:solidFill>
                <a:schemeClr val="bg1"/>
              </a:solidFill>
              <a:latin typeface="+mn-lt"/>
              <a:ea typeface="+mn-ea"/>
              <a:cs typeface="+mn-cs"/>
            </a:rPr>
            <a:t>Ｄ  収入合計」の金額を調整し、</a:t>
          </a:r>
          <a:endParaRPr kumimoji="1" lang="en-US" altLang="ja-JP" sz="1400">
            <a:solidFill>
              <a:schemeClr val="bg1"/>
            </a:solidFill>
            <a:latin typeface="+mn-lt"/>
            <a:ea typeface="+mn-ea"/>
            <a:cs typeface="+mn-cs"/>
          </a:endParaRPr>
        </a:p>
        <a:p>
          <a:pPr algn="l" rtl="0">
            <a:defRPr sz="1000"/>
          </a:pPr>
          <a:r>
            <a:rPr kumimoji="1" lang="ja-JP" altLang="en-US" sz="1400" b="1">
              <a:solidFill>
                <a:schemeClr val="bg1"/>
              </a:solidFill>
              <a:latin typeface="+mn-lt"/>
              <a:ea typeface="+mn-ea"/>
              <a:cs typeface="+mn-cs"/>
            </a:rPr>
            <a:t>  Ｂ その他の経費　≦　</a:t>
          </a:r>
          <a:r>
            <a:rPr kumimoji="1" lang="ja-JP" altLang="ja-JP" sz="1400" b="1">
              <a:solidFill>
                <a:schemeClr val="bg1"/>
              </a:solidFill>
              <a:latin typeface="+mn-lt"/>
              <a:ea typeface="+mn-ea"/>
              <a:cs typeface="+mn-cs"/>
            </a:rPr>
            <a:t>Ｄ</a:t>
          </a:r>
          <a:r>
            <a:rPr kumimoji="1" lang="ja-JP" altLang="en-US" sz="1400" b="1" baseline="0">
              <a:solidFill>
                <a:schemeClr val="bg1"/>
              </a:solidFill>
              <a:latin typeface="+mn-lt"/>
              <a:ea typeface="+mn-ea"/>
              <a:cs typeface="+mn-cs"/>
            </a:rPr>
            <a:t> </a:t>
          </a:r>
          <a:r>
            <a:rPr kumimoji="1" lang="ja-JP" altLang="ja-JP" sz="1400" b="1">
              <a:solidFill>
                <a:schemeClr val="bg1"/>
              </a:solidFill>
              <a:latin typeface="+mn-lt"/>
              <a:ea typeface="+mn-ea"/>
              <a:cs typeface="+mn-cs"/>
            </a:rPr>
            <a:t>収入合計</a:t>
          </a:r>
          <a:r>
            <a:rPr kumimoji="1" lang="en-US" altLang="ja-JP" sz="1400" b="1">
              <a:solidFill>
                <a:schemeClr val="bg1"/>
              </a:solidFill>
              <a:latin typeface="+mn-lt"/>
              <a:ea typeface="+mn-ea"/>
              <a:cs typeface="+mn-cs"/>
            </a:rPr>
            <a:t> </a:t>
          </a:r>
          <a:r>
            <a:rPr kumimoji="1" lang="ja-JP" altLang="en-US" sz="1400">
              <a:solidFill>
                <a:schemeClr val="bg1"/>
              </a:solidFill>
              <a:latin typeface="+mn-lt"/>
              <a:ea typeface="+mn-ea"/>
              <a:cs typeface="+mn-cs"/>
            </a:rPr>
            <a:t>となるようにしてください。</a:t>
          </a:r>
          <a:endParaRPr kumimoji="1" lang="en-US" altLang="ja-JP" sz="1400">
            <a:solidFill>
              <a:schemeClr val="bg1"/>
            </a:solidFill>
            <a:latin typeface="+mn-lt"/>
            <a:ea typeface="+mn-ea"/>
            <a:cs typeface="+mn-cs"/>
          </a:endParaRPr>
        </a:p>
      </xdr:txBody>
    </xdr:sp>
    <xdr:clientData/>
  </xdr:twoCellAnchor>
  <xdr:twoCellAnchor editAs="oneCell">
    <xdr:from>
      <xdr:col>7</xdr:col>
      <xdr:colOff>9525</xdr:colOff>
      <xdr:row>143</xdr:row>
      <xdr:rowOff>47625</xdr:rowOff>
    </xdr:from>
    <xdr:to>
      <xdr:col>14</xdr:col>
      <xdr:colOff>147113</xdr:colOff>
      <xdr:row>147</xdr:row>
      <xdr:rowOff>87312</xdr:rowOff>
    </xdr:to>
    <xdr:pic>
      <xdr:nvPicPr>
        <xdr:cNvPr id="83" name="図 82">
          <a:extLst>
            <a:ext uri="{FF2B5EF4-FFF2-40B4-BE49-F238E27FC236}">
              <a16:creationId xmlns:a16="http://schemas.microsoft.com/office/drawing/2014/main" xmlns="" id="{00000000-0008-0000-0400-000053000000}"/>
            </a:ext>
          </a:extLst>
        </xdr:cNvPr>
        <xdr:cNvPicPr>
          <a:picLocks noChangeAspect="1"/>
        </xdr:cNvPicPr>
      </xdr:nvPicPr>
      <xdr:blipFill>
        <a:blip xmlns:r="http://schemas.openxmlformats.org/officeDocument/2006/relationships" r:embed="rId4"/>
        <a:stretch>
          <a:fillRect/>
        </a:stretch>
      </xdr:blipFill>
      <xdr:spPr>
        <a:xfrm>
          <a:off x="4810125" y="24564975"/>
          <a:ext cx="4938188" cy="725487"/>
        </a:xfrm>
        <a:prstGeom prst="rect">
          <a:avLst/>
        </a:prstGeom>
      </xdr:spPr>
    </xdr:pic>
    <xdr:clientData/>
  </xdr:twoCellAnchor>
  <xdr:twoCellAnchor>
    <xdr:from>
      <xdr:col>0</xdr:col>
      <xdr:colOff>352425</xdr:colOff>
      <xdr:row>58</xdr:row>
      <xdr:rowOff>9526</xdr:rowOff>
    </xdr:from>
    <xdr:to>
      <xdr:col>4</xdr:col>
      <xdr:colOff>438150</xdr:colOff>
      <xdr:row>61</xdr:row>
      <xdr:rowOff>9526</xdr:rowOff>
    </xdr:to>
    <xdr:sp macro="" textlink="">
      <xdr:nvSpPr>
        <xdr:cNvPr id="84" name="角丸四角形 9">
          <a:extLst>
            <a:ext uri="{FF2B5EF4-FFF2-40B4-BE49-F238E27FC236}">
              <a16:creationId xmlns:a16="http://schemas.microsoft.com/office/drawing/2014/main" xmlns="" id="{00000000-0008-0000-0400-000054000000}"/>
            </a:ext>
          </a:extLst>
        </xdr:cNvPr>
        <xdr:cNvSpPr/>
      </xdr:nvSpPr>
      <xdr:spPr>
        <a:xfrm>
          <a:off x="352425" y="9953626"/>
          <a:ext cx="2828925" cy="514350"/>
        </a:xfrm>
        <a:prstGeom prst="roundRect">
          <a:avLst/>
        </a:prstGeom>
        <a:noFill/>
        <a:ln w="571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1</xdr:col>
      <xdr:colOff>161926</xdr:colOff>
      <xdr:row>70</xdr:row>
      <xdr:rowOff>123825</xdr:rowOff>
    </xdr:from>
    <xdr:to>
      <xdr:col>3</xdr:col>
      <xdr:colOff>47626</xdr:colOff>
      <xdr:row>72</xdr:row>
      <xdr:rowOff>28575</xdr:rowOff>
    </xdr:to>
    <xdr:sp macro="" textlink="">
      <xdr:nvSpPr>
        <xdr:cNvPr id="85" name="角丸四角形 9">
          <a:extLst>
            <a:ext uri="{FF2B5EF4-FFF2-40B4-BE49-F238E27FC236}">
              <a16:creationId xmlns:a16="http://schemas.microsoft.com/office/drawing/2014/main" xmlns="" id="{00000000-0008-0000-0400-000055000000}"/>
            </a:ext>
          </a:extLst>
        </xdr:cNvPr>
        <xdr:cNvSpPr/>
      </xdr:nvSpPr>
      <xdr:spPr>
        <a:xfrm>
          <a:off x="847726" y="12125325"/>
          <a:ext cx="1257300" cy="247650"/>
        </a:xfrm>
        <a:prstGeom prst="roundRect">
          <a:avLst/>
        </a:prstGeom>
        <a:noFill/>
        <a:ln w="571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1</xdr:col>
      <xdr:colOff>152400</xdr:colOff>
      <xdr:row>81</xdr:row>
      <xdr:rowOff>95249</xdr:rowOff>
    </xdr:from>
    <xdr:to>
      <xdr:col>4</xdr:col>
      <xdr:colOff>514349</xdr:colOff>
      <xdr:row>84</xdr:row>
      <xdr:rowOff>66674</xdr:rowOff>
    </xdr:to>
    <xdr:sp macro="" textlink="">
      <xdr:nvSpPr>
        <xdr:cNvPr id="86" name="角丸四角形 9">
          <a:extLst>
            <a:ext uri="{FF2B5EF4-FFF2-40B4-BE49-F238E27FC236}">
              <a16:creationId xmlns:a16="http://schemas.microsoft.com/office/drawing/2014/main" xmlns="" id="{00000000-0008-0000-0400-000056000000}"/>
            </a:ext>
          </a:extLst>
        </xdr:cNvPr>
        <xdr:cNvSpPr/>
      </xdr:nvSpPr>
      <xdr:spPr>
        <a:xfrm>
          <a:off x="838200" y="13982699"/>
          <a:ext cx="2419349" cy="485775"/>
        </a:xfrm>
        <a:prstGeom prst="roundRect">
          <a:avLst/>
        </a:prstGeom>
        <a:noFill/>
        <a:ln w="571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1</xdr:col>
      <xdr:colOff>152400</xdr:colOff>
      <xdr:row>100</xdr:row>
      <xdr:rowOff>104775</xdr:rowOff>
    </xdr:from>
    <xdr:to>
      <xdr:col>4</xdr:col>
      <xdr:colOff>600075</xdr:colOff>
      <xdr:row>103</xdr:row>
      <xdr:rowOff>161925</xdr:rowOff>
    </xdr:to>
    <xdr:sp macro="" textlink="">
      <xdr:nvSpPr>
        <xdr:cNvPr id="87" name="角丸四角形 9">
          <a:extLst>
            <a:ext uri="{FF2B5EF4-FFF2-40B4-BE49-F238E27FC236}">
              <a16:creationId xmlns:a16="http://schemas.microsoft.com/office/drawing/2014/main" xmlns="" id="{00000000-0008-0000-0400-000057000000}"/>
            </a:ext>
          </a:extLst>
        </xdr:cNvPr>
        <xdr:cNvSpPr/>
      </xdr:nvSpPr>
      <xdr:spPr>
        <a:xfrm>
          <a:off x="838200" y="17249775"/>
          <a:ext cx="2505075" cy="571500"/>
        </a:xfrm>
        <a:prstGeom prst="roundRect">
          <a:avLst/>
        </a:prstGeom>
        <a:noFill/>
        <a:ln w="571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1</xdr:col>
      <xdr:colOff>47625</xdr:colOff>
      <xdr:row>133</xdr:row>
      <xdr:rowOff>47625</xdr:rowOff>
    </xdr:from>
    <xdr:to>
      <xdr:col>4</xdr:col>
      <xdr:colOff>495300</xdr:colOff>
      <xdr:row>135</xdr:row>
      <xdr:rowOff>57150</xdr:rowOff>
    </xdr:to>
    <xdr:sp macro="" textlink="">
      <xdr:nvSpPr>
        <xdr:cNvPr id="89" name="角丸四角形 9">
          <a:extLst>
            <a:ext uri="{FF2B5EF4-FFF2-40B4-BE49-F238E27FC236}">
              <a16:creationId xmlns:a16="http://schemas.microsoft.com/office/drawing/2014/main" xmlns="" id="{00000000-0008-0000-0400-000059000000}"/>
            </a:ext>
          </a:extLst>
        </xdr:cNvPr>
        <xdr:cNvSpPr/>
      </xdr:nvSpPr>
      <xdr:spPr>
        <a:xfrm>
          <a:off x="733425" y="22850475"/>
          <a:ext cx="2505075" cy="352425"/>
        </a:xfrm>
        <a:prstGeom prst="roundRect">
          <a:avLst/>
        </a:prstGeom>
        <a:noFill/>
        <a:ln w="571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1</xdr:col>
      <xdr:colOff>38100</xdr:colOff>
      <xdr:row>136</xdr:row>
      <xdr:rowOff>161925</xdr:rowOff>
    </xdr:from>
    <xdr:to>
      <xdr:col>4</xdr:col>
      <xdr:colOff>485775</xdr:colOff>
      <xdr:row>139</xdr:row>
      <xdr:rowOff>104775</xdr:rowOff>
    </xdr:to>
    <xdr:sp macro="" textlink="">
      <xdr:nvSpPr>
        <xdr:cNvPr id="90" name="角丸四角形 9">
          <a:extLst>
            <a:ext uri="{FF2B5EF4-FFF2-40B4-BE49-F238E27FC236}">
              <a16:creationId xmlns:a16="http://schemas.microsoft.com/office/drawing/2014/main" xmlns="" id="{00000000-0008-0000-0400-00005A000000}"/>
            </a:ext>
          </a:extLst>
        </xdr:cNvPr>
        <xdr:cNvSpPr/>
      </xdr:nvSpPr>
      <xdr:spPr>
        <a:xfrm>
          <a:off x="723900" y="23479125"/>
          <a:ext cx="2505075" cy="457200"/>
        </a:xfrm>
        <a:prstGeom prst="roundRect">
          <a:avLst/>
        </a:prstGeom>
        <a:noFill/>
        <a:ln w="571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14</xdr:col>
      <xdr:colOff>323850</xdr:colOff>
      <xdr:row>50</xdr:row>
      <xdr:rowOff>0</xdr:rowOff>
    </xdr:from>
    <xdr:to>
      <xdr:col>17</xdr:col>
      <xdr:colOff>82738</xdr:colOff>
      <xdr:row>57</xdr:row>
      <xdr:rowOff>22091</xdr:rowOff>
    </xdr:to>
    <xdr:sp macro="" textlink="">
      <xdr:nvSpPr>
        <xdr:cNvPr id="91" name="AutoShape 5">
          <a:extLst>
            <a:ext uri="{FF2B5EF4-FFF2-40B4-BE49-F238E27FC236}">
              <a16:creationId xmlns:a16="http://schemas.microsoft.com/office/drawing/2014/main" xmlns="" id="{00000000-0008-0000-0400-00005B000000}"/>
            </a:ext>
          </a:extLst>
        </xdr:cNvPr>
        <xdr:cNvSpPr>
          <a:spLocks/>
        </xdr:cNvSpPr>
      </xdr:nvSpPr>
      <xdr:spPr bwMode="auto">
        <a:xfrm>
          <a:off x="9925050" y="8572500"/>
          <a:ext cx="1816288" cy="1222241"/>
        </a:xfrm>
        <a:prstGeom prst="borderCallout2">
          <a:avLst>
            <a:gd name="adj1" fmla="val 88341"/>
            <a:gd name="adj2" fmla="val -1152"/>
            <a:gd name="adj3" fmla="val 90557"/>
            <a:gd name="adj4" fmla="val -61655"/>
            <a:gd name="adj5" fmla="val 128187"/>
            <a:gd name="adj6" fmla="val -388471"/>
          </a:avLst>
        </a:prstGeom>
        <a:solidFill>
          <a:srgbClr val="FFC000"/>
        </a:solidFill>
        <a:ln w="38100">
          <a:solidFill>
            <a:srgbClr val="FF0000"/>
          </a:solidFill>
          <a:miter lim="800000"/>
          <a:headEnd/>
          <a:tailEnd/>
        </a:ln>
        <a:effectLst/>
      </xdr:spPr>
      <xdr:txBody>
        <a:bodyPr vertOverflow="clip" wrap="square" lIns="74295" tIns="36000" rIns="74295" bIns="36000" anchor="ctr" anchorCtr="0" upright="1"/>
        <a:lstStyle/>
        <a:p>
          <a:pPr algn="l" rtl="0">
            <a:defRPr sz="1000"/>
          </a:pPr>
          <a:r>
            <a:rPr lang="ja-JP" altLang="en-US" sz="1050" b="0" i="0" u="none" strike="noStrike" baseline="0">
              <a:solidFill>
                <a:srgbClr val="000000"/>
              </a:solidFill>
              <a:latin typeface="Times New Roman"/>
              <a:cs typeface="Times New Roman"/>
            </a:rPr>
            <a:t>入力の先は赤枠の注意事項にも注意しながら入力してください。</a:t>
          </a:r>
        </a:p>
      </xdr:txBody>
    </xdr:sp>
    <xdr:clientData/>
  </xdr:twoCellAnchor>
  <xdr:twoCellAnchor>
    <xdr:from>
      <xdr:col>3</xdr:col>
      <xdr:colOff>66675</xdr:colOff>
      <xdr:row>56</xdr:row>
      <xdr:rowOff>123825</xdr:rowOff>
    </xdr:from>
    <xdr:to>
      <xdr:col>14</xdr:col>
      <xdr:colOff>300039</xdr:colOff>
      <xdr:row>70</xdr:row>
      <xdr:rowOff>114300</xdr:rowOff>
    </xdr:to>
    <xdr:cxnSp macro="">
      <xdr:nvCxnSpPr>
        <xdr:cNvPr id="92" name="直線コネクタ 91">
          <a:extLst>
            <a:ext uri="{FF2B5EF4-FFF2-40B4-BE49-F238E27FC236}">
              <a16:creationId xmlns:a16="http://schemas.microsoft.com/office/drawing/2014/main" xmlns="" id="{00000000-0008-0000-0400-00005C000000}"/>
            </a:ext>
          </a:extLst>
        </xdr:cNvPr>
        <xdr:cNvCxnSpPr/>
      </xdr:nvCxnSpPr>
      <xdr:spPr>
        <a:xfrm flipH="1">
          <a:off x="2124075" y="9725025"/>
          <a:ext cx="7777164" cy="23907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552450</xdr:colOff>
      <xdr:row>57</xdr:row>
      <xdr:rowOff>57150</xdr:rowOff>
    </xdr:from>
    <xdr:to>
      <xdr:col>14</xdr:col>
      <xdr:colOff>666751</xdr:colOff>
      <xdr:row>81</xdr:row>
      <xdr:rowOff>123825</xdr:rowOff>
    </xdr:to>
    <xdr:cxnSp macro="">
      <xdr:nvCxnSpPr>
        <xdr:cNvPr id="94" name="直線コネクタ 93">
          <a:extLst>
            <a:ext uri="{FF2B5EF4-FFF2-40B4-BE49-F238E27FC236}">
              <a16:creationId xmlns:a16="http://schemas.microsoft.com/office/drawing/2014/main" xmlns="" id="{00000000-0008-0000-0400-00005E000000}"/>
            </a:ext>
          </a:extLst>
        </xdr:cNvPr>
        <xdr:cNvCxnSpPr/>
      </xdr:nvCxnSpPr>
      <xdr:spPr>
        <a:xfrm flipH="1">
          <a:off x="3295650" y="9829800"/>
          <a:ext cx="6972301" cy="41814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542925</xdr:colOff>
      <xdr:row>57</xdr:row>
      <xdr:rowOff>22091</xdr:rowOff>
    </xdr:from>
    <xdr:to>
      <xdr:col>15</xdr:col>
      <xdr:colOff>546194</xdr:colOff>
      <xdr:row>101</xdr:row>
      <xdr:rowOff>0</xdr:rowOff>
    </xdr:to>
    <xdr:cxnSp macro="">
      <xdr:nvCxnSpPr>
        <xdr:cNvPr id="97" name="直線コネクタ 96">
          <a:extLst>
            <a:ext uri="{FF2B5EF4-FFF2-40B4-BE49-F238E27FC236}">
              <a16:creationId xmlns:a16="http://schemas.microsoft.com/office/drawing/2014/main" xmlns="" id="{00000000-0008-0000-0400-000061000000}"/>
            </a:ext>
          </a:extLst>
        </xdr:cNvPr>
        <xdr:cNvCxnSpPr>
          <a:stCxn id="91" idx="1"/>
        </xdr:cNvCxnSpPr>
      </xdr:nvCxnSpPr>
      <xdr:spPr>
        <a:xfrm flipH="1">
          <a:off x="3286125" y="9794741"/>
          <a:ext cx="7547069" cy="7521709"/>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190502</xdr:colOff>
      <xdr:row>57</xdr:row>
      <xdr:rowOff>76200</xdr:rowOff>
    </xdr:from>
    <xdr:to>
      <xdr:col>16</xdr:col>
      <xdr:colOff>9525</xdr:colOff>
      <xdr:row>133</xdr:row>
      <xdr:rowOff>133350</xdr:rowOff>
    </xdr:to>
    <xdr:cxnSp macro="">
      <xdr:nvCxnSpPr>
        <xdr:cNvPr id="102" name="直線コネクタ 101">
          <a:extLst>
            <a:ext uri="{FF2B5EF4-FFF2-40B4-BE49-F238E27FC236}">
              <a16:creationId xmlns:a16="http://schemas.microsoft.com/office/drawing/2014/main" xmlns="" id="{00000000-0008-0000-0400-000066000000}"/>
            </a:ext>
          </a:extLst>
        </xdr:cNvPr>
        <xdr:cNvCxnSpPr/>
      </xdr:nvCxnSpPr>
      <xdr:spPr>
        <a:xfrm flipH="1">
          <a:off x="2933702" y="9848850"/>
          <a:ext cx="8048623" cy="13087350"/>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466727</xdr:colOff>
      <xdr:row>57</xdr:row>
      <xdr:rowOff>57150</xdr:rowOff>
    </xdr:from>
    <xdr:to>
      <xdr:col>16</xdr:col>
      <xdr:colOff>333375</xdr:colOff>
      <xdr:row>137</xdr:row>
      <xdr:rowOff>133350</xdr:rowOff>
    </xdr:to>
    <xdr:cxnSp macro="">
      <xdr:nvCxnSpPr>
        <xdr:cNvPr id="103" name="直線コネクタ 102">
          <a:extLst>
            <a:ext uri="{FF2B5EF4-FFF2-40B4-BE49-F238E27FC236}">
              <a16:creationId xmlns:a16="http://schemas.microsoft.com/office/drawing/2014/main" xmlns="" id="{00000000-0008-0000-0400-000067000000}"/>
            </a:ext>
          </a:extLst>
        </xdr:cNvPr>
        <xdr:cNvCxnSpPr/>
      </xdr:nvCxnSpPr>
      <xdr:spPr>
        <a:xfrm flipH="1">
          <a:off x="3209927" y="9829800"/>
          <a:ext cx="8096248" cy="13792200"/>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21</xdr:col>
      <xdr:colOff>129540</xdr:colOff>
      <xdr:row>2</xdr:row>
      <xdr:rowOff>9524</xdr:rowOff>
    </xdr:from>
    <xdr:to>
      <xdr:col>34</xdr:col>
      <xdr:colOff>81915</xdr:colOff>
      <xdr:row>29</xdr:row>
      <xdr:rowOff>68580</xdr:rowOff>
    </xdr:to>
    <xdr:sp macro="" textlink="">
      <xdr:nvSpPr>
        <xdr:cNvPr id="2" name="正方形/長方形 1">
          <a:extLst>
            <a:ext uri="{FF2B5EF4-FFF2-40B4-BE49-F238E27FC236}">
              <a16:creationId xmlns:a16="http://schemas.microsoft.com/office/drawing/2014/main" xmlns="" id="{00000000-0008-0000-0500-000002000000}"/>
            </a:ext>
          </a:extLst>
        </xdr:cNvPr>
        <xdr:cNvSpPr/>
      </xdr:nvSpPr>
      <xdr:spPr>
        <a:xfrm>
          <a:off x="9364980" y="352424"/>
          <a:ext cx="5438775" cy="4585336"/>
        </a:xfrm>
        <a:prstGeom prst="rect">
          <a:avLst/>
        </a:prstGeom>
        <a:solidFill>
          <a:schemeClr val="accent4">
            <a:lumMod val="20000"/>
            <a:lumOff val="80000"/>
          </a:schemeClr>
        </a:solidFill>
        <a:ln w="28575">
          <a:solidFill>
            <a:srgbClr val="C00000"/>
          </a:solidFill>
        </a:ln>
      </xdr:spPr>
      <xdr:style>
        <a:lnRef idx="1">
          <a:schemeClr val="accent6"/>
        </a:lnRef>
        <a:fillRef idx="2">
          <a:schemeClr val="accent6"/>
        </a:fillRef>
        <a:effectRef idx="1">
          <a:schemeClr val="accent6"/>
        </a:effectRef>
        <a:fontRef idx="minor">
          <a:schemeClr val="dk1"/>
        </a:fontRef>
      </xdr:style>
      <xdr:txBody>
        <a:bodyPr vertOverflow="clip" rtlCol="0" anchor="t"/>
        <a:lstStyle/>
        <a:p>
          <a:pPr algn="l"/>
          <a:r>
            <a:rPr kumimoji="1" lang="en-US" altLang="ja-JP" sz="1200" b="1"/>
            <a:t>※</a:t>
          </a:r>
          <a:r>
            <a:rPr kumimoji="1" lang="ja-JP" altLang="en-US" sz="1200" b="1"/>
            <a:t>各費目での注意事項は以下の通りとなります。</a:t>
          </a:r>
          <a:endParaRPr kumimoji="1" lang="en-US" altLang="ja-JP" sz="1200" b="1"/>
        </a:p>
        <a:p>
          <a:pPr algn="l"/>
          <a:r>
            <a:rPr kumimoji="1" lang="ja-JP" altLang="en-US" sz="1200" b="1"/>
            <a:t>またインプットシートでの記入がし難い場合は「助成金要望額調書」の手動記入欄に入力することで、直接入力できます。</a:t>
          </a:r>
          <a:endParaRPr kumimoji="1" lang="en-US" altLang="ja-JP" sz="1200" b="1"/>
        </a:p>
        <a:p>
          <a:pPr algn="l"/>
          <a:endParaRPr kumimoji="1" lang="en-US" altLang="ja-JP" sz="1200" b="1"/>
        </a:p>
        <a:p>
          <a:pPr algn="l"/>
          <a:r>
            <a:rPr kumimoji="1" lang="ja-JP" altLang="en-US" sz="1200" b="1"/>
            <a:t>〇謝金： </a:t>
          </a:r>
          <a:r>
            <a:rPr kumimoji="1" lang="en-US" altLang="ja-JP" sz="1200" b="1"/>
            <a:t>1</a:t>
          </a:r>
          <a:r>
            <a:rPr kumimoji="1" lang="ja-JP" altLang="en-US" sz="1200" b="1"/>
            <a:t>人</a:t>
          </a:r>
          <a:r>
            <a:rPr kumimoji="1" lang="en-US" altLang="ja-JP" sz="1200" b="1"/>
            <a:t>1</a:t>
          </a:r>
          <a:r>
            <a:rPr kumimoji="1" lang="ja-JP" altLang="en-US" sz="1200" b="1"/>
            <a:t>回（日）あたり </a:t>
          </a:r>
          <a:r>
            <a:rPr kumimoji="1" lang="en-US" altLang="ja-JP" sz="1200" b="1"/>
            <a:t>15,700</a:t>
          </a:r>
          <a:r>
            <a:rPr kumimoji="1" lang="ja-JP" altLang="en-US" sz="1200" b="1"/>
            <a:t>円が助成金負担上限額です。上限額を超える部分はその他の経費で計上してください。</a:t>
          </a:r>
          <a:endParaRPr kumimoji="1" lang="en-US" altLang="ja-JP" sz="1200" b="1"/>
        </a:p>
        <a:p>
          <a:pPr algn="l"/>
          <a:endParaRPr kumimoji="1" lang="en-US" altLang="ja-JP" sz="1200" b="1"/>
        </a:p>
        <a:p>
          <a:pPr algn="l"/>
          <a:r>
            <a:rPr kumimoji="1" lang="ja-JP" altLang="en-US" sz="1200" b="1"/>
            <a:t>〇賃金：アルバイトの賃金のみが対象です。団体役員・職員の賃金は対象外です。</a:t>
          </a:r>
          <a:endParaRPr kumimoji="1" lang="en-US" altLang="ja-JP" sz="1200" b="1"/>
        </a:p>
        <a:p>
          <a:pPr algn="l"/>
          <a:endParaRPr kumimoji="1" lang="en-US" altLang="ja-JP" sz="1200" b="1"/>
        </a:p>
        <a:p>
          <a:pPr algn="l"/>
          <a:r>
            <a:rPr kumimoji="1" lang="ja-JP" altLang="en-US" sz="1200" b="1"/>
            <a:t>〇備品購入費：</a:t>
          </a:r>
          <a:r>
            <a:rPr kumimoji="1" lang="en-US" altLang="ja-JP" sz="1200" b="1"/>
            <a:t> </a:t>
          </a:r>
          <a:r>
            <a:rPr kumimoji="1" lang="ja-JP" altLang="en-US" sz="1200" b="1"/>
            <a:t>単価 </a:t>
          </a:r>
          <a:r>
            <a:rPr kumimoji="1" lang="en-US" altLang="ja-JP" sz="1200" b="1"/>
            <a:t>10</a:t>
          </a:r>
          <a:r>
            <a:rPr kumimoji="1" lang="ja-JP" altLang="en-US" sz="1200" b="1"/>
            <a:t>万円以上のものが該当します。（</a:t>
          </a:r>
          <a:r>
            <a:rPr kumimoji="1" lang="en-US" altLang="ja-JP" sz="1200" b="1"/>
            <a:t>10</a:t>
          </a:r>
          <a:r>
            <a:rPr kumimoji="1" lang="ja-JP" altLang="en-US" sz="1200" b="1"/>
            <a:t>万円未満は消耗品費としてください）単価 </a:t>
          </a:r>
          <a:r>
            <a:rPr kumimoji="1" lang="en-US" altLang="ja-JP" sz="1200" b="1"/>
            <a:t>30</a:t>
          </a:r>
          <a:r>
            <a:rPr kumimoji="1" lang="ja-JP" altLang="en-US" sz="1200" b="1"/>
            <a:t>万円以上の備品購入は、別シート「備品購入理由書」を提出してください。</a:t>
          </a:r>
          <a:endParaRPr kumimoji="1" lang="en-US" altLang="ja-JP" sz="1200" b="1"/>
        </a:p>
        <a:p>
          <a:pPr algn="l"/>
          <a:endParaRPr kumimoji="1" lang="en-US" altLang="ja-JP" sz="1200" b="1"/>
        </a:p>
        <a:p>
          <a:pPr algn="l"/>
          <a:r>
            <a:rPr kumimoji="1" lang="ja-JP" altLang="en-US" sz="1200" b="1"/>
            <a:t>〇委託費：総事業費に対する委託費の割合が、</a:t>
          </a:r>
          <a:r>
            <a:rPr kumimoji="1" lang="en-US" altLang="ja-JP" sz="1200" b="1"/>
            <a:t>50</a:t>
          </a:r>
          <a:r>
            <a:rPr kumimoji="1" lang="ja-JP" altLang="en-US" sz="1200" b="1"/>
            <a:t>％以上の場合、</a:t>
          </a:r>
          <a:r>
            <a:rPr kumimoji="1" lang="en-US" altLang="ja-JP" sz="1200" b="1"/>
            <a:t>WAM</a:t>
          </a:r>
          <a:r>
            <a:rPr kumimoji="1" lang="ja-JP" altLang="en-US" sz="1200" b="1"/>
            <a:t>助成事業の</a:t>
          </a:r>
          <a:r>
            <a:rPr kumimoji="1" lang="ja-JP" altLang="en-US" sz="1400" b="1"/>
            <a:t>対象外</a:t>
          </a:r>
          <a:r>
            <a:rPr kumimoji="1" lang="ja-JP" altLang="en-US" sz="1200" b="1"/>
            <a:t>となります。</a:t>
          </a:r>
        </a:p>
        <a:p>
          <a:pPr algn="l"/>
          <a:endParaRPr kumimoji="1" lang="en-US" altLang="ja-JP" sz="1200" b="1"/>
        </a:p>
        <a:p>
          <a:pPr algn="l"/>
          <a:r>
            <a:rPr kumimoji="1" lang="ja-JP" altLang="en-US" sz="1200" b="1"/>
            <a:t>〇参加費収入：参加費、利用料など、この助成事業において発生する収益の内訳を記載してください。</a:t>
          </a:r>
        </a:p>
        <a:p>
          <a:pPr algn="l"/>
          <a:endParaRPr kumimoji="1" lang="en-US" altLang="ja-JP" sz="1200" b="1"/>
        </a:p>
        <a:p>
          <a:pPr algn="l"/>
          <a:r>
            <a:rPr kumimoji="1" lang="ja-JP" altLang="en-US" sz="1200" b="1"/>
            <a:t>〇寄付金・協賛金収入：この助成事業に使途を指定された場合のみ、内訳に■■企業から○○円、個人から○○円というように記載してください。</a:t>
          </a:r>
        </a:p>
      </xdr:txBody>
    </xdr:sp>
    <xdr:clientData/>
  </xdr:twoCellAnchor>
  <xdr:twoCellAnchor>
    <xdr:from>
      <xdr:col>21</xdr:col>
      <xdr:colOff>260984</xdr:colOff>
      <xdr:row>30</xdr:row>
      <xdr:rowOff>60960</xdr:rowOff>
    </xdr:from>
    <xdr:to>
      <xdr:col>30</xdr:col>
      <xdr:colOff>327659</xdr:colOff>
      <xdr:row>32</xdr:row>
      <xdr:rowOff>156210</xdr:rowOff>
    </xdr:to>
    <xdr:sp macro="" textlink="">
      <xdr:nvSpPr>
        <xdr:cNvPr id="5" name="テキスト ボックス 4">
          <a:extLst>
            <a:ext uri="{FF2B5EF4-FFF2-40B4-BE49-F238E27FC236}">
              <a16:creationId xmlns:a16="http://schemas.microsoft.com/office/drawing/2014/main" xmlns="" id="{00000000-0008-0000-0500-000005000000}"/>
            </a:ext>
          </a:extLst>
        </xdr:cNvPr>
        <xdr:cNvSpPr txBox="1"/>
      </xdr:nvSpPr>
      <xdr:spPr>
        <a:xfrm>
          <a:off x="9496424" y="5097780"/>
          <a:ext cx="3114675" cy="4305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latin typeface="+mj-ea"/>
              <a:ea typeface="+mj-ea"/>
            </a:rPr>
            <a:t>現在までの入力状況</a:t>
          </a:r>
        </a:p>
      </xdr:txBody>
    </xdr:sp>
    <xdr:clientData/>
  </xdr:twoCellAnchor>
  <xdr:twoCellAnchor>
    <xdr:from>
      <xdr:col>30</xdr:col>
      <xdr:colOff>421005</xdr:colOff>
      <xdr:row>31</xdr:row>
      <xdr:rowOff>17145</xdr:rowOff>
    </xdr:from>
    <xdr:to>
      <xdr:col>32</xdr:col>
      <xdr:colOff>554355</xdr:colOff>
      <xdr:row>34</xdr:row>
      <xdr:rowOff>127635</xdr:rowOff>
    </xdr:to>
    <xdr:sp macro="" textlink="">
      <xdr:nvSpPr>
        <xdr:cNvPr id="6" name="矢印: 下 5">
          <a:extLst>
            <a:ext uri="{FF2B5EF4-FFF2-40B4-BE49-F238E27FC236}">
              <a16:creationId xmlns:a16="http://schemas.microsoft.com/office/drawing/2014/main" xmlns="" id="{00000000-0008-0000-0500-000006000000}"/>
            </a:ext>
          </a:extLst>
        </xdr:cNvPr>
        <xdr:cNvSpPr/>
      </xdr:nvSpPr>
      <xdr:spPr>
        <a:xfrm>
          <a:off x="12704445" y="5221605"/>
          <a:ext cx="1352550" cy="61341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21</xdr:col>
          <xdr:colOff>213207</xdr:colOff>
          <xdr:row>34</xdr:row>
          <xdr:rowOff>144780</xdr:rowOff>
        </xdr:from>
        <xdr:to>
          <xdr:col>36</xdr:col>
          <xdr:colOff>182879</xdr:colOff>
          <xdr:row>121</xdr:row>
          <xdr:rowOff>137160</xdr:rowOff>
        </xdr:to>
        <xdr:pic>
          <xdr:nvPicPr>
            <xdr:cNvPr id="7" name="図 6"/>
            <xdr:cNvPicPr>
              <a:picLocks noChangeAspect="1" noChangeArrowheads="1"/>
              <a:extLst>
                <a:ext uri="{84589F7E-364E-4C9E-8A38-B11213B215E9}">
                  <a14:cameraTool cellRange="助成金要望額調書!$B$1:$K$35" spid="_x0000_s70784"/>
                </a:ext>
              </a:extLst>
            </xdr:cNvPicPr>
          </xdr:nvPicPr>
          <xdr:blipFill>
            <a:blip xmlns:r="http://schemas.openxmlformats.org/officeDocument/2006/relationships" r:embed="rId1"/>
            <a:srcRect/>
            <a:stretch>
              <a:fillRect/>
            </a:stretch>
          </xdr:blipFill>
          <xdr:spPr bwMode="auto">
            <a:xfrm>
              <a:off x="9448647" y="5852160"/>
              <a:ext cx="6675272" cy="1458468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7</xdr:col>
      <xdr:colOff>217715</xdr:colOff>
      <xdr:row>32</xdr:row>
      <xdr:rowOff>305226</xdr:rowOff>
    </xdr:from>
    <xdr:to>
      <xdr:col>9</xdr:col>
      <xdr:colOff>18506</xdr:colOff>
      <xdr:row>33</xdr:row>
      <xdr:rowOff>642255</xdr:rowOff>
    </xdr:to>
    <xdr:grpSp>
      <xdr:nvGrpSpPr>
        <xdr:cNvPr id="2" name="グループ化 1">
          <a:extLst>
            <a:ext uri="{FF2B5EF4-FFF2-40B4-BE49-F238E27FC236}">
              <a16:creationId xmlns:a16="http://schemas.microsoft.com/office/drawing/2014/main" xmlns="" id="{00000000-0008-0000-0600-000002000000}"/>
            </a:ext>
          </a:extLst>
        </xdr:cNvPr>
        <xdr:cNvGrpSpPr/>
      </xdr:nvGrpSpPr>
      <xdr:grpSpPr>
        <a:xfrm>
          <a:off x="4497615" y="17348626"/>
          <a:ext cx="1216841" cy="654529"/>
          <a:chOff x="6224086" y="59192653"/>
          <a:chExt cx="2124065" cy="297132"/>
        </a:xfrm>
      </xdr:grpSpPr>
      <xdr:cxnSp macro="">
        <xdr:nvCxnSpPr>
          <xdr:cNvPr id="3" name="直線矢印コネクタ 2">
            <a:extLst>
              <a:ext uri="{FF2B5EF4-FFF2-40B4-BE49-F238E27FC236}">
                <a16:creationId xmlns:a16="http://schemas.microsoft.com/office/drawing/2014/main" xmlns="" id="{00000000-0008-0000-0600-000003000000}"/>
              </a:ext>
            </a:extLst>
          </xdr:cNvPr>
          <xdr:cNvCxnSpPr/>
        </xdr:nvCxnSpPr>
        <xdr:spPr>
          <a:xfrm>
            <a:off x="6224086" y="59341168"/>
            <a:ext cx="2124065" cy="695"/>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 name="角丸四角形 3">
            <a:extLst>
              <a:ext uri="{FF2B5EF4-FFF2-40B4-BE49-F238E27FC236}">
                <a16:creationId xmlns:a16="http://schemas.microsoft.com/office/drawing/2014/main" xmlns="" id="{00000000-0008-0000-0600-000004000000}"/>
              </a:ext>
            </a:extLst>
          </xdr:cNvPr>
          <xdr:cNvSpPr/>
        </xdr:nvSpPr>
        <xdr:spPr>
          <a:xfrm>
            <a:off x="6458059" y="59192653"/>
            <a:ext cx="1435345" cy="297132"/>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千円未満切り捨て</a:t>
            </a:r>
          </a:p>
        </xdr:txBody>
      </xdr:sp>
    </xdr:grpSp>
    <xdr:clientData/>
  </xdr:twoCellAnchor>
  <xdr:twoCellAnchor>
    <xdr:from>
      <xdr:col>13</xdr:col>
      <xdr:colOff>582930</xdr:colOff>
      <xdr:row>0</xdr:row>
      <xdr:rowOff>198120</xdr:rowOff>
    </xdr:from>
    <xdr:to>
      <xdr:col>14</xdr:col>
      <xdr:colOff>2466975</xdr:colOff>
      <xdr:row>2</xdr:row>
      <xdr:rowOff>26894</xdr:rowOff>
    </xdr:to>
    <xdr:sp macro="" textlink="">
      <xdr:nvSpPr>
        <xdr:cNvPr id="8" name="吹き出し: 四角形 7">
          <a:extLst>
            <a:ext uri="{FF2B5EF4-FFF2-40B4-BE49-F238E27FC236}">
              <a16:creationId xmlns:a16="http://schemas.microsoft.com/office/drawing/2014/main" xmlns="" id="{00000000-0008-0000-0600-000008000000}"/>
            </a:ext>
          </a:extLst>
        </xdr:cNvPr>
        <xdr:cNvSpPr/>
      </xdr:nvSpPr>
      <xdr:spPr>
        <a:xfrm>
          <a:off x="9726930" y="198120"/>
          <a:ext cx="3183927" cy="474233"/>
        </a:xfrm>
        <a:prstGeom prst="wedgeRectCallout">
          <a:avLst>
            <a:gd name="adj1" fmla="val -28893"/>
            <a:gd name="adj2" fmla="val 117295"/>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700" b="1">
              <a:solidFill>
                <a:sysClr val="windowText" lastClr="000000"/>
              </a:solidFill>
            </a:rPr>
            <a:t>インプットシートによる入力がし難い場合はこちらの手動記入欄をご使用ください。</a:t>
          </a:r>
          <a:endParaRPr kumimoji="1" lang="en-US" altLang="ja-JP" sz="700" b="1">
            <a:solidFill>
              <a:sysClr val="windowText" lastClr="000000"/>
            </a:solidFill>
          </a:endParaRPr>
        </a:p>
        <a:p>
          <a:pPr algn="l"/>
          <a:r>
            <a:rPr kumimoji="1" lang="ja-JP" altLang="en-US" sz="700" b="1">
              <a:solidFill>
                <a:sysClr val="windowText" lastClr="000000"/>
              </a:solidFill>
            </a:rPr>
            <a:t>インプットシート使用の場合は空欄にしてください。</a:t>
          </a:r>
        </a:p>
      </xdr:txBody>
    </xdr:sp>
    <xdr:clientData/>
  </xdr:twoCellAnchor>
  <xdr:twoCellAnchor>
    <xdr:from>
      <xdr:col>13</xdr:col>
      <xdr:colOff>878540</xdr:colOff>
      <xdr:row>22</xdr:row>
      <xdr:rowOff>546847</xdr:rowOff>
    </xdr:from>
    <xdr:to>
      <xdr:col>14</xdr:col>
      <xdr:colOff>2762585</xdr:colOff>
      <xdr:row>24</xdr:row>
      <xdr:rowOff>232186</xdr:rowOff>
    </xdr:to>
    <xdr:sp macro="" textlink="">
      <xdr:nvSpPr>
        <xdr:cNvPr id="6" name="吹き出し: 四角形 7">
          <a:extLst>
            <a:ext uri="{FF2B5EF4-FFF2-40B4-BE49-F238E27FC236}">
              <a16:creationId xmlns:a16="http://schemas.microsoft.com/office/drawing/2014/main" xmlns="" id="{00000000-0008-0000-0600-000006000000}"/>
            </a:ext>
          </a:extLst>
        </xdr:cNvPr>
        <xdr:cNvSpPr/>
      </xdr:nvSpPr>
      <xdr:spPr>
        <a:xfrm>
          <a:off x="10022540" y="13070541"/>
          <a:ext cx="3183927" cy="474233"/>
        </a:xfrm>
        <a:prstGeom prst="wedgeRectCallout">
          <a:avLst>
            <a:gd name="adj1" fmla="val -28893"/>
            <a:gd name="adj2" fmla="val 117295"/>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900" b="1">
              <a:solidFill>
                <a:sysClr val="windowText" lastClr="000000"/>
              </a:solidFill>
            </a:rPr>
            <a:t>インプットシートによる入力がし難い場合はこちらの手動記入欄をご使用ください。</a:t>
          </a:r>
          <a:endParaRPr kumimoji="1" lang="en-US" altLang="ja-JP" sz="900" b="1">
            <a:solidFill>
              <a:sysClr val="windowText" lastClr="000000"/>
            </a:solidFill>
          </a:endParaRPr>
        </a:p>
        <a:p>
          <a:pPr algn="l"/>
          <a:r>
            <a:rPr kumimoji="1" lang="ja-JP" altLang="en-US" sz="900" b="1">
              <a:solidFill>
                <a:sysClr val="windowText" lastClr="000000"/>
              </a:solidFill>
            </a:rPr>
            <a:t>インプットシート使用の場合は空欄にしてください。</a:t>
          </a:r>
        </a:p>
      </xdr:txBody>
    </xdr:sp>
    <xdr:clientData/>
  </xdr:twoCellAnchor>
  <xdr:twoCellAnchor>
    <xdr:from>
      <xdr:col>13</xdr:col>
      <xdr:colOff>878540</xdr:colOff>
      <xdr:row>22</xdr:row>
      <xdr:rowOff>546847</xdr:rowOff>
    </xdr:from>
    <xdr:to>
      <xdr:col>14</xdr:col>
      <xdr:colOff>2762585</xdr:colOff>
      <xdr:row>24</xdr:row>
      <xdr:rowOff>232186</xdr:rowOff>
    </xdr:to>
    <xdr:sp macro="" textlink="">
      <xdr:nvSpPr>
        <xdr:cNvPr id="9" name="吹き出し: 四角形 7">
          <a:extLst>
            <a:ext uri="{FF2B5EF4-FFF2-40B4-BE49-F238E27FC236}">
              <a16:creationId xmlns:a16="http://schemas.microsoft.com/office/drawing/2014/main" xmlns="" id="{00000000-0008-0000-0600-000009000000}"/>
            </a:ext>
          </a:extLst>
        </xdr:cNvPr>
        <xdr:cNvSpPr/>
      </xdr:nvSpPr>
      <xdr:spPr>
        <a:xfrm>
          <a:off x="10022540" y="13066507"/>
          <a:ext cx="3179445" cy="477819"/>
        </a:xfrm>
        <a:prstGeom prst="wedgeRectCallout">
          <a:avLst>
            <a:gd name="adj1" fmla="val -28893"/>
            <a:gd name="adj2" fmla="val 117295"/>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900" b="1">
              <a:solidFill>
                <a:sysClr val="windowText" lastClr="000000"/>
              </a:solidFill>
            </a:rPr>
            <a:t>インプットシートによる入力がし難い場合はこちらの手動記入欄をご使用ください。</a:t>
          </a:r>
          <a:endParaRPr kumimoji="1" lang="en-US" altLang="ja-JP" sz="900" b="1">
            <a:solidFill>
              <a:sysClr val="windowText" lastClr="000000"/>
            </a:solidFill>
          </a:endParaRPr>
        </a:p>
        <a:p>
          <a:pPr algn="l"/>
          <a:r>
            <a:rPr kumimoji="1" lang="ja-JP" altLang="en-US" sz="900" b="1">
              <a:solidFill>
                <a:sysClr val="windowText" lastClr="000000"/>
              </a:solidFill>
            </a:rPr>
            <a:t>インプットシート使用の場合は空欄にしてください。</a:t>
          </a: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13</xdr:col>
      <xdr:colOff>666750</xdr:colOff>
      <xdr:row>1</xdr:row>
      <xdr:rowOff>85725</xdr:rowOff>
    </xdr:from>
    <xdr:ext cx="563930" cy="560120"/>
    <xdr:pic>
      <xdr:nvPicPr>
        <xdr:cNvPr id="2" name="図 1">
          <a:extLst>
            <a:ext uri="{FF2B5EF4-FFF2-40B4-BE49-F238E27FC236}">
              <a16:creationId xmlns:a16="http://schemas.microsoft.com/office/drawing/2014/main" xmlns="" id="{00000000-0008-0000-0900-000002000000}"/>
            </a:ext>
          </a:extLst>
        </xdr:cNvPr>
        <xdr:cNvPicPr>
          <a:picLocks noChangeAspect="1"/>
        </xdr:cNvPicPr>
      </xdr:nvPicPr>
      <xdr:blipFill>
        <a:blip xmlns:r="http://schemas.openxmlformats.org/officeDocument/2006/relationships" r:embed="rId1"/>
        <a:stretch>
          <a:fillRect/>
        </a:stretch>
      </xdr:blipFill>
      <xdr:spPr>
        <a:xfrm>
          <a:off x="8896350" y="314325"/>
          <a:ext cx="563930" cy="560120"/>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1</xdr:col>
          <xdr:colOff>234950</xdr:colOff>
          <xdr:row>12</xdr:row>
          <xdr:rowOff>0</xdr:rowOff>
        </xdr:from>
        <xdr:to>
          <xdr:col>1</xdr:col>
          <xdr:colOff>444500</xdr:colOff>
          <xdr:row>13</xdr:row>
          <xdr:rowOff>0</xdr:rowOff>
        </xdr:to>
        <xdr:sp macro="" textlink="">
          <xdr:nvSpPr>
            <xdr:cNvPr id="55298" name="Check Box 2" hidden="1">
              <a:extLst>
                <a:ext uri="{63B3BB69-23CF-44E3-9099-C40C66FF867C}">
                  <a14:compatExt spid="_x0000_s55298"/>
                </a:ext>
                <a:ext uri="{FF2B5EF4-FFF2-40B4-BE49-F238E27FC236}">
                  <a16:creationId xmlns:a16="http://schemas.microsoft.com/office/drawing/2014/main" xmlns="" id="{00000000-0008-0000-0900-000002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234950</xdr:colOff>
          <xdr:row>12</xdr:row>
          <xdr:rowOff>0</xdr:rowOff>
        </xdr:from>
        <xdr:to>
          <xdr:col>7</xdr:col>
          <xdr:colOff>444500</xdr:colOff>
          <xdr:row>13</xdr:row>
          <xdr:rowOff>0</xdr:rowOff>
        </xdr:to>
        <xdr:sp macro="" textlink="">
          <xdr:nvSpPr>
            <xdr:cNvPr id="55299" name="Check Box 3" hidden="1">
              <a:extLst>
                <a:ext uri="{63B3BB69-23CF-44E3-9099-C40C66FF867C}">
                  <a14:compatExt spid="_x0000_s55299"/>
                </a:ext>
                <a:ext uri="{FF2B5EF4-FFF2-40B4-BE49-F238E27FC236}">
                  <a16:creationId xmlns:a16="http://schemas.microsoft.com/office/drawing/2014/main" xmlns="" id="{00000000-0008-0000-0900-000003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234950</xdr:colOff>
          <xdr:row>12</xdr:row>
          <xdr:rowOff>0</xdr:rowOff>
        </xdr:from>
        <xdr:to>
          <xdr:col>11</xdr:col>
          <xdr:colOff>444500</xdr:colOff>
          <xdr:row>13</xdr:row>
          <xdr:rowOff>0</xdr:rowOff>
        </xdr:to>
        <xdr:sp macro="" textlink="">
          <xdr:nvSpPr>
            <xdr:cNvPr id="55300" name="Check Box 4" hidden="1">
              <a:extLst>
                <a:ext uri="{63B3BB69-23CF-44E3-9099-C40C66FF867C}">
                  <a14:compatExt spid="_x0000_s55300"/>
                </a:ext>
                <a:ext uri="{FF2B5EF4-FFF2-40B4-BE49-F238E27FC236}">
                  <a16:creationId xmlns:a16="http://schemas.microsoft.com/office/drawing/2014/main" xmlns="" id="{00000000-0008-0000-0900-000004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234950</xdr:colOff>
          <xdr:row>13</xdr:row>
          <xdr:rowOff>0</xdr:rowOff>
        </xdr:from>
        <xdr:to>
          <xdr:col>1</xdr:col>
          <xdr:colOff>444500</xdr:colOff>
          <xdr:row>14</xdr:row>
          <xdr:rowOff>0</xdr:rowOff>
        </xdr:to>
        <xdr:sp macro="" textlink="">
          <xdr:nvSpPr>
            <xdr:cNvPr id="55301" name="Check Box 5" hidden="1">
              <a:extLst>
                <a:ext uri="{63B3BB69-23CF-44E3-9099-C40C66FF867C}">
                  <a14:compatExt spid="_x0000_s55301"/>
                </a:ext>
                <a:ext uri="{FF2B5EF4-FFF2-40B4-BE49-F238E27FC236}">
                  <a16:creationId xmlns:a16="http://schemas.microsoft.com/office/drawing/2014/main" xmlns="" id="{00000000-0008-0000-0900-000005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234950</xdr:colOff>
          <xdr:row>13</xdr:row>
          <xdr:rowOff>0</xdr:rowOff>
        </xdr:from>
        <xdr:to>
          <xdr:col>7</xdr:col>
          <xdr:colOff>444500</xdr:colOff>
          <xdr:row>14</xdr:row>
          <xdr:rowOff>0</xdr:rowOff>
        </xdr:to>
        <xdr:sp macro="" textlink="">
          <xdr:nvSpPr>
            <xdr:cNvPr id="55302" name="Check Box 6" hidden="1">
              <a:extLst>
                <a:ext uri="{63B3BB69-23CF-44E3-9099-C40C66FF867C}">
                  <a14:compatExt spid="_x0000_s55302"/>
                </a:ext>
                <a:ext uri="{FF2B5EF4-FFF2-40B4-BE49-F238E27FC236}">
                  <a16:creationId xmlns:a16="http://schemas.microsoft.com/office/drawing/2014/main" xmlns="" id="{00000000-0008-0000-0900-000006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234950</xdr:colOff>
          <xdr:row>14</xdr:row>
          <xdr:rowOff>0</xdr:rowOff>
        </xdr:from>
        <xdr:to>
          <xdr:col>1</xdr:col>
          <xdr:colOff>444500</xdr:colOff>
          <xdr:row>15</xdr:row>
          <xdr:rowOff>0</xdr:rowOff>
        </xdr:to>
        <xdr:sp macro="" textlink="">
          <xdr:nvSpPr>
            <xdr:cNvPr id="55303" name="Check Box 7" hidden="1">
              <a:extLst>
                <a:ext uri="{63B3BB69-23CF-44E3-9099-C40C66FF867C}">
                  <a14:compatExt spid="_x0000_s55303"/>
                </a:ext>
                <a:ext uri="{FF2B5EF4-FFF2-40B4-BE49-F238E27FC236}">
                  <a16:creationId xmlns:a16="http://schemas.microsoft.com/office/drawing/2014/main" xmlns="" id="{00000000-0008-0000-0900-000007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234950</xdr:colOff>
          <xdr:row>18</xdr:row>
          <xdr:rowOff>0</xdr:rowOff>
        </xdr:from>
        <xdr:to>
          <xdr:col>1</xdr:col>
          <xdr:colOff>444500</xdr:colOff>
          <xdr:row>19</xdr:row>
          <xdr:rowOff>0</xdr:rowOff>
        </xdr:to>
        <xdr:sp macro="" textlink="">
          <xdr:nvSpPr>
            <xdr:cNvPr id="55304" name="Check Box 8" hidden="1">
              <a:extLst>
                <a:ext uri="{63B3BB69-23CF-44E3-9099-C40C66FF867C}">
                  <a14:compatExt spid="_x0000_s55304"/>
                </a:ext>
                <a:ext uri="{FF2B5EF4-FFF2-40B4-BE49-F238E27FC236}">
                  <a16:creationId xmlns:a16="http://schemas.microsoft.com/office/drawing/2014/main" xmlns="" id="{00000000-0008-0000-0900-000008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234950</xdr:colOff>
          <xdr:row>19</xdr:row>
          <xdr:rowOff>0</xdr:rowOff>
        </xdr:from>
        <xdr:to>
          <xdr:col>1</xdr:col>
          <xdr:colOff>444500</xdr:colOff>
          <xdr:row>20</xdr:row>
          <xdr:rowOff>0</xdr:rowOff>
        </xdr:to>
        <xdr:sp macro="" textlink="">
          <xdr:nvSpPr>
            <xdr:cNvPr id="55305" name="Check Box 9" hidden="1">
              <a:extLst>
                <a:ext uri="{63B3BB69-23CF-44E3-9099-C40C66FF867C}">
                  <a14:compatExt spid="_x0000_s55305"/>
                </a:ext>
                <a:ext uri="{FF2B5EF4-FFF2-40B4-BE49-F238E27FC236}">
                  <a16:creationId xmlns:a16="http://schemas.microsoft.com/office/drawing/2014/main" xmlns="" id="{00000000-0008-0000-0900-000009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234950</xdr:colOff>
          <xdr:row>21</xdr:row>
          <xdr:rowOff>0</xdr:rowOff>
        </xdr:from>
        <xdr:to>
          <xdr:col>1</xdr:col>
          <xdr:colOff>444500</xdr:colOff>
          <xdr:row>21</xdr:row>
          <xdr:rowOff>228600</xdr:rowOff>
        </xdr:to>
        <xdr:sp macro="" textlink="">
          <xdr:nvSpPr>
            <xdr:cNvPr id="55306" name="Check Box 10" hidden="1">
              <a:extLst>
                <a:ext uri="{63B3BB69-23CF-44E3-9099-C40C66FF867C}">
                  <a14:compatExt spid="_x0000_s55306"/>
                </a:ext>
                <a:ext uri="{FF2B5EF4-FFF2-40B4-BE49-F238E27FC236}">
                  <a16:creationId xmlns:a16="http://schemas.microsoft.com/office/drawing/2014/main" xmlns="" id="{00000000-0008-0000-0900-00000A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234950</xdr:colOff>
          <xdr:row>22</xdr:row>
          <xdr:rowOff>0</xdr:rowOff>
        </xdr:from>
        <xdr:to>
          <xdr:col>1</xdr:col>
          <xdr:colOff>444500</xdr:colOff>
          <xdr:row>23</xdr:row>
          <xdr:rowOff>0</xdr:rowOff>
        </xdr:to>
        <xdr:sp macro="" textlink="">
          <xdr:nvSpPr>
            <xdr:cNvPr id="55307" name="Check Box 11" hidden="1">
              <a:extLst>
                <a:ext uri="{63B3BB69-23CF-44E3-9099-C40C66FF867C}">
                  <a14:compatExt spid="_x0000_s55307"/>
                </a:ext>
                <a:ext uri="{FF2B5EF4-FFF2-40B4-BE49-F238E27FC236}">
                  <a16:creationId xmlns:a16="http://schemas.microsoft.com/office/drawing/2014/main" xmlns="" id="{00000000-0008-0000-0900-00000B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234950</xdr:colOff>
          <xdr:row>23</xdr:row>
          <xdr:rowOff>0</xdr:rowOff>
        </xdr:from>
        <xdr:to>
          <xdr:col>1</xdr:col>
          <xdr:colOff>444500</xdr:colOff>
          <xdr:row>24</xdr:row>
          <xdr:rowOff>0</xdr:rowOff>
        </xdr:to>
        <xdr:sp macro="" textlink="">
          <xdr:nvSpPr>
            <xdr:cNvPr id="55308" name="Check Box 12" hidden="1">
              <a:extLst>
                <a:ext uri="{63B3BB69-23CF-44E3-9099-C40C66FF867C}">
                  <a14:compatExt spid="_x0000_s55308"/>
                </a:ext>
                <a:ext uri="{FF2B5EF4-FFF2-40B4-BE49-F238E27FC236}">
                  <a16:creationId xmlns:a16="http://schemas.microsoft.com/office/drawing/2014/main" xmlns="" id="{00000000-0008-0000-0900-00000C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234950</xdr:colOff>
          <xdr:row>24</xdr:row>
          <xdr:rowOff>0</xdr:rowOff>
        </xdr:from>
        <xdr:to>
          <xdr:col>1</xdr:col>
          <xdr:colOff>444500</xdr:colOff>
          <xdr:row>25</xdr:row>
          <xdr:rowOff>0</xdr:rowOff>
        </xdr:to>
        <xdr:sp macro="" textlink="">
          <xdr:nvSpPr>
            <xdr:cNvPr id="55309" name="Check Box 13" hidden="1">
              <a:extLst>
                <a:ext uri="{63B3BB69-23CF-44E3-9099-C40C66FF867C}">
                  <a14:compatExt spid="_x0000_s55309"/>
                </a:ext>
                <a:ext uri="{FF2B5EF4-FFF2-40B4-BE49-F238E27FC236}">
                  <a16:creationId xmlns:a16="http://schemas.microsoft.com/office/drawing/2014/main" xmlns="" id="{00000000-0008-0000-0900-00000D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234950</xdr:colOff>
          <xdr:row>36</xdr:row>
          <xdr:rowOff>0</xdr:rowOff>
        </xdr:from>
        <xdr:to>
          <xdr:col>1</xdr:col>
          <xdr:colOff>444500</xdr:colOff>
          <xdr:row>37</xdr:row>
          <xdr:rowOff>0</xdr:rowOff>
        </xdr:to>
        <xdr:sp macro="" textlink="">
          <xdr:nvSpPr>
            <xdr:cNvPr id="55313" name="Check Box 17" hidden="1">
              <a:extLst>
                <a:ext uri="{63B3BB69-23CF-44E3-9099-C40C66FF867C}">
                  <a14:compatExt spid="_x0000_s55313"/>
                </a:ext>
                <a:ext uri="{FF2B5EF4-FFF2-40B4-BE49-F238E27FC236}">
                  <a16:creationId xmlns:a16="http://schemas.microsoft.com/office/drawing/2014/main" xmlns="" id="{00000000-0008-0000-0900-000011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234950</xdr:colOff>
          <xdr:row>37</xdr:row>
          <xdr:rowOff>0</xdr:rowOff>
        </xdr:from>
        <xdr:to>
          <xdr:col>1</xdr:col>
          <xdr:colOff>444500</xdr:colOff>
          <xdr:row>38</xdr:row>
          <xdr:rowOff>0</xdr:rowOff>
        </xdr:to>
        <xdr:sp macro="" textlink="">
          <xdr:nvSpPr>
            <xdr:cNvPr id="55314" name="Check Box 18" hidden="1">
              <a:extLst>
                <a:ext uri="{63B3BB69-23CF-44E3-9099-C40C66FF867C}">
                  <a14:compatExt spid="_x0000_s55314"/>
                </a:ext>
                <a:ext uri="{FF2B5EF4-FFF2-40B4-BE49-F238E27FC236}">
                  <a16:creationId xmlns:a16="http://schemas.microsoft.com/office/drawing/2014/main" xmlns="" id="{00000000-0008-0000-0900-000012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234950</xdr:colOff>
          <xdr:row>38</xdr:row>
          <xdr:rowOff>0</xdr:rowOff>
        </xdr:from>
        <xdr:to>
          <xdr:col>1</xdr:col>
          <xdr:colOff>444500</xdr:colOff>
          <xdr:row>39</xdr:row>
          <xdr:rowOff>0</xdr:rowOff>
        </xdr:to>
        <xdr:sp macro="" textlink="">
          <xdr:nvSpPr>
            <xdr:cNvPr id="55315" name="Check Box 19" hidden="1">
              <a:extLst>
                <a:ext uri="{63B3BB69-23CF-44E3-9099-C40C66FF867C}">
                  <a14:compatExt spid="_x0000_s55315"/>
                </a:ext>
                <a:ext uri="{FF2B5EF4-FFF2-40B4-BE49-F238E27FC236}">
                  <a16:creationId xmlns:a16="http://schemas.microsoft.com/office/drawing/2014/main" xmlns="" id="{00000000-0008-0000-0900-000013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234950</xdr:colOff>
          <xdr:row>39</xdr:row>
          <xdr:rowOff>0</xdr:rowOff>
        </xdr:from>
        <xdr:to>
          <xdr:col>1</xdr:col>
          <xdr:colOff>444500</xdr:colOff>
          <xdr:row>40</xdr:row>
          <xdr:rowOff>0</xdr:rowOff>
        </xdr:to>
        <xdr:sp macro="" textlink="">
          <xdr:nvSpPr>
            <xdr:cNvPr id="55316" name="Check Box 20" hidden="1">
              <a:extLst>
                <a:ext uri="{63B3BB69-23CF-44E3-9099-C40C66FF867C}">
                  <a14:compatExt spid="_x0000_s55316"/>
                </a:ext>
                <a:ext uri="{FF2B5EF4-FFF2-40B4-BE49-F238E27FC236}">
                  <a16:creationId xmlns:a16="http://schemas.microsoft.com/office/drawing/2014/main" xmlns="" id="{00000000-0008-0000-0900-000014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234950</xdr:colOff>
          <xdr:row>36</xdr:row>
          <xdr:rowOff>0</xdr:rowOff>
        </xdr:from>
        <xdr:to>
          <xdr:col>8</xdr:col>
          <xdr:colOff>444500</xdr:colOff>
          <xdr:row>37</xdr:row>
          <xdr:rowOff>0</xdr:rowOff>
        </xdr:to>
        <xdr:sp macro="" textlink="">
          <xdr:nvSpPr>
            <xdr:cNvPr id="55317" name="Check Box 21" hidden="1">
              <a:extLst>
                <a:ext uri="{63B3BB69-23CF-44E3-9099-C40C66FF867C}">
                  <a14:compatExt spid="_x0000_s55317"/>
                </a:ext>
                <a:ext uri="{FF2B5EF4-FFF2-40B4-BE49-F238E27FC236}">
                  <a16:creationId xmlns:a16="http://schemas.microsoft.com/office/drawing/2014/main" xmlns="" id="{00000000-0008-0000-0900-000015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234950</xdr:colOff>
          <xdr:row>37</xdr:row>
          <xdr:rowOff>0</xdr:rowOff>
        </xdr:from>
        <xdr:to>
          <xdr:col>8</xdr:col>
          <xdr:colOff>444500</xdr:colOff>
          <xdr:row>38</xdr:row>
          <xdr:rowOff>0</xdr:rowOff>
        </xdr:to>
        <xdr:sp macro="" textlink="">
          <xdr:nvSpPr>
            <xdr:cNvPr id="55318" name="Check Box 22" hidden="1">
              <a:extLst>
                <a:ext uri="{63B3BB69-23CF-44E3-9099-C40C66FF867C}">
                  <a14:compatExt spid="_x0000_s55318"/>
                </a:ext>
                <a:ext uri="{FF2B5EF4-FFF2-40B4-BE49-F238E27FC236}">
                  <a16:creationId xmlns:a16="http://schemas.microsoft.com/office/drawing/2014/main" xmlns="" id="{00000000-0008-0000-0900-000016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234950</xdr:colOff>
          <xdr:row>38</xdr:row>
          <xdr:rowOff>0</xdr:rowOff>
        </xdr:from>
        <xdr:to>
          <xdr:col>8</xdr:col>
          <xdr:colOff>444500</xdr:colOff>
          <xdr:row>39</xdr:row>
          <xdr:rowOff>0</xdr:rowOff>
        </xdr:to>
        <xdr:sp macro="" textlink="">
          <xdr:nvSpPr>
            <xdr:cNvPr id="55319" name="Check Box 23" hidden="1">
              <a:extLst>
                <a:ext uri="{63B3BB69-23CF-44E3-9099-C40C66FF867C}">
                  <a14:compatExt spid="_x0000_s55319"/>
                </a:ext>
                <a:ext uri="{FF2B5EF4-FFF2-40B4-BE49-F238E27FC236}">
                  <a16:creationId xmlns:a16="http://schemas.microsoft.com/office/drawing/2014/main" xmlns="" id="{00000000-0008-0000-0900-000017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234950</xdr:colOff>
          <xdr:row>28</xdr:row>
          <xdr:rowOff>0</xdr:rowOff>
        </xdr:from>
        <xdr:to>
          <xdr:col>1</xdr:col>
          <xdr:colOff>444500</xdr:colOff>
          <xdr:row>29</xdr:row>
          <xdr:rowOff>0</xdr:rowOff>
        </xdr:to>
        <xdr:sp macro="" textlink="">
          <xdr:nvSpPr>
            <xdr:cNvPr id="55320" name="Check Box 24" hidden="1">
              <a:extLst>
                <a:ext uri="{63B3BB69-23CF-44E3-9099-C40C66FF867C}">
                  <a14:compatExt spid="_x0000_s55320"/>
                </a:ext>
                <a:ext uri="{FF2B5EF4-FFF2-40B4-BE49-F238E27FC236}">
                  <a16:creationId xmlns:a16="http://schemas.microsoft.com/office/drawing/2014/main" xmlns="" id="{00000000-0008-0000-0900-000018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234950</xdr:colOff>
          <xdr:row>29</xdr:row>
          <xdr:rowOff>0</xdr:rowOff>
        </xdr:from>
        <xdr:to>
          <xdr:col>1</xdr:col>
          <xdr:colOff>444500</xdr:colOff>
          <xdr:row>30</xdr:row>
          <xdr:rowOff>0</xdr:rowOff>
        </xdr:to>
        <xdr:sp macro="" textlink="">
          <xdr:nvSpPr>
            <xdr:cNvPr id="55321" name="Check Box 25" hidden="1">
              <a:extLst>
                <a:ext uri="{63B3BB69-23CF-44E3-9099-C40C66FF867C}">
                  <a14:compatExt spid="_x0000_s55321"/>
                </a:ext>
                <a:ext uri="{FF2B5EF4-FFF2-40B4-BE49-F238E27FC236}">
                  <a16:creationId xmlns:a16="http://schemas.microsoft.com/office/drawing/2014/main" xmlns="" id="{00000000-0008-0000-0900-000019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234950</xdr:colOff>
          <xdr:row>30</xdr:row>
          <xdr:rowOff>0</xdr:rowOff>
        </xdr:from>
        <xdr:to>
          <xdr:col>1</xdr:col>
          <xdr:colOff>444500</xdr:colOff>
          <xdr:row>31</xdr:row>
          <xdr:rowOff>0</xdr:rowOff>
        </xdr:to>
        <xdr:sp macro="" textlink="">
          <xdr:nvSpPr>
            <xdr:cNvPr id="55322" name="Check Box 26" hidden="1">
              <a:extLst>
                <a:ext uri="{63B3BB69-23CF-44E3-9099-C40C66FF867C}">
                  <a14:compatExt spid="_x0000_s55322"/>
                </a:ext>
                <a:ext uri="{FF2B5EF4-FFF2-40B4-BE49-F238E27FC236}">
                  <a16:creationId xmlns:a16="http://schemas.microsoft.com/office/drawing/2014/main" xmlns="" id="{00000000-0008-0000-0900-00001A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234950</xdr:colOff>
          <xdr:row>31</xdr:row>
          <xdr:rowOff>0</xdr:rowOff>
        </xdr:from>
        <xdr:to>
          <xdr:col>1</xdr:col>
          <xdr:colOff>444500</xdr:colOff>
          <xdr:row>32</xdr:row>
          <xdr:rowOff>0</xdr:rowOff>
        </xdr:to>
        <xdr:sp macro="" textlink="">
          <xdr:nvSpPr>
            <xdr:cNvPr id="55323" name="Check Box 27" hidden="1">
              <a:extLst>
                <a:ext uri="{63B3BB69-23CF-44E3-9099-C40C66FF867C}">
                  <a14:compatExt spid="_x0000_s55323"/>
                </a:ext>
                <a:ext uri="{FF2B5EF4-FFF2-40B4-BE49-F238E27FC236}">
                  <a16:creationId xmlns:a16="http://schemas.microsoft.com/office/drawing/2014/main" xmlns="" id="{00000000-0008-0000-0900-00001B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234950</xdr:colOff>
          <xdr:row>32</xdr:row>
          <xdr:rowOff>0</xdr:rowOff>
        </xdr:from>
        <xdr:to>
          <xdr:col>1</xdr:col>
          <xdr:colOff>444500</xdr:colOff>
          <xdr:row>33</xdr:row>
          <xdr:rowOff>0</xdr:rowOff>
        </xdr:to>
        <xdr:sp macro="" textlink="">
          <xdr:nvSpPr>
            <xdr:cNvPr id="55324" name="Check Box 28" hidden="1">
              <a:extLst>
                <a:ext uri="{63B3BB69-23CF-44E3-9099-C40C66FF867C}">
                  <a14:compatExt spid="_x0000_s55324"/>
                </a:ext>
                <a:ext uri="{FF2B5EF4-FFF2-40B4-BE49-F238E27FC236}">
                  <a16:creationId xmlns:a16="http://schemas.microsoft.com/office/drawing/2014/main" xmlns="" id="{00000000-0008-0000-0900-00001C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234950</xdr:colOff>
          <xdr:row>12</xdr:row>
          <xdr:rowOff>0</xdr:rowOff>
        </xdr:from>
        <xdr:to>
          <xdr:col>4</xdr:col>
          <xdr:colOff>444500</xdr:colOff>
          <xdr:row>13</xdr:row>
          <xdr:rowOff>0</xdr:rowOff>
        </xdr:to>
        <xdr:sp macro="" textlink="">
          <xdr:nvSpPr>
            <xdr:cNvPr id="55325" name="Check Box 29" hidden="1">
              <a:extLst>
                <a:ext uri="{63B3BB69-23CF-44E3-9099-C40C66FF867C}">
                  <a14:compatExt spid="_x0000_s55325"/>
                </a:ext>
                <a:ext uri="{FF2B5EF4-FFF2-40B4-BE49-F238E27FC236}">
                  <a16:creationId xmlns:a16="http://schemas.microsoft.com/office/drawing/2014/main" xmlns="" id="{00000000-0008-0000-0900-00001D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234950</xdr:colOff>
          <xdr:row>29</xdr:row>
          <xdr:rowOff>0</xdr:rowOff>
        </xdr:from>
        <xdr:to>
          <xdr:col>7</xdr:col>
          <xdr:colOff>444500</xdr:colOff>
          <xdr:row>30</xdr:row>
          <xdr:rowOff>0</xdr:rowOff>
        </xdr:to>
        <xdr:sp macro="" textlink="">
          <xdr:nvSpPr>
            <xdr:cNvPr id="55326" name="Check Box 30" hidden="1">
              <a:extLst>
                <a:ext uri="{63B3BB69-23CF-44E3-9099-C40C66FF867C}">
                  <a14:compatExt spid="_x0000_s55326"/>
                </a:ext>
                <a:ext uri="{FF2B5EF4-FFF2-40B4-BE49-F238E27FC236}">
                  <a16:creationId xmlns:a16="http://schemas.microsoft.com/office/drawing/2014/main" xmlns="" id="{00000000-0008-0000-0900-00001E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234950</xdr:colOff>
          <xdr:row>30</xdr:row>
          <xdr:rowOff>0</xdr:rowOff>
        </xdr:from>
        <xdr:to>
          <xdr:col>7</xdr:col>
          <xdr:colOff>444500</xdr:colOff>
          <xdr:row>31</xdr:row>
          <xdr:rowOff>0</xdr:rowOff>
        </xdr:to>
        <xdr:sp macro="" textlink="">
          <xdr:nvSpPr>
            <xdr:cNvPr id="55327" name="Check Box 31" hidden="1">
              <a:extLst>
                <a:ext uri="{63B3BB69-23CF-44E3-9099-C40C66FF867C}">
                  <a14:compatExt spid="_x0000_s55327"/>
                </a:ext>
                <a:ext uri="{FF2B5EF4-FFF2-40B4-BE49-F238E27FC236}">
                  <a16:creationId xmlns:a16="http://schemas.microsoft.com/office/drawing/2014/main" xmlns="" id="{00000000-0008-0000-0900-00001F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234950</xdr:colOff>
          <xdr:row>31</xdr:row>
          <xdr:rowOff>0</xdr:rowOff>
        </xdr:from>
        <xdr:to>
          <xdr:col>7</xdr:col>
          <xdr:colOff>444500</xdr:colOff>
          <xdr:row>32</xdr:row>
          <xdr:rowOff>0</xdr:rowOff>
        </xdr:to>
        <xdr:sp macro="" textlink="">
          <xdr:nvSpPr>
            <xdr:cNvPr id="55328" name="Check Box 32" hidden="1">
              <a:extLst>
                <a:ext uri="{63B3BB69-23CF-44E3-9099-C40C66FF867C}">
                  <a14:compatExt spid="_x0000_s55328"/>
                </a:ext>
                <a:ext uri="{FF2B5EF4-FFF2-40B4-BE49-F238E27FC236}">
                  <a16:creationId xmlns:a16="http://schemas.microsoft.com/office/drawing/2014/main" xmlns="" id="{00000000-0008-0000-0900-000020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234950</xdr:colOff>
          <xdr:row>32</xdr:row>
          <xdr:rowOff>0</xdr:rowOff>
        </xdr:from>
        <xdr:to>
          <xdr:col>1</xdr:col>
          <xdr:colOff>444500</xdr:colOff>
          <xdr:row>33</xdr:row>
          <xdr:rowOff>0</xdr:rowOff>
        </xdr:to>
        <xdr:sp macro="" textlink="">
          <xdr:nvSpPr>
            <xdr:cNvPr id="55349" name="Check Box 53" hidden="1">
              <a:extLst>
                <a:ext uri="{63B3BB69-23CF-44E3-9099-C40C66FF867C}">
                  <a14:compatExt spid="_x0000_s55349"/>
                </a:ext>
                <a:ext uri="{FF2B5EF4-FFF2-40B4-BE49-F238E27FC236}">
                  <a16:creationId xmlns:a16="http://schemas.microsoft.com/office/drawing/2014/main" xmlns="" id="{00000000-0008-0000-0900-000035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234950</xdr:colOff>
          <xdr:row>22</xdr:row>
          <xdr:rowOff>0</xdr:rowOff>
        </xdr:from>
        <xdr:to>
          <xdr:col>9</xdr:col>
          <xdr:colOff>444500</xdr:colOff>
          <xdr:row>23</xdr:row>
          <xdr:rowOff>0</xdr:rowOff>
        </xdr:to>
        <xdr:sp macro="" textlink="">
          <xdr:nvSpPr>
            <xdr:cNvPr id="55350" name="Check Box 54" hidden="1">
              <a:extLst>
                <a:ext uri="{63B3BB69-23CF-44E3-9099-C40C66FF867C}">
                  <a14:compatExt spid="_x0000_s55350"/>
                </a:ext>
                <a:ext uri="{FF2B5EF4-FFF2-40B4-BE49-F238E27FC236}">
                  <a16:creationId xmlns:a16="http://schemas.microsoft.com/office/drawing/2014/main" xmlns="" id="{00000000-0008-0000-0900-000036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234950</xdr:colOff>
          <xdr:row>22</xdr:row>
          <xdr:rowOff>0</xdr:rowOff>
        </xdr:from>
        <xdr:to>
          <xdr:col>5</xdr:col>
          <xdr:colOff>444500</xdr:colOff>
          <xdr:row>23</xdr:row>
          <xdr:rowOff>0</xdr:rowOff>
        </xdr:to>
        <xdr:sp macro="" textlink="">
          <xdr:nvSpPr>
            <xdr:cNvPr id="55351" name="Check Box 55" hidden="1">
              <a:extLst>
                <a:ext uri="{63B3BB69-23CF-44E3-9099-C40C66FF867C}">
                  <a14:compatExt spid="_x0000_s55351"/>
                </a:ext>
                <a:ext uri="{FF2B5EF4-FFF2-40B4-BE49-F238E27FC236}">
                  <a16:creationId xmlns:a16="http://schemas.microsoft.com/office/drawing/2014/main" xmlns="" id="{00000000-0008-0000-0900-000037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234950</xdr:colOff>
          <xdr:row>23</xdr:row>
          <xdr:rowOff>0</xdr:rowOff>
        </xdr:from>
        <xdr:to>
          <xdr:col>5</xdr:col>
          <xdr:colOff>444500</xdr:colOff>
          <xdr:row>24</xdr:row>
          <xdr:rowOff>0</xdr:rowOff>
        </xdr:to>
        <xdr:sp macro="" textlink="">
          <xdr:nvSpPr>
            <xdr:cNvPr id="55352" name="Check Box 56" hidden="1">
              <a:extLst>
                <a:ext uri="{63B3BB69-23CF-44E3-9099-C40C66FF867C}">
                  <a14:compatExt spid="_x0000_s55352"/>
                </a:ext>
                <a:ext uri="{FF2B5EF4-FFF2-40B4-BE49-F238E27FC236}">
                  <a16:creationId xmlns:a16="http://schemas.microsoft.com/office/drawing/2014/main" xmlns="" id="{00000000-0008-0000-0900-000038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234950</xdr:colOff>
          <xdr:row>20</xdr:row>
          <xdr:rowOff>0</xdr:rowOff>
        </xdr:from>
        <xdr:to>
          <xdr:col>1</xdr:col>
          <xdr:colOff>444500</xdr:colOff>
          <xdr:row>21</xdr:row>
          <xdr:rowOff>0</xdr:rowOff>
        </xdr:to>
        <xdr:sp macro="" textlink="">
          <xdr:nvSpPr>
            <xdr:cNvPr id="55356" name="Check Box 60" hidden="1">
              <a:extLst>
                <a:ext uri="{63B3BB69-23CF-44E3-9099-C40C66FF867C}">
                  <a14:compatExt spid="_x0000_s55356"/>
                </a:ext>
                <a:ext uri="{FF2B5EF4-FFF2-40B4-BE49-F238E27FC236}">
                  <a16:creationId xmlns:a16="http://schemas.microsoft.com/office/drawing/2014/main" xmlns="" id="{00000000-0008-0000-0900-00003C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234950</xdr:colOff>
          <xdr:row>23</xdr:row>
          <xdr:rowOff>0</xdr:rowOff>
        </xdr:from>
        <xdr:to>
          <xdr:col>9</xdr:col>
          <xdr:colOff>444500</xdr:colOff>
          <xdr:row>24</xdr:row>
          <xdr:rowOff>0</xdr:rowOff>
        </xdr:to>
        <xdr:sp macro="" textlink="">
          <xdr:nvSpPr>
            <xdr:cNvPr id="55357" name="Check Box 61" hidden="1">
              <a:extLst>
                <a:ext uri="{63B3BB69-23CF-44E3-9099-C40C66FF867C}">
                  <a14:compatExt spid="_x0000_s55357"/>
                </a:ext>
                <a:ext uri="{FF2B5EF4-FFF2-40B4-BE49-F238E27FC236}">
                  <a16:creationId xmlns:a16="http://schemas.microsoft.com/office/drawing/2014/main" xmlns="" id="{00000000-0008-0000-0900-00003D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6.&#25391;&#33288;&#35506;/700%20&#21161;&#25104;&#26989;&#21209;/750%20&#23436;&#20102;&#22577;&#21578;/012%20&#24179;&#25104;27&#24180;&#24230;&#21161;&#25104;&#20998;/(&#23436;&#20102;&#29992;&#65289;H27&#21161;&#25104;&#37329;&#20966;&#29702;&#31807;%20-%20&#259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6.&#25391;&#33288;&#35506;/000%20&#35215;&#31243;&#31561;/020%20&#12471;&#12473;&#12486;&#12512;&#38306;&#20418;/007%20&#26032;&#12507;&#12540;&#12512;&#12506;&#12540;&#12472;/&#24179;&#25104;&#65298;&#65304;&#24180;&#24230;/&#21215;&#38598;/&#9314;&#35201;&#26395;&#26360;&#12539;&#35352;&#20837;&#20363;&#12539;&#12481;&#12455;&#12483;&#12463;&#12522;&#12473;&#12488;&#12539;&#35352;&#20837;&#12509;&#12452;&#12531;&#12488;&#65288;tabid2038)/&#9312;&#35201;&#26395;&#26360;/28youbousyo_excel.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35352;&#20837;&#20363;&#65288;&#31119;&#31049;&#20998;&#65289;&#20462;&#27491;&#2925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06.&#25391;&#33288;&#35506;/700%20&#21161;&#25104;&#26989;&#21209;/999%20&#26410;&#23450;&#21407;&#31295;/002%20&#20316;&#26989;&#29992;&#12501;&#12457;&#12523;&#12480;/&#26085;&#32622;/&#21161;&#25104;&#20107;&#26989;/&#26032;&#27096;&#2433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SVR11101/06.&#25391;&#33288;&#35506;/700%20&#21161;&#25104;&#26989;&#21209;/750%20&#23436;&#20102;&#22577;&#21578;/012%20&#24179;&#25104;27&#24180;&#24230;&#21161;&#25104;&#20998;/(&#23436;&#20102;&#29992;&#65289;H27&#21161;&#25104;&#37329;&#20966;&#29702;&#31807;%20-%20&#259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27助成金処理簿"/>
      <sheetName val="送付先住所情報"/>
      <sheetName val="処理日数"/>
      <sheetName val="リスト"/>
      <sheetName val="H27助成金処理簿 ９月２日現在"/>
      <sheetName val="Sheet2"/>
      <sheetName val="Sheet1"/>
    </sheetNames>
    <sheetDataSet>
      <sheetData sheetId="0" refreshError="1"/>
      <sheetData sheetId="1" refreshError="1"/>
      <sheetData sheetId="2" refreshError="1"/>
      <sheetData sheetId="3">
        <row r="2">
          <cell r="A2" t="str">
            <v>宮川</v>
          </cell>
        </row>
        <row r="3">
          <cell r="A3" t="str">
            <v>山本</v>
          </cell>
        </row>
        <row r="4">
          <cell r="A4" t="str">
            <v>五十嵐</v>
          </cell>
        </row>
        <row r="5">
          <cell r="A5" t="str">
            <v>井原</v>
          </cell>
        </row>
        <row r="6">
          <cell r="A6" t="str">
            <v>渡真利</v>
          </cell>
        </row>
        <row r="7">
          <cell r="A7" t="str">
            <v>芹澤</v>
          </cell>
        </row>
        <row r="8">
          <cell r="A8" t="str">
            <v>宮﨑</v>
          </cell>
        </row>
        <row r="9">
          <cell r="A9" t="str">
            <v>平原</v>
          </cell>
        </row>
      </sheetData>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にあたって"/>
      <sheetName val="総事業費の支出予定額内訳"/>
      <sheetName val="要望額調書"/>
      <sheetName val="総事業費（謝金・旅費・所費）"/>
      <sheetName val="備品購入理由書"/>
      <sheetName val="助成対象となる経費項目"/>
      <sheetName val="×助成対象となる経費項目 (変更案 宮川作成)"/>
    </sheetNames>
    <sheetDataSet>
      <sheetData sheetId="0"/>
      <sheetData sheetId="1"/>
      <sheetData sheetId="2"/>
      <sheetData sheetId="3"/>
      <sheetData sheetId="4"/>
      <sheetData sheetId="5">
        <row r="20">
          <cell r="C20" t="str">
            <v>有識者・有資格者謝金</v>
          </cell>
        </row>
        <row r="21">
          <cell r="C21" t="str">
            <v>その他謝金</v>
          </cell>
        </row>
        <row r="22">
          <cell r="C22" t="str">
            <v>有識者・有資格者旅費</v>
          </cell>
        </row>
        <row r="23">
          <cell r="C23" t="str">
            <v>その他旅費</v>
          </cell>
        </row>
        <row r="24">
          <cell r="C24" t="str">
            <v>高速料金・ガソリン代弁償費</v>
          </cell>
        </row>
        <row r="25">
          <cell r="C25" t="str">
            <v>リース・レンタル料</v>
          </cell>
        </row>
        <row r="26">
          <cell r="C26" t="str">
            <v>コインパーキング代</v>
          </cell>
        </row>
        <row r="27">
          <cell r="C27" t="str">
            <v>レンタカー代・バス借上料</v>
          </cell>
        </row>
        <row r="28">
          <cell r="C28" t="str">
            <v>会場借料</v>
          </cell>
        </row>
        <row r="29">
          <cell r="C29" t="str">
            <v>助成事業専用家賃</v>
          </cell>
        </row>
        <row r="30">
          <cell r="C30" t="str">
            <v>地代</v>
          </cell>
        </row>
        <row r="31">
          <cell r="C31" t="str">
            <v>備品購入費</v>
          </cell>
        </row>
        <row r="32">
          <cell r="C32" t="str">
            <v>消耗品費</v>
          </cell>
        </row>
        <row r="33">
          <cell r="C33" t="str">
            <v>燃料費</v>
          </cell>
        </row>
        <row r="34">
          <cell r="C34" t="str">
            <v>食材費</v>
          </cell>
        </row>
        <row r="35">
          <cell r="C35" t="str">
            <v>報告書印刷費</v>
          </cell>
        </row>
        <row r="36">
          <cell r="C36" t="str">
            <v>その他印刷費</v>
          </cell>
        </row>
        <row r="37">
          <cell r="C37" t="str">
            <v>郵便・宅配料</v>
          </cell>
        </row>
        <row r="38">
          <cell r="C38" t="str">
            <v>通信料</v>
          </cell>
        </row>
        <row r="39">
          <cell r="C39" t="str">
            <v>会議費</v>
          </cell>
        </row>
        <row r="40">
          <cell r="C40" t="str">
            <v>アルバイト賃金</v>
          </cell>
        </row>
        <row r="41">
          <cell r="C41" t="str">
            <v>委託費</v>
          </cell>
        </row>
        <row r="42">
          <cell r="C42" t="str">
            <v>保険料</v>
          </cell>
        </row>
        <row r="43">
          <cell r="C43" t="str">
            <v>雑役務費</v>
          </cell>
        </row>
        <row r="44">
          <cell r="C44" t="str">
            <v>手数料</v>
          </cell>
        </row>
        <row r="45">
          <cell r="C45" t="str">
            <v>光熱水費</v>
          </cell>
        </row>
      </sheetData>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助成金申請書"/>
      <sheetName val="空き店舗・民家等のリフォーム"/>
      <sheetName val="地域の小規模福祉施設のリフォーム"/>
      <sheetName val="障害者就労支援のための機器"/>
      <sheetName val="障害者就労支援のための車両"/>
      <sheetName val="里親家庭の居住空間整備"/>
      <sheetName val="Sheet3"/>
      <sheetName val="Sheet2"/>
    </sheetNames>
    <sheetDataSet>
      <sheetData sheetId="0" refreshError="1"/>
      <sheetData sheetId="1">
        <row r="597">
          <cell r="A597" t="str">
            <v>01</v>
          </cell>
        </row>
        <row r="598">
          <cell r="A598" t="str">
            <v>02</v>
          </cell>
        </row>
        <row r="599">
          <cell r="A599" t="str">
            <v>03</v>
          </cell>
        </row>
        <row r="600">
          <cell r="A600" t="str">
            <v>04</v>
          </cell>
        </row>
        <row r="601">
          <cell r="A601" t="str">
            <v>05</v>
          </cell>
        </row>
        <row r="602">
          <cell r="A602" t="str">
            <v>06</v>
          </cell>
        </row>
        <row r="603">
          <cell r="A603" t="str">
            <v>07</v>
          </cell>
        </row>
        <row r="604">
          <cell r="A604" t="str">
            <v>08</v>
          </cell>
        </row>
        <row r="605">
          <cell r="A605" t="str">
            <v>09</v>
          </cell>
        </row>
        <row r="606">
          <cell r="A606" t="str">
            <v>10</v>
          </cell>
        </row>
        <row r="607">
          <cell r="A607" t="str">
            <v>11</v>
          </cell>
        </row>
        <row r="608">
          <cell r="A608">
            <v>12</v>
          </cell>
        </row>
        <row r="612">
          <cell r="A612" t="str">
            <v xml:space="preserve">  </v>
          </cell>
        </row>
        <row r="613">
          <cell r="A613" t="str">
            <v>初旬</v>
          </cell>
        </row>
        <row r="614">
          <cell r="A614" t="str">
            <v>中旬</v>
          </cell>
        </row>
        <row r="615">
          <cell r="A615" t="str">
            <v>下旬</v>
          </cell>
        </row>
        <row r="616">
          <cell r="A616" t="str">
            <v>01</v>
          </cell>
        </row>
        <row r="617">
          <cell r="A617" t="str">
            <v>02</v>
          </cell>
        </row>
        <row r="618">
          <cell r="A618" t="str">
            <v>03</v>
          </cell>
        </row>
        <row r="619">
          <cell r="A619" t="str">
            <v>04</v>
          </cell>
        </row>
        <row r="620">
          <cell r="A620" t="str">
            <v>05</v>
          </cell>
        </row>
        <row r="621">
          <cell r="A621" t="str">
            <v>06</v>
          </cell>
        </row>
        <row r="622">
          <cell r="A622" t="str">
            <v>07</v>
          </cell>
        </row>
        <row r="623">
          <cell r="A623" t="str">
            <v>08</v>
          </cell>
        </row>
        <row r="624">
          <cell r="A624" t="str">
            <v>09</v>
          </cell>
        </row>
        <row r="625">
          <cell r="A625" t="str">
            <v>10</v>
          </cell>
        </row>
        <row r="626">
          <cell r="A626" t="str">
            <v>11</v>
          </cell>
        </row>
        <row r="627">
          <cell r="A627">
            <v>12</v>
          </cell>
        </row>
        <row r="628">
          <cell r="A628" t="str">
            <v>13</v>
          </cell>
        </row>
        <row r="629">
          <cell r="A629" t="str">
            <v>14</v>
          </cell>
        </row>
        <row r="630">
          <cell r="A630" t="str">
            <v>15</v>
          </cell>
        </row>
        <row r="631">
          <cell r="A631" t="str">
            <v>16</v>
          </cell>
        </row>
        <row r="632">
          <cell r="A632" t="str">
            <v>17</v>
          </cell>
        </row>
        <row r="633">
          <cell r="A633" t="str">
            <v>18</v>
          </cell>
        </row>
        <row r="634">
          <cell r="A634" t="str">
            <v>19</v>
          </cell>
        </row>
        <row r="635">
          <cell r="A635" t="str">
            <v>20</v>
          </cell>
        </row>
        <row r="636">
          <cell r="A636" t="str">
            <v>21</v>
          </cell>
        </row>
        <row r="637">
          <cell r="A637" t="str">
            <v>22</v>
          </cell>
        </row>
        <row r="638">
          <cell r="A638" t="str">
            <v>23</v>
          </cell>
        </row>
        <row r="639">
          <cell r="A639" t="str">
            <v>24</v>
          </cell>
        </row>
        <row r="640">
          <cell r="A640" t="str">
            <v>25</v>
          </cell>
        </row>
        <row r="641">
          <cell r="A641" t="str">
            <v>26</v>
          </cell>
        </row>
        <row r="642">
          <cell r="A642" t="str">
            <v>27</v>
          </cell>
        </row>
        <row r="643">
          <cell r="A643" t="str">
            <v>28</v>
          </cell>
        </row>
        <row r="644">
          <cell r="A644" t="str">
            <v>29</v>
          </cell>
        </row>
        <row r="645">
          <cell r="A645" t="str">
            <v>30</v>
          </cell>
        </row>
        <row r="646">
          <cell r="A646" t="str">
            <v>31</v>
          </cell>
        </row>
        <row r="652">
          <cell r="A652" t="str">
            <v>北海道</v>
          </cell>
        </row>
        <row r="653">
          <cell r="A653" t="str">
            <v>青森県</v>
          </cell>
        </row>
        <row r="654">
          <cell r="A654" t="str">
            <v>岩手県</v>
          </cell>
        </row>
        <row r="655">
          <cell r="A655" t="str">
            <v>宮城県</v>
          </cell>
        </row>
        <row r="656">
          <cell r="A656" t="str">
            <v>秋田県</v>
          </cell>
        </row>
        <row r="657">
          <cell r="A657" t="str">
            <v>山形県</v>
          </cell>
        </row>
        <row r="658">
          <cell r="A658" t="str">
            <v>福島県</v>
          </cell>
        </row>
        <row r="659">
          <cell r="A659" t="str">
            <v>茨城県</v>
          </cell>
        </row>
        <row r="660">
          <cell r="A660" t="str">
            <v>栃木県</v>
          </cell>
        </row>
        <row r="661">
          <cell r="A661" t="str">
            <v>群馬県</v>
          </cell>
        </row>
        <row r="662">
          <cell r="A662" t="str">
            <v>埼玉県</v>
          </cell>
        </row>
        <row r="663">
          <cell r="A663" t="str">
            <v>千葉県</v>
          </cell>
        </row>
        <row r="664">
          <cell r="A664" t="str">
            <v>東京都</v>
          </cell>
        </row>
        <row r="665">
          <cell r="A665" t="str">
            <v>神奈川県</v>
          </cell>
        </row>
        <row r="666">
          <cell r="A666" t="str">
            <v>新潟県</v>
          </cell>
        </row>
        <row r="667">
          <cell r="A667" t="str">
            <v>富山県</v>
          </cell>
        </row>
        <row r="668">
          <cell r="A668" t="str">
            <v>石川県</v>
          </cell>
        </row>
        <row r="669">
          <cell r="A669" t="str">
            <v>福井県</v>
          </cell>
        </row>
        <row r="670">
          <cell r="A670" t="str">
            <v>山梨県</v>
          </cell>
        </row>
        <row r="671">
          <cell r="A671" t="str">
            <v>長野県</v>
          </cell>
        </row>
        <row r="672">
          <cell r="A672" t="str">
            <v>岐阜県</v>
          </cell>
        </row>
        <row r="673">
          <cell r="A673" t="str">
            <v>静岡県</v>
          </cell>
        </row>
        <row r="674">
          <cell r="A674" t="str">
            <v>愛知県</v>
          </cell>
        </row>
        <row r="675">
          <cell r="A675" t="str">
            <v>三重県</v>
          </cell>
        </row>
        <row r="676">
          <cell r="A676" t="str">
            <v>滋賀県</v>
          </cell>
        </row>
        <row r="677">
          <cell r="A677" t="str">
            <v>京都府</v>
          </cell>
        </row>
        <row r="678">
          <cell r="A678" t="str">
            <v>大阪府</v>
          </cell>
        </row>
        <row r="679">
          <cell r="A679" t="str">
            <v>兵庫県</v>
          </cell>
        </row>
        <row r="680">
          <cell r="A680" t="str">
            <v>奈良県</v>
          </cell>
        </row>
        <row r="681">
          <cell r="A681" t="str">
            <v>和歌山県</v>
          </cell>
        </row>
        <row r="682">
          <cell r="A682" t="str">
            <v>鳥取県</v>
          </cell>
        </row>
        <row r="683">
          <cell r="A683" t="str">
            <v>島根県</v>
          </cell>
        </row>
        <row r="684">
          <cell r="A684" t="str">
            <v>岡山県</v>
          </cell>
        </row>
        <row r="685">
          <cell r="A685" t="str">
            <v>広島県</v>
          </cell>
        </row>
        <row r="686">
          <cell r="A686" t="str">
            <v>山口県</v>
          </cell>
        </row>
        <row r="687">
          <cell r="A687" t="str">
            <v>徳島県</v>
          </cell>
        </row>
        <row r="688">
          <cell r="A688" t="str">
            <v>香川県</v>
          </cell>
        </row>
        <row r="689">
          <cell r="A689" t="str">
            <v>愛媛県</v>
          </cell>
        </row>
        <row r="690">
          <cell r="A690" t="str">
            <v>高知県</v>
          </cell>
        </row>
        <row r="691">
          <cell r="A691" t="str">
            <v>福岡県</v>
          </cell>
        </row>
        <row r="692">
          <cell r="A692" t="str">
            <v>佐賀県</v>
          </cell>
        </row>
        <row r="693">
          <cell r="A693" t="str">
            <v>長崎県</v>
          </cell>
        </row>
        <row r="694">
          <cell r="A694" t="str">
            <v>熊本県</v>
          </cell>
        </row>
        <row r="695">
          <cell r="A695" t="str">
            <v>大分県</v>
          </cell>
        </row>
        <row r="696">
          <cell r="A696" t="str">
            <v>宮崎県</v>
          </cell>
        </row>
        <row r="697">
          <cell r="A697" t="str">
            <v>鹿児島県</v>
          </cell>
        </row>
        <row r="698">
          <cell r="A698" t="str">
            <v>沖縄県</v>
          </cell>
        </row>
        <row r="881">
          <cell r="A881" t="str">
            <v>日本</v>
          </cell>
        </row>
        <row r="882">
          <cell r="A882" t="str">
            <v>アフガニスタン</v>
          </cell>
        </row>
        <row r="883">
          <cell r="A883" t="str">
            <v>アメリカ合衆国</v>
          </cell>
        </row>
        <row r="884">
          <cell r="A884" t="str">
            <v>アラブ首長国連邦</v>
          </cell>
        </row>
        <row r="885">
          <cell r="A885" t="str">
            <v>アルジェリア</v>
          </cell>
        </row>
        <row r="886">
          <cell r="A886" t="str">
            <v>アルゼンチン</v>
          </cell>
        </row>
        <row r="887">
          <cell r="A887" t="str">
            <v>イエメン</v>
          </cell>
        </row>
        <row r="888">
          <cell r="A888" t="str">
            <v>イギリス</v>
          </cell>
        </row>
        <row r="889">
          <cell r="A889" t="str">
            <v>イスラエル</v>
          </cell>
        </row>
        <row r="890">
          <cell r="A890" t="str">
            <v>イタリア</v>
          </cell>
        </row>
        <row r="891">
          <cell r="A891" t="str">
            <v>イラク</v>
          </cell>
        </row>
        <row r="892">
          <cell r="A892" t="str">
            <v>イラン</v>
          </cell>
        </row>
        <row r="893">
          <cell r="A893" t="str">
            <v>インド</v>
          </cell>
        </row>
        <row r="894">
          <cell r="A894" t="str">
            <v>インドネシア</v>
          </cell>
        </row>
        <row r="895">
          <cell r="A895" t="str">
            <v>ウガンダ</v>
          </cell>
        </row>
        <row r="896">
          <cell r="A896" t="str">
            <v>ウクライナ</v>
          </cell>
        </row>
        <row r="897">
          <cell r="A897" t="str">
            <v>エクアドル</v>
          </cell>
        </row>
        <row r="898">
          <cell r="A898" t="str">
            <v>エジプト</v>
          </cell>
        </row>
        <row r="899">
          <cell r="A899" t="str">
            <v>エストニア</v>
          </cell>
        </row>
        <row r="900">
          <cell r="A900" t="str">
            <v>エチオピア</v>
          </cell>
        </row>
        <row r="901">
          <cell r="A901" t="str">
            <v>エルサルバドル</v>
          </cell>
        </row>
        <row r="902">
          <cell r="A902" t="str">
            <v>オーストラリア</v>
          </cell>
        </row>
        <row r="903">
          <cell r="A903" t="str">
            <v>オーストリア</v>
          </cell>
        </row>
        <row r="904">
          <cell r="A904" t="str">
            <v>オマーン</v>
          </cell>
        </row>
        <row r="905">
          <cell r="A905" t="str">
            <v>オランダ</v>
          </cell>
        </row>
        <row r="906">
          <cell r="A906" t="str">
            <v>ガーナ</v>
          </cell>
        </row>
        <row r="907">
          <cell r="A907" t="str">
            <v>ガイアナ</v>
          </cell>
        </row>
        <row r="908">
          <cell r="A908" t="str">
            <v>カタール</v>
          </cell>
        </row>
        <row r="909">
          <cell r="A909" t="str">
            <v>カナダ</v>
          </cell>
        </row>
        <row r="910">
          <cell r="A910" t="str">
            <v>カメルーン</v>
          </cell>
        </row>
        <row r="911">
          <cell r="A911" t="str">
            <v>韓国</v>
          </cell>
        </row>
        <row r="912">
          <cell r="A912" t="str">
            <v>カンボジア</v>
          </cell>
        </row>
        <row r="913">
          <cell r="A913" t="str">
            <v>ギニア</v>
          </cell>
        </row>
        <row r="914">
          <cell r="A914" t="str">
            <v>キューバ</v>
          </cell>
        </row>
        <row r="915">
          <cell r="A915" t="str">
            <v>ギリシア</v>
          </cell>
        </row>
        <row r="916">
          <cell r="A916" t="str">
            <v>キルギスタン</v>
          </cell>
        </row>
        <row r="917">
          <cell r="A917" t="str">
            <v>グァテマラ</v>
          </cell>
        </row>
        <row r="918">
          <cell r="A918" t="str">
            <v>クロアチア</v>
          </cell>
        </row>
        <row r="919">
          <cell r="A919" t="str">
            <v>ケニア</v>
          </cell>
        </row>
        <row r="920">
          <cell r="A920" t="str">
            <v>コスタリカ</v>
          </cell>
        </row>
        <row r="921">
          <cell r="A921" t="str">
            <v>コロンビア</v>
          </cell>
        </row>
        <row r="922">
          <cell r="A922" t="str">
            <v>コンゴ</v>
          </cell>
        </row>
        <row r="923">
          <cell r="A923" t="str">
            <v>サウジアラビア</v>
          </cell>
        </row>
        <row r="924">
          <cell r="A924" t="str">
            <v>ザンビア</v>
          </cell>
        </row>
        <row r="925">
          <cell r="A925" t="str">
            <v>ジブチ</v>
          </cell>
        </row>
        <row r="926">
          <cell r="A926" t="str">
            <v>ジャマイカ</v>
          </cell>
        </row>
        <row r="927">
          <cell r="A927" t="str">
            <v>シリア</v>
          </cell>
        </row>
        <row r="928">
          <cell r="A928" t="str">
            <v>シンガポール</v>
          </cell>
        </row>
        <row r="929">
          <cell r="A929" t="str">
            <v>スイス</v>
          </cell>
        </row>
        <row r="930">
          <cell r="A930" t="str">
            <v>スウェーデン</v>
          </cell>
        </row>
        <row r="931">
          <cell r="A931" t="str">
            <v>スーダン</v>
          </cell>
        </row>
        <row r="932">
          <cell r="A932" t="str">
            <v>スペイン</v>
          </cell>
        </row>
        <row r="933">
          <cell r="A933" t="str">
            <v>スリランカ</v>
          </cell>
        </row>
        <row r="934">
          <cell r="A934" t="str">
            <v>スロバキア</v>
          </cell>
        </row>
        <row r="935">
          <cell r="A935" t="str">
            <v>ソロモン諸島</v>
          </cell>
        </row>
        <row r="936">
          <cell r="A936" t="str">
            <v>タイ</v>
          </cell>
        </row>
        <row r="937">
          <cell r="A937" t="str">
            <v>台湾</v>
          </cell>
        </row>
        <row r="938">
          <cell r="A938" t="str">
            <v>チェコ</v>
          </cell>
        </row>
        <row r="939">
          <cell r="A939" t="str">
            <v>チャド</v>
          </cell>
        </row>
        <row r="940">
          <cell r="A940" t="str">
            <v>中央アフリカ</v>
          </cell>
        </row>
        <row r="941">
          <cell r="A941" t="str">
            <v>中国</v>
          </cell>
        </row>
        <row r="942">
          <cell r="A942" t="str">
            <v>チリ</v>
          </cell>
        </row>
        <row r="943">
          <cell r="A943" t="str">
            <v>デンマーク</v>
          </cell>
        </row>
        <row r="944">
          <cell r="A944" t="str">
            <v>ドイツ</v>
          </cell>
        </row>
        <row r="945">
          <cell r="A945" t="str">
            <v>トーゴ</v>
          </cell>
        </row>
        <row r="946">
          <cell r="A946" t="str">
            <v>トリニダッドトバゴ</v>
          </cell>
        </row>
        <row r="947">
          <cell r="A947" t="str">
            <v>トルコ</v>
          </cell>
        </row>
        <row r="948">
          <cell r="A948" t="str">
            <v>トンガ</v>
          </cell>
        </row>
        <row r="949">
          <cell r="A949" t="str">
            <v>ナイジェリア</v>
          </cell>
        </row>
        <row r="950">
          <cell r="A950" t="str">
            <v>ニカラグア</v>
          </cell>
        </row>
        <row r="951">
          <cell r="A951" t="str">
            <v>ニュージーランド</v>
          </cell>
        </row>
        <row r="952">
          <cell r="A952" t="str">
            <v>ネパール</v>
          </cell>
        </row>
        <row r="953">
          <cell r="A953" t="str">
            <v>ノルウェー</v>
          </cell>
        </row>
        <row r="954">
          <cell r="A954" t="str">
            <v>バーレーン</v>
          </cell>
        </row>
        <row r="955">
          <cell r="A955" t="str">
            <v>ハイチ</v>
          </cell>
        </row>
        <row r="956">
          <cell r="A956" t="str">
            <v>パキスタン</v>
          </cell>
        </row>
        <row r="957">
          <cell r="A957" t="str">
            <v>バチカン</v>
          </cell>
        </row>
        <row r="958">
          <cell r="A958" t="str">
            <v>パナマ</v>
          </cell>
        </row>
        <row r="959">
          <cell r="A959" t="str">
            <v>パプアニューギニア</v>
          </cell>
        </row>
        <row r="960">
          <cell r="A960" t="str">
            <v>パラオ</v>
          </cell>
        </row>
        <row r="961">
          <cell r="A961" t="str">
            <v>パラグアイ</v>
          </cell>
        </row>
        <row r="962">
          <cell r="A962" t="str">
            <v>ハンガリー</v>
          </cell>
        </row>
        <row r="963">
          <cell r="A963" t="str">
            <v>バングラデシュ</v>
          </cell>
        </row>
        <row r="964">
          <cell r="A964" t="str">
            <v>フィジー</v>
          </cell>
        </row>
        <row r="965">
          <cell r="A965" t="str">
            <v>フィリピン</v>
          </cell>
        </row>
        <row r="966">
          <cell r="A966" t="str">
            <v>フィンランド</v>
          </cell>
        </row>
        <row r="967">
          <cell r="A967" t="str">
            <v>ブラジル</v>
          </cell>
        </row>
        <row r="968">
          <cell r="A968" t="str">
            <v>フランス</v>
          </cell>
        </row>
        <row r="969">
          <cell r="A969" t="str">
            <v>ブルガリア</v>
          </cell>
        </row>
        <row r="970">
          <cell r="A970" t="str">
            <v>ブルキナファソ</v>
          </cell>
        </row>
        <row r="971">
          <cell r="A971" t="str">
            <v>ベトナム</v>
          </cell>
        </row>
        <row r="972">
          <cell r="A972" t="str">
            <v>ベネズエラ</v>
          </cell>
        </row>
        <row r="973">
          <cell r="A973" t="str">
            <v>ペルー</v>
          </cell>
        </row>
        <row r="974">
          <cell r="A974" t="str">
            <v>ベルギー</v>
          </cell>
        </row>
        <row r="975">
          <cell r="A975" t="str">
            <v>ポーランド</v>
          </cell>
        </row>
        <row r="976">
          <cell r="A976" t="str">
            <v>ボスニア・ヘルツェゴビナ</v>
          </cell>
        </row>
        <row r="977">
          <cell r="A977" t="str">
            <v>ボリビア</v>
          </cell>
        </row>
        <row r="978">
          <cell r="A978" t="str">
            <v>ポルトガル</v>
          </cell>
        </row>
        <row r="979">
          <cell r="A979" t="str">
            <v>ホンジュラス</v>
          </cell>
        </row>
        <row r="980">
          <cell r="A980" t="str">
            <v>マーシャル諸島</v>
          </cell>
        </row>
        <row r="981">
          <cell r="A981" t="str">
            <v>マダガスカル</v>
          </cell>
        </row>
        <row r="982">
          <cell r="A982" t="str">
            <v>マラウイ</v>
          </cell>
        </row>
        <row r="983">
          <cell r="A983" t="str">
            <v>マリ</v>
          </cell>
        </row>
        <row r="984">
          <cell r="A984" t="str">
            <v>マルタ</v>
          </cell>
        </row>
        <row r="985">
          <cell r="A985" t="str">
            <v>マレーシア</v>
          </cell>
        </row>
        <row r="986">
          <cell r="A986" t="str">
            <v>ミクロネシア連邦</v>
          </cell>
        </row>
        <row r="987">
          <cell r="A987" t="str">
            <v>南アフリカ</v>
          </cell>
        </row>
        <row r="988">
          <cell r="A988" t="str">
            <v>ミャンマー</v>
          </cell>
        </row>
        <row r="989">
          <cell r="A989" t="str">
            <v>メキシコ</v>
          </cell>
        </row>
        <row r="990">
          <cell r="A990" t="str">
            <v>モザンビーク</v>
          </cell>
        </row>
        <row r="991">
          <cell r="A991" t="str">
            <v>モンゴル</v>
          </cell>
        </row>
        <row r="992">
          <cell r="A992" t="str">
            <v>ユーゴスラビア</v>
          </cell>
        </row>
        <row r="993">
          <cell r="A993" t="str">
            <v>ヨルダン</v>
          </cell>
        </row>
        <row r="994">
          <cell r="A994" t="str">
            <v>ラオス</v>
          </cell>
        </row>
        <row r="995">
          <cell r="A995" t="str">
            <v>ラトビア</v>
          </cell>
        </row>
        <row r="996">
          <cell r="A996" t="str">
            <v>リトアニア共和国</v>
          </cell>
        </row>
        <row r="997">
          <cell r="A997" t="str">
            <v>ルーマニア</v>
          </cell>
        </row>
        <row r="998">
          <cell r="A998" t="str">
            <v>ルクセンブルク</v>
          </cell>
        </row>
        <row r="999">
          <cell r="A999" t="str">
            <v>ロシア連邦</v>
          </cell>
        </row>
        <row r="1000">
          <cell r="A1000" t="str">
            <v>その他</v>
          </cell>
        </row>
      </sheetData>
      <sheetData sheetId="2" refreshError="1"/>
      <sheetData sheetId="3" refreshError="1"/>
      <sheetData sheetId="4" refreshError="1"/>
      <sheetData sheetId="5" refreshError="1"/>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望額調書（新）"/>
      <sheetName val="備品購入理由書"/>
      <sheetName val="要望書 (様式)"/>
      <sheetName val="記載例★"/>
      <sheetName val="要望額調書"/>
      <sheetName val="要望額調書データ(29wam)"/>
    </sheetNames>
    <sheetDataSet>
      <sheetData sheetId="0"/>
      <sheetData sheetId="1"/>
      <sheetData sheetId="2">
        <row r="72">
          <cell r="L72" t="str">
            <v>（1）安心して暮らせるための地域共生社会の実現に資する事業</v>
          </cell>
        </row>
        <row r="73">
          <cell r="L73" t="str">
            <v>（2）求められる介護サービスを提供するための多様な人材の確保、生産性の向上に資する事業</v>
          </cell>
        </row>
        <row r="74">
          <cell r="L74" t="str">
            <v>（3）介護する家族の不安や悩みに答える相談機能の強化・支援体制の充実に資する事業</v>
          </cell>
        </row>
        <row r="75">
          <cell r="L75" t="str">
            <v>（4）介護に取り組む家族が介護休業・介護休暇を取得しやすい職場環境の整備に資する事業</v>
          </cell>
        </row>
        <row r="76">
          <cell r="L76" t="str">
            <v>（5）介護と仕事を両立させるための働き方改革の推進に資する事業</v>
          </cell>
        </row>
        <row r="77">
          <cell r="L77" t="str">
            <v>（6）元気で豊かな老後を送れる健康寿命の延伸に向けた取り組み強化及び高齢者への多様な就労の機会の確保に資する事業</v>
          </cell>
        </row>
        <row r="78">
          <cell r="L78" t="str">
            <v>（7）障害者、難病患者、がん患者等の活躍を支援する事業</v>
          </cell>
        </row>
        <row r="79">
          <cell r="L79" t="str">
            <v>（8）結婚、子育ての希望実現の基盤となる若者の雇用安定・待遇改善に資する事業</v>
          </cell>
        </row>
        <row r="80">
          <cell r="L80" t="str">
            <v>（9）妊娠・出産・育児に関する各段階の負担・悩み・不安を切れ目なく解消するための支援事業</v>
          </cell>
        </row>
        <row r="81">
          <cell r="L81" t="str">
            <v>（10）子育てを家族で支える三世代同居・近居しやすい環境づくりに資する事業</v>
          </cell>
        </row>
        <row r="82">
          <cell r="L82" t="str">
            <v>（11）出産後・子育て中も就業が可能な多様な保育サービスの充実・多様な人材の確保・生産性の向上に資する事業</v>
          </cell>
        </row>
        <row r="83">
          <cell r="L83" t="str">
            <v>（12）出産・子育ての現場である地域の実情に即した働き方改革の推進に資する事業</v>
          </cell>
        </row>
        <row r="84">
          <cell r="L84" t="str">
            <v>（13）希望する教育を受けることを阻む経済事情など様々な制約の克服に資する事業</v>
          </cell>
        </row>
        <row r="85">
          <cell r="L85" t="str">
            <v>（14）子育てが困難な状況にある家族・子供等への配慮・対策等の強化に資する事業</v>
          </cell>
        </row>
      </sheetData>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27助成金処理簿"/>
      <sheetName val="送付先住所情報"/>
      <sheetName val="処理日数"/>
      <sheetName val="リスト"/>
      <sheetName val="H27助成金処理簿 ９月２日現在"/>
      <sheetName val="Sheet2"/>
    </sheetNames>
    <sheetDataSet>
      <sheetData sheetId="0" refreshError="1"/>
      <sheetData sheetId="1" refreshError="1"/>
      <sheetData sheetId="2" refreshError="1"/>
      <sheetData sheetId="3">
        <row r="2">
          <cell r="A2" t="str">
            <v>宮川</v>
          </cell>
        </row>
        <row r="3">
          <cell r="A3" t="str">
            <v>山本</v>
          </cell>
        </row>
        <row r="4">
          <cell r="A4" t="str">
            <v>五十嵐</v>
          </cell>
        </row>
        <row r="5">
          <cell r="A5" t="str">
            <v>井原</v>
          </cell>
        </row>
        <row r="6">
          <cell r="A6" t="str">
            <v>渡真利</v>
          </cell>
        </row>
        <row r="7">
          <cell r="A7" t="str">
            <v>芹澤</v>
          </cell>
        </row>
        <row r="8">
          <cell r="A8" t="str">
            <v>宮﨑</v>
          </cell>
        </row>
        <row r="9">
          <cell r="A9" t="str">
            <v>平原</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onsolas-Verdana">
      <a:majorFont>
        <a:latin typeface="Consolas" panose="020B0609020204030204"/>
        <a:ea typeface=""/>
        <a:cs typeface=""/>
        <a:font script="Jpan" typeface="HG丸ｺﾞｼｯｸM-PRO"/>
        <a:font script="Hang" typeface="HY중고딕"/>
        <a:font script="Hans" typeface="华文楷体"/>
        <a:font script="Hant" typeface="新細明體"/>
        <a:font script="Arab" typeface="Tahoma"/>
        <a:font script="Hebr" typeface="Levenim MT"/>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Verdana" panose="020B0604030504040204"/>
        <a:ea typeface=""/>
        <a:cs typeface=""/>
        <a:font script="Jpan" typeface="ＭＳ ゴシック"/>
        <a:font script="Hang" typeface="굴림"/>
        <a:font script="Hans" typeface="微软雅黑"/>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4.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5.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7.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L90"/>
  <sheetViews>
    <sheetView tabSelected="1" view="pageBreakPreview" zoomScale="40" zoomScaleNormal="100" zoomScaleSheetLayoutView="40" workbookViewId="0">
      <selection activeCell="V19" sqref="V19:X21"/>
    </sheetView>
  </sheetViews>
  <sheetFormatPr defaultRowHeight="13"/>
  <cols>
    <col min="1" max="4" width="8.90625" style="34"/>
    <col min="5" max="5" width="4.6328125" style="34" customWidth="1"/>
    <col min="6" max="7" width="8.90625" style="34"/>
    <col min="8" max="8" width="14.08984375" style="34" customWidth="1"/>
    <col min="9" max="9" width="8.90625" style="34"/>
    <col min="10" max="10" width="31.81640625" style="34" customWidth="1"/>
    <col min="11" max="12" width="8.90625" style="34"/>
    <col min="13" max="13" width="22.453125" style="34" customWidth="1"/>
    <col min="14" max="23" width="8.90625" style="34"/>
    <col min="24" max="24" width="24.90625" style="34" customWidth="1"/>
    <col min="25" max="25" width="8.90625" style="34"/>
    <col min="26" max="26" width="4.36328125" style="34" customWidth="1"/>
    <col min="27" max="27" width="8.90625" style="34"/>
  </cols>
  <sheetData>
    <row r="1" spans="2:27" ht="13.5" thickBot="1"/>
    <row r="2" spans="2:27" ht="13.5" thickTop="1">
      <c r="O2" s="35"/>
      <c r="P2" s="431" t="s">
        <v>459</v>
      </c>
      <c r="Q2" s="432"/>
      <c r="R2" s="432"/>
      <c r="S2" s="432"/>
      <c r="T2" s="432"/>
      <c r="U2" s="432"/>
      <c r="V2" s="432"/>
      <c r="W2" s="432"/>
      <c r="X2" s="432"/>
      <c r="Y2" s="432"/>
      <c r="Z2" s="432"/>
      <c r="AA2" s="433"/>
    </row>
    <row r="3" spans="2:27">
      <c r="D3" s="440" t="s">
        <v>256</v>
      </c>
      <c r="E3" s="441"/>
      <c r="F3" s="441"/>
      <c r="G3" s="441"/>
      <c r="H3" s="441"/>
      <c r="I3" s="441"/>
      <c r="J3" s="441"/>
      <c r="K3" s="441"/>
      <c r="L3" s="408"/>
      <c r="O3" s="35"/>
      <c r="P3" s="434"/>
      <c r="Q3" s="435"/>
      <c r="R3" s="435"/>
      <c r="S3" s="435"/>
      <c r="T3" s="435"/>
      <c r="U3" s="435"/>
      <c r="V3" s="435"/>
      <c r="W3" s="435"/>
      <c r="X3" s="435"/>
      <c r="Y3" s="435"/>
      <c r="Z3" s="435"/>
      <c r="AA3" s="436"/>
    </row>
    <row r="4" spans="2:27">
      <c r="D4" s="442"/>
      <c r="E4" s="443"/>
      <c r="F4" s="443"/>
      <c r="G4" s="443"/>
      <c r="H4" s="443"/>
      <c r="I4" s="443"/>
      <c r="J4" s="443"/>
      <c r="K4" s="443"/>
      <c r="L4" s="444"/>
      <c r="O4" s="35"/>
      <c r="P4" s="434"/>
      <c r="Q4" s="435"/>
      <c r="R4" s="435"/>
      <c r="S4" s="435"/>
      <c r="T4" s="435"/>
      <c r="U4" s="435"/>
      <c r="V4" s="435"/>
      <c r="W4" s="435"/>
      <c r="X4" s="435"/>
      <c r="Y4" s="435"/>
      <c r="Z4" s="435"/>
      <c r="AA4" s="436"/>
    </row>
    <row r="5" spans="2:27" ht="13.5" thickBot="1">
      <c r="D5" s="409"/>
      <c r="E5" s="410"/>
      <c r="F5" s="410"/>
      <c r="G5" s="410"/>
      <c r="H5" s="410"/>
      <c r="I5" s="410"/>
      <c r="J5" s="410"/>
      <c r="K5" s="410"/>
      <c r="L5" s="411"/>
      <c r="O5" s="35"/>
      <c r="P5" s="437"/>
      <c r="Q5" s="438"/>
      <c r="R5" s="438"/>
      <c r="S5" s="438"/>
      <c r="T5" s="438"/>
      <c r="U5" s="438"/>
      <c r="V5" s="438"/>
      <c r="W5" s="438"/>
      <c r="X5" s="438"/>
      <c r="Y5" s="438"/>
      <c r="Z5" s="438"/>
      <c r="AA5" s="439"/>
    </row>
    <row r="6" spans="2:27" ht="13.5" thickTop="1">
      <c r="N6" s="36"/>
      <c r="O6" s="36"/>
      <c r="P6" s="36"/>
      <c r="Q6" s="36"/>
      <c r="R6" s="36"/>
      <c r="S6" s="36"/>
      <c r="T6" s="36"/>
      <c r="U6" s="36"/>
      <c r="V6" s="36"/>
      <c r="W6" s="36"/>
    </row>
    <row r="7" spans="2:27" ht="25.25" customHeight="1">
      <c r="K7" s="440" t="s">
        <v>32</v>
      </c>
      <c r="L7" s="398"/>
      <c r="M7" s="399"/>
      <c r="N7" s="445">
        <f>要望書!J10</f>
        <v>0</v>
      </c>
      <c r="O7" s="446"/>
      <c r="P7" s="446"/>
      <c r="Q7" s="446"/>
      <c r="R7" s="446"/>
      <c r="S7" s="446"/>
      <c r="T7" s="446"/>
      <c r="U7" s="449">
        <f>要望書!J12</f>
        <v>0</v>
      </c>
      <c r="V7" s="449"/>
      <c r="W7" s="449"/>
      <c r="X7" s="449"/>
      <c r="Y7" s="449"/>
      <c r="Z7" s="449"/>
      <c r="AA7" s="450"/>
    </row>
    <row r="8" spans="2:27" ht="25.25" customHeight="1">
      <c r="K8" s="403"/>
      <c r="L8" s="404"/>
      <c r="M8" s="405"/>
      <c r="N8" s="447"/>
      <c r="O8" s="448"/>
      <c r="P8" s="448"/>
      <c r="Q8" s="448"/>
      <c r="R8" s="448"/>
      <c r="S8" s="448"/>
      <c r="T8" s="448"/>
      <c r="U8" s="451"/>
      <c r="V8" s="451"/>
      <c r="W8" s="451"/>
      <c r="X8" s="451"/>
      <c r="Y8" s="451"/>
      <c r="Z8" s="451"/>
      <c r="AA8" s="452"/>
    </row>
    <row r="10" spans="2:27" ht="33" customHeight="1">
      <c r="D10" s="430" t="s">
        <v>460</v>
      </c>
      <c r="E10" s="430"/>
      <c r="F10" s="430"/>
      <c r="G10" s="430"/>
      <c r="H10" s="430"/>
      <c r="I10" s="430"/>
      <c r="J10" s="430"/>
      <c r="K10" s="430"/>
      <c r="L10" s="430"/>
      <c r="M10" s="430"/>
      <c r="N10" s="430"/>
      <c r="O10" s="430"/>
      <c r="P10" s="430"/>
      <c r="Q10" s="430"/>
      <c r="R10" s="430"/>
      <c r="S10" s="430"/>
      <c r="T10" s="430"/>
      <c r="U10" s="430"/>
      <c r="V10" s="430"/>
      <c r="W10" s="430"/>
      <c r="X10" s="430"/>
      <c r="Y10" s="430"/>
      <c r="Z10" s="430"/>
      <c r="AA10" s="430"/>
    </row>
    <row r="11" spans="2:27" ht="33" customHeight="1">
      <c r="D11" s="430"/>
      <c r="E11" s="430"/>
      <c r="F11" s="430"/>
      <c r="G11" s="430"/>
      <c r="H11" s="430"/>
      <c r="I11" s="430"/>
      <c r="J11" s="430"/>
      <c r="K11" s="430"/>
      <c r="L11" s="430"/>
      <c r="M11" s="430"/>
      <c r="N11" s="430"/>
      <c r="O11" s="430"/>
      <c r="P11" s="430"/>
      <c r="Q11" s="430"/>
      <c r="R11" s="430"/>
      <c r="S11" s="430"/>
      <c r="T11" s="430"/>
      <c r="U11" s="430"/>
      <c r="V11" s="430"/>
      <c r="W11" s="430"/>
      <c r="X11" s="430"/>
      <c r="Y11" s="430"/>
      <c r="Z11" s="430"/>
      <c r="AA11" s="430"/>
    </row>
    <row r="12" spans="2:27">
      <c r="D12" s="37"/>
      <c r="E12" s="37"/>
      <c r="F12" s="37"/>
      <c r="G12" s="37"/>
      <c r="H12" s="37"/>
      <c r="I12" s="37"/>
      <c r="J12" s="37"/>
      <c r="K12" s="37"/>
      <c r="L12" s="37"/>
      <c r="M12" s="37"/>
      <c r="N12" s="37"/>
      <c r="O12" s="37"/>
      <c r="P12" s="37"/>
      <c r="Q12" s="37"/>
      <c r="R12" s="37"/>
      <c r="S12" s="37"/>
      <c r="T12" s="37"/>
      <c r="U12" s="37"/>
      <c r="V12" s="37"/>
      <c r="W12" s="37"/>
      <c r="X12" s="37"/>
      <c r="Y12" s="37"/>
      <c r="Z12" s="37"/>
      <c r="AA12" s="37"/>
    </row>
    <row r="13" spans="2:27">
      <c r="D13" s="37"/>
      <c r="E13" s="37"/>
      <c r="F13" s="37"/>
      <c r="G13" s="37"/>
      <c r="H13" s="37"/>
      <c r="I13" s="37"/>
      <c r="J13" s="37"/>
      <c r="K13" s="37"/>
      <c r="L13" s="37"/>
      <c r="M13" s="37"/>
      <c r="N13" s="37"/>
      <c r="O13" s="37"/>
      <c r="P13" s="37"/>
      <c r="Q13" s="37"/>
      <c r="R13" s="37"/>
      <c r="S13" s="37"/>
      <c r="T13" s="37"/>
      <c r="U13" s="37"/>
      <c r="V13" s="37"/>
      <c r="W13" s="37"/>
      <c r="X13" s="37"/>
      <c r="Y13" s="37"/>
      <c r="Z13" s="37"/>
      <c r="AA13" s="37"/>
    </row>
    <row r="14" spans="2:27" ht="35" customHeight="1">
      <c r="B14" s="396" t="s">
        <v>516</v>
      </c>
      <c r="C14" s="396"/>
      <c r="D14" s="396"/>
      <c r="E14" s="396"/>
      <c r="F14" s="396"/>
      <c r="G14" s="396"/>
      <c r="H14" s="396"/>
      <c r="I14" s="396"/>
      <c r="J14" s="396"/>
      <c r="K14" s="396"/>
      <c r="L14" s="396"/>
      <c r="M14" s="396"/>
      <c r="N14" s="396"/>
      <c r="O14" s="396"/>
      <c r="P14" s="396"/>
      <c r="Q14" s="396"/>
      <c r="R14" s="396"/>
      <c r="S14" s="396"/>
      <c r="T14" s="396"/>
      <c r="U14" s="396"/>
      <c r="V14" s="396"/>
      <c r="W14" s="396"/>
      <c r="X14" s="396"/>
      <c r="Y14" s="396"/>
      <c r="Z14" s="396"/>
      <c r="AA14" s="396"/>
    </row>
    <row r="15" spans="2:27" ht="35" customHeight="1">
      <c r="B15" s="396"/>
      <c r="C15" s="396"/>
      <c r="D15" s="396"/>
      <c r="E15" s="396"/>
      <c r="F15" s="396"/>
      <c r="G15" s="396"/>
      <c r="H15" s="396"/>
      <c r="I15" s="396"/>
      <c r="J15" s="396"/>
      <c r="K15" s="396"/>
      <c r="L15" s="396"/>
      <c r="M15" s="396"/>
      <c r="N15" s="396"/>
      <c r="O15" s="396"/>
      <c r="P15" s="396"/>
      <c r="Q15" s="396"/>
      <c r="R15" s="396"/>
      <c r="S15" s="396"/>
      <c r="T15" s="396"/>
      <c r="U15" s="396"/>
      <c r="V15" s="396"/>
      <c r="W15" s="396"/>
      <c r="X15" s="396"/>
      <c r="Y15" s="396"/>
      <c r="Z15" s="396"/>
      <c r="AA15" s="396"/>
    </row>
    <row r="16" spans="2:27" ht="19.25" customHeight="1">
      <c r="D16" s="32"/>
      <c r="E16" s="32"/>
      <c r="F16" s="32"/>
      <c r="G16" s="32"/>
      <c r="H16" s="32"/>
    </row>
    <row r="17" spans="1:25" ht="18.75" customHeight="1">
      <c r="A17" s="35"/>
      <c r="B17" s="397" t="s">
        <v>183</v>
      </c>
      <c r="C17" s="398"/>
      <c r="D17" s="398"/>
      <c r="E17" s="398"/>
      <c r="F17" s="398"/>
      <c r="G17" s="398"/>
      <c r="H17" s="398"/>
      <c r="I17" s="398"/>
      <c r="J17" s="399"/>
      <c r="K17" s="397" t="s">
        <v>176</v>
      </c>
      <c r="L17" s="398"/>
      <c r="M17" s="398"/>
      <c r="N17" s="398"/>
      <c r="O17" s="398"/>
      <c r="P17" s="398"/>
      <c r="Q17" s="398"/>
      <c r="R17" s="398"/>
      <c r="S17" s="398"/>
      <c r="T17" s="398"/>
      <c r="U17" s="399"/>
      <c r="V17" s="406" t="s">
        <v>182</v>
      </c>
      <c r="W17" s="407"/>
      <c r="X17" s="408"/>
    </row>
    <row r="18" spans="1:25" ht="18.75" customHeight="1" thickBot="1">
      <c r="A18" s="35"/>
      <c r="B18" s="400"/>
      <c r="C18" s="401"/>
      <c r="D18" s="401"/>
      <c r="E18" s="401"/>
      <c r="F18" s="401"/>
      <c r="G18" s="401"/>
      <c r="H18" s="401"/>
      <c r="I18" s="401"/>
      <c r="J18" s="402"/>
      <c r="K18" s="403"/>
      <c r="L18" s="404"/>
      <c r="M18" s="404"/>
      <c r="N18" s="404"/>
      <c r="O18" s="404"/>
      <c r="P18" s="404"/>
      <c r="Q18" s="404"/>
      <c r="R18" s="404"/>
      <c r="S18" s="404"/>
      <c r="T18" s="404"/>
      <c r="U18" s="405"/>
      <c r="V18" s="409"/>
      <c r="W18" s="410"/>
      <c r="X18" s="411"/>
    </row>
    <row r="19" spans="1:25" ht="20" customHeight="1" thickTop="1">
      <c r="A19" s="35"/>
      <c r="B19" s="412" t="s">
        <v>185</v>
      </c>
      <c r="C19" s="287" t="s">
        <v>453</v>
      </c>
      <c r="D19" s="416" t="s">
        <v>445</v>
      </c>
      <c r="E19" s="416"/>
      <c r="F19" s="416"/>
      <c r="G19" s="416"/>
      <c r="H19" s="416"/>
      <c r="I19" s="416"/>
      <c r="J19" s="417"/>
      <c r="K19" s="395" t="s">
        <v>206</v>
      </c>
      <c r="L19" s="422"/>
      <c r="M19" s="422"/>
      <c r="N19" s="422"/>
      <c r="O19" s="422"/>
      <c r="P19" s="422"/>
      <c r="Q19" s="422"/>
      <c r="R19" s="422"/>
      <c r="S19" s="422"/>
      <c r="T19" s="422"/>
      <c r="U19" s="423"/>
      <c r="V19" s="348" t="s">
        <v>275</v>
      </c>
      <c r="W19" s="349"/>
      <c r="X19" s="350"/>
    </row>
    <row r="20" spans="1:25" ht="20" customHeight="1">
      <c r="A20" s="35"/>
      <c r="B20" s="413"/>
      <c r="C20" s="288"/>
      <c r="D20" s="418"/>
      <c r="E20" s="418"/>
      <c r="F20" s="418"/>
      <c r="G20" s="418"/>
      <c r="H20" s="418"/>
      <c r="I20" s="418"/>
      <c r="J20" s="419"/>
      <c r="K20" s="424"/>
      <c r="L20" s="425"/>
      <c r="M20" s="425"/>
      <c r="N20" s="425"/>
      <c r="O20" s="425"/>
      <c r="P20" s="425"/>
      <c r="Q20" s="425"/>
      <c r="R20" s="425"/>
      <c r="S20" s="425"/>
      <c r="T20" s="425"/>
      <c r="U20" s="426"/>
      <c r="V20" s="351"/>
      <c r="W20" s="352"/>
      <c r="X20" s="353"/>
    </row>
    <row r="21" spans="1:25" ht="20" customHeight="1">
      <c r="A21" s="35"/>
      <c r="B21" s="413"/>
      <c r="C21" s="288"/>
      <c r="D21" s="420"/>
      <c r="E21" s="420"/>
      <c r="F21" s="420"/>
      <c r="G21" s="420"/>
      <c r="H21" s="420"/>
      <c r="I21" s="420"/>
      <c r="J21" s="421"/>
      <c r="K21" s="427"/>
      <c r="L21" s="428"/>
      <c r="M21" s="428"/>
      <c r="N21" s="428"/>
      <c r="O21" s="428"/>
      <c r="P21" s="428"/>
      <c r="Q21" s="428"/>
      <c r="R21" s="428"/>
      <c r="S21" s="428"/>
      <c r="T21" s="428"/>
      <c r="U21" s="429"/>
      <c r="V21" s="351"/>
      <c r="W21" s="352"/>
      <c r="X21" s="353"/>
      <c r="Y21" s="35"/>
    </row>
    <row r="22" spans="1:25" ht="20" customHeight="1">
      <c r="A22" s="35"/>
      <c r="B22" s="413"/>
      <c r="C22" s="288"/>
      <c r="D22" s="416" t="s">
        <v>446</v>
      </c>
      <c r="E22" s="416"/>
      <c r="F22" s="416"/>
      <c r="G22" s="416"/>
      <c r="H22" s="416"/>
      <c r="I22" s="416"/>
      <c r="J22" s="417"/>
      <c r="K22" s="424" t="s">
        <v>259</v>
      </c>
      <c r="L22" s="425"/>
      <c r="M22" s="425"/>
      <c r="N22" s="425"/>
      <c r="O22" s="425"/>
      <c r="P22" s="425"/>
      <c r="Q22" s="425"/>
      <c r="R22" s="425"/>
      <c r="S22" s="425"/>
      <c r="T22" s="425"/>
      <c r="U22" s="426"/>
      <c r="V22" s="348" t="s">
        <v>28</v>
      </c>
      <c r="W22" s="349"/>
      <c r="X22" s="350"/>
    </row>
    <row r="23" spans="1:25" ht="20" customHeight="1">
      <c r="A23" s="35"/>
      <c r="B23" s="413"/>
      <c r="C23" s="288"/>
      <c r="D23" s="418"/>
      <c r="E23" s="418"/>
      <c r="F23" s="418"/>
      <c r="G23" s="418"/>
      <c r="H23" s="418"/>
      <c r="I23" s="418"/>
      <c r="J23" s="419"/>
      <c r="K23" s="424"/>
      <c r="L23" s="425"/>
      <c r="M23" s="425"/>
      <c r="N23" s="425"/>
      <c r="O23" s="425"/>
      <c r="P23" s="425"/>
      <c r="Q23" s="425"/>
      <c r="R23" s="425"/>
      <c r="S23" s="425"/>
      <c r="T23" s="425"/>
      <c r="U23" s="426"/>
      <c r="V23" s="351"/>
      <c r="W23" s="352"/>
      <c r="X23" s="353"/>
    </row>
    <row r="24" spans="1:25" ht="20" customHeight="1">
      <c r="A24" s="35"/>
      <c r="B24" s="413"/>
      <c r="C24" s="288"/>
      <c r="D24" s="418"/>
      <c r="E24" s="418"/>
      <c r="F24" s="418"/>
      <c r="G24" s="418"/>
      <c r="H24" s="418"/>
      <c r="I24" s="418"/>
      <c r="J24" s="419"/>
      <c r="K24" s="427"/>
      <c r="L24" s="428"/>
      <c r="M24" s="428"/>
      <c r="N24" s="428"/>
      <c r="O24" s="428"/>
      <c r="P24" s="428"/>
      <c r="Q24" s="428"/>
      <c r="R24" s="428"/>
      <c r="S24" s="428"/>
      <c r="T24" s="428"/>
      <c r="U24" s="429"/>
      <c r="V24" s="351"/>
      <c r="W24" s="352"/>
      <c r="X24" s="353"/>
      <c r="Y24" s="35"/>
    </row>
    <row r="25" spans="1:25" ht="20" customHeight="1">
      <c r="A25" s="35"/>
      <c r="B25" s="413"/>
      <c r="C25" s="288"/>
      <c r="D25" s="418"/>
      <c r="E25" s="418"/>
      <c r="F25" s="418"/>
      <c r="G25" s="418"/>
      <c r="H25" s="418"/>
      <c r="I25" s="418"/>
      <c r="J25" s="419"/>
      <c r="K25" s="395" t="s">
        <v>196</v>
      </c>
      <c r="L25" s="422"/>
      <c r="M25" s="422"/>
      <c r="N25" s="422"/>
      <c r="O25" s="422"/>
      <c r="P25" s="422"/>
      <c r="Q25" s="422"/>
      <c r="R25" s="422"/>
      <c r="S25" s="422"/>
      <c r="T25" s="422"/>
      <c r="U25" s="423"/>
      <c r="V25" s="348" t="s">
        <v>28</v>
      </c>
      <c r="W25" s="349"/>
      <c r="X25" s="350"/>
      <c r="Y25" s="35"/>
    </row>
    <row r="26" spans="1:25" ht="20" customHeight="1">
      <c r="A26" s="35"/>
      <c r="B26" s="413"/>
      <c r="C26" s="288"/>
      <c r="D26" s="418"/>
      <c r="E26" s="418"/>
      <c r="F26" s="418"/>
      <c r="G26" s="418"/>
      <c r="H26" s="418"/>
      <c r="I26" s="418"/>
      <c r="J26" s="419"/>
      <c r="K26" s="424"/>
      <c r="L26" s="425"/>
      <c r="M26" s="425"/>
      <c r="N26" s="425"/>
      <c r="O26" s="425"/>
      <c r="P26" s="425"/>
      <c r="Q26" s="425"/>
      <c r="R26" s="425"/>
      <c r="S26" s="425"/>
      <c r="T26" s="425"/>
      <c r="U26" s="426"/>
      <c r="V26" s="351"/>
      <c r="W26" s="352"/>
      <c r="X26" s="353"/>
      <c r="Y26" s="35"/>
    </row>
    <row r="27" spans="1:25" ht="20" customHeight="1">
      <c r="A27" s="35"/>
      <c r="B27" s="413"/>
      <c r="C27" s="288"/>
      <c r="D27" s="420"/>
      <c r="E27" s="420"/>
      <c r="F27" s="420"/>
      <c r="G27" s="420"/>
      <c r="H27" s="420"/>
      <c r="I27" s="420"/>
      <c r="J27" s="421"/>
      <c r="K27" s="427"/>
      <c r="L27" s="428"/>
      <c r="M27" s="428"/>
      <c r="N27" s="428"/>
      <c r="O27" s="428"/>
      <c r="P27" s="428"/>
      <c r="Q27" s="428"/>
      <c r="R27" s="428"/>
      <c r="S27" s="428"/>
      <c r="T27" s="428"/>
      <c r="U27" s="429"/>
      <c r="V27" s="351"/>
      <c r="W27" s="352"/>
      <c r="X27" s="353"/>
      <c r="Y27" s="35"/>
    </row>
    <row r="28" spans="1:25" ht="20" customHeight="1">
      <c r="B28" s="413"/>
      <c r="C28" s="288"/>
      <c r="D28" s="377" t="s">
        <v>447</v>
      </c>
      <c r="E28" s="377"/>
      <c r="F28" s="377"/>
      <c r="G28" s="377"/>
      <c r="H28" s="377"/>
      <c r="I28" s="377"/>
      <c r="J28" s="378"/>
      <c r="K28" s="347" t="s">
        <v>198</v>
      </c>
      <c r="L28" s="309"/>
      <c r="M28" s="309"/>
      <c r="N28" s="309"/>
      <c r="O28" s="309"/>
      <c r="P28" s="309"/>
      <c r="Q28" s="309"/>
      <c r="R28" s="309"/>
      <c r="S28" s="309"/>
      <c r="T28" s="309"/>
      <c r="U28" s="310"/>
      <c r="V28" s="348" t="s">
        <v>28</v>
      </c>
      <c r="W28" s="349"/>
      <c r="X28" s="350"/>
    </row>
    <row r="29" spans="1:25" ht="20" customHeight="1">
      <c r="B29" s="413"/>
      <c r="C29" s="288"/>
      <c r="D29" s="377"/>
      <c r="E29" s="377"/>
      <c r="F29" s="377"/>
      <c r="G29" s="377"/>
      <c r="H29" s="377"/>
      <c r="I29" s="377"/>
      <c r="J29" s="378"/>
      <c r="K29" s="347"/>
      <c r="L29" s="309"/>
      <c r="M29" s="309"/>
      <c r="N29" s="309"/>
      <c r="O29" s="309"/>
      <c r="P29" s="309"/>
      <c r="Q29" s="309"/>
      <c r="R29" s="309"/>
      <c r="S29" s="309"/>
      <c r="T29" s="309"/>
      <c r="U29" s="310"/>
      <c r="V29" s="351"/>
      <c r="W29" s="352"/>
      <c r="X29" s="353"/>
    </row>
    <row r="30" spans="1:25" ht="20" customHeight="1">
      <c r="B30" s="413"/>
      <c r="C30" s="288"/>
      <c r="D30" s="379"/>
      <c r="E30" s="379"/>
      <c r="F30" s="379"/>
      <c r="G30" s="379"/>
      <c r="H30" s="379"/>
      <c r="I30" s="379"/>
      <c r="J30" s="380"/>
      <c r="K30" s="311"/>
      <c r="L30" s="312"/>
      <c r="M30" s="312"/>
      <c r="N30" s="312"/>
      <c r="O30" s="312"/>
      <c r="P30" s="312"/>
      <c r="Q30" s="312"/>
      <c r="R30" s="312"/>
      <c r="S30" s="312"/>
      <c r="T30" s="312"/>
      <c r="U30" s="313"/>
      <c r="V30" s="351"/>
      <c r="W30" s="352"/>
      <c r="X30" s="353"/>
    </row>
    <row r="31" spans="1:25" ht="20" customHeight="1">
      <c r="B31" s="413"/>
      <c r="C31" s="288"/>
      <c r="D31" s="375" t="s">
        <v>448</v>
      </c>
      <c r="E31" s="375"/>
      <c r="F31" s="375"/>
      <c r="G31" s="375"/>
      <c r="H31" s="375"/>
      <c r="I31" s="375"/>
      <c r="J31" s="376"/>
      <c r="K31" s="347" t="s">
        <v>436</v>
      </c>
      <c r="L31" s="309"/>
      <c r="M31" s="309"/>
      <c r="N31" s="309"/>
      <c r="O31" s="309"/>
      <c r="P31" s="309"/>
      <c r="Q31" s="309"/>
      <c r="R31" s="309"/>
      <c r="S31" s="309"/>
      <c r="T31" s="309"/>
      <c r="U31" s="310"/>
      <c r="V31" s="348" t="s">
        <v>28</v>
      </c>
      <c r="W31" s="349"/>
      <c r="X31" s="350"/>
    </row>
    <row r="32" spans="1:25" ht="20" customHeight="1">
      <c r="B32" s="413"/>
      <c r="C32" s="288"/>
      <c r="D32" s="377"/>
      <c r="E32" s="377"/>
      <c r="F32" s="377"/>
      <c r="G32" s="377"/>
      <c r="H32" s="377"/>
      <c r="I32" s="377"/>
      <c r="J32" s="378"/>
      <c r="K32" s="347"/>
      <c r="L32" s="309"/>
      <c r="M32" s="309"/>
      <c r="N32" s="309"/>
      <c r="O32" s="309"/>
      <c r="P32" s="309"/>
      <c r="Q32" s="309"/>
      <c r="R32" s="309"/>
      <c r="S32" s="309"/>
      <c r="T32" s="309"/>
      <c r="U32" s="310"/>
      <c r="V32" s="351"/>
      <c r="W32" s="352"/>
      <c r="X32" s="353"/>
    </row>
    <row r="33" spans="2:24" ht="20" customHeight="1">
      <c r="B33" s="413"/>
      <c r="C33" s="288"/>
      <c r="D33" s="379"/>
      <c r="E33" s="379"/>
      <c r="F33" s="379"/>
      <c r="G33" s="379"/>
      <c r="H33" s="379"/>
      <c r="I33" s="379"/>
      <c r="J33" s="380"/>
      <c r="K33" s="311"/>
      <c r="L33" s="312"/>
      <c r="M33" s="312"/>
      <c r="N33" s="312"/>
      <c r="O33" s="312"/>
      <c r="P33" s="312"/>
      <c r="Q33" s="312"/>
      <c r="R33" s="312"/>
      <c r="S33" s="312"/>
      <c r="T33" s="312"/>
      <c r="U33" s="313"/>
      <c r="V33" s="351"/>
      <c r="W33" s="352"/>
      <c r="X33" s="353"/>
    </row>
    <row r="34" spans="2:24" ht="20" customHeight="1">
      <c r="B34" s="413"/>
      <c r="C34" s="288"/>
      <c r="D34" s="381" t="s">
        <v>451</v>
      </c>
      <c r="E34" s="381"/>
      <c r="F34" s="381"/>
      <c r="G34" s="381"/>
      <c r="H34" s="381"/>
      <c r="I34" s="381"/>
      <c r="J34" s="382"/>
      <c r="K34" s="305" t="s">
        <v>437</v>
      </c>
      <c r="L34" s="333"/>
      <c r="M34" s="333"/>
      <c r="N34" s="333"/>
      <c r="O34" s="333"/>
      <c r="P34" s="333"/>
      <c r="Q34" s="333"/>
      <c r="R34" s="333"/>
      <c r="S34" s="333"/>
      <c r="T34" s="333"/>
      <c r="U34" s="334"/>
      <c r="V34" s="348" t="s">
        <v>28</v>
      </c>
      <c r="W34" s="349"/>
      <c r="X34" s="350"/>
    </row>
    <row r="35" spans="2:24" ht="20" customHeight="1">
      <c r="B35" s="413"/>
      <c r="C35" s="288"/>
      <c r="D35" s="383"/>
      <c r="E35" s="383"/>
      <c r="F35" s="383"/>
      <c r="G35" s="383"/>
      <c r="H35" s="383"/>
      <c r="I35" s="383"/>
      <c r="J35" s="384"/>
      <c r="K35" s="308"/>
      <c r="L35" s="335"/>
      <c r="M35" s="335"/>
      <c r="N35" s="335"/>
      <c r="O35" s="335"/>
      <c r="P35" s="335"/>
      <c r="Q35" s="335"/>
      <c r="R35" s="335"/>
      <c r="S35" s="335"/>
      <c r="T35" s="335"/>
      <c r="U35" s="336"/>
      <c r="V35" s="351"/>
      <c r="W35" s="352"/>
      <c r="X35" s="353"/>
    </row>
    <row r="36" spans="2:24" ht="20" customHeight="1">
      <c r="B36" s="413"/>
      <c r="C36" s="288"/>
      <c r="D36" s="383"/>
      <c r="E36" s="383"/>
      <c r="F36" s="383"/>
      <c r="G36" s="383"/>
      <c r="H36" s="383"/>
      <c r="I36" s="383"/>
      <c r="J36" s="384"/>
      <c r="K36" s="337"/>
      <c r="L36" s="338"/>
      <c r="M36" s="338"/>
      <c r="N36" s="338"/>
      <c r="O36" s="338"/>
      <c r="P36" s="338"/>
      <c r="Q36" s="338"/>
      <c r="R36" s="338"/>
      <c r="S36" s="338"/>
      <c r="T36" s="338"/>
      <c r="U36" s="339"/>
      <c r="V36" s="351"/>
      <c r="W36" s="352"/>
      <c r="X36" s="353"/>
    </row>
    <row r="37" spans="2:24" ht="20" customHeight="1">
      <c r="B37" s="413"/>
      <c r="C37" s="288"/>
      <c r="D37" s="383"/>
      <c r="E37" s="383"/>
      <c r="F37" s="383"/>
      <c r="G37" s="383"/>
      <c r="H37" s="383"/>
      <c r="I37" s="383"/>
      <c r="J37" s="384"/>
      <c r="K37" s="323" t="s">
        <v>260</v>
      </c>
      <c r="L37" s="333"/>
      <c r="M37" s="333"/>
      <c r="N37" s="333"/>
      <c r="O37" s="333"/>
      <c r="P37" s="333"/>
      <c r="Q37" s="333"/>
      <c r="R37" s="333"/>
      <c r="S37" s="333"/>
      <c r="T37" s="333"/>
      <c r="U37" s="334"/>
      <c r="V37" s="348" t="s">
        <v>28</v>
      </c>
      <c r="W37" s="349"/>
      <c r="X37" s="350"/>
    </row>
    <row r="38" spans="2:24" ht="20" customHeight="1">
      <c r="B38" s="413"/>
      <c r="C38" s="288"/>
      <c r="D38" s="383"/>
      <c r="E38" s="383"/>
      <c r="F38" s="383"/>
      <c r="G38" s="383"/>
      <c r="H38" s="383"/>
      <c r="I38" s="383"/>
      <c r="J38" s="384"/>
      <c r="K38" s="308"/>
      <c r="L38" s="335"/>
      <c r="M38" s="335"/>
      <c r="N38" s="335"/>
      <c r="O38" s="335"/>
      <c r="P38" s="335"/>
      <c r="Q38" s="335"/>
      <c r="R38" s="335"/>
      <c r="S38" s="335"/>
      <c r="T38" s="335"/>
      <c r="U38" s="336"/>
      <c r="V38" s="351"/>
      <c r="W38" s="352"/>
      <c r="X38" s="353"/>
    </row>
    <row r="39" spans="2:24" ht="20" customHeight="1">
      <c r="B39" s="413"/>
      <c r="C39" s="288"/>
      <c r="D39" s="385"/>
      <c r="E39" s="385"/>
      <c r="F39" s="385"/>
      <c r="G39" s="385"/>
      <c r="H39" s="385"/>
      <c r="I39" s="385"/>
      <c r="J39" s="386"/>
      <c r="K39" s="337"/>
      <c r="L39" s="338"/>
      <c r="M39" s="338"/>
      <c r="N39" s="338"/>
      <c r="O39" s="338"/>
      <c r="P39" s="338"/>
      <c r="Q39" s="338"/>
      <c r="R39" s="338"/>
      <c r="S39" s="338"/>
      <c r="T39" s="338"/>
      <c r="U39" s="339"/>
      <c r="V39" s="351"/>
      <c r="W39" s="352"/>
      <c r="X39" s="353"/>
    </row>
    <row r="40" spans="2:24" ht="20" customHeight="1">
      <c r="B40" s="413"/>
      <c r="C40" s="288"/>
      <c r="D40" s="387" t="s">
        <v>449</v>
      </c>
      <c r="E40" s="387"/>
      <c r="F40" s="387"/>
      <c r="G40" s="387"/>
      <c r="H40" s="387"/>
      <c r="I40" s="387"/>
      <c r="J40" s="388"/>
      <c r="K40" s="393" t="s">
        <v>257</v>
      </c>
      <c r="L40" s="306"/>
      <c r="M40" s="306"/>
      <c r="N40" s="306"/>
      <c r="O40" s="306"/>
      <c r="P40" s="306"/>
      <c r="Q40" s="306"/>
      <c r="R40" s="306"/>
      <c r="S40" s="306"/>
      <c r="T40" s="306"/>
      <c r="U40" s="307"/>
      <c r="V40" s="348" t="s">
        <v>28</v>
      </c>
      <c r="W40" s="349"/>
      <c r="X40" s="350"/>
    </row>
    <row r="41" spans="2:24" ht="20" customHeight="1">
      <c r="B41" s="413"/>
      <c r="C41" s="288"/>
      <c r="D41" s="389"/>
      <c r="E41" s="389"/>
      <c r="F41" s="389"/>
      <c r="G41" s="389"/>
      <c r="H41" s="389"/>
      <c r="I41" s="389"/>
      <c r="J41" s="390"/>
      <c r="K41" s="394"/>
      <c r="L41" s="309"/>
      <c r="M41" s="309"/>
      <c r="N41" s="309"/>
      <c r="O41" s="309"/>
      <c r="P41" s="309"/>
      <c r="Q41" s="309"/>
      <c r="R41" s="309"/>
      <c r="S41" s="309"/>
      <c r="T41" s="309"/>
      <c r="U41" s="310"/>
      <c r="V41" s="351"/>
      <c r="W41" s="352"/>
      <c r="X41" s="353"/>
    </row>
    <row r="42" spans="2:24" ht="20" customHeight="1">
      <c r="B42" s="413"/>
      <c r="C42" s="288"/>
      <c r="D42" s="389"/>
      <c r="E42" s="389"/>
      <c r="F42" s="389"/>
      <c r="G42" s="389"/>
      <c r="H42" s="389"/>
      <c r="I42" s="389"/>
      <c r="J42" s="390"/>
      <c r="K42" s="347"/>
      <c r="L42" s="309"/>
      <c r="M42" s="309"/>
      <c r="N42" s="309"/>
      <c r="O42" s="309"/>
      <c r="P42" s="309"/>
      <c r="Q42" s="309"/>
      <c r="R42" s="309"/>
      <c r="S42" s="309"/>
      <c r="T42" s="309"/>
      <c r="U42" s="310"/>
      <c r="V42" s="351"/>
      <c r="W42" s="352"/>
      <c r="X42" s="353"/>
    </row>
    <row r="43" spans="2:24" ht="20" customHeight="1">
      <c r="B43" s="413"/>
      <c r="C43" s="288"/>
      <c r="D43" s="391"/>
      <c r="E43" s="391"/>
      <c r="F43" s="391"/>
      <c r="G43" s="391"/>
      <c r="H43" s="391"/>
      <c r="I43" s="391"/>
      <c r="J43" s="392"/>
      <c r="K43" s="311"/>
      <c r="L43" s="312"/>
      <c r="M43" s="312"/>
      <c r="N43" s="312"/>
      <c r="O43" s="312"/>
      <c r="P43" s="312"/>
      <c r="Q43" s="312"/>
      <c r="R43" s="312"/>
      <c r="S43" s="312"/>
      <c r="T43" s="312"/>
      <c r="U43" s="313"/>
      <c r="V43" s="363"/>
      <c r="W43" s="364"/>
      <c r="X43" s="365"/>
    </row>
    <row r="44" spans="2:24" ht="20" customHeight="1">
      <c r="B44" s="413"/>
      <c r="C44" s="288"/>
      <c r="D44" s="377" t="s">
        <v>450</v>
      </c>
      <c r="E44" s="377"/>
      <c r="F44" s="377"/>
      <c r="G44" s="377"/>
      <c r="H44" s="377"/>
      <c r="I44" s="377"/>
      <c r="J44" s="378"/>
      <c r="K44" s="395" t="s">
        <v>261</v>
      </c>
      <c r="L44" s="355"/>
      <c r="M44" s="355"/>
      <c r="N44" s="355"/>
      <c r="O44" s="355"/>
      <c r="P44" s="355"/>
      <c r="Q44" s="355"/>
      <c r="R44" s="355"/>
      <c r="S44" s="355"/>
      <c r="T44" s="355"/>
      <c r="U44" s="356"/>
      <c r="V44" s="348" t="s">
        <v>28</v>
      </c>
      <c r="W44" s="349"/>
      <c r="X44" s="350"/>
    </row>
    <row r="45" spans="2:24" ht="20" customHeight="1">
      <c r="B45" s="413"/>
      <c r="C45" s="288"/>
      <c r="D45" s="377"/>
      <c r="E45" s="377"/>
      <c r="F45" s="377"/>
      <c r="G45" s="377"/>
      <c r="H45" s="377"/>
      <c r="I45" s="377"/>
      <c r="J45" s="378"/>
      <c r="K45" s="357"/>
      <c r="L45" s="358"/>
      <c r="M45" s="358"/>
      <c r="N45" s="358"/>
      <c r="O45" s="358"/>
      <c r="P45" s="358"/>
      <c r="Q45" s="358"/>
      <c r="R45" s="358"/>
      <c r="S45" s="358"/>
      <c r="T45" s="358"/>
      <c r="U45" s="359"/>
      <c r="V45" s="351"/>
      <c r="W45" s="352"/>
      <c r="X45" s="353"/>
    </row>
    <row r="46" spans="2:24" ht="20" customHeight="1">
      <c r="B46" s="413"/>
      <c r="C46" s="288"/>
      <c r="D46" s="377"/>
      <c r="E46" s="377"/>
      <c r="F46" s="377"/>
      <c r="G46" s="377"/>
      <c r="H46" s="377"/>
      <c r="I46" s="377"/>
      <c r="J46" s="378"/>
      <c r="K46" s="360"/>
      <c r="L46" s="361"/>
      <c r="M46" s="361"/>
      <c r="N46" s="361"/>
      <c r="O46" s="361"/>
      <c r="P46" s="361"/>
      <c r="Q46" s="361"/>
      <c r="R46" s="361"/>
      <c r="S46" s="361"/>
      <c r="T46" s="361"/>
      <c r="U46" s="362"/>
      <c r="V46" s="351"/>
      <c r="W46" s="352"/>
      <c r="X46" s="353"/>
    </row>
    <row r="47" spans="2:24" ht="20" customHeight="1">
      <c r="B47" s="413"/>
      <c r="C47" s="288"/>
      <c r="D47" s="377"/>
      <c r="E47" s="377"/>
      <c r="F47" s="377"/>
      <c r="G47" s="377"/>
      <c r="H47" s="377"/>
      <c r="I47" s="377"/>
      <c r="J47" s="378"/>
      <c r="K47" s="354" t="s">
        <v>258</v>
      </c>
      <c r="L47" s="355"/>
      <c r="M47" s="355"/>
      <c r="N47" s="355"/>
      <c r="O47" s="355"/>
      <c r="P47" s="355"/>
      <c r="Q47" s="355"/>
      <c r="R47" s="355"/>
      <c r="S47" s="355"/>
      <c r="T47" s="355"/>
      <c r="U47" s="356"/>
      <c r="V47" s="348" t="s">
        <v>28</v>
      </c>
      <c r="W47" s="349"/>
      <c r="X47" s="350"/>
    </row>
    <row r="48" spans="2:24" ht="20" customHeight="1">
      <c r="B48" s="413"/>
      <c r="C48" s="288"/>
      <c r="D48" s="377"/>
      <c r="E48" s="377"/>
      <c r="F48" s="377"/>
      <c r="G48" s="377"/>
      <c r="H48" s="377"/>
      <c r="I48" s="377"/>
      <c r="J48" s="378"/>
      <c r="K48" s="357"/>
      <c r="L48" s="358"/>
      <c r="M48" s="358"/>
      <c r="N48" s="358"/>
      <c r="O48" s="358"/>
      <c r="P48" s="358"/>
      <c r="Q48" s="358"/>
      <c r="R48" s="358"/>
      <c r="S48" s="358"/>
      <c r="T48" s="358"/>
      <c r="U48" s="359"/>
      <c r="V48" s="351"/>
      <c r="W48" s="352"/>
      <c r="X48" s="353"/>
    </row>
    <row r="49" spans="2:34" ht="20" customHeight="1">
      <c r="B49" s="413"/>
      <c r="C49" s="288"/>
      <c r="D49" s="377"/>
      <c r="E49" s="377"/>
      <c r="F49" s="377"/>
      <c r="G49" s="377"/>
      <c r="H49" s="377"/>
      <c r="I49" s="377"/>
      <c r="J49" s="378"/>
      <c r="K49" s="360"/>
      <c r="L49" s="361"/>
      <c r="M49" s="361"/>
      <c r="N49" s="361"/>
      <c r="O49" s="361"/>
      <c r="P49" s="361"/>
      <c r="Q49" s="361"/>
      <c r="R49" s="361"/>
      <c r="S49" s="361"/>
      <c r="T49" s="361"/>
      <c r="U49" s="362"/>
      <c r="V49" s="351"/>
      <c r="W49" s="352"/>
      <c r="X49" s="353"/>
    </row>
    <row r="50" spans="2:34" ht="20" customHeight="1">
      <c r="B50" s="413"/>
      <c r="C50" s="288"/>
      <c r="D50" s="377"/>
      <c r="E50" s="377"/>
      <c r="F50" s="377"/>
      <c r="G50" s="377"/>
      <c r="H50" s="377"/>
      <c r="I50" s="377"/>
      <c r="J50" s="378"/>
      <c r="K50" s="354" t="s">
        <v>197</v>
      </c>
      <c r="L50" s="355"/>
      <c r="M50" s="355"/>
      <c r="N50" s="355"/>
      <c r="O50" s="355"/>
      <c r="P50" s="355"/>
      <c r="Q50" s="355"/>
      <c r="R50" s="355"/>
      <c r="S50" s="355"/>
      <c r="T50" s="355"/>
      <c r="U50" s="356"/>
      <c r="V50" s="348" t="s">
        <v>28</v>
      </c>
      <c r="W50" s="349"/>
      <c r="X50" s="350"/>
    </row>
    <row r="51" spans="2:34" ht="20" customHeight="1">
      <c r="B51" s="413"/>
      <c r="C51" s="288"/>
      <c r="D51" s="377"/>
      <c r="E51" s="377"/>
      <c r="F51" s="377"/>
      <c r="G51" s="377"/>
      <c r="H51" s="377"/>
      <c r="I51" s="377"/>
      <c r="J51" s="378"/>
      <c r="K51" s="357"/>
      <c r="L51" s="358"/>
      <c r="M51" s="358"/>
      <c r="N51" s="358"/>
      <c r="O51" s="358"/>
      <c r="P51" s="358"/>
      <c r="Q51" s="358"/>
      <c r="R51" s="358"/>
      <c r="S51" s="358"/>
      <c r="T51" s="358"/>
      <c r="U51" s="359"/>
      <c r="V51" s="351"/>
      <c r="W51" s="352"/>
      <c r="X51" s="353"/>
    </row>
    <row r="52" spans="2:34" ht="20" customHeight="1">
      <c r="B52" s="413"/>
      <c r="C52" s="289"/>
      <c r="D52" s="379"/>
      <c r="E52" s="379"/>
      <c r="F52" s="379"/>
      <c r="G52" s="379"/>
      <c r="H52" s="379"/>
      <c r="I52" s="379"/>
      <c r="J52" s="380"/>
      <c r="K52" s="360"/>
      <c r="L52" s="361"/>
      <c r="M52" s="361"/>
      <c r="N52" s="361"/>
      <c r="O52" s="361"/>
      <c r="P52" s="361"/>
      <c r="Q52" s="361"/>
      <c r="R52" s="361"/>
      <c r="S52" s="361"/>
      <c r="T52" s="361"/>
      <c r="U52" s="362"/>
      <c r="V52" s="363"/>
      <c r="W52" s="364"/>
      <c r="X52" s="365"/>
    </row>
    <row r="53" spans="2:34" ht="86.4" customHeight="1">
      <c r="B53" s="414"/>
      <c r="C53" s="290" t="s">
        <v>463</v>
      </c>
      <c r="D53" s="291"/>
      <c r="E53" s="291"/>
      <c r="F53" s="291"/>
      <c r="G53" s="291"/>
      <c r="H53" s="291"/>
      <c r="I53" s="291"/>
      <c r="J53" s="291"/>
      <c r="K53" s="292" t="s">
        <v>452</v>
      </c>
      <c r="L53" s="293"/>
      <c r="M53" s="293"/>
      <c r="N53" s="293"/>
      <c r="O53" s="293"/>
      <c r="P53" s="293"/>
      <c r="Q53" s="293"/>
      <c r="R53" s="293"/>
      <c r="S53" s="293"/>
      <c r="T53" s="293"/>
      <c r="U53" s="293"/>
      <c r="V53" s="293"/>
      <c r="W53" s="293"/>
      <c r="X53" s="294"/>
    </row>
    <row r="54" spans="2:34" ht="20" customHeight="1">
      <c r="B54" s="414"/>
      <c r="C54" s="295" t="s">
        <v>454</v>
      </c>
      <c r="D54" s="295"/>
      <c r="E54" s="295"/>
      <c r="F54" s="295"/>
      <c r="G54" s="295"/>
      <c r="H54" s="295"/>
      <c r="I54" s="295"/>
      <c r="J54" s="295"/>
      <c r="K54" s="366" t="s">
        <v>207</v>
      </c>
      <c r="L54" s="367"/>
      <c r="M54" s="367"/>
      <c r="N54" s="367"/>
      <c r="O54" s="367"/>
      <c r="P54" s="367"/>
      <c r="Q54" s="367"/>
      <c r="R54" s="367"/>
      <c r="S54" s="367"/>
      <c r="T54" s="367"/>
      <c r="U54" s="368"/>
      <c r="V54" s="314" t="s">
        <v>28</v>
      </c>
      <c r="W54" s="315"/>
      <c r="X54" s="316"/>
    </row>
    <row r="55" spans="2:34" ht="20" customHeight="1">
      <c r="B55" s="414"/>
      <c r="C55" s="295"/>
      <c r="D55" s="295"/>
      <c r="E55" s="295"/>
      <c r="F55" s="295"/>
      <c r="G55" s="295"/>
      <c r="H55" s="295"/>
      <c r="I55" s="295"/>
      <c r="J55" s="295"/>
      <c r="K55" s="369"/>
      <c r="L55" s="370"/>
      <c r="M55" s="370"/>
      <c r="N55" s="370"/>
      <c r="O55" s="370"/>
      <c r="P55" s="370"/>
      <c r="Q55" s="370"/>
      <c r="R55" s="370"/>
      <c r="S55" s="370"/>
      <c r="T55" s="370"/>
      <c r="U55" s="371"/>
      <c r="V55" s="317"/>
      <c r="W55" s="318"/>
      <c r="X55" s="319"/>
    </row>
    <row r="56" spans="2:34" ht="20" customHeight="1">
      <c r="B56" s="414"/>
      <c r="C56" s="295"/>
      <c r="D56" s="295"/>
      <c r="E56" s="295"/>
      <c r="F56" s="295"/>
      <c r="G56" s="295"/>
      <c r="H56" s="295"/>
      <c r="I56" s="295"/>
      <c r="J56" s="295"/>
      <c r="K56" s="369"/>
      <c r="L56" s="370"/>
      <c r="M56" s="370"/>
      <c r="N56" s="370"/>
      <c r="O56" s="370"/>
      <c r="P56" s="370"/>
      <c r="Q56" s="370"/>
      <c r="R56" s="370"/>
      <c r="S56" s="370"/>
      <c r="T56" s="370"/>
      <c r="U56" s="371"/>
      <c r="V56" s="317"/>
      <c r="W56" s="318"/>
      <c r="X56" s="319"/>
    </row>
    <row r="57" spans="2:34" ht="20" customHeight="1">
      <c r="B57" s="414"/>
      <c r="C57" s="295"/>
      <c r="D57" s="295"/>
      <c r="E57" s="295"/>
      <c r="F57" s="295"/>
      <c r="G57" s="295"/>
      <c r="H57" s="295"/>
      <c r="I57" s="295"/>
      <c r="J57" s="295"/>
      <c r="K57" s="369"/>
      <c r="L57" s="370"/>
      <c r="M57" s="370"/>
      <c r="N57" s="370"/>
      <c r="O57" s="370"/>
      <c r="P57" s="370"/>
      <c r="Q57" s="370"/>
      <c r="R57" s="370"/>
      <c r="S57" s="370"/>
      <c r="T57" s="370"/>
      <c r="U57" s="371"/>
      <c r="V57" s="317"/>
      <c r="W57" s="318"/>
      <c r="X57" s="319"/>
    </row>
    <row r="58" spans="2:34" ht="20" customHeight="1">
      <c r="B58" s="414"/>
      <c r="C58" s="295"/>
      <c r="D58" s="295"/>
      <c r="E58" s="295"/>
      <c r="F58" s="295"/>
      <c r="G58" s="295"/>
      <c r="H58" s="295"/>
      <c r="I58" s="295"/>
      <c r="J58" s="295"/>
      <c r="K58" s="372"/>
      <c r="L58" s="373"/>
      <c r="M58" s="373"/>
      <c r="N58" s="373"/>
      <c r="O58" s="373"/>
      <c r="P58" s="373"/>
      <c r="Q58" s="373"/>
      <c r="R58" s="373"/>
      <c r="S58" s="373"/>
      <c r="T58" s="373"/>
      <c r="U58" s="374"/>
      <c r="V58" s="320"/>
      <c r="W58" s="321"/>
      <c r="X58" s="322"/>
    </row>
    <row r="59" spans="2:34" ht="20" customHeight="1">
      <c r="B59" s="414"/>
      <c r="C59" s="295"/>
      <c r="D59" s="295"/>
      <c r="E59" s="295"/>
      <c r="F59" s="295"/>
      <c r="G59" s="295"/>
      <c r="H59" s="295"/>
      <c r="I59" s="295"/>
      <c r="J59" s="295"/>
      <c r="K59" s="346" t="s">
        <v>184</v>
      </c>
      <c r="L59" s="306"/>
      <c r="M59" s="306"/>
      <c r="N59" s="306"/>
      <c r="O59" s="306"/>
      <c r="P59" s="306"/>
      <c r="Q59" s="306"/>
      <c r="R59" s="306"/>
      <c r="S59" s="306"/>
      <c r="T59" s="306"/>
      <c r="U59" s="307"/>
      <c r="V59" s="314" t="s">
        <v>28</v>
      </c>
      <c r="W59" s="315"/>
      <c r="X59" s="316"/>
      <c r="AH59" s="30"/>
    </row>
    <row r="60" spans="2:34" ht="20" customHeight="1">
      <c r="B60" s="414"/>
      <c r="C60" s="295"/>
      <c r="D60" s="295"/>
      <c r="E60" s="295"/>
      <c r="F60" s="295"/>
      <c r="G60" s="295"/>
      <c r="H60" s="295"/>
      <c r="I60" s="295"/>
      <c r="J60" s="295"/>
      <c r="K60" s="347"/>
      <c r="L60" s="309"/>
      <c r="M60" s="309"/>
      <c r="N60" s="309"/>
      <c r="O60" s="309"/>
      <c r="P60" s="309"/>
      <c r="Q60" s="309"/>
      <c r="R60" s="309"/>
      <c r="S60" s="309"/>
      <c r="T60" s="309"/>
      <c r="U60" s="310"/>
      <c r="V60" s="317"/>
      <c r="W60" s="318"/>
      <c r="X60" s="319"/>
      <c r="AH60" s="30"/>
    </row>
    <row r="61" spans="2:34" ht="20" customHeight="1">
      <c r="B61" s="414"/>
      <c r="C61" s="295"/>
      <c r="D61" s="295"/>
      <c r="E61" s="295"/>
      <c r="F61" s="295"/>
      <c r="G61" s="295"/>
      <c r="H61" s="295"/>
      <c r="I61" s="295"/>
      <c r="J61" s="295"/>
      <c r="K61" s="311"/>
      <c r="L61" s="312"/>
      <c r="M61" s="312"/>
      <c r="N61" s="312"/>
      <c r="O61" s="312"/>
      <c r="P61" s="312"/>
      <c r="Q61" s="312"/>
      <c r="R61" s="312"/>
      <c r="S61" s="312"/>
      <c r="T61" s="312"/>
      <c r="U61" s="313"/>
      <c r="V61" s="320"/>
      <c r="W61" s="321"/>
      <c r="X61" s="322"/>
      <c r="AH61" s="30"/>
    </row>
    <row r="62" spans="2:34" ht="20" customHeight="1">
      <c r="B62" s="414"/>
      <c r="C62" s="295"/>
      <c r="D62" s="295"/>
      <c r="E62" s="295"/>
      <c r="F62" s="295"/>
      <c r="G62" s="295"/>
      <c r="H62" s="295"/>
      <c r="I62" s="295"/>
      <c r="J62" s="295"/>
      <c r="K62" s="323" t="s">
        <v>175</v>
      </c>
      <c r="L62" s="333"/>
      <c r="M62" s="333"/>
      <c r="N62" s="333"/>
      <c r="O62" s="333"/>
      <c r="P62" s="333"/>
      <c r="Q62" s="333"/>
      <c r="R62" s="333"/>
      <c r="S62" s="333"/>
      <c r="T62" s="333"/>
      <c r="U62" s="334"/>
      <c r="V62" s="314" t="s">
        <v>28</v>
      </c>
      <c r="W62" s="315"/>
      <c r="X62" s="316"/>
    </row>
    <row r="63" spans="2:34" ht="20" customHeight="1">
      <c r="B63" s="414"/>
      <c r="C63" s="295"/>
      <c r="D63" s="295"/>
      <c r="E63" s="295"/>
      <c r="F63" s="295"/>
      <c r="G63" s="295"/>
      <c r="H63" s="295"/>
      <c r="I63" s="295"/>
      <c r="J63" s="295"/>
      <c r="K63" s="308"/>
      <c r="L63" s="335"/>
      <c r="M63" s="335"/>
      <c r="N63" s="335"/>
      <c r="O63" s="335"/>
      <c r="P63" s="335"/>
      <c r="Q63" s="335"/>
      <c r="R63" s="335"/>
      <c r="S63" s="335"/>
      <c r="T63" s="335"/>
      <c r="U63" s="336"/>
      <c r="V63" s="317"/>
      <c r="W63" s="318"/>
      <c r="X63" s="319"/>
    </row>
    <row r="64" spans="2:34" ht="20" customHeight="1">
      <c r="B64" s="414"/>
      <c r="C64" s="295"/>
      <c r="D64" s="295"/>
      <c r="E64" s="295"/>
      <c r="F64" s="295"/>
      <c r="G64" s="295"/>
      <c r="H64" s="295"/>
      <c r="I64" s="295"/>
      <c r="J64" s="295"/>
      <c r="K64" s="337"/>
      <c r="L64" s="338"/>
      <c r="M64" s="338"/>
      <c r="N64" s="338"/>
      <c r="O64" s="338"/>
      <c r="P64" s="338"/>
      <c r="Q64" s="338"/>
      <c r="R64" s="338"/>
      <c r="S64" s="338"/>
      <c r="T64" s="338"/>
      <c r="U64" s="339"/>
      <c r="V64" s="320"/>
      <c r="W64" s="321"/>
      <c r="X64" s="322"/>
    </row>
    <row r="65" spans="2:38" ht="20" customHeight="1">
      <c r="B65" s="414"/>
      <c r="C65" s="295"/>
      <c r="D65" s="295"/>
      <c r="E65" s="295"/>
      <c r="F65" s="295"/>
      <c r="G65" s="295"/>
      <c r="H65" s="295"/>
      <c r="I65" s="295"/>
      <c r="J65" s="295"/>
      <c r="K65" s="305" t="s">
        <v>205</v>
      </c>
      <c r="L65" s="327"/>
      <c r="M65" s="327"/>
      <c r="N65" s="327"/>
      <c r="O65" s="327"/>
      <c r="P65" s="327"/>
      <c r="Q65" s="327"/>
      <c r="R65" s="327"/>
      <c r="S65" s="327"/>
      <c r="T65" s="327"/>
      <c r="U65" s="328"/>
      <c r="V65" s="314" t="s">
        <v>462</v>
      </c>
      <c r="W65" s="315"/>
      <c r="X65" s="316"/>
      <c r="AA65" s="38"/>
    </row>
    <row r="66" spans="2:38" ht="20" customHeight="1">
      <c r="B66" s="414"/>
      <c r="C66" s="295"/>
      <c r="D66" s="295"/>
      <c r="E66" s="295"/>
      <c r="F66" s="295"/>
      <c r="G66" s="295"/>
      <c r="H66" s="295"/>
      <c r="I66" s="295"/>
      <c r="J66" s="295"/>
      <c r="K66" s="329"/>
      <c r="L66" s="342"/>
      <c r="M66" s="342"/>
      <c r="N66" s="342"/>
      <c r="O66" s="342"/>
      <c r="P66" s="342"/>
      <c r="Q66" s="342"/>
      <c r="R66" s="342"/>
      <c r="S66" s="342"/>
      <c r="T66" s="342"/>
      <c r="U66" s="331"/>
      <c r="V66" s="317"/>
      <c r="W66" s="318"/>
      <c r="X66" s="319"/>
    </row>
    <row r="67" spans="2:38" ht="20" customHeight="1">
      <c r="B67" s="414"/>
      <c r="C67" s="295"/>
      <c r="D67" s="295"/>
      <c r="E67" s="295"/>
      <c r="F67" s="295"/>
      <c r="G67" s="295"/>
      <c r="H67" s="295"/>
      <c r="I67" s="295"/>
      <c r="J67" s="295"/>
      <c r="K67" s="343"/>
      <c r="L67" s="344"/>
      <c r="M67" s="344"/>
      <c r="N67" s="344"/>
      <c r="O67" s="344"/>
      <c r="P67" s="344"/>
      <c r="Q67" s="344"/>
      <c r="R67" s="344"/>
      <c r="S67" s="344"/>
      <c r="T67" s="344"/>
      <c r="U67" s="345"/>
      <c r="V67" s="320"/>
      <c r="W67" s="321"/>
      <c r="X67" s="322"/>
    </row>
    <row r="68" spans="2:38" ht="46.75" customHeight="1">
      <c r="B68" s="414"/>
      <c r="C68" s="295"/>
      <c r="D68" s="295"/>
      <c r="E68" s="295"/>
      <c r="F68" s="295"/>
      <c r="G68" s="295"/>
      <c r="H68" s="295"/>
      <c r="I68" s="295"/>
      <c r="J68" s="295"/>
      <c r="K68" s="296" t="s">
        <v>455</v>
      </c>
      <c r="L68" s="297"/>
      <c r="M68" s="297"/>
      <c r="N68" s="297"/>
      <c r="O68" s="297"/>
      <c r="P68" s="297"/>
      <c r="Q68" s="297"/>
      <c r="R68" s="297"/>
      <c r="S68" s="297"/>
      <c r="T68" s="297"/>
      <c r="U68" s="298"/>
      <c r="V68" s="299" t="s">
        <v>28</v>
      </c>
      <c r="W68" s="300"/>
      <c r="X68" s="301"/>
    </row>
    <row r="69" spans="2:38" ht="19.5" customHeight="1">
      <c r="B69" s="414"/>
      <c r="C69" s="295"/>
      <c r="D69" s="295"/>
      <c r="E69" s="295"/>
      <c r="F69" s="295"/>
      <c r="G69" s="295"/>
      <c r="H69" s="295"/>
      <c r="I69" s="295"/>
      <c r="J69" s="295"/>
      <c r="K69" s="305" t="s">
        <v>199</v>
      </c>
      <c r="L69" s="327"/>
      <c r="M69" s="327"/>
      <c r="N69" s="327"/>
      <c r="O69" s="327"/>
      <c r="P69" s="327"/>
      <c r="Q69" s="327"/>
      <c r="R69" s="327"/>
      <c r="S69" s="327"/>
      <c r="T69" s="327"/>
      <c r="U69" s="328"/>
      <c r="V69" s="314" t="s">
        <v>28</v>
      </c>
      <c r="W69" s="315"/>
      <c r="X69" s="316"/>
      <c r="AE69" s="30"/>
      <c r="AJ69" s="31"/>
      <c r="AL69" s="30"/>
    </row>
    <row r="70" spans="2:38" ht="19.25" customHeight="1">
      <c r="B70" s="414"/>
      <c r="C70" s="295"/>
      <c r="D70" s="295"/>
      <c r="E70" s="295"/>
      <c r="F70" s="295"/>
      <c r="G70" s="295"/>
      <c r="H70" s="295"/>
      <c r="I70" s="295"/>
      <c r="J70" s="295"/>
      <c r="K70" s="329"/>
      <c r="L70" s="342"/>
      <c r="M70" s="342"/>
      <c r="N70" s="342"/>
      <c r="O70" s="342"/>
      <c r="P70" s="342"/>
      <c r="Q70" s="342"/>
      <c r="R70" s="342"/>
      <c r="S70" s="342"/>
      <c r="T70" s="342"/>
      <c r="U70" s="331"/>
      <c r="V70" s="317"/>
      <c r="W70" s="318"/>
      <c r="X70" s="319"/>
      <c r="AE70" s="30"/>
    </row>
    <row r="71" spans="2:38" ht="19.5" customHeight="1">
      <c r="B71" s="414"/>
      <c r="C71" s="295"/>
      <c r="D71" s="295"/>
      <c r="E71" s="295"/>
      <c r="F71" s="295"/>
      <c r="G71" s="295"/>
      <c r="H71" s="295"/>
      <c r="I71" s="295"/>
      <c r="J71" s="295"/>
      <c r="K71" s="343"/>
      <c r="L71" s="344"/>
      <c r="M71" s="344"/>
      <c r="N71" s="344"/>
      <c r="O71" s="344"/>
      <c r="P71" s="344"/>
      <c r="Q71" s="344"/>
      <c r="R71" s="344"/>
      <c r="S71" s="344"/>
      <c r="T71" s="344"/>
      <c r="U71" s="345"/>
      <c r="V71" s="320"/>
      <c r="W71" s="321"/>
      <c r="X71" s="322"/>
      <c r="AE71" s="30"/>
    </row>
    <row r="72" spans="2:38" ht="20" customHeight="1">
      <c r="B72" s="414"/>
      <c r="C72" s="291" t="s">
        <v>456</v>
      </c>
      <c r="D72" s="291"/>
      <c r="E72" s="291"/>
      <c r="F72" s="291"/>
      <c r="G72" s="291"/>
      <c r="H72" s="291"/>
      <c r="I72" s="291"/>
      <c r="J72" s="291"/>
      <c r="K72" s="305" t="s">
        <v>438</v>
      </c>
      <c r="L72" s="327"/>
      <c r="M72" s="327"/>
      <c r="N72" s="327"/>
      <c r="O72" s="327"/>
      <c r="P72" s="327"/>
      <c r="Q72" s="327"/>
      <c r="R72" s="327"/>
      <c r="S72" s="327"/>
      <c r="T72" s="327"/>
      <c r="U72" s="328"/>
      <c r="V72" s="314" t="s">
        <v>28</v>
      </c>
      <c r="W72" s="315"/>
      <c r="X72" s="316"/>
      <c r="AD72" s="30"/>
      <c r="AE72" s="30"/>
    </row>
    <row r="73" spans="2:38" ht="20" customHeight="1">
      <c r="B73" s="414"/>
      <c r="C73" s="291"/>
      <c r="D73" s="291"/>
      <c r="E73" s="291"/>
      <c r="F73" s="291"/>
      <c r="G73" s="291"/>
      <c r="H73" s="291"/>
      <c r="I73" s="291"/>
      <c r="J73" s="291"/>
      <c r="K73" s="329"/>
      <c r="L73" s="342"/>
      <c r="M73" s="342"/>
      <c r="N73" s="342"/>
      <c r="O73" s="342"/>
      <c r="P73" s="342"/>
      <c r="Q73" s="342"/>
      <c r="R73" s="342"/>
      <c r="S73" s="342"/>
      <c r="T73" s="342"/>
      <c r="U73" s="331"/>
      <c r="V73" s="317"/>
      <c r="W73" s="318"/>
      <c r="X73" s="319"/>
      <c r="AE73" s="30"/>
    </row>
    <row r="74" spans="2:38" ht="20" customHeight="1">
      <c r="B74" s="414"/>
      <c r="C74" s="291"/>
      <c r="D74" s="291"/>
      <c r="E74" s="291"/>
      <c r="F74" s="291"/>
      <c r="G74" s="291"/>
      <c r="H74" s="291"/>
      <c r="I74" s="291"/>
      <c r="J74" s="291"/>
      <c r="K74" s="343"/>
      <c r="L74" s="344"/>
      <c r="M74" s="344"/>
      <c r="N74" s="344"/>
      <c r="O74" s="344"/>
      <c r="P74" s="344"/>
      <c r="Q74" s="344"/>
      <c r="R74" s="344"/>
      <c r="S74" s="344"/>
      <c r="T74" s="344"/>
      <c r="U74" s="345"/>
      <c r="V74" s="317"/>
      <c r="W74" s="318"/>
      <c r="X74" s="319"/>
    </row>
    <row r="75" spans="2:38" ht="20" customHeight="1">
      <c r="B75" s="414"/>
      <c r="C75" s="291" t="s">
        <v>276</v>
      </c>
      <c r="D75" s="291"/>
      <c r="E75" s="291"/>
      <c r="F75" s="291"/>
      <c r="G75" s="291"/>
      <c r="H75" s="291"/>
      <c r="I75" s="291"/>
      <c r="J75" s="291"/>
      <c r="K75" s="346" t="s">
        <v>200</v>
      </c>
      <c r="L75" s="306"/>
      <c r="M75" s="306"/>
      <c r="N75" s="306"/>
      <c r="O75" s="306"/>
      <c r="P75" s="306"/>
      <c r="Q75" s="306"/>
      <c r="R75" s="306"/>
      <c r="S75" s="306"/>
      <c r="T75" s="306"/>
      <c r="U75" s="306"/>
      <c r="V75" s="306"/>
      <c r="W75" s="306"/>
      <c r="X75" s="307"/>
    </row>
    <row r="76" spans="2:38" ht="20" customHeight="1">
      <c r="B76" s="414"/>
      <c r="C76" s="291"/>
      <c r="D76" s="291"/>
      <c r="E76" s="291"/>
      <c r="F76" s="291"/>
      <c r="G76" s="291"/>
      <c r="H76" s="291"/>
      <c r="I76" s="291"/>
      <c r="J76" s="291"/>
      <c r="K76" s="347"/>
      <c r="L76" s="309"/>
      <c r="M76" s="309"/>
      <c r="N76" s="309"/>
      <c r="O76" s="309"/>
      <c r="P76" s="309"/>
      <c r="Q76" s="309"/>
      <c r="R76" s="309"/>
      <c r="S76" s="309"/>
      <c r="T76" s="309"/>
      <c r="U76" s="309"/>
      <c r="V76" s="309"/>
      <c r="W76" s="309"/>
      <c r="X76" s="310"/>
    </row>
    <row r="77" spans="2:38" ht="20" customHeight="1">
      <c r="B77" s="414"/>
      <c r="C77" s="291"/>
      <c r="D77" s="291"/>
      <c r="E77" s="291"/>
      <c r="F77" s="291"/>
      <c r="G77" s="291"/>
      <c r="H77" s="291"/>
      <c r="I77" s="291"/>
      <c r="J77" s="291"/>
      <c r="K77" s="311"/>
      <c r="L77" s="312"/>
      <c r="M77" s="312"/>
      <c r="N77" s="312"/>
      <c r="O77" s="312"/>
      <c r="P77" s="312"/>
      <c r="Q77" s="312"/>
      <c r="R77" s="312"/>
      <c r="S77" s="312"/>
      <c r="T77" s="312"/>
      <c r="U77" s="312"/>
      <c r="V77" s="312"/>
      <c r="W77" s="312"/>
      <c r="X77" s="313"/>
    </row>
    <row r="78" spans="2:38" ht="66.650000000000006" customHeight="1">
      <c r="B78" s="414"/>
      <c r="C78" s="291" t="s">
        <v>458</v>
      </c>
      <c r="D78" s="291"/>
      <c r="E78" s="291"/>
      <c r="F78" s="291"/>
      <c r="G78" s="291"/>
      <c r="H78" s="291"/>
      <c r="I78" s="291"/>
      <c r="J78" s="291"/>
      <c r="K78" s="340" t="s">
        <v>457</v>
      </c>
      <c r="L78" s="341"/>
      <c r="M78" s="341"/>
      <c r="N78" s="341"/>
      <c r="O78" s="341"/>
      <c r="P78" s="341"/>
      <c r="Q78" s="341"/>
      <c r="R78" s="341"/>
      <c r="S78" s="341"/>
      <c r="T78" s="341"/>
      <c r="U78" s="341"/>
      <c r="V78" s="299" t="s">
        <v>28</v>
      </c>
      <c r="W78" s="300"/>
      <c r="X78" s="301"/>
    </row>
    <row r="79" spans="2:38" ht="20" customHeight="1">
      <c r="B79" s="414"/>
      <c r="C79" s="332" t="s">
        <v>174</v>
      </c>
      <c r="D79" s="332"/>
      <c r="E79" s="332"/>
      <c r="F79" s="332"/>
      <c r="G79" s="332"/>
      <c r="H79" s="332"/>
      <c r="I79" s="332"/>
      <c r="J79" s="332"/>
      <c r="K79" s="323" t="s">
        <v>204</v>
      </c>
      <c r="L79" s="306"/>
      <c r="M79" s="306"/>
      <c r="N79" s="306"/>
      <c r="O79" s="306"/>
      <c r="P79" s="306"/>
      <c r="Q79" s="306"/>
      <c r="R79" s="306"/>
      <c r="S79" s="306"/>
      <c r="T79" s="306"/>
      <c r="U79" s="307"/>
      <c r="V79" s="314" t="s">
        <v>28</v>
      </c>
      <c r="W79" s="315"/>
      <c r="X79" s="316"/>
    </row>
    <row r="80" spans="2:38" ht="20" customHeight="1">
      <c r="B80" s="414"/>
      <c r="C80" s="332"/>
      <c r="D80" s="332"/>
      <c r="E80" s="332"/>
      <c r="F80" s="332"/>
      <c r="G80" s="332"/>
      <c r="H80" s="332"/>
      <c r="I80" s="332"/>
      <c r="J80" s="332"/>
      <c r="K80" s="308"/>
      <c r="L80" s="309"/>
      <c r="M80" s="309"/>
      <c r="N80" s="309"/>
      <c r="O80" s="309"/>
      <c r="P80" s="309"/>
      <c r="Q80" s="309"/>
      <c r="R80" s="309"/>
      <c r="S80" s="309"/>
      <c r="T80" s="309"/>
      <c r="U80" s="310"/>
      <c r="V80" s="317"/>
      <c r="W80" s="318"/>
      <c r="X80" s="319"/>
    </row>
    <row r="81" spans="2:28" ht="20" customHeight="1" thickBot="1">
      <c r="B81" s="415"/>
      <c r="C81" s="332"/>
      <c r="D81" s="332"/>
      <c r="E81" s="332"/>
      <c r="F81" s="332"/>
      <c r="G81" s="332"/>
      <c r="H81" s="332"/>
      <c r="I81" s="332"/>
      <c r="J81" s="332"/>
      <c r="K81" s="311"/>
      <c r="L81" s="312"/>
      <c r="M81" s="312"/>
      <c r="N81" s="312"/>
      <c r="O81" s="312"/>
      <c r="P81" s="312"/>
      <c r="Q81" s="312"/>
      <c r="R81" s="312"/>
      <c r="S81" s="312"/>
      <c r="T81" s="312"/>
      <c r="U81" s="313"/>
      <c r="V81" s="317"/>
      <c r="W81" s="318"/>
      <c r="X81" s="319"/>
    </row>
    <row r="82" spans="2:28" ht="25.25" customHeight="1" thickTop="1">
      <c r="B82" s="324" t="s">
        <v>201</v>
      </c>
      <c r="C82" s="325"/>
      <c r="D82" s="325"/>
      <c r="E82" s="325"/>
      <c r="F82" s="325"/>
      <c r="G82" s="325"/>
      <c r="H82" s="325"/>
      <c r="I82" s="325"/>
      <c r="J82" s="326"/>
      <c r="K82" s="305" t="s">
        <v>202</v>
      </c>
      <c r="L82" s="327"/>
      <c r="M82" s="327"/>
      <c r="N82" s="327"/>
      <c r="O82" s="327"/>
      <c r="P82" s="327"/>
      <c r="Q82" s="327"/>
      <c r="R82" s="327"/>
      <c r="S82" s="327"/>
      <c r="T82" s="327"/>
      <c r="U82" s="328"/>
      <c r="V82" s="314" t="s">
        <v>28</v>
      </c>
      <c r="W82" s="315"/>
      <c r="X82" s="316"/>
    </row>
    <row r="83" spans="2:28" ht="25.25" customHeight="1">
      <c r="B83" s="324"/>
      <c r="C83" s="325"/>
      <c r="D83" s="325"/>
      <c r="E83" s="325"/>
      <c r="F83" s="325"/>
      <c r="G83" s="325"/>
      <c r="H83" s="325"/>
      <c r="I83" s="325"/>
      <c r="J83" s="326"/>
      <c r="K83" s="329"/>
      <c r="L83" s="330"/>
      <c r="M83" s="330"/>
      <c r="N83" s="330"/>
      <c r="O83" s="330"/>
      <c r="P83" s="330"/>
      <c r="Q83" s="330"/>
      <c r="R83" s="330"/>
      <c r="S83" s="330"/>
      <c r="T83" s="330"/>
      <c r="U83" s="331"/>
      <c r="V83" s="317"/>
      <c r="W83" s="318"/>
      <c r="X83" s="319"/>
    </row>
    <row r="84" spans="2:28" ht="25.25" customHeight="1">
      <c r="B84" s="324"/>
      <c r="C84" s="325"/>
      <c r="D84" s="325"/>
      <c r="E84" s="325"/>
      <c r="F84" s="325"/>
      <c r="G84" s="325"/>
      <c r="H84" s="325"/>
      <c r="I84" s="325"/>
      <c r="J84" s="326"/>
      <c r="K84" s="329"/>
      <c r="L84" s="330"/>
      <c r="M84" s="330"/>
      <c r="N84" s="330"/>
      <c r="O84" s="330"/>
      <c r="P84" s="330"/>
      <c r="Q84" s="330"/>
      <c r="R84" s="330"/>
      <c r="S84" s="330"/>
      <c r="T84" s="330"/>
      <c r="U84" s="331"/>
      <c r="V84" s="317"/>
      <c r="W84" s="318"/>
      <c r="X84" s="319"/>
    </row>
    <row r="85" spans="2:28" ht="20" customHeight="1">
      <c r="B85" s="302" t="s">
        <v>513</v>
      </c>
      <c r="C85" s="303"/>
      <c r="D85" s="303"/>
      <c r="E85" s="303"/>
      <c r="F85" s="303"/>
      <c r="G85" s="303"/>
      <c r="H85" s="303"/>
      <c r="I85" s="303"/>
      <c r="J85" s="304"/>
      <c r="K85" s="305" t="s">
        <v>203</v>
      </c>
      <c r="L85" s="306"/>
      <c r="M85" s="306"/>
      <c r="N85" s="306"/>
      <c r="O85" s="306"/>
      <c r="P85" s="306"/>
      <c r="Q85" s="306"/>
      <c r="R85" s="306"/>
      <c r="S85" s="306"/>
      <c r="T85" s="306"/>
      <c r="U85" s="307"/>
      <c r="V85" s="314" t="s">
        <v>28</v>
      </c>
      <c r="W85" s="315"/>
      <c r="X85" s="316"/>
    </row>
    <row r="86" spans="2:28" ht="20" customHeight="1">
      <c r="B86" s="302"/>
      <c r="C86" s="303"/>
      <c r="D86" s="303"/>
      <c r="E86" s="303"/>
      <c r="F86" s="303"/>
      <c r="G86" s="303"/>
      <c r="H86" s="303"/>
      <c r="I86" s="303"/>
      <c r="J86" s="304"/>
      <c r="K86" s="308"/>
      <c r="L86" s="309"/>
      <c r="M86" s="309"/>
      <c r="N86" s="309"/>
      <c r="O86" s="309"/>
      <c r="P86" s="309"/>
      <c r="Q86" s="309"/>
      <c r="R86" s="309"/>
      <c r="S86" s="309"/>
      <c r="T86" s="309"/>
      <c r="U86" s="310"/>
      <c r="V86" s="317"/>
      <c r="W86" s="318"/>
      <c r="X86" s="319"/>
    </row>
    <row r="87" spans="2:28" ht="20" customHeight="1">
      <c r="B87" s="302"/>
      <c r="C87" s="303"/>
      <c r="D87" s="303"/>
      <c r="E87" s="303"/>
      <c r="F87" s="303"/>
      <c r="G87" s="303"/>
      <c r="H87" s="303"/>
      <c r="I87" s="303"/>
      <c r="J87" s="304"/>
      <c r="K87" s="311"/>
      <c r="L87" s="312"/>
      <c r="M87" s="312"/>
      <c r="N87" s="312"/>
      <c r="O87" s="312"/>
      <c r="P87" s="312"/>
      <c r="Q87" s="312"/>
      <c r="R87" s="312"/>
      <c r="S87" s="312"/>
      <c r="T87" s="312"/>
      <c r="U87" s="313"/>
      <c r="V87" s="320"/>
      <c r="W87" s="321"/>
      <c r="X87" s="322"/>
      <c r="AB87" s="1"/>
    </row>
    <row r="88" spans="2:28" ht="18.649999999999999" customHeight="1"/>
    <row r="89" spans="2:28" ht="65.400000000000006" customHeight="1">
      <c r="B89" s="286" t="s">
        <v>514</v>
      </c>
      <c r="C89" s="286"/>
      <c r="D89" s="286"/>
      <c r="E89" s="286"/>
      <c r="F89" s="286"/>
      <c r="G89" s="286"/>
      <c r="H89" s="286"/>
      <c r="I89" s="286"/>
      <c r="J89" s="286"/>
      <c r="K89" s="286"/>
      <c r="L89" s="286"/>
      <c r="M89" s="286"/>
      <c r="N89" s="286"/>
      <c r="O89" s="286"/>
      <c r="P89" s="286"/>
      <c r="Q89" s="286"/>
      <c r="R89" s="286"/>
      <c r="S89" s="286"/>
      <c r="T89" s="286"/>
      <c r="U89" s="286"/>
      <c r="V89" s="286"/>
      <c r="W89" s="286"/>
      <c r="X89" s="286"/>
      <c r="Y89" s="286"/>
      <c r="Z89" s="286"/>
      <c r="AA89" s="286"/>
    </row>
    <row r="90" spans="2:28" ht="65.400000000000006" customHeight="1">
      <c r="B90" s="286"/>
      <c r="C90" s="286"/>
      <c r="D90" s="286"/>
      <c r="E90" s="286"/>
      <c r="F90" s="286"/>
      <c r="G90" s="286"/>
      <c r="H90" s="286"/>
      <c r="I90" s="286"/>
      <c r="J90" s="286"/>
      <c r="K90" s="286"/>
      <c r="L90" s="286"/>
      <c r="M90" s="286"/>
      <c r="N90" s="286"/>
      <c r="O90" s="286"/>
      <c r="P90" s="286"/>
      <c r="Q90" s="286"/>
      <c r="R90" s="286"/>
      <c r="S90" s="286"/>
      <c r="T90" s="286"/>
      <c r="U90" s="286"/>
      <c r="V90" s="286"/>
      <c r="W90" s="286"/>
      <c r="X90" s="286"/>
      <c r="Y90" s="286"/>
      <c r="Z90" s="286"/>
      <c r="AA90" s="286"/>
    </row>
  </sheetData>
  <sheetProtection algorithmName="SHA-512" hashValue="bdLhs8GM/VAII3rt69erjHXPRFdVS/2LUHPZhEwfQ/EEz3luVa79GCPNAJhtuwchX34qk85UFTGC/pY9NEylmA==" saltValue="+8md+KFouvP0fCbn4qeeOg==" spinCount="100000" sheet="1" formatCells="0" formatColumns="0" formatRows="0" insertColumns="0" insertRows="0" insertHyperlinks="0" deleteColumns="0" deleteRows="0" selectLockedCells="1" sort="0" autoFilter="0" pivotTables="0"/>
  <mergeCells count="74">
    <mergeCell ref="D10:AA11"/>
    <mergeCell ref="P2:AA5"/>
    <mergeCell ref="D3:L5"/>
    <mergeCell ref="K7:M8"/>
    <mergeCell ref="N7:T8"/>
    <mergeCell ref="U7:AA8"/>
    <mergeCell ref="B14:AA15"/>
    <mergeCell ref="B17:J18"/>
    <mergeCell ref="K17:U18"/>
    <mergeCell ref="V17:X18"/>
    <mergeCell ref="B19:B81"/>
    <mergeCell ref="D19:J21"/>
    <mergeCell ref="K19:U21"/>
    <mergeCell ref="V19:X21"/>
    <mergeCell ref="D22:J27"/>
    <mergeCell ref="K22:U24"/>
    <mergeCell ref="V22:X24"/>
    <mergeCell ref="K25:U27"/>
    <mergeCell ref="V25:X27"/>
    <mergeCell ref="D28:J30"/>
    <mergeCell ref="K28:U30"/>
    <mergeCell ref="V28:X30"/>
    <mergeCell ref="K54:U58"/>
    <mergeCell ref="V54:X58"/>
    <mergeCell ref="K59:U61"/>
    <mergeCell ref="D31:J33"/>
    <mergeCell ref="K31:U33"/>
    <mergeCell ref="V31:X33"/>
    <mergeCell ref="D34:J39"/>
    <mergeCell ref="K34:U36"/>
    <mergeCell ref="V34:X36"/>
    <mergeCell ref="K37:U39"/>
    <mergeCell ref="V37:X39"/>
    <mergeCell ref="D40:J43"/>
    <mergeCell ref="K40:U43"/>
    <mergeCell ref="V40:X43"/>
    <mergeCell ref="D44:J52"/>
    <mergeCell ref="K44:U46"/>
    <mergeCell ref="V44:X46"/>
    <mergeCell ref="K47:U49"/>
    <mergeCell ref="V47:X49"/>
    <mergeCell ref="K50:U52"/>
    <mergeCell ref="V50:X52"/>
    <mergeCell ref="V82:X84"/>
    <mergeCell ref="C79:J81"/>
    <mergeCell ref="V59:X61"/>
    <mergeCell ref="K62:U64"/>
    <mergeCell ref="V62:X64"/>
    <mergeCell ref="C78:J78"/>
    <mergeCell ref="K78:U78"/>
    <mergeCell ref="V78:X78"/>
    <mergeCell ref="V69:X71"/>
    <mergeCell ref="K72:U74"/>
    <mergeCell ref="V72:X74"/>
    <mergeCell ref="K75:X77"/>
    <mergeCell ref="K65:U67"/>
    <mergeCell ref="V65:X67"/>
    <mergeCell ref="K69:U71"/>
    <mergeCell ref="B89:AA90"/>
    <mergeCell ref="C19:C52"/>
    <mergeCell ref="C53:J53"/>
    <mergeCell ref="K53:X53"/>
    <mergeCell ref="C54:J71"/>
    <mergeCell ref="K68:U68"/>
    <mergeCell ref="V68:X68"/>
    <mergeCell ref="C72:J74"/>
    <mergeCell ref="C75:J77"/>
    <mergeCell ref="B85:J87"/>
    <mergeCell ref="K85:U87"/>
    <mergeCell ref="V85:X87"/>
    <mergeCell ref="K79:U81"/>
    <mergeCell ref="V79:X81"/>
    <mergeCell ref="B82:J84"/>
    <mergeCell ref="K82:U84"/>
  </mergeCells>
  <phoneticPr fontId="1"/>
  <dataValidations count="1">
    <dataValidation type="list" allowBlank="1" showInputMessage="1" showErrorMessage="1" sqref="V31 V34 V28 V19:X27 V37 V40:X52 V54:V74 W54:X67 W69:X74 V78 V79:X87">
      <formula1>"□,☑"</formula1>
    </dataValidation>
  </dataValidations>
  <pageMargins left="0.70866141732283472" right="0.70866141732283472" top="0.74803149606299213" bottom="0.74803149606299213" header="0.31496062992125984" footer="0.31496062992125984"/>
  <pageSetup paperSize="9" scale="3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3:I50"/>
  <sheetViews>
    <sheetView view="pageBreakPreview" zoomScaleNormal="100" zoomScaleSheetLayoutView="100" workbookViewId="0">
      <selection activeCell="B4" sqref="B4"/>
    </sheetView>
  </sheetViews>
  <sheetFormatPr defaultRowHeight="13"/>
  <cols>
    <col min="2" max="2" width="12.36328125" style="157" customWidth="1"/>
    <col min="3" max="3" width="22.6328125" style="157" customWidth="1"/>
    <col min="4" max="4" width="24.453125" style="157" customWidth="1"/>
    <col min="5" max="5" width="24.1796875" style="157" customWidth="1"/>
    <col min="6" max="6" width="24.90625" style="157" customWidth="1"/>
    <col min="7" max="7" width="21.453125" style="157" customWidth="1"/>
  </cols>
  <sheetData>
    <row r="3" spans="2:9" ht="26">
      <c r="B3" s="155" t="s">
        <v>423</v>
      </c>
      <c r="C3" s="156" t="s">
        <v>424</v>
      </c>
      <c r="D3" s="156" t="s">
        <v>425</v>
      </c>
      <c r="E3" s="156" t="s">
        <v>299</v>
      </c>
      <c r="F3" s="156" t="s">
        <v>426</v>
      </c>
      <c r="G3" s="155" t="s">
        <v>427</v>
      </c>
    </row>
    <row r="4" spans="2:9" ht="35" customHeight="1">
      <c r="B4" s="284"/>
      <c r="C4" s="284"/>
      <c r="D4" s="284"/>
      <c r="E4" s="284"/>
      <c r="F4" s="284"/>
      <c r="G4" s="285"/>
    </row>
    <row r="5" spans="2:9" ht="35" customHeight="1">
      <c r="B5" s="284"/>
      <c r="C5" s="284"/>
      <c r="D5" s="284"/>
      <c r="E5" s="284"/>
      <c r="F5" s="284"/>
      <c r="G5" s="285"/>
      <c r="I5" s="261" t="s">
        <v>461</v>
      </c>
    </row>
    <row r="6" spans="2:9" ht="35" customHeight="1">
      <c r="B6" s="284"/>
      <c r="C6" s="284"/>
      <c r="D6" s="284"/>
      <c r="E6" s="284"/>
      <c r="F6" s="284"/>
      <c r="G6" s="285"/>
    </row>
    <row r="7" spans="2:9" ht="35" customHeight="1">
      <c r="B7" s="284"/>
      <c r="C7" s="284"/>
      <c r="D7" s="284"/>
      <c r="E7" s="284"/>
      <c r="F7" s="284"/>
      <c r="G7" s="285"/>
    </row>
    <row r="8" spans="2:9" ht="35" customHeight="1">
      <c r="B8" s="284"/>
      <c r="C8" s="284"/>
      <c r="D8" s="284"/>
      <c r="E8" s="284"/>
      <c r="F8" s="284"/>
      <c r="G8" s="285"/>
    </row>
    <row r="9" spans="2:9" ht="35" customHeight="1">
      <c r="B9" s="284"/>
      <c r="C9" s="284"/>
      <c r="D9" s="284"/>
      <c r="E9" s="284"/>
      <c r="F9" s="284"/>
      <c r="G9" s="285"/>
    </row>
    <row r="10" spans="2:9" ht="35" customHeight="1">
      <c r="B10" s="284"/>
      <c r="C10" s="284"/>
      <c r="D10" s="284"/>
      <c r="E10" s="284"/>
      <c r="F10" s="284"/>
      <c r="G10" s="285"/>
    </row>
    <row r="11" spans="2:9" ht="35" customHeight="1">
      <c r="B11" s="284"/>
      <c r="C11" s="284"/>
      <c r="D11" s="284"/>
      <c r="E11" s="284"/>
      <c r="F11" s="284"/>
      <c r="G11" s="285"/>
    </row>
    <row r="12" spans="2:9" ht="35" customHeight="1">
      <c r="B12" s="284"/>
      <c r="C12" s="284"/>
      <c r="D12" s="284"/>
      <c r="E12" s="284"/>
      <c r="F12" s="284"/>
      <c r="G12" s="285"/>
    </row>
    <row r="13" spans="2:9" ht="35" customHeight="1">
      <c r="B13" s="284"/>
      <c r="C13" s="284"/>
      <c r="D13" s="284"/>
      <c r="E13" s="284"/>
      <c r="F13" s="284"/>
      <c r="G13" s="285"/>
    </row>
    <row r="14" spans="2:9" ht="35" customHeight="1">
      <c r="B14" s="284"/>
      <c r="C14" s="284"/>
      <c r="D14" s="284"/>
      <c r="E14" s="284"/>
      <c r="F14" s="284"/>
      <c r="G14" s="285"/>
    </row>
    <row r="15" spans="2:9" ht="35" customHeight="1">
      <c r="B15" s="284"/>
      <c r="C15" s="284"/>
      <c r="D15" s="284"/>
      <c r="E15" s="284"/>
      <c r="F15" s="284"/>
      <c r="G15" s="285"/>
    </row>
    <row r="16" spans="2:9" ht="35" customHeight="1">
      <c r="B16" s="284"/>
      <c r="C16" s="284"/>
      <c r="D16" s="284"/>
      <c r="E16" s="284"/>
      <c r="F16" s="284"/>
      <c r="G16" s="285"/>
    </row>
    <row r="17" spans="2:7" ht="35" customHeight="1">
      <c r="B17" s="284"/>
      <c r="C17" s="284"/>
      <c r="D17" s="284"/>
      <c r="E17" s="284"/>
      <c r="F17" s="284"/>
      <c r="G17" s="285"/>
    </row>
    <row r="18" spans="2:7" ht="35" customHeight="1">
      <c r="B18" s="284"/>
      <c r="C18" s="284"/>
      <c r="D18" s="284"/>
      <c r="E18" s="284"/>
      <c r="F18" s="284"/>
      <c r="G18" s="285"/>
    </row>
    <row r="19" spans="2:7" ht="35" customHeight="1">
      <c r="B19" s="284"/>
      <c r="C19" s="284"/>
      <c r="D19" s="284"/>
      <c r="E19" s="284"/>
      <c r="F19" s="284"/>
      <c r="G19" s="285"/>
    </row>
    <row r="20" spans="2:7" ht="35" customHeight="1">
      <c r="B20" s="284"/>
      <c r="C20" s="284"/>
      <c r="D20" s="284"/>
      <c r="E20" s="284"/>
      <c r="F20" s="284"/>
      <c r="G20" s="285"/>
    </row>
    <row r="21" spans="2:7" ht="35" customHeight="1">
      <c r="B21" s="284"/>
      <c r="C21" s="284"/>
      <c r="D21" s="284"/>
      <c r="E21" s="284"/>
      <c r="F21" s="284"/>
      <c r="G21" s="285"/>
    </row>
    <row r="22" spans="2:7" ht="35" customHeight="1">
      <c r="B22" s="284"/>
      <c r="C22" s="284"/>
      <c r="D22" s="284"/>
      <c r="E22" s="284"/>
      <c r="F22" s="284"/>
      <c r="G22" s="285"/>
    </row>
    <row r="23" spans="2:7" ht="35" customHeight="1">
      <c r="B23" s="284"/>
      <c r="C23" s="284"/>
      <c r="D23" s="284"/>
      <c r="E23" s="284"/>
      <c r="F23" s="284"/>
      <c r="G23" s="285"/>
    </row>
    <row r="24" spans="2:7" ht="35" customHeight="1">
      <c r="B24" s="284"/>
      <c r="C24" s="284"/>
      <c r="D24" s="284"/>
      <c r="E24" s="284"/>
      <c r="F24" s="284"/>
      <c r="G24" s="285"/>
    </row>
    <row r="25" spans="2:7" ht="35" customHeight="1">
      <c r="B25" s="284"/>
      <c r="C25" s="284"/>
      <c r="D25" s="284"/>
      <c r="E25" s="284"/>
      <c r="F25" s="284"/>
      <c r="G25" s="285"/>
    </row>
    <row r="26" spans="2:7" ht="35" customHeight="1">
      <c r="B26" s="284"/>
      <c r="C26" s="284"/>
      <c r="D26" s="284"/>
      <c r="E26" s="284"/>
      <c r="F26" s="284"/>
      <c r="G26" s="285"/>
    </row>
    <row r="27" spans="2:7" ht="35" customHeight="1">
      <c r="B27" s="284"/>
      <c r="C27" s="284"/>
      <c r="D27" s="284"/>
      <c r="E27" s="284"/>
      <c r="F27" s="284"/>
      <c r="G27" s="285"/>
    </row>
    <row r="28" spans="2:7" ht="35" customHeight="1">
      <c r="B28" s="284"/>
      <c r="C28" s="284"/>
      <c r="D28" s="284"/>
      <c r="E28" s="284"/>
      <c r="F28" s="284"/>
      <c r="G28" s="285"/>
    </row>
    <row r="29" spans="2:7" ht="35" customHeight="1">
      <c r="B29" s="284"/>
      <c r="C29" s="284"/>
      <c r="D29" s="284"/>
      <c r="E29" s="284"/>
      <c r="F29" s="284"/>
      <c r="G29" s="285"/>
    </row>
    <row r="30" spans="2:7" ht="35" customHeight="1">
      <c r="B30" s="284"/>
      <c r="C30" s="284"/>
      <c r="D30" s="284"/>
      <c r="E30" s="284"/>
      <c r="F30" s="284"/>
      <c r="G30" s="285"/>
    </row>
    <row r="31" spans="2:7" ht="35" customHeight="1">
      <c r="B31" s="284"/>
      <c r="C31" s="284"/>
      <c r="D31" s="284"/>
      <c r="E31" s="284"/>
      <c r="F31" s="284"/>
      <c r="G31" s="285"/>
    </row>
    <row r="32" spans="2:7" ht="35" customHeight="1">
      <c r="B32" s="284"/>
      <c r="C32" s="284"/>
      <c r="D32" s="284"/>
      <c r="E32" s="284"/>
      <c r="F32" s="284"/>
      <c r="G32" s="285"/>
    </row>
    <row r="33" spans="2:7" ht="35" customHeight="1">
      <c r="B33" s="284"/>
      <c r="C33" s="284"/>
      <c r="D33" s="284"/>
      <c r="E33" s="284"/>
      <c r="F33" s="284"/>
      <c r="G33" s="285"/>
    </row>
    <row r="34" spans="2:7" ht="35" customHeight="1">
      <c r="B34" s="284"/>
      <c r="C34" s="284"/>
      <c r="D34" s="284"/>
      <c r="E34" s="284"/>
      <c r="F34" s="284"/>
      <c r="G34" s="285"/>
    </row>
    <row r="35" spans="2:7" ht="35" customHeight="1">
      <c r="B35" s="284"/>
      <c r="C35" s="284"/>
      <c r="D35" s="284"/>
      <c r="E35" s="284"/>
      <c r="F35" s="284"/>
      <c r="G35" s="285"/>
    </row>
    <row r="36" spans="2:7" ht="35" customHeight="1">
      <c r="B36" s="284"/>
      <c r="C36" s="284"/>
      <c r="D36" s="284"/>
      <c r="E36" s="284"/>
      <c r="F36" s="284"/>
      <c r="G36" s="285"/>
    </row>
    <row r="37" spans="2:7" ht="35" customHeight="1">
      <c r="B37" s="284"/>
      <c r="C37" s="284"/>
      <c r="D37" s="284"/>
      <c r="E37" s="284"/>
      <c r="F37" s="284"/>
      <c r="G37" s="285"/>
    </row>
    <row r="38" spans="2:7" ht="35" customHeight="1">
      <c r="B38" s="284"/>
      <c r="C38" s="284"/>
      <c r="D38" s="284"/>
      <c r="E38" s="284"/>
      <c r="F38" s="284"/>
      <c r="G38" s="285"/>
    </row>
    <row r="39" spans="2:7" ht="35" customHeight="1">
      <c r="B39" s="284"/>
      <c r="C39" s="284"/>
      <c r="D39" s="284"/>
      <c r="E39" s="284"/>
      <c r="F39" s="284"/>
      <c r="G39" s="285"/>
    </row>
    <row r="40" spans="2:7" ht="35" customHeight="1">
      <c r="B40" s="284"/>
      <c r="C40" s="284"/>
      <c r="D40" s="284"/>
      <c r="E40" s="284"/>
      <c r="F40" s="284"/>
      <c r="G40" s="285"/>
    </row>
    <row r="41" spans="2:7" ht="35" customHeight="1">
      <c r="B41" s="284"/>
      <c r="C41" s="284"/>
      <c r="D41" s="284"/>
      <c r="E41" s="284"/>
      <c r="F41" s="284"/>
      <c r="G41" s="285"/>
    </row>
    <row r="42" spans="2:7" ht="35" customHeight="1">
      <c r="B42" s="284"/>
      <c r="C42" s="284"/>
      <c r="D42" s="284"/>
      <c r="E42" s="284"/>
      <c r="F42" s="284"/>
      <c r="G42" s="285"/>
    </row>
    <row r="43" spans="2:7" ht="35" customHeight="1">
      <c r="B43" s="284"/>
      <c r="C43" s="284"/>
      <c r="D43" s="284"/>
      <c r="E43" s="284"/>
      <c r="F43" s="284"/>
      <c r="G43" s="285"/>
    </row>
    <row r="44" spans="2:7" ht="35" customHeight="1">
      <c r="B44" s="284"/>
      <c r="C44" s="284"/>
      <c r="D44" s="284"/>
      <c r="E44" s="284"/>
      <c r="F44" s="284"/>
      <c r="G44" s="285"/>
    </row>
    <row r="45" spans="2:7" ht="35" customHeight="1">
      <c r="B45" s="284"/>
      <c r="C45" s="284"/>
      <c r="D45" s="284"/>
      <c r="E45" s="284"/>
      <c r="F45" s="284"/>
      <c r="G45" s="285"/>
    </row>
    <row r="46" spans="2:7" ht="35" customHeight="1">
      <c r="B46" s="284"/>
      <c r="C46" s="284"/>
      <c r="D46" s="284"/>
      <c r="E46" s="284"/>
      <c r="F46" s="284"/>
      <c r="G46" s="285"/>
    </row>
    <row r="47" spans="2:7" ht="35" customHeight="1">
      <c r="B47" s="284"/>
      <c r="C47" s="284"/>
      <c r="D47" s="284"/>
      <c r="E47" s="284"/>
      <c r="F47" s="284"/>
      <c r="G47" s="285"/>
    </row>
    <row r="48" spans="2:7" ht="35" customHeight="1">
      <c r="B48" s="284"/>
      <c r="C48" s="284"/>
      <c r="D48" s="284"/>
      <c r="E48" s="284"/>
      <c r="F48" s="284"/>
      <c r="G48" s="285"/>
    </row>
    <row r="49" spans="2:7" ht="35" customHeight="1">
      <c r="B49" s="284"/>
      <c r="C49" s="284"/>
      <c r="D49" s="284"/>
      <c r="E49" s="284"/>
      <c r="F49" s="284"/>
      <c r="G49" s="285"/>
    </row>
    <row r="50" spans="2:7" ht="35" customHeight="1">
      <c r="B50" s="284"/>
      <c r="C50" s="284"/>
      <c r="D50" s="284"/>
      <c r="E50" s="284"/>
      <c r="F50" s="284"/>
      <c r="G50" s="285"/>
    </row>
  </sheetData>
  <sheetProtection algorithmName="SHA-512" hashValue="UjVu6gSitmIDATeWCjemVJZ5lQ1OWcfzv39OyslbysTAYAJNCsTAalev2ShTRbUXN1HuS71M5sYcGrD4MCPD5g==" saltValue="rP9OWfH5iYg+9wQV03c7wg==" spinCount="100000" sheet="1" objects="1" scenarios="1" selectLockedCells="1"/>
  <phoneticPr fontId="1"/>
  <dataValidations count="1">
    <dataValidation type="list" allowBlank="1" showInputMessage="1" showErrorMessage="1" sqref="G4:G50">
      <formula1>"実績有,新規（内諾済）,新規（今後調整）"</formula1>
    </dataValidation>
  </dataValidations>
  <hyperlinks>
    <hyperlink ref="I5" location="要望書!A1" display="要望書に戻る"/>
  </hyperlinks>
  <pageMargins left="0.7" right="0.7" top="0.75" bottom="0.75" header="0.3" footer="0.3"/>
  <pageSetup paperSize="9" scale="64"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dimension ref="B3:L117"/>
  <sheetViews>
    <sheetView view="pageBreakPreview" zoomScaleNormal="100" zoomScaleSheetLayoutView="100" workbookViewId="0">
      <selection activeCell="B4" sqref="B4"/>
    </sheetView>
  </sheetViews>
  <sheetFormatPr defaultRowHeight="13"/>
  <cols>
    <col min="2" max="2" width="12" customWidth="1"/>
    <col min="3" max="3" width="24.08984375" customWidth="1"/>
    <col min="5" max="5" width="17.36328125" customWidth="1"/>
    <col min="6" max="6" width="12.453125" customWidth="1"/>
    <col min="7" max="7" width="17.1796875" customWidth="1"/>
    <col min="8" max="8" width="3.6328125" customWidth="1"/>
    <col min="9" max="9" width="23.36328125" customWidth="1"/>
    <col min="10" max="10" width="4.1796875" customWidth="1"/>
  </cols>
  <sheetData>
    <row r="3" spans="2:12" ht="39.5" thickBot="1">
      <c r="B3" s="154" t="s">
        <v>9</v>
      </c>
      <c r="C3" s="154" t="s">
        <v>0</v>
      </c>
      <c r="D3" s="154" t="s">
        <v>1</v>
      </c>
      <c r="E3" s="158" t="s">
        <v>428</v>
      </c>
      <c r="F3" s="159" t="s">
        <v>429</v>
      </c>
      <c r="G3" s="1336" t="s">
        <v>431</v>
      </c>
      <c r="H3" s="1337"/>
      <c r="I3" s="1337"/>
      <c r="J3" s="1337"/>
    </row>
    <row r="4" spans="2:12" ht="21.65" customHeight="1">
      <c r="B4" s="249"/>
      <c r="C4" s="249"/>
      <c r="D4" s="271"/>
      <c r="E4" s="272"/>
      <c r="F4" s="272"/>
      <c r="G4" s="250"/>
      <c r="H4" s="252" t="s">
        <v>441</v>
      </c>
      <c r="I4" s="256"/>
      <c r="J4" s="253" t="s">
        <v>442</v>
      </c>
      <c r="K4" s="146" t="str">
        <f>IF(AND(NOT(C4=""),G4=""),"要確認","")</f>
        <v/>
      </c>
      <c r="L4" s="261" t="s">
        <v>461</v>
      </c>
    </row>
    <row r="5" spans="2:12" ht="21.65" customHeight="1">
      <c r="B5" s="249"/>
      <c r="C5" s="249"/>
      <c r="D5" s="271"/>
      <c r="E5" s="273"/>
      <c r="F5" s="273"/>
      <c r="G5" s="250"/>
      <c r="H5" s="252" t="s">
        <v>441</v>
      </c>
      <c r="I5" s="256"/>
      <c r="J5" s="253" t="s">
        <v>442</v>
      </c>
      <c r="K5" s="146" t="str">
        <f t="shared" ref="K5:K50" si="0">IF(AND(NOT(C5=""),G5=""),"要確認","")</f>
        <v/>
      </c>
    </row>
    <row r="6" spans="2:12" ht="21.65" customHeight="1">
      <c r="B6" s="249"/>
      <c r="C6" s="249"/>
      <c r="D6" s="271"/>
      <c r="E6" s="273"/>
      <c r="F6" s="273"/>
      <c r="G6" s="250"/>
      <c r="H6" s="252" t="s">
        <v>441</v>
      </c>
      <c r="I6" s="256"/>
      <c r="J6" s="253" t="s">
        <v>442</v>
      </c>
      <c r="K6" s="146" t="str">
        <f t="shared" si="0"/>
        <v/>
      </c>
    </row>
    <row r="7" spans="2:12" ht="21.65" customHeight="1">
      <c r="B7" s="249"/>
      <c r="C7" s="249"/>
      <c r="D7" s="271"/>
      <c r="E7" s="273"/>
      <c r="F7" s="273"/>
      <c r="G7" s="250"/>
      <c r="H7" s="252" t="s">
        <v>441</v>
      </c>
      <c r="I7" s="256"/>
      <c r="J7" s="253" t="s">
        <v>442</v>
      </c>
      <c r="K7" s="146" t="str">
        <f t="shared" si="0"/>
        <v/>
      </c>
    </row>
    <row r="8" spans="2:12" ht="21.65" customHeight="1">
      <c r="B8" s="249"/>
      <c r="C8" s="249"/>
      <c r="D8" s="271"/>
      <c r="E8" s="273"/>
      <c r="F8" s="273"/>
      <c r="G8" s="250"/>
      <c r="H8" s="252" t="s">
        <v>441</v>
      </c>
      <c r="I8" s="256"/>
      <c r="J8" s="253" t="s">
        <v>442</v>
      </c>
      <c r="K8" s="146" t="str">
        <f t="shared" si="0"/>
        <v/>
      </c>
    </row>
    <row r="9" spans="2:12" ht="21.65" customHeight="1">
      <c r="B9" s="249"/>
      <c r="C9" s="249"/>
      <c r="D9" s="271"/>
      <c r="E9" s="273"/>
      <c r="F9" s="273"/>
      <c r="G9" s="250"/>
      <c r="H9" s="252" t="s">
        <v>441</v>
      </c>
      <c r="I9" s="256"/>
      <c r="J9" s="253" t="s">
        <v>442</v>
      </c>
      <c r="K9" s="146" t="str">
        <f t="shared" si="0"/>
        <v/>
      </c>
    </row>
    <row r="10" spans="2:12" ht="21.65" customHeight="1">
      <c r="B10" s="249"/>
      <c r="C10" s="249"/>
      <c r="D10" s="271"/>
      <c r="E10" s="273"/>
      <c r="F10" s="273"/>
      <c r="G10" s="250"/>
      <c r="H10" s="252" t="s">
        <v>441</v>
      </c>
      <c r="I10" s="256"/>
      <c r="J10" s="253" t="s">
        <v>442</v>
      </c>
      <c r="K10" s="146" t="str">
        <f t="shared" si="0"/>
        <v/>
      </c>
    </row>
    <row r="11" spans="2:12" ht="21.65" customHeight="1">
      <c r="B11" s="249"/>
      <c r="C11" s="249"/>
      <c r="D11" s="271"/>
      <c r="E11" s="273"/>
      <c r="F11" s="273"/>
      <c r="G11" s="250"/>
      <c r="H11" s="252" t="s">
        <v>441</v>
      </c>
      <c r="I11" s="256"/>
      <c r="J11" s="253" t="s">
        <v>442</v>
      </c>
      <c r="K11" s="146" t="str">
        <f t="shared" si="0"/>
        <v/>
      </c>
    </row>
    <row r="12" spans="2:12" ht="21.65" customHeight="1">
      <c r="B12" s="249"/>
      <c r="C12" s="249"/>
      <c r="D12" s="271"/>
      <c r="E12" s="273"/>
      <c r="F12" s="273"/>
      <c r="G12" s="250"/>
      <c r="H12" s="252" t="s">
        <v>441</v>
      </c>
      <c r="I12" s="256"/>
      <c r="J12" s="253" t="s">
        <v>442</v>
      </c>
      <c r="K12" s="146" t="str">
        <f t="shared" si="0"/>
        <v/>
      </c>
    </row>
    <row r="13" spans="2:12" ht="21.65" customHeight="1">
      <c r="B13" s="249"/>
      <c r="C13" s="249"/>
      <c r="D13" s="271"/>
      <c r="E13" s="273"/>
      <c r="F13" s="273"/>
      <c r="G13" s="250"/>
      <c r="H13" s="252" t="s">
        <v>441</v>
      </c>
      <c r="I13" s="256"/>
      <c r="J13" s="253" t="s">
        <v>442</v>
      </c>
      <c r="K13" s="146" t="str">
        <f t="shared" si="0"/>
        <v/>
      </c>
    </row>
    <row r="14" spans="2:12" ht="21.65" customHeight="1">
      <c r="B14" s="249"/>
      <c r="C14" s="249"/>
      <c r="D14" s="271"/>
      <c r="E14" s="273"/>
      <c r="F14" s="273"/>
      <c r="G14" s="250"/>
      <c r="H14" s="252" t="s">
        <v>441</v>
      </c>
      <c r="I14" s="256"/>
      <c r="J14" s="253" t="s">
        <v>442</v>
      </c>
      <c r="K14" s="146" t="str">
        <f t="shared" si="0"/>
        <v/>
      </c>
    </row>
    <row r="15" spans="2:12" ht="21.65" customHeight="1">
      <c r="B15" s="249"/>
      <c r="C15" s="249"/>
      <c r="D15" s="271"/>
      <c r="E15" s="273"/>
      <c r="F15" s="273"/>
      <c r="G15" s="250"/>
      <c r="H15" s="252" t="s">
        <v>441</v>
      </c>
      <c r="I15" s="256"/>
      <c r="J15" s="253" t="s">
        <v>442</v>
      </c>
      <c r="K15" s="146" t="str">
        <f t="shared" si="0"/>
        <v/>
      </c>
    </row>
    <row r="16" spans="2:12" ht="21.65" customHeight="1">
      <c r="B16" s="249"/>
      <c r="C16" s="249"/>
      <c r="D16" s="271"/>
      <c r="E16" s="273"/>
      <c r="F16" s="273"/>
      <c r="G16" s="250"/>
      <c r="H16" s="252" t="s">
        <v>441</v>
      </c>
      <c r="I16" s="256"/>
      <c r="J16" s="253" t="s">
        <v>442</v>
      </c>
      <c r="K16" s="146" t="str">
        <f t="shared" si="0"/>
        <v/>
      </c>
    </row>
    <row r="17" spans="2:11" ht="21.65" customHeight="1">
      <c r="B17" s="249"/>
      <c r="C17" s="249"/>
      <c r="D17" s="271"/>
      <c r="E17" s="273"/>
      <c r="F17" s="273"/>
      <c r="G17" s="250"/>
      <c r="H17" s="252" t="s">
        <v>441</v>
      </c>
      <c r="I17" s="256"/>
      <c r="J17" s="253" t="s">
        <v>442</v>
      </c>
      <c r="K17" s="146" t="str">
        <f t="shared" si="0"/>
        <v/>
      </c>
    </row>
    <row r="18" spans="2:11" ht="21.65" customHeight="1">
      <c r="B18" s="249"/>
      <c r="C18" s="249"/>
      <c r="D18" s="271"/>
      <c r="E18" s="273"/>
      <c r="F18" s="273"/>
      <c r="G18" s="250"/>
      <c r="H18" s="252" t="s">
        <v>441</v>
      </c>
      <c r="I18" s="256"/>
      <c r="J18" s="253" t="s">
        <v>442</v>
      </c>
      <c r="K18" s="146" t="str">
        <f t="shared" si="0"/>
        <v/>
      </c>
    </row>
    <row r="19" spans="2:11" ht="21.65" customHeight="1">
      <c r="B19" s="249"/>
      <c r="C19" s="249"/>
      <c r="D19" s="271"/>
      <c r="E19" s="273"/>
      <c r="F19" s="273"/>
      <c r="G19" s="250"/>
      <c r="H19" s="252" t="s">
        <v>441</v>
      </c>
      <c r="I19" s="256"/>
      <c r="J19" s="253" t="s">
        <v>442</v>
      </c>
      <c r="K19" s="146" t="str">
        <f t="shared" si="0"/>
        <v/>
      </c>
    </row>
    <row r="20" spans="2:11" ht="21.65" customHeight="1">
      <c r="B20" s="249"/>
      <c r="C20" s="249"/>
      <c r="D20" s="271"/>
      <c r="E20" s="273"/>
      <c r="F20" s="273"/>
      <c r="G20" s="250"/>
      <c r="H20" s="252" t="s">
        <v>441</v>
      </c>
      <c r="I20" s="256"/>
      <c r="J20" s="253" t="s">
        <v>442</v>
      </c>
      <c r="K20" s="146" t="str">
        <f t="shared" si="0"/>
        <v/>
      </c>
    </row>
    <row r="21" spans="2:11" ht="21.65" customHeight="1">
      <c r="B21" s="249"/>
      <c r="C21" s="249"/>
      <c r="D21" s="271"/>
      <c r="E21" s="273"/>
      <c r="F21" s="273"/>
      <c r="G21" s="250"/>
      <c r="H21" s="252" t="s">
        <v>441</v>
      </c>
      <c r="I21" s="256"/>
      <c r="J21" s="253" t="s">
        <v>442</v>
      </c>
      <c r="K21" s="146" t="str">
        <f t="shared" si="0"/>
        <v/>
      </c>
    </row>
    <row r="22" spans="2:11" ht="21.65" customHeight="1">
      <c r="B22" s="249"/>
      <c r="C22" s="249"/>
      <c r="D22" s="271"/>
      <c r="E22" s="273"/>
      <c r="F22" s="273"/>
      <c r="G22" s="250"/>
      <c r="H22" s="252" t="s">
        <v>441</v>
      </c>
      <c r="I22" s="256"/>
      <c r="J22" s="253" t="s">
        <v>442</v>
      </c>
      <c r="K22" s="146" t="str">
        <f t="shared" si="0"/>
        <v/>
      </c>
    </row>
    <row r="23" spans="2:11" ht="21.65" customHeight="1">
      <c r="B23" s="249"/>
      <c r="C23" s="249"/>
      <c r="D23" s="271"/>
      <c r="E23" s="273"/>
      <c r="F23" s="273"/>
      <c r="G23" s="250"/>
      <c r="H23" s="252" t="s">
        <v>441</v>
      </c>
      <c r="I23" s="256"/>
      <c r="J23" s="253" t="s">
        <v>442</v>
      </c>
      <c r="K23" s="146" t="str">
        <f t="shared" si="0"/>
        <v/>
      </c>
    </row>
    <row r="24" spans="2:11" ht="21.65" customHeight="1">
      <c r="B24" s="249"/>
      <c r="C24" s="249"/>
      <c r="D24" s="271"/>
      <c r="E24" s="273"/>
      <c r="F24" s="273"/>
      <c r="G24" s="250"/>
      <c r="H24" s="252" t="s">
        <v>441</v>
      </c>
      <c r="I24" s="256"/>
      <c r="J24" s="253" t="s">
        <v>442</v>
      </c>
      <c r="K24" s="146" t="str">
        <f t="shared" si="0"/>
        <v/>
      </c>
    </row>
    <row r="25" spans="2:11" ht="21.65" customHeight="1">
      <c r="B25" s="249"/>
      <c r="C25" s="249"/>
      <c r="D25" s="271"/>
      <c r="E25" s="273"/>
      <c r="F25" s="273"/>
      <c r="G25" s="250"/>
      <c r="H25" s="252" t="s">
        <v>441</v>
      </c>
      <c r="I25" s="256"/>
      <c r="J25" s="253" t="s">
        <v>442</v>
      </c>
      <c r="K25" s="146" t="str">
        <f t="shared" si="0"/>
        <v/>
      </c>
    </row>
    <row r="26" spans="2:11" ht="21.65" customHeight="1">
      <c r="B26" s="249"/>
      <c r="C26" s="249"/>
      <c r="D26" s="271"/>
      <c r="E26" s="273"/>
      <c r="F26" s="273"/>
      <c r="G26" s="250"/>
      <c r="H26" s="252" t="s">
        <v>441</v>
      </c>
      <c r="I26" s="256"/>
      <c r="J26" s="253" t="s">
        <v>442</v>
      </c>
      <c r="K26" s="146" t="str">
        <f t="shared" si="0"/>
        <v/>
      </c>
    </row>
    <row r="27" spans="2:11" ht="21.65" customHeight="1">
      <c r="B27" s="249"/>
      <c r="C27" s="249"/>
      <c r="D27" s="271"/>
      <c r="E27" s="273"/>
      <c r="F27" s="273"/>
      <c r="G27" s="250"/>
      <c r="H27" s="252" t="s">
        <v>441</v>
      </c>
      <c r="I27" s="256"/>
      <c r="J27" s="253" t="s">
        <v>442</v>
      </c>
      <c r="K27" s="146" t="str">
        <f t="shared" si="0"/>
        <v/>
      </c>
    </row>
    <row r="28" spans="2:11" ht="21.65" customHeight="1">
      <c r="B28" s="249"/>
      <c r="C28" s="249"/>
      <c r="D28" s="271"/>
      <c r="E28" s="273"/>
      <c r="F28" s="273"/>
      <c r="G28" s="250"/>
      <c r="H28" s="252" t="s">
        <v>441</v>
      </c>
      <c r="I28" s="256"/>
      <c r="J28" s="253" t="s">
        <v>442</v>
      </c>
      <c r="K28" s="146" t="str">
        <f t="shared" si="0"/>
        <v/>
      </c>
    </row>
    <row r="29" spans="2:11" ht="21.65" customHeight="1">
      <c r="B29" s="249"/>
      <c r="C29" s="249"/>
      <c r="D29" s="271"/>
      <c r="E29" s="273"/>
      <c r="F29" s="273"/>
      <c r="G29" s="250"/>
      <c r="H29" s="252" t="s">
        <v>441</v>
      </c>
      <c r="I29" s="256"/>
      <c r="J29" s="253" t="s">
        <v>442</v>
      </c>
      <c r="K29" s="146" t="str">
        <f t="shared" si="0"/>
        <v/>
      </c>
    </row>
    <row r="30" spans="2:11" ht="21.65" customHeight="1">
      <c r="B30" s="249"/>
      <c r="C30" s="249"/>
      <c r="D30" s="271"/>
      <c r="E30" s="273"/>
      <c r="F30" s="273"/>
      <c r="G30" s="250"/>
      <c r="H30" s="252" t="s">
        <v>441</v>
      </c>
      <c r="I30" s="256"/>
      <c r="J30" s="253" t="s">
        <v>442</v>
      </c>
      <c r="K30" s="146" t="str">
        <f t="shared" si="0"/>
        <v/>
      </c>
    </row>
    <row r="31" spans="2:11" ht="21.65" customHeight="1">
      <c r="B31" s="249"/>
      <c r="C31" s="249"/>
      <c r="D31" s="271"/>
      <c r="E31" s="273"/>
      <c r="F31" s="273"/>
      <c r="G31" s="250"/>
      <c r="H31" s="252" t="s">
        <v>441</v>
      </c>
      <c r="I31" s="256"/>
      <c r="J31" s="253" t="s">
        <v>442</v>
      </c>
      <c r="K31" s="146" t="str">
        <f t="shared" si="0"/>
        <v/>
      </c>
    </row>
    <row r="32" spans="2:11" ht="21.65" customHeight="1">
      <c r="B32" s="249"/>
      <c r="C32" s="249"/>
      <c r="D32" s="271"/>
      <c r="E32" s="273"/>
      <c r="F32" s="273"/>
      <c r="G32" s="250"/>
      <c r="H32" s="252" t="s">
        <v>441</v>
      </c>
      <c r="I32" s="256"/>
      <c r="J32" s="253" t="s">
        <v>442</v>
      </c>
      <c r="K32" s="146" t="str">
        <f t="shared" si="0"/>
        <v/>
      </c>
    </row>
    <row r="33" spans="2:11" ht="21.65" customHeight="1">
      <c r="B33" s="249"/>
      <c r="C33" s="249"/>
      <c r="D33" s="271"/>
      <c r="E33" s="273"/>
      <c r="F33" s="273"/>
      <c r="G33" s="250"/>
      <c r="H33" s="252" t="s">
        <v>441</v>
      </c>
      <c r="I33" s="256"/>
      <c r="J33" s="253" t="s">
        <v>442</v>
      </c>
      <c r="K33" s="146" t="str">
        <f t="shared" si="0"/>
        <v/>
      </c>
    </row>
    <row r="34" spans="2:11" ht="21.65" customHeight="1">
      <c r="B34" s="249"/>
      <c r="C34" s="249"/>
      <c r="D34" s="271"/>
      <c r="E34" s="273"/>
      <c r="F34" s="273"/>
      <c r="G34" s="250"/>
      <c r="H34" s="252" t="s">
        <v>441</v>
      </c>
      <c r="I34" s="256"/>
      <c r="J34" s="253" t="s">
        <v>442</v>
      </c>
      <c r="K34" s="146" t="str">
        <f t="shared" si="0"/>
        <v/>
      </c>
    </row>
    <row r="35" spans="2:11" ht="21.65" customHeight="1">
      <c r="B35" s="249"/>
      <c r="C35" s="249"/>
      <c r="D35" s="271"/>
      <c r="E35" s="273"/>
      <c r="F35" s="273"/>
      <c r="G35" s="250"/>
      <c r="H35" s="252" t="s">
        <v>441</v>
      </c>
      <c r="I35" s="256"/>
      <c r="J35" s="253" t="s">
        <v>442</v>
      </c>
      <c r="K35" s="146" t="str">
        <f t="shared" si="0"/>
        <v/>
      </c>
    </row>
    <row r="36" spans="2:11" ht="21.65" customHeight="1">
      <c r="B36" s="249"/>
      <c r="C36" s="249"/>
      <c r="D36" s="271"/>
      <c r="E36" s="273"/>
      <c r="F36" s="273"/>
      <c r="G36" s="250"/>
      <c r="H36" s="252" t="s">
        <v>441</v>
      </c>
      <c r="I36" s="256"/>
      <c r="J36" s="253" t="s">
        <v>442</v>
      </c>
      <c r="K36" s="146" t="str">
        <f t="shared" si="0"/>
        <v/>
      </c>
    </row>
    <row r="37" spans="2:11" ht="21.65" customHeight="1">
      <c r="B37" s="249"/>
      <c r="C37" s="249"/>
      <c r="D37" s="271"/>
      <c r="E37" s="273"/>
      <c r="F37" s="273"/>
      <c r="G37" s="250"/>
      <c r="H37" s="252" t="s">
        <v>441</v>
      </c>
      <c r="I37" s="256"/>
      <c r="J37" s="253" t="s">
        <v>442</v>
      </c>
      <c r="K37" s="146" t="str">
        <f t="shared" si="0"/>
        <v/>
      </c>
    </row>
    <row r="38" spans="2:11" ht="21.65" customHeight="1">
      <c r="B38" s="249"/>
      <c r="C38" s="249"/>
      <c r="D38" s="271"/>
      <c r="E38" s="273"/>
      <c r="F38" s="273"/>
      <c r="G38" s="250"/>
      <c r="H38" s="252" t="s">
        <v>441</v>
      </c>
      <c r="I38" s="256"/>
      <c r="J38" s="253" t="s">
        <v>442</v>
      </c>
      <c r="K38" s="146" t="str">
        <f t="shared" si="0"/>
        <v/>
      </c>
    </row>
    <row r="39" spans="2:11" ht="21.65" customHeight="1">
      <c r="B39" s="249"/>
      <c r="C39" s="249"/>
      <c r="D39" s="271"/>
      <c r="E39" s="273"/>
      <c r="F39" s="273"/>
      <c r="G39" s="250"/>
      <c r="H39" s="252" t="s">
        <v>441</v>
      </c>
      <c r="I39" s="256"/>
      <c r="J39" s="253" t="s">
        <v>442</v>
      </c>
      <c r="K39" s="146" t="str">
        <f t="shared" si="0"/>
        <v/>
      </c>
    </row>
    <row r="40" spans="2:11" ht="21.65" customHeight="1">
      <c r="B40" s="249"/>
      <c r="C40" s="249"/>
      <c r="D40" s="271"/>
      <c r="E40" s="273"/>
      <c r="F40" s="273"/>
      <c r="G40" s="250"/>
      <c r="H40" s="252" t="s">
        <v>441</v>
      </c>
      <c r="I40" s="256"/>
      <c r="J40" s="253" t="s">
        <v>442</v>
      </c>
      <c r="K40" s="146" t="str">
        <f t="shared" si="0"/>
        <v/>
      </c>
    </row>
    <row r="41" spans="2:11" ht="21.65" customHeight="1">
      <c r="B41" s="249"/>
      <c r="C41" s="249"/>
      <c r="D41" s="271"/>
      <c r="E41" s="273"/>
      <c r="F41" s="273"/>
      <c r="G41" s="250"/>
      <c r="H41" s="252" t="s">
        <v>441</v>
      </c>
      <c r="I41" s="256"/>
      <c r="J41" s="253" t="s">
        <v>442</v>
      </c>
      <c r="K41" s="146" t="str">
        <f t="shared" si="0"/>
        <v/>
      </c>
    </row>
    <row r="42" spans="2:11" ht="21.65" customHeight="1">
      <c r="B42" s="249"/>
      <c r="C42" s="249"/>
      <c r="D42" s="271"/>
      <c r="E42" s="273"/>
      <c r="F42" s="273"/>
      <c r="G42" s="250"/>
      <c r="H42" s="252" t="s">
        <v>441</v>
      </c>
      <c r="I42" s="256"/>
      <c r="J42" s="253" t="s">
        <v>442</v>
      </c>
      <c r="K42" s="146" t="str">
        <f t="shared" si="0"/>
        <v/>
      </c>
    </row>
    <row r="43" spans="2:11" ht="21.65" customHeight="1">
      <c r="B43" s="249"/>
      <c r="C43" s="249"/>
      <c r="D43" s="271"/>
      <c r="E43" s="273"/>
      <c r="F43" s="273"/>
      <c r="G43" s="250"/>
      <c r="H43" s="252" t="s">
        <v>441</v>
      </c>
      <c r="I43" s="256"/>
      <c r="J43" s="253" t="s">
        <v>442</v>
      </c>
      <c r="K43" s="146" t="str">
        <f t="shared" si="0"/>
        <v/>
      </c>
    </row>
    <row r="44" spans="2:11" ht="21.65" customHeight="1">
      <c r="B44" s="249"/>
      <c r="C44" s="249"/>
      <c r="D44" s="271"/>
      <c r="E44" s="273"/>
      <c r="F44" s="273"/>
      <c r="G44" s="250"/>
      <c r="H44" s="252" t="s">
        <v>441</v>
      </c>
      <c r="I44" s="256"/>
      <c r="J44" s="253" t="s">
        <v>442</v>
      </c>
      <c r="K44" s="146" t="str">
        <f t="shared" si="0"/>
        <v/>
      </c>
    </row>
    <row r="45" spans="2:11" ht="21.65" customHeight="1">
      <c r="B45" s="249"/>
      <c r="C45" s="249"/>
      <c r="D45" s="271"/>
      <c r="E45" s="273"/>
      <c r="F45" s="273"/>
      <c r="G45" s="250"/>
      <c r="H45" s="252" t="s">
        <v>441</v>
      </c>
      <c r="I45" s="256"/>
      <c r="J45" s="253" t="s">
        <v>442</v>
      </c>
      <c r="K45" s="146" t="str">
        <f t="shared" si="0"/>
        <v/>
      </c>
    </row>
    <row r="46" spans="2:11" ht="21.65" customHeight="1">
      <c r="B46" s="249"/>
      <c r="C46" s="249"/>
      <c r="D46" s="271"/>
      <c r="E46" s="273"/>
      <c r="F46" s="273"/>
      <c r="G46" s="250"/>
      <c r="H46" s="252" t="s">
        <v>441</v>
      </c>
      <c r="I46" s="256"/>
      <c r="J46" s="253" t="s">
        <v>442</v>
      </c>
      <c r="K46" s="146" t="str">
        <f t="shared" si="0"/>
        <v/>
      </c>
    </row>
    <row r="47" spans="2:11" ht="21.65" customHeight="1">
      <c r="B47" s="249"/>
      <c r="C47" s="249"/>
      <c r="D47" s="271"/>
      <c r="E47" s="273"/>
      <c r="F47" s="273"/>
      <c r="G47" s="250"/>
      <c r="H47" s="252" t="s">
        <v>441</v>
      </c>
      <c r="I47" s="256"/>
      <c r="J47" s="253" t="s">
        <v>442</v>
      </c>
      <c r="K47" s="146" t="str">
        <f t="shared" si="0"/>
        <v/>
      </c>
    </row>
    <row r="48" spans="2:11" ht="21.65" customHeight="1">
      <c r="B48" s="249"/>
      <c r="C48" s="249"/>
      <c r="D48" s="271"/>
      <c r="E48" s="273"/>
      <c r="F48" s="273"/>
      <c r="G48" s="250"/>
      <c r="H48" s="252" t="s">
        <v>441</v>
      </c>
      <c r="I48" s="256"/>
      <c r="J48" s="253" t="s">
        <v>442</v>
      </c>
      <c r="K48" s="146" t="str">
        <f t="shared" si="0"/>
        <v/>
      </c>
    </row>
    <row r="49" spans="2:11" ht="21.65" customHeight="1">
      <c r="B49" s="249"/>
      <c r="C49" s="249"/>
      <c r="D49" s="271"/>
      <c r="E49" s="273"/>
      <c r="F49" s="273"/>
      <c r="G49" s="250"/>
      <c r="H49" s="252" t="s">
        <v>441</v>
      </c>
      <c r="I49" s="256"/>
      <c r="J49" s="253" t="s">
        <v>442</v>
      </c>
      <c r="K49" s="146" t="str">
        <f t="shared" si="0"/>
        <v/>
      </c>
    </row>
    <row r="50" spans="2:11" ht="21.65" customHeight="1" thickBot="1">
      <c r="B50" s="249"/>
      <c r="C50" s="249"/>
      <c r="D50" s="271"/>
      <c r="E50" s="274"/>
      <c r="F50" s="274"/>
      <c r="G50" s="250"/>
      <c r="H50" s="254" t="s">
        <v>441</v>
      </c>
      <c r="I50" s="257"/>
      <c r="J50" s="255" t="s">
        <v>442</v>
      </c>
      <c r="K50" s="146" t="str">
        <f t="shared" si="0"/>
        <v/>
      </c>
    </row>
    <row r="51" spans="2:11" ht="21.65" customHeight="1"/>
    <row r="52" spans="2:11" ht="21.65" customHeight="1"/>
    <row r="53" spans="2:11" ht="21.65" customHeight="1"/>
    <row r="54" spans="2:11" ht="21.65" customHeight="1"/>
    <row r="55" spans="2:11" ht="21.65" customHeight="1"/>
    <row r="56" spans="2:11" ht="21.65" customHeight="1"/>
    <row r="57" spans="2:11" ht="21.65" customHeight="1"/>
    <row r="58" spans="2:11" ht="21.65" customHeight="1"/>
    <row r="59" spans="2:11" ht="21.65" customHeight="1"/>
    <row r="60" spans="2:11" ht="21.65" customHeight="1"/>
    <row r="61" spans="2:11" ht="21.65" customHeight="1"/>
    <row r="62" spans="2:11" ht="21.65" customHeight="1"/>
    <row r="63" spans="2:11" ht="21.65" customHeight="1"/>
    <row r="64" spans="2:11" ht="21.65" customHeight="1"/>
    <row r="65" ht="21.65" customHeight="1"/>
    <row r="66" ht="21.65" customHeight="1"/>
    <row r="67" ht="21.65" customHeight="1"/>
    <row r="68" ht="21.65" customHeight="1"/>
    <row r="69" ht="21.65" customHeight="1"/>
    <row r="70" ht="21.65" customHeight="1"/>
    <row r="71" ht="21.65" customHeight="1"/>
    <row r="72" ht="21.65" customHeight="1"/>
    <row r="73" ht="21.65" customHeight="1"/>
    <row r="74" ht="21.65" customHeight="1"/>
    <row r="75" ht="21.65" customHeight="1"/>
    <row r="76" ht="21.65" customHeight="1"/>
    <row r="77" ht="21.65" customHeight="1"/>
    <row r="78" ht="21.65" customHeight="1"/>
    <row r="79" ht="21.65" customHeight="1"/>
    <row r="80" ht="21.65" customHeight="1"/>
    <row r="81" ht="21.65" customHeight="1"/>
    <row r="82" ht="21.65" customHeight="1"/>
    <row r="83" ht="21.65" customHeight="1"/>
    <row r="84" ht="21.65" customHeight="1"/>
    <row r="85" ht="21.65" customHeight="1"/>
    <row r="86" ht="21.65" customHeight="1"/>
    <row r="87" ht="21.65" customHeight="1"/>
    <row r="88" ht="21.65" customHeight="1"/>
    <row r="89" ht="21.65" customHeight="1"/>
    <row r="90" ht="21.65" customHeight="1"/>
    <row r="91" ht="21.65" customHeight="1"/>
    <row r="92" ht="21.65" customHeight="1"/>
    <row r="93" ht="21.65" customHeight="1"/>
    <row r="94" ht="21.65" customHeight="1"/>
    <row r="95" ht="21.65" customHeight="1"/>
    <row r="96" ht="21.65" customHeight="1"/>
    <row r="97" ht="21.65" customHeight="1"/>
    <row r="98" ht="21.65" customHeight="1"/>
    <row r="99" ht="21.65" customHeight="1"/>
    <row r="100" ht="21.65" customHeight="1"/>
    <row r="101" ht="21.65" customHeight="1"/>
    <row r="102" ht="21.65" customHeight="1"/>
    <row r="103" ht="21.65" customHeight="1"/>
    <row r="104" ht="21.65" customHeight="1"/>
    <row r="105" ht="21.65" customHeight="1"/>
    <row r="106" ht="21.65" customHeight="1"/>
    <row r="107" ht="21.65" customHeight="1"/>
    <row r="108" ht="21.65" customHeight="1"/>
    <row r="109" ht="21.65" customHeight="1"/>
    <row r="110" ht="21.65" customHeight="1"/>
    <row r="111" ht="21.65" customHeight="1"/>
    <row r="112" ht="21.65" customHeight="1"/>
    <row r="113" ht="21.65" customHeight="1"/>
    <row r="114" ht="21.65" customHeight="1"/>
    <row r="115" ht="21.65" customHeight="1"/>
    <row r="116" ht="21.65" customHeight="1"/>
    <row r="117" ht="21.65" customHeight="1"/>
  </sheetData>
  <sheetProtection algorithmName="SHA-512" hashValue="5HKc0ysRGM0HthgG9Ums7FLzSciQf2DOq/U42Lw1jRx7zEfTuRW5MwLRTIm6R3LPZ9cajwHE4td4Pj5IOuoj6A==" saltValue="zzVGawj7TufjLs9q0PK7Hw==" spinCount="100000" sheet="1" selectLockedCells="1"/>
  <dataConsolidate/>
  <mergeCells count="1">
    <mergeCell ref="G3:J3"/>
  </mergeCells>
  <phoneticPr fontId="1"/>
  <dataValidations count="1">
    <dataValidation type="list" allowBlank="1" showInputMessage="1" showErrorMessage="1" sqref="E4:F50">
      <formula1>"有,無"</formula1>
    </dataValidation>
  </dataValidations>
  <hyperlinks>
    <hyperlink ref="L4" location="要望書!A1" display="要望書に戻る"/>
  </hyperlinks>
  <pageMargins left="0.7" right="0.7" top="0.75" bottom="0.75" header="0.3" footer="0.3"/>
  <pageSetup paperSize="9" scale="72"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FF0000"/>
    <pageSetUpPr fitToPage="1"/>
  </sheetPr>
  <dimension ref="A1:CT273"/>
  <sheetViews>
    <sheetView zoomScaleNormal="100" zoomScaleSheetLayoutView="70" workbookViewId="0">
      <selection activeCell="AO4" sqref="AO4:AP4"/>
    </sheetView>
  </sheetViews>
  <sheetFormatPr defaultColWidth="1.90625" defaultRowHeight="12.75" customHeight="1"/>
  <cols>
    <col min="1" max="2" width="1.90625" style="119"/>
    <col min="3" max="3" width="2" style="119" customWidth="1"/>
    <col min="4" max="19" width="1.90625" style="119"/>
    <col min="20" max="21" width="2.08984375" style="119" customWidth="1"/>
    <col min="22" max="48" width="1.90625" style="119"/>
    <col min="49" max="49" width="10.453125" style="119" customWidth="1"/>
    <col min="50" max="51" width="7.90625" style="117" customWidth="1"/>
    <col min="52" max="52" width="1.453125" style="117" customWidth="1"/>
    <col min="53" max="53" width="1.6328125" style="117" hidden="1" customWidth="1"/>
    <col min="54" max="54" width="10.6328125" style="117" hidden="1" customWidth="1"/>
    <col min="55" max="55" width="8.453125" style="117" hidden="1" customWidth="1"/>
    <col min="56" max="56" width="1.90625" style="117" customWidth="1"/>
    <col min="57" max="60" width="1.90625" style="117"/>
    <col min="61" max="63" width="0" style="117" hidden="1" customWidth="1"/>
    <col min="64" max="98" width="1.90625" style="117"/>
    <col min="99" max="16384" width="1.90625" style="119"/>
  </cols>
  <sheetData>
    <row r="1" spans="1:54" ht="7.25" customHeight="1">
      <c r="A1" s="117"/>
      <c r="B1" s="117"/>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117"/>
      <c r="AI1" s="117"/>
      <c r="AJ1" s="117"/>
      <c r="AK1" s="117"/>
      <c r="AL1" s="117"/>
      <c r="AM1" s="117"/>
      <c r="AN1" s="117"/>
      <c r="AO1" s="117"/>
      <c r="AP1" s="117"/>
      <c r="AQ1" s="117"/>
      <c r="AR1" s="117"/>
      <c r="AS1" s="117"/>
      <c r="AT1" s="117"/>
      <c r="AU1" s="117"/>
      <c r="AV1" s="117"/>
      <c r="AW1" s="117"/>
    </row>
    <row r="2" spans="1:54" ht="13.25" customHeight="1">
      <c r="A2" s="117"/>
      <c r="B2" s="117"/>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17"/>
      <c r="AM2" s="117"/>
      <c r="AN2" s="117"/>
      <c r="AO2" s="117"/>
      <c r="AP2" s="117"/>
      <c r="AQ2" s="117"/>
      <c r="AR2" s="117"/>
      <c r="AS2" s="117"/>
      <c r="AT2" s="117"/>
      <c r="AU2" s="117"/>
      <c r="AV2" s="117"/>
      <c r="AW2" s="117"/>
    </row>
    <row r="3" spans="1:54" ht="27" customHeight="1">
      <c r="A3" s="117"/>
      <c r="B3" s="117"/>
      <c r="C3" s="463" t="s">
        <v>404</v>
      </c>
      <c r="D3" s="463"/>
      <c r="E3" s="463"/>
      <c r="F3" s="463"/>
      <c r="G3" s="463"/>
      <c r="H3" s="463"/>
      <c r="I3" s="463"/>
      <c r="J3" s="463"/>
      <c r="K3" s="463"/>
      <c r="L3" s="463"/>
      <c r="M3" s="463"/>
      <c r="N3" s="463"/>
      <c r="O3" s="463"/>
      <c r="P3" s="463"/>
      <c r="Q3" s="463"/>
      <c r="R3" s="463"/>
      <c r="S3" s="463"/>
      <c r="T3" s="463"/>
      <c r="U3" s="463"/>
      <c r="V3" s="463"/>
      <c r="W3" s="463"/>
      <c r="X3" s="463"/>
      <c r="Y3" s="463"/>
      <c r="Z3" s="463"/>
      <c r="AA3" s="463"/>
      <c r="AB3" s="463"/>
      <c r="AC3" s="463"/>
      <c r="AD3" s="463"/>
      <c r="AE3" s="463"/>
      <c r="AF3" s="463"/>
      <c r="AG3" s="463"/>
      <c r="AH3" s="463"/>
      <c r="AI3" s="463"/>
      <c r="AJ3" s="463"/>
      <c r="AK3" s="463"/>
      <c r="AL3" s="463"/>
      <c r="AM3" s="463"/>
      <c r="AN3" s="463"/>
      <c r="AO3" s="463"/>
      <c r="AP3" s="463"/>
      <c r="AQ3" s="463"/>
      <c r="AR3" s="463"/>
      <c r="AS3" s="463"/>
      <c r="AT3" s="463"/>
      <c r="AU3" s="463"/>
      <c r="AV3" s="463"/>
      <c r="AW3" s="117"/>
    </row>
    <row r="4" spans="1:54" ht="22.25" customHeight="1">
      <c r="A4" s="117"/>
      <c r="B4" s="117"/>
      <c r="C4" s="168"/>
      <c r="D4" s="168"/>
      <c r="E4" s="168"/>
      <c r="F4" s="168"/>
      <c r="G4" s="168"/>
      <c r="H4" s="168"/>
      <c r="I4" s="168"/>
      <c r="J4" s="168"/>
      <c r="K4" s="168"/>
      <c r="L4" s="168"/>
      <c r="M4" s="168"/>
      <c r="N4" s="168"/>
      <c r="O4" s="168"/>
      <c r="P4" s="168"/>
      <c r="Q4" s="168"/>
      <c r="R4" s="168"/>
      <c r="S4" s="168"/>
      <c r="T4" s="168"/>
      <c r="U4" s="168"/>
      <c r="V4" s="168"/>
      <c r="W4" s="168"/>
      <c r="X4" s="168"/>
      <c r="Y4" s="168"/>
      <c r="Z4" s="168"/>
      <c r="AA4" s="464" t="s">
        <v>26</v>
      </c>
      <c r="AB4" s="464"/>
      <c r="AC4" s="464"/>
      <c r="AD4" s="464"/>
      <c r="AE4" s="465" t="s">
        <v>242</v>
      </c>
      <c r="AF4" s="465"/>
      <c r="AG4" s="465"/>
      <c r="AH4" s="465"/>
      <c r="AI4" s="465">
        <v>3</v>
      </c>
      <c r="AJ4" s="465"/>
      <c r="AK4" s="465"/>
      <c r="AL4" s="465"/>
      <c r="AM4" s="464" t="s">
        <v>79</v>
      </c>
      <c r="AN4" s="464"/>
      <c r="AO4" s="466"/>
      <c r="AP4" s="466"/>
      <c r="AQ4" s="464" t="s">
        <v>80</v>
      </c>
      <c r="AR4" s="464"/>
      <c r="AS4" s="466"/>
      <c r="AT4" s="466"/>
      <c r="AU4" s="464" t="s">
        <v>81</v>
      </c>
      <c r="AV4" s="464"/>
      <c r="AW4" s="117"/>
    </row>
    <row r="5" spans="1:54" ht="25.25" customHeight="1" thickBot="1">
      <c r="A5" s="117"/>
      <c r="B5" s="117"/>
      <c r="C5" s="453" t="s">
        <v>91</v>
      </c>
      <c r="D5" s="453"/>
      <c r="E5" s="453"/>
      <c r="F5" s="453"/>
      <c r="G5" s="453"/>
      <c r="H5" s="453"/>
      <c r="I5" s="453"/>
      <c r="J5" s="453"/>
      <c r="K5" s="453"/>
      <c r="L5" s="453"/>
      <c r="M5" s="454"/>
      <c r="N5" s="454"/>
      <c r="O5" s="454"/>
      <c r="P5" s="453"/>
      <c r="Q5" s="453"/>
      <c r="R5" s="453"/>
      <c r="S5" s="453"/>
      <c r="T5" s="453"/>
      <c r="U5" s="453"/>
      <c r="V5" s="453"/>
      <c r="W5" s="453"/>
      <c r="X5" s="453"/>
      <c r="Y5" s="453"/>
      <c r="Z5" s="453"/>
      <c r="AA5" s="453"/>
      <c r="AB5" s="453"/>
      <c r="AC5" s="453"/>
      <c r="AD5" s="453"/>
      <c r="AE5" s="453"/>
      <c r="AF5" s="454"/>
      <c r="AG5" s="454"/>
      <c r="AH5" s="454"/>
      <c r="AI5" s="453"/>
      <c r="AJ5" s="453"/>
      <c r="AK5" s="453"/>
      <c r="AL5" s="453"/>
      <c r="AM5" s="453"/>
      <c r="AN5" s="453"/>
      <c r="AO5" s="453"/>
      <c r="AP5" s="453"/>
      <c r="AQ5" s="453"/>
      <c r="AR5" s="453"/>
      <c r="AS5" s="453"/>
      <c r="AT5" s="453"/>
      <c r="AU5" s="453"/>
      <c r="AV5" s="453"/>
      <c r="AW5" s="117"/>
    </row>
    <row r="6" spans="1:54" ht="20" customHeight="1" thickBot="1">
      <c r="A6" s="117"/>
      <c r="B6" s="117"/>
      <c r="C6" s="455" t="s">
        <v>53</v>
      </c>
      <c r="D6" s="455"/>
      <c r="E6" s="455"/>
      <c r="F6" s="455"/>
      <c r="G6" s="455"/>
      <c r="H6" s="455"/>
      <c r="I6" s="455"/>
      <c r="J6" s="455"/>
      <c r="K6" s="455"/>
      <c r="L6" s="456"/>
      <c r="M6" s="457"/>
      <c r="N6" s="458"/>
      <c r="O6" s="459"/>
      <c r="P6" s="460" t="s">
        <v>27</v>
      </c>
      <c r="Q6" s="460"/>
      <c r="R6" s="460"/>
      <c r="S6" s="460"/>
      <c r="T6" s="460"/>
      <c r="U6" s="460"/>
      <c r="V6" s="460"/>
      <c r="W6" s="460"/>
      <c r="X6" s="460"/>
      <c r="Y6" s="460"/>
      <c r="Z6" s="460"/>
      <c r="AA6" s="460"/>
      <c r="AB6" s="460"/>
      <c r="AC6" s="460"/>
      <c r="AD6" s="460"/>
      <c r="AE6" s="461"/>
      <c r="AF6" s="457"/>
      <c r="AG6" s="458"/>
      <c r="AH6" s="459"/>
      <c r="AI6" s="460" t="s">
        <v>16</v>
      </c>
      <c r="AJ6" s="460"/>
      <c r="AK6" s="460"/>
      <c r="AL6" s="460"/>
      <c r="AM6" s="460"/>
      <c r="AN6" s="460"/>
      <c r="AO6" s="460"/>
      <c r="AP6" s="460"/>
      <c r="AQ6" s="460"/>
      <c r="AR6" s="460"/>
      <c r="AS6" s="460"/>
      <c r="AT6" s="460"/>
      <c r="AU6" s="460"/>
      <c r="AV6" s="462"/>
      <c r="AW6" s="118" t="str">
        <f>+IF(OR(AX6=0,AX6=2),"要確認","")</f>
        <v>要確認</v>
      </c>
      <c r="AX6" s="117">
        <f>+COUNTIF(M6:AV6,"☑")</f>
        <v>0</v>
      </c>
    </row>
    <row r="7" spans="1:54" ht="28.25" customHeight="1" thickBot="1">
      <c r="A7" s="117"/>
      <c r="B7" s="117"/>
      <c r="C7" s="453" t="s">
        <v>193</v>
      </c>
      <c r="D7" s="453"/>
      <c r="E7" s="453"/>
      <c r="F7" s="453"/>
      <c r="G7" s="453"/>
      <c r="H7" s="453"/>
      <c r="I7" s="453"/>
      <c r="J7" s="453"/>
      <c r="K7" s="453"/>
      <c r="L7" s="453"/>
      <c r="M7" s="479"/>
      <c r="N7" s="479"/>
      <c r="O7" s="479"/>
      <c r="P7" s="453"/>
      <c r="Q7" s="453"/>
      <c r="R7" s="453"/>
      <c r="S7" s="453"/>
      <c r="T7" s="453"/>
      <c r="U7" s="453"/>
      <c r="V7" s="453"/>
      <c r="W7" s="453"/>
      <c r="X7" s="453"/>
      <c r="Y7" s="453"/>
      <c r="Z7" s="453"/>
      <c r="AA7" s="453"/>
      <c r="AB7" s="453"/>
      <c r="AC7" s="453"/>
      <c r="AD7" s="453"/>
      <c r="AE7" s="453"/>
      <c r="AF7" s="479"/>
      <c r="AG7" s="479"/>
      <c r="AH7" s="479"/>
      <c r="AI7" s="453"/>
      <c r="AJ7" s="453"/>
      <c r="AK7" s="453"/>
      <c r="AL7" s="453"/>
      <c r="AM7" s="453"/>
      <c r="AN7" s="453"/>
      <c r="AO7" s="453"/>
      <c r="AP7" s="453"/>
      <c r="AQ7" s="453"/>
      <c r="AR7" s="453"/>
      <c r="AS7" s="453"/>
      <c r="AT7" s="453"/>
      <c r="AU7" s="453"/>
      <c r="AV7" s="453"/>
      <c r="AW7" s="117"/>
    </row>
    <row r="8" spans="1:54" ht="20" customHeight="1" thickBot="1">
      <c r="A8" s="117"/>
      <c r="B8" s="117"/>
      <c r="C8" s="455" t="s">
        <v>53</v>
      </c>
      <c r="D8" s="455"/>
      <c r="E8" s="455"/>
      <c r="F8" s="455"/>
      <c r="G8" s="455"/>
      <c r="H8" s="455"/>
      <c r="I8" s="455"/>
      <c r="J8" s="455"/>
      <c r="K8" s="455"/>
      <c r="L8" s="456"/>
      <c r="M8" s="457"/>
      <c r="N8" s="458"/>
      <c r="O8" s="459"/>
      <c r="P8" s="460" t="s">
        <v>27</v>
      </c>
      <c r="Q8" s="460"/>
      <c r="R8" s="460"/>
      <c r="S8" s="460"/>
      <c r="T8" s="460"/>
      <c r="U8" s="460"/>
      <c r="V8" s="460"/>
      <c r="W8" s="460"/>
      <c r="X8" s="460"/>
      <c r="Y8" s="460"/>
      <c r="Z8" s="460"/>
      <c r="AA8" s="460"/>
      <c r="AB8" s="460"/>
      <c r="AC8" s="460"/>
      <c r="AD8" s="460"/>
      <c r="AE8" s="461"/>
      <c r="AF8" s="457"/>
      <c r="AG8" s="458"/>
      <c r="AH8" s="459"/>
      <c r="AI8" s="460" t="s">
        <v>16</v>
      </c>
      <c r="AJ8" s="460"/>
      <c r="AK8" s="460"/>
      <c r="AL8" s="460"/>
      <c r="AM8" s="460"/>
      <c r="AN8" s="460"/>
      <c r="AO8" s="460"/>
      <c r="AP8" s="460"/>
      <c r="AQ8" s="460"/>
      <c r="AR8" s="460"/>
      <c r="AS8" s="460"/>
      <c r="AT8" s="460"/>
      <c r="AU8" s="460"/>
      <c r="AV8" s="462"/>
      <c r="AW8" s="118" t="str">
        <f>+IF(OR(AX8=0,AX8=2),"要確認","")</f>
        <v>要確認</v>
      </c>
      <c r="AX8" s="117">
        <f>+COUNTIF(M8:AV8,"☑")</f>
        <v>0</v>
      </c>
    </row>
    <row r="9" spans="1:54" ht="24.9" customHeight="1" thickBot="1">
      <c r="A9" s="117"/>
      <c r="B9" s="117"/>
      <c r="C9" s="467" t="s">
        <v>49</v>
      </c>
      <c r="D9" s="467"/>
      <c r="E9" s="467"/>
      <c r="F9" s="467"/>
      <c r="G9" s="467"/>
      <c r="H9" s="467"/>
      <c r="I9" s="467"/>
      <c r="J9" s="467"/>
      <c r="K9" s="467"/>
      <c r="L9" s="467"/>
      <c r="M9" s="117"/>
      <c r="N9" s="117"/>
      <c r="O9" s="117"/>
      <c r="P9" s="117"/>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7"/>
      <c r="AU9" s="117"/>
      <c r="AV9" s="117"/>
      <c r="AW9" s="117"/>
    </row>
    <row r="10" spans="1:54" ht="23" customHeight="1" thickBot="1">
      <c r="A10" s="117"/>
      <c r="B10" s="117"/>
      <c r="C10" s="468" t="s">
        <v>248</v>
      </c>
      <c r="D10" s="469"/>
      <c r="E10" s="469"/>
      <c r="F10" s="469"/>
      <c r="G10" s="469"/>
      <c r="H10" s="469"/>
      <c r="I10" s="470"/>
      <c r="J10" s="471"/>
      <c r="K10" s="472"/>
      <c r="L10" s="472"/>
      <c r="M10" s="472"/>
      <c r="N10" s="472"/>
      <c r="O10" s="472"/>
      <c r="P10" s="472"/>
      <c r="Q10" s="472"/>
      <c r="R10" s="472"/>
      <c r="S10" s="472"/>
      <c r="T10" s="472"/>
      <c r="U10" s="472"/>
      <c r="V10" s="472"/>
      <c r="W10" s="472"/>
      <c r="X10" s="472"/>
      <c r="Y10" s="472"/>
      <c r="Z10" s="472"/>
      <c r="AA10" s="472"/>
      <c r="AB10" s="472"/>
      <c r="AC10" s="472"/>
      <c r="AD10" s="472"/>
      <c r="AE10" s="472"/>
      <c r="AF10" s="472"/>
      <c r="AG10" s="472"/>
      <c r="AH10" s="472"/>
      <c r="AI10" s="472"/>
      <c r="AJ10" s="472"/>
      <c r="AK10" s="472"/>
      <c r="AL10" s="472"/>
      <c r="AM10" s="472"/>
      <c r="AN10" s="472"/>
      <c r="AO10" s="472"/>
      <c r="AP10" s="472"/>
      <c r="AQ10" s="472"/>
      <c r="AR10" s="472"/>
      <c r="AS10" s="472"/>
      <c r="AT10" s="472"/>
      <c r="AU10" s="472"/>
      <c r="AV10" s="473"/>
      <c r="AW10" s="117"/>
      <c r="BB10" s="117" t="s">
        <v>356</v>
      </c>
    </row>
    <row r="11" spans="1:54" ht="15" customHeight="1">
      <c r="A11" s="117"/>
      <c r="B11" s="117"/>
      <c r="C11" s="474" t="s">
        <v>37</v>
      </c>
      <c r="D11" s="474"/>
      <c r="E11" s="474"/>
      <c r="F11" s="474"/>
      <c r="G11" s="474"/>
      <c r="H11" s="474"/>
      <c r="I11" s="474"/>
      <c r="J11" s="475"/>
      <c r="K11" s="475"/>
      <c r="L11" s="475"/>
      <c r="M11" s="475"/>
      <c r="N11" s="475"/>
      <c r="O11" s="475"/>
      <c r="P11" s="475"/>
      <c r="Q11" s="475"/>
      <c r="R11" s="475"/>
      <c r="S11" s="475"/>
      <c r="T11" s="475"/>
      <c r="U11" s="475"/>
      <c r="V11" s="475"/>
      <c r="W11" s="475"/>
      <c r="X11" s="475"/>
      <c r="Y11" s="475"/>
      <c r="Z11" s="475"/>
      <c r="AA11" s="475"/>
      <c r="AB11" s="475"/>
      <c r="AC11" s="475"/>
      <c r="AD11" s="475"/>
      <c r="AE11" s="475"/>
      <c r="AF11" s="475"/>
      <c r="AG11" s="475"/>
      <c r="AH11" s="475"/>
      <c r="AI11" s="475"/>
      <c r="AJ11" s="475"/>
      <c r="AK11" s="475"/>
      <c r="AL11" s="475"/>
      <c r="AM11" s="475"/>
      <c r="AN11" s="475"/>
      <c r="AO11" s="475"/>
      <c r="AP11" s="475"/>
      <c r="AQ11" s="475"/>
      <c r="AR11" s="475"/>
      <c r="AS11" s="475"/>
      <c r="AT11" s="475"/>
      <c r="AU11" s="475"/>
      <c r="AV11" s="475"/>
      <c r="AW11" s="117"/>
      <c r="BB11" s="117" t="s">
        <v>357</v>
      </c>
    </row>
    <row r="12" spans="1:54" ht="29.4" customHeight="1">
      <c r="A12" s="117"/>
      <c r="B12" s="117"/>
      <c r="C12" s="476" t="s">
        <v>222</v>
      </c>
      <c r="D12" s="477"/>
      <c r="E12" s="477"/>
      <c r="F12" s="477"/>
      <c r="G12" s="477"/>
      <c r="H12" s="477"/>
      <c r="I12" s="477"/>
      <c r="J12" s="478"/>
      <c r="K12" s="478"/>
      <c r="L12" s="478"/>
      <c r="M12" s="478"/>
      <c r="N12" s="478"/>
      <c r="O12" s="478"/>
      <c r="P12" s="478"/>
      <c r="Q12" s="478"/>
      <c r="R12" s="478"/>
      <c r="S12" s="478"/>
      <c r="T12" s="478"/>
      <c r="U12" s="478"/>
      <c r="V12" s="478"/>
      <c r="W12" s="478"/>
      <c r="X12" s="478"/>
      <c r="Y12" s="478"/>
      <c r="Z12" s="478"/>
      <c r="AA12" s="478"/>
      <c r="AB12" s="478"/>
      <c r="AC12" s="478"/>
      <c r="AD12" s="478"/>
      <c r="AE12" s="478"/>
      <c r="AF12" s="478"/>
      <c r="AG12" s="478"/>
      <c r="AH12" s="478"/>
      <c r="AI12" s="478"/>
      <c r="AJ12" s="478"/>
      <c r="AK12" s="478"/>
      <c r="AL12" s="478"/>
      <c r="AM12" s="478"/>
      <c r="AN12" s="478"/>
      <c r="AO12" s="478"/>
      <c r="AP12" s="478"/>
      <c r="AQ12" s="478"/>
      <c r="AR12" s="478"/>
      <c r="AS12" s="478"/>
      <c r="AT12" s="478"/>
      <c r="AU12" s="478"/>
      <c r="AV12" s="478"/>
      <c r="AW12" s="115" t="s">
        <v>223</v>
      </c>
      <c r="BB12" s="117" t="s">
        <v>358</v>
      </c>
    </row>
    <row r="13" spans="1:54" ht="29.4" customHeight="1">
      <c r="A13" s="117"/>
      <c r="B13" s="117"/>
      <c r="C13" s="480" t="s">
        <v>221</v>
      </c>
      <c r="D13" s="481"/>
      <c r="E13" s="481"/>
      <c r="F13" s="481"/>
      <c r="G13" s="481"/>
      <c r="H13" s="481"/>
      <c r="I13" s="482"/>
      <c r="J13" s="483"/>
      <c r="K13" s="484"/>
      <c r="L13" s="484"/>
      <c r="M13" s="484"/>
      <c r="N13" s="484"/>
      <c r="O13" s="484"/>
      <c r="P13" s="484"/>
      <c r="Q13" s="484"/>
      <c r="R13" s="484"/>
      <c r="S13" s="484"/>
      <c r="T13" s="484"/>
      <c r="U13" s="484"/>
      <c r="V13" s="484"/>
      <c r="W13" s="484"/>
      <c r="X13" s="484"/>
      <c r="Y13" s="484"/>
      <c r="Z13" s="484"/>
      <c r="AA13" s="484"/>
      <c r="AB13" s="484"/>
      <c r="AC13" s="484"/>
      <c r="AD13" s="484"/>
      <c r="AE13" s="484"/>
      <c r="AF13" s="484"/>
      <c r="AG13" s="484"/>
      <c r="AH13" s="484"/>
      <c r="AI13" s="484"/>
      <c r="AJ13" s="484"/>
      <c r="AK13" s="484"/>
      <c r="AL13" s="484"/>
      <c r="AM13" s="484"/>
      <c r="AN13" s="484"/>
      <c r="AO13" s="484"/>
      <c r="AP13" s="484"/>
      <c r="AQ13" s="484"/>
      <c r="AR13" s="484"/>
      <c r="AS13" s="484"/>
      <c r="AT13" s="484"/>
      <c r="AU13" s="484"/>
      <c r="AV13" s="485"/>
      <c r="AW13" s="116">
        <f>+LEN(J13)</f>
        <v>0</v>
      </c>
      <c r="BB13" s="117" t="s">
        <v>359</v>
      </c>
    </row>
    <row r="14" spans="1:54" ht="25.25" customHeight="1">
      <c r="A14" s="117"/>
      <c r="B14" s="117"/>
      <c r="C14" s="486" t="s">
        <v>125</v>
      </c>
      <c r="D14" s="481"/>
      <c r="E14" s="481"/>
      <c r="F14" s="481"/>
      <c r="G14" s="481"/>
      <c r="H14" s="481"/>
      <c r="I14" s="482"/>
      <c r="J14" s="487"/>
      <c r="K14" s="488"/>
      <c r="L14" s="488"/>
      <c r="M14" s="488"/>
      <c r="N14" s="488"/>
      <c r="O14" s="488"/>
      <c r="P14" s="488"/>
      <c r="Q14" s="488"/>
      <c r="R14" s="488"/>
      <c r="S14" s="488"/>
      <c r="T14" s="488"/>
      <c r="U14" s="488"/>
      <c r="V14" s="488"/>
      <c r="W14" s="488"/>
      <c r="X14" s="488"/>
      <c r="Y14" s="488"/>
      <c r="Z14" s="488"/>
      <c r="AA14" s="488"/>
      <c r="AB14" s="488"/>
      <c r="AC14" s="488"/>
      <c r="AD14" s="488"/>
      <c r="AE14" s="488"/>
      <c r="AF14" s="488"/>
      <c r="AG14" s="488"/>
      <c r="AH14" s="488"/>
      <c r="AI14" s="488"/>
      <c r="AJ14" s="488"/>
      <c r="AK14" s="488"/>
      <c r="AL14" s="488"/>
      <c r="AM14" s="488"/>
      <c r="AN14" s="488"/>
      <c r="AO14" s="488"/>
      <c r="AP14" s="488"/>
      <c r="AQ14" s="488"/>
      <c r="AR14" s="488"/>
      <c r="AS14" s="488"/>
      <c r="AT14" s="488"/>
      <c r="AU14" s="488"/>
      <c r="AV14" s="489"/>
      <c r="AW14" s="490" t="str">
        <f>+IF(AW13&gt;13,"設定文字数を超過しています","")</f>
        <v/>
      </c>
      <c r="BB14" s="117" t="s">
        <v>360</v>
      </c>
    </row>
    <row r="15" spans="1:54" ht="17.399999999999999" customHeight="1">
      <c r="A15" s="117"/>
      <c r="B15" s="117"/>
      <c r="C15" s="491" t="s">
        <v>72</v>
      </c>
      <c r="D15" s="492"/>
      <c r="E15" s="492"/>
      <c r="F15" s="492"/>
      <c r="G15" s="492"/>
      <c r="H15" s="492"/>
      <c r="I15" s="493"/>
      <c r="J15" s="500" t="s">
        <v>50</v>
      </c>
      <c r="K15" s="500"/>
      <c r="L15" s="500"/>
      <c r="M15" s="486"/>
      <c r="N15" s="501" t="s">
        <v>15</v>
      </c>
      <c r="O15" s="502"/>
      <c r="P15" s="503"/>
      <c r="Q15" s="504"/>
      <c r="R15" s="504"/>
      <c r="S15" s="504"/>
      <c r="T15" s="504"/>
      <c r="U15" s="504"/>
      <c r="V15" s="504"/>
      <c r="W15" s="504"/>
      <c r="X15" s="504"/>
      <c r="Y15" s="504"/>
      <c r="Z15" s="504"/>
      <c r="AA15" s="504"/>
      <c r="AB15" s="504"/>
      <c r="AC15" s="504"/>
      <c r="AD15" s="504"/>
      <c r="AE15" s="504"/>
      <c r="AF15" s="504"/>
      <c r="AG15" s="504"/>
      <c r="AH15" s="504"/>
      <c r="AI15" s="504"/>
      <c r="AJ15" s="504"/>
      <c r="AK15" s="504"/>
      <c r="AL15" s="504"/>
      <c r="AM15" s="504"/>
      <c r="AN15" s="504"/>
      <c r="AO15" s="504"/>
      <c r="AP15" s="504"/>
      <c r="AQ15" s="504"/>
      <c r="AR15" s="504"/>
      <c r="AS15" s="504"/>
      <c r="AT15" s="504"/>
      <c r="AU15" s="504"/>
      <c r="AV15" s="505"/>
      <c r="AW15" s="490"/>
      <c r="BA15" s="169"/>
      <c r="BB15" s="117" t="s">
        <v>361</v>
      </c>
    </row>
    <row r="16" spans="1:54" ht="23" customHeight="1">
      <c r="A16" s="117"/>
      <c r="B16" s="117"/>
      <c r="C16" s="494"/>
      <c r="D16" s="495"/>
      <c r="E16" s="495"/>
      <c r="F16" s="495"/>
      <c r="G16" s="495"/>
      <c r="H16" s="495"/>
      <c r="I16" s="496"/>
      <c r="J16" s="500"/>
      <c r="K16" s="500"/>
      <c r="L16" s="500"/>
      <c r="M16" s="486"/>
      <c r="N16" s="520" t="s">
        <v>353</v>
      </c>
      <c r="O16" s="520"/>
      <c r="P16" s="521"/>
      <c r="Q16" s="521"/>
      <c r="R16" s="521"/>
      <c r="S16" s="521"/>
      <c r="T16" s="521"/>
      <c r="U16" s="516"/>
      <c r="V16" s="516"/>
      <c r="W16" s="516"/>
      <c r="X16" s="516"/>
      <c r="Y16" s="516"/>
      <c r="Z16" s="516"/>
      <c r="AA16" s="516"/>
      <c r="AB16" s="516"/>
      <c r="AC16" s="516"/>
      <c r="AD16" s="516"/>
      <c r="AE16" s="516"/>
      <c r="AF16" s="516"/>
      <c r="AG16" s="516"/>
      <c r="AH16" s="516"/>
      <c r="AI16" s="516"/>
      <c r="AJ16" s="516"/>
      <c r="AK16" s="516"/>
      <c r="AL16" s="516"/>
      <c r="AM16" s="516"/>
      <c r="AN16" s="516"/>
      <c r="AO16" s="516"/>
      <c r="AP16" s="516"/>
      <c r="AQ16" s="516"/>
      <c r="AR16" s="516"/>
      <c r="AS16" s="516"/>
      <c r="AT16" s="516"/>
      <c r="AU16" s="516"/>
      <c r="AV16" s="517"/>
      <c r="AW16" s="117"/>
      <c r="BA16" s="143" t="s">
        <v>354</v>
      </c>
      <c r="BB16" s="117" t="s">
        <v>362</v>
      </c>
    </row>
    <row r="17" spans="1:98" ht="20.399999999999999" customHeight="1">
      <c r="A17" s="117"/>
      <c r="B17" s="117"/>
      <c r="C17" s="494"/>
      <c r="D17" s="495"/>
      <c r="E17" s="495"/>
      <c r="F17" s="495"/>
      <c r="G17" s="495"/>
      <c r="H17" s="495"/>
      <c r="I17" s="496"/>
      <c r="J17" s="497" t="s">
        <v>42</v>
      </c>
      <c r="K17" s="498"/>
      <c r="L17" s="498"/>
      <c r="M17" s="498"/>
      <c r="N17" s="506"/>
      <c r="O17" s="506"/>
      <c r="P17" s="506"/>
      <c r="Q17" s="506"/>
      <c r="R17" s="506"/>
      <c r="S17" s="506"/>
      <c r="T17" s="506"/>
      <c r="U17" s="506"/>
      <c r="V17" s="506"/>
      <c r="W17" s="506"/>
      <c r="X17" s="506"/>
      <c r="Y17" s="506"/>
      <c r="Z17" s="507"/>
      <c r="AA17" s="497" t="s">
        <v>44</v>
      </c>
      <c r="AB17" s="498"/>
      <c r="AC17" s="498"/>
      <c r="AD17" s="498"/>
      <c r="AE17" s="518"/>
      <c r="AF17" s="518"/>
      <c r="AG17" s="518"/>
      <c r="AH17" s="518"/>
      <c r="AI17" s="518"/>
      <c r="AJ17" s="518"/>
      <c r="AK17" s="518"/>
      <c r="AL17" s="518"/>
      <c r="AM17" s="518"/>
      <c r="AN17" s="518"/>
      <c r="AO17" s="518"/>
      <c r="AP17" s="518"/>
      <c r="AQ17" s="518"/>
      <c r="AR17" s="518"/>
      <c r="AS17" s="518"/>
      <c r="AT17" s="518"/>
      <c r="AU17" s="518"/>
      <c r="AV17" s="519"/>
      <c r="AW17" s="117"/>
      <c r="BA17" s="143" t="s">
        <v>464</v>
      </c>
      <c r="BB17" s="117" t="s">
        <v>363</v>
      </c>
    </row>
    <row r="18" spans="1:98" ht="20.399999999999999" customHeight="1">
      <c r="A18" s="117"/>
      <c r="B18" s="117"/>
      <c r="C18" s="494"/>
      <c r="D18" s="495"/>
      <c r="E18" s="495"/>
      <c r="F18" s="495"/>
      <c r="G18" s="495"/>
      <c r="H18" s="495"/>
      <c r="I18" s="496"/>
      <c r="J18" s="486" t="s">
        <v>43</v>
      </c>
      <c r="K18" s="481"/>
      <c r="L18" s="481"/>
      <c r="M18" s="481"/>
      <c r="N18" s="506"/>
      <c r="O18" s="506"/>
      <c r="P18" s="506"/>
      <c r="Q18" s="506"/>
      <c r="R18" s="506"/>
      <c r="S18" s="506"/>
      <c r="T18" s="506"/>
      <c r="U18" s="506"/>
      <c r="V18" s="506"/>
      <c r="W18" s="506"/>
      <c r="X18" s="506"/>
      <c r="Y18" s="506"/>
      <c r="Z18" s="507"/>
      <c r="AA18" s="486" t="s">
        <v>45</v>
      </c>
      <c r="AB18" s="481"/>
      <c r="AC18" s="481"/>
      <c r="AD18" s="481"/>
      <c r="AE18" s="508"/>
      <c r="AF18" s="509"/>
      <c r="AG18" s="509"/>
      <c r="AH18" s="509"/>
      <c r="AI18" s="509"/>
      <c r="AJ18" s="509"/>
      <c r="AK18" s="509"/>
      <c r="AL18" s="509"/>
      <c r="AM18" s="509"/>
      <c r="AN18" s="509"/>
      <c r="AO18" s="509"/>
      <c r="AP18" s="509"/>
      <c r="AQ18" s="509"/>
      <c r="AR18" s="509"/>
      <c r="AS18" s="509"/>
      <c r="AT18" s="509"/>
      <c r="AU18" s="509"/>
      <c r="AV18" s="510"/>
      <c r="AW18" s="117"/>
      <c r="BA18" s="143" t="s">
        <v>465</v>
      </c>
      <c r="BB18" s="117" t="s">
        <v>364</v>
      </c>
    </row>
    <row r="19" spans="1:98" ht="20.399999999999999" customHeight="1">
      <c r="A19" s="117"/>
      <c r="B19" s="117"/>
      <c r="C19" s="497"/>
      <c r="D19" s="498"/>
      <c r="E19" s="498"/>
      <c r="F19" s="498"/>
      <c r="G19" s="498"/>
      <c r="H19" s="498"/>
      <c r="I19" s="499"/>
      <c r="J19" s="511" t="s">
        <v>355</v>
      </c>
      <c r="K19" s="512"/>
      <c r="L19" s="512"/>
      <c r="M19" s="512"/>
      <c r="N19" s="512"/>
      <c r="O19" s="512"/>
      <c r="P19" s="513"/>
      <c r="Q19" s="514"/>
      <c r="R19" s="514"/>
      <c r="S19" s="514"/>
      <c r="T19" s="514"/>
      <c r="U19" s="514"/>
      <c r="V19" s="514"/>
      <c r="W19" s="514"/>
      <c r="X19" s="514"/>
      <c r="Y19" s="514"/>
      <c r="Z19" s="514"/>
      <c r="AA19" s="514"/>
      <c r="AB19" s="514"/>
      <c r="AC19" s="514"/>
      <c r="AD19" s="514"/>
      <c r="AE19" s="514"/>
      <c r="AF19" s="514"/>
      <c r="AG19" s="514"/>
      <c r="AH19" s="514"/>
      <c r="AI19" s="514"/>
      <c r="AJ19" s="514"/>
      <c r="AK19" s="514"/>
      <c r="AL19" s="514"/>
      <c r="AM19" s="514"/>
      <c r="AN19" s="514"/>
      <c r="AO19" s="514"/>
      <c r="AP19" s="514"/>
      <c r="AQ19" s="514"/>
      <c r="AR19" s="514"/>
      <c r="AS19" s="514"/>
      <c r="AT19" s="514"/>
      <c r="AU19" s="514"/>
      <c r="AV19" s="515"/>
      <c r="AW19" s="117"/>
      <c r="BA19" s="2" t="s">
        <v>476</v>
      </c>
      <c r="BB19" s="117" t="s">
        <v>432</v>
      </c>
    </row>
    <row r="20" spans="1:98" ht="20.399999999999999" customHeight="1">
      <c r="A20" s="117"/>
      <c r="B20" s="117"/>
      <c r="C20" s="522" t="s">
        <v>90</v>
      </c>
      <c r="D20" s="492"/>
      <c r="E20" s="492"/>
      <c r="F20" s="492"/>
      <c r="G20" s="492"/>
      <c r="H20" s="492"/>
      <c r="I20" s="493"/>
      <c r="J20" s="500" t="s">
        <v>50</v>
      </c>
      <c r="K20" s="500"/>
      <c r="L20" s="500"/>
      <c r="M20" s="486"/>
      <c r="N20" s="501" t="s">
        <v>15</v>
      </c>
      <c r="O20" s="502"/>
      <c r="P20" s="503"/>
      <c r="Q20" s="504"/>
      <c r="R20" s="504"/>
      <c r="S20" s="504"/>
      <c r="T20" s="504"/>
      <c r="U20" s="504"/>
      <c r="V20" s="504"/>
      <c r="W20" s="504"/>
      <c r="X20" s="504"/>
      <c r="Y20" s="504"/>
      <c r="Z20" s="504"/>
      <c r="AA20" s="504"/>
      <c r="AB20" s="504"/>
      <c r="AC20" s="504"/>
      <c r="AD20" s="504"/>
      <c r="AE20" s="504"/>
      <c r="AF20" s="504"/>
      <c r="AG20" s="504"/>
      <c r="AH20" s="504"/>
      <c r="AI20" s="504"/>
      <c r="AJ20" s="504"/>
      <c r="AK20" s="504"/>
      <c r="AL20" s="504"/>
      <c r="AM20" s="504"/>
      <c r="AN20" s="504"/>
      <c r="AO20" s="504"/>
      <c r="AP20" s="504"/>
      <c r="AQ20" s="504"/>
      <c r="AR20" s="504"/>
      <c r="AS20" s="504"/>
      <c r="AT20" s="504"/>
      <c r="AU20" s="504"/>
      <c r="AV20" s="505"/>
      <c r="AW20" s="117"/>
      <c r="BA20" s="2" t="s">
        <v>466</v>
      </c>
    </row>
    <row r="21" spans="1:98" ht="22.75" customHeight="1">
      <c r="A21" s="117"/>
      <c r="B21" s="117"/>
      <c r="C21" s="494"/>
      <c r="D21" s="495"/>
      <c r="E21" s="495"/>
      <c r="F21" s="495"/>
      <c r="G21" s="495"/>
      <c r="H21" s="495"/>
      <c r="I21" s="496"/>
      <c r="J21" s="500"/>
      <c r="K21" s="500"/>
      <c r="L21" s="500"/>
      <c r="M21" s="486"/>
      <c r="N21" s="520" t="s">
        <v>353</v>
      </c>
      <c r="O21" s="520"/>
      <c r="P21" s="521"/>
      <c r="Q21" s="521"/>
      <c r="R21" s="521"/>
      <c r="S21" s="521"/>
      <c r="T21" s="521"/>
      <c r="U21" s="516"/>
      <c r="V21" s="516"/>
      <c r="W21" s="516"/>
      <c r="X21" s="516"/>
      <c r="Y21" s="516"/>
      <c r="Z21" s="516"/>
      <c r="AA21" s="516"/>
      <c r="AB21" s="516"/>
      <c r="AC21" s="516"/>
      <c r="AD21" s="516"/>
      <c r="AE21" s="516"/>
      <c r="AF21" s="516"/>
      <c r="AG21" s="516"/>
      <c r="AH21" s="516"/>
      <c r="AI21" s="516"/>
      <c r="AJ21" s="516"/>
      <c r="AK21" s="516"/>
      <c r="AL21" s="516"/>
      <c r="AM21" s="516"/>
      <c r="AN21" s="516"/>
      <c r="AO21" s="516"/>
      <c r="AP21" s="516"/>
      <c r="AQ21" s="516"/>
      <c r="AR21" s="516"/>
      <c r="AS21" s="516"/>
      <c r="AT21" s="516"/>
      <c r="AU21" s="516"/>
      <c r="AV21" s="517"/>
      <c r="AW21" s="117"/>
      <c r="BA21" s="2" t="s">
        <v>467</v>
      </c>
    </row>
    <row r="22" spans="1:98" ht="20.399999999999999" customHeight="1">
      <c r="A22" s="117"/>
      <c r="B22" s="117"/>
      <c r="C22" s="494"/>
      <c r="D22" s="495"/>
      <c r="E22" s="495"/>
      <c r="F22" s="495"/>
      <c r="G22" s="495"/>
      <c r="H22" s="495"/>
      <c r="I22" s="496"/>
      <c r="J22" s="497" t="s">
        <v>42</v>
      </c>
      <c r="K22" s="498"/>
      <c r="L22" s="498"/>
      <c r="M22" s="498"/>
      <c r="N22" s="506"/>
      <c r="O22" s="506"/>
      <c r="P22" s="506"/>
      <c r="Q22" s="506"/>
      <c r="R22" s="506"/>
      <c r="S22" s="506"/>
      <c r="T22" s="506"/>
      <c r="U22" s="506"/>
      <c r="V22" s="506"/>
      <c r="W22" s="506"/>
      <c r="X22" s="506"/>
      <c r="Y22" s="506"/>
      <c r="Z22" s="507"/>
      <c r="AA22" s="486" t="s">
        <v>43</v>
      </c>
      <c r="AB22" s="481"/>
      <c r="AC22" s="481"/>
      <c r="AD22" s="481"/>
      <c r="AE22" s="523"/>
      <c r="AF22" s="523"/>
      <c r="AG22" s="523"/>
      <c r="AH22" s="523"/>
      <c r="AI22" s="523"/>
      <c r="AJ22" s="523"/>
      <c r="AK22" s="523"/>
      <c r="AL22" s="523"/>
      <c r="AM22" s="523"/>
      <c r="AN22" s="523"/>
      <c r="AO22" s="523"/>
      <c r="AP22" s="523"/>
      <c r="AQ22" s="523"/>
      <c r="AR22" s="523"/>
      <c r="AS22" s="523"/>
      <c r="AT22" s="523"/>
      <c r="AU22" s="523"/>
      <c r="AV22" s="524"/>
      <c r="AW22" s="117"/>
      <c r="BA22" s="2" t="s">
        <v>477</v>
      </c>
    </row>
    <row r="23" spans="1:98" ht="23" customHeight="1" thickBot="1">
      <c r="A23" s="117"/>
      <c r="B23" s="117"/>
      <c r="C23" s="486" t="s">
        <v>73</v>
      </c>
      <c r="D23" s="481"/>
      <c r="E23" s="481"/>
      <c r="F23" s="481"/>
      <c r="G23" s="481"/>
      <c r="H23" s="481"/>
      <c r="I23" s="482"/>
      <c r="J23" s="486" t="s">
        <v>56</v>
      </c>
      <c r="K23" s="481"/>
      <c r="L23" s="481"/>
      <c r="M23" s="481"/>
      <c r="N23" s="509"/>
      <c r="O23" s="509"/>
      <c r="P23" s="509"/>
      <c r="Q23" s="509"/>
      <c r="R23" s="509"/>
      <c r="S23" s="509"/>
      <c r="T23" s="509"/>
      <c r="U23" s="509"/>
      <c r="V23" s="509"/>
      <c r="W23" s="509"/>
      <c r="X23" s="509"/>
      <c r="Y23" s="509"/>
      <c r="Z23" s="510"/>
      <c r="AA23" s="491" t="s">
        <v>46</v>
      </c>
      <c r="AB23" s="492"/>
      <c r="AC23" s="481"/>
      <c r="AD23" s="481"/>
      <c r="AE23" s="509"/>
      <c r="AF23" s="528"/>
      <c r="AG23" s="528"/>
      <c r="AH23" s="509"/>
      <c r="AI23" s="509"/>
      <c r="AJ23" s="528"/>
      <c r="AK23" s="528"/>
      <c r="AL23" s="509"/>
      <c r="AM23" s="509"/>
      <c r="AN23" s="509"/>
      <c r="AO23" s="509"/>
      <c r="AP23" s="509"/>
      <c r="AQ23" s="509"/>
      <c r="AR23" s="509"/>
      <c r="AS23" s="509"/>
      <c r="AT23" s="509"/>
      <c r="AU23" s="509"/>
      <c r="AV23" s="510"/>
      <c r="AW23" s="117"/>
      <c r="BA23" s="2" t="s">
        <v>468</v>
      </c>
    </row>
    <row r="24" spans="1:98" ht="20.399999999999999" customHeight="1" thickBot="1">
      <c r="A24" s="117"/>
      <c r="B24" s="117"/>
      <c r="C24" s="522" t="s">
        <v>74</v>
      </c>
      <c r="D24" s="529"/>
      <c r="E24" s="529"/>
      <c r="F24" s="529"/>
      <c r="G24" s="529"/>
      <c r="H24" s="529"/>
      <c r="I24" s="530"/>
      <c r="J24" s="486" t="s">
        <v>42</v>
      </c>
      <c r="K24" s="481"/>
      <c r="L24" s="481"/>
      <c r="M24" s="481"/>
      <c r="N24" s="506"/>
      <c r="O24" s="506"/>
      <c r="P24" s="506"/>
      <c r="Q24" s="506"/>
      <c r="R24" s="506"/>
      <c r="S24" s="506"/>
      <c r="T24" s="506"/>
      <c r="U24" s="506"/>
      <c r="V24" s="506"/>
      <c r="W24" s="506"/>
      <c r="X24" s="506"/>
      <c r="Y24" s="506"/>
      <c r="Z24" s="507"/>
      <c r="AA24" s="537"/>
      <c r="AB24" s="538"/>
      <c r="AC24" s="481" t="s">
        <v>57</v>
      </c>
      <c r="AD24" s="481"/>
      <c r="AE24" s="481"/>
      <c r="AF24" s="537"/>
      <c r="AG24" s="538"/>
      <c r="AH24" s="481" t="s">
        <v>58</v>
      </c>
      <c r="AI24" s="481"/>
      <c r="AJ24" s="537"/>
      <c r="AK24" s="538"/>
      <c r="AL24" s="481" t="s">
        <v>83</v>
      </c>
      <c r="AM24" s="481"/>
      <c r="AN24" s="481"/>
      <c r="AO24" s="539"/>
      <c r="AP24" s="539"/>
      <c r="AQ24" s="539"/>
      <c r="AR24" s="539"/>
      <c r="AS24" s="539"/>
      <c r="AT24" s="539"/>
      <c r="AU24" s="539"/>
      <c r="AV24" s="170" t="s">
        <v>84</v>
      </c>
      <c r="AW24" s="117"/>
      <c r="BA24" s="2" t="s">
        <v>469</v>
      </c>
    </row>
    <row r="25" spans="1:98" ht="20.399999999999999" customHeight="1">
      <c r="A25" s="117"/>
      <c r="B25" s="117"/>
      <c r="C25" s="531"/>
      <c r="D25" s="532"/>
      <c r="E25" s="532"/>
      <c r="F25" s="532"/>
      <c r="G25" s="532"/>
      <c r="H25" s="532"/>
      <c r="I25" s="533"/>
      <c r="J25" s="486" t="s">
        <v>47</v>
      </c>
      <c r="K25" s="481"/>
      <c r="L25" s="481"/>
      <c r="M25" s="481"/>
      <c r="N25" s="514"/>
      <c r="O25" s="514"/>
      <c r="P25" s="514"/>
      <c r="Q25" s="514"/>
      <c r="R25" s="514"/>
      <c r="S25" s="514"/>
      <c r="T25" s="514"/>
      <c r="U25" s="514"/>
      <c r="V25" s="514"/>
      <c r="W25" s="514"/>
      <c r="X25" s="514"/>
      <c r="Y25" s="514"/>
      <c r="Z25" s="515"/>
      <c r="AA25" s="540" t="s">
        <v>82</v>
      </c>
      <c r="AB25" s="541"/>
      <c r="AC25" s="542"/>
      <c r="AD25" s="542"/>
      <c r="AE25" s="542"/>
      <c r="AF25" s="541"/>
      <c r="AG25" s="541"/>
      <c r="AH25" s="542"/>
      <c r="AI25" s="509"/>
      <c r="AJ25" s="518"/>
      <c r="AK25" s="518"/>
      <c r="AL25" s="509"/>
      <c r="AM25" s="509"/>
      <c r="AN25" s="509"/>
      <c r="AO25" s="509"/>
      <c r="AP25" s="509"/>
      <c r="AQ25" s="509"/>
      <c r="AR25" s="509"/>
      <c r="AS25" s="509"/>
      <c r="AT25" s="509"/>
      <c r="AU25" s="509"/>
      <c r="AV25" s="510"/>
      <c r="AW25" s="117"/>
      <c r="BA25" s="2" t="s">
        <v>470</v>
      </c>
    </row>
    <row r="26" spans="1:98" ht="20.399999999999999" customHeight="1">
      <c r="A26" s="117"/>
      <c r="B26" s="117"/>
      <c r="C26" s="534"/>
      <c r="D26" s="535"/>
      <c r="E26" s="535"/>
      <c r="F26" s="535"/>
      <c r="G26" s="535"/>
      <c r="H26" s="535"/>
      <c r="I26" s="536"/>
      <c r="J26" s="486" t="s">
        <v>59</v>
      </c>
      <c r="K26" s="481"/>
      <c r="L26" s="481"/>
      <c r="M26" s="481"/>
      <c r="N26" s="506"/>
      <c r="O26" s="506"/>
      <c r="P26" s="506"/>
      <c r="Q26" s="506"/>
      <c r="R26" s="506"/>
      <c r="S26" s="506"/>
      <c r="T26" s="506"/>
      <c r="U26" s="506"/>
      <c r="V26" s="506"/>
      <c r="W26" s="506"/>
      <c r="X26" s="506"/>
      <c r="Y26" s="506"/>
      <c r="Z26" s="507"/>
      <c r="AA26" s="486" t="s">
        <v>60</v>
      </c>
      <c r="AB26" s="481"/>
      <c r="AC26" s="481"/>
      <c r="AD26" s="481"/>
      <c r="AE26" s="518"/>
      <c r="AF26" s="518"/>
      <c r="AG26" s="518"/>
      <c r="AH26" s="518"/>
      <c r="AI26" s="518"/>
      <c r="AJ26" s="518"/>
      <c r="AK26" s="518"/>
      <c r="AL26" s="518"/>
      <c r="AM26" s="518"/>
      <c r="AN26" s="518"/>
      <c r="AO26" s="518"/>
      <c r="AP26" s="518"/>
      <c r="AQ26" s="518"/>
      <c r="AR26" s="518"/>
      <c r="AS26" s="518"/>
      <c r="AT26" s="518"/>
      <c r="AU26" s="518"/>
      <c r="AV26" s="519"/>
      <c r="AW26" s="117"/>
      <c r="BA26" s="2" t="s">
        <v>478</v>
      </c>
    </row>
    <row r="27" spans="1:98" ht="17" customHeight="1">
      <c r="A27" s="117"/>
      <c r="B27" s="117"/>
      <c r="C27" s="543" t="s">
        <v>36</v>
      </c>
      <c r="D27" s="543"/>
      <c r="E27" s="543"/>
      <c r="F27" s="543"/>
      <c r="G27" s="543"/>
      <c r="H27" s="543"/>
      <c r="I27" s="543"/>
      <c r="J27" s="549"/>
      <c r="K27" s="550"/>
      <c r="L27" s="550"/>
      <c r="M27" s="550"/>
      <c r="N27" s="550"/>
      <c r="O27" s="492" t="s">
        <v>79</v>
      </c>
      <c r="P27" s="492"/>
      <c r="Q27" s="553"/>
      <c r="R27" s="553"/>
      <c r="S27" s="492" t="s">
        <v>80</v>
      </c>
      <c r="T27" s="492"/>
      <c r="U27" s="553"/>
      <c r="V27" s="553"/>
      <c r="W27" s="544" t="s">
        <v>81</v>
      </c>
      <c r="X27" s="544"/>
      <c r="Y27" s="544"/>
      <c r="Z27" s="545"/>
      <c r="AA27" s="548" t="s">
        <v>85</v>
      </c>
      <c r="AB27" s="526"/>
      <c r="AC27" s="526"/>
      <c r="AD27" s="526"/>
      <c r="AE27" s="526"/>
      <c r="AF27" s="526"/>
      <c r="AG27" s="526"/>
      <c r="AH27" s="526"/>
      <c r="AI27" s="526"/>
      <c r="AJ27" s="526"/>
      <c r="AK27" s="525"/>
      <c r="AL27" s="525"/>
      <c r="AM27" s="525"/>
      <c r="AN27" s="525"/>
      <c r="AO27" s="525"/>
      <c r="AP27" s="525"/>
      <c r="AQ27" s="525"/>
      <c r="AR27" s="525"/>
      <c r="AS27" s="525"/>
      <c r="AT27" s="526" t="s">
        <v>86</v>
      </c>
      <c r="AU27" s="526"/>
      <c r="AV27" s="527"/>
      <c r="AW27" s="117"/>
      <c r="BA27" s="2" t="s">
        <v>471</v>
      </c>
    </row>
    <row r="28" spans="1:98" ht="17" customHeight="1">
      <c r="A28" s="117"/>
      <c r="B28" s="117"/>
      <c r="C28" s="543"/>
      <c r="D28" s="543"/>
      <c r="E28" s="543"/>
      <c r="F28" s="543"/>
      <c r="G28" s="543"/>
      <c r="H28" s="543"/>
      <c r="I28" s="543"/>
      <c r="J28" s="551"/>
      <c r="K28" s="552"/>
      <c r="L28" s="552"/>
      <c r="M28" s="552"/>
      <c r="N28" s="552"/>
      <c r="O28" s="495"/>
      <c r="P28" s="495"/>
      <c r="Q28" s="554"/>
      <c r="R28" s="554"/>
      <c r="S28" s="495"/>
      <c r="T28" s="495"/>
      <c r="U28" s="554"/>
      <c r="V28" s="554"/>
      <c r="W28" s="546"/>
      <c r="X28" s="546"/>
      <c r="Y28" s="546"/>
      <c r="Z28" s="547"/>
      <c r="AA28" s="548" t="s">
        <v>87</v>
      </c>
      <c r="AB28" s="526"/>
      <c r="AC28" s="526"/>
      <c r="AD28" s="526"/>
      <c r="AE28" s="526"/>
      <c r="AF28" s="526"/>
      <c r="AG28" s="526"/>
      <c r="AH28" s="526"/>
      <c r="AI28" s="526"/>
      <c r="AJ28" s="526"/>
      <c r="AK28" s="525"/>
      <c r="AL28" s="525"/>
      <c r="AM28" s="525"/>
      <c r="AN28" s="525"/>
      <c r="AO28" s="525"/>
      <c r="AP28" s="525"/>
      <c r="AQ28" s="525"/>
      <c r="AR28" s="525"/>
      <c r="AS28" s="525"/>
      <c r="AT28" s="526" t="s">
        <v>86</v>
      </c>
      <c r="AU28" s="526"/>
      <c r="AV28" s="527"/>
      <c r="AW28" s="117"/>
      <c r="BA28" s="2" t="s">
        <v>472</v>
      </c>
    </row>
    <row r="29" spans="1:98" ht="21.65" customHeight="1" thickBot="1">
      <c r="A29" s="117"/>
      <c r="B29" s="117"/>
      <c r="C29" s="543"/>
      <c r="D29" s="543"/>
      <c r="E29" s="543"/>
      <c r="F29" s="543"/>
      <c r="G29" s="543"/>
      <c r="H29" s="543"/>
      <c r="I29" s="543"/>
      <c r="J29" s="555" t="s">
        <v>195</v>
      </c>
      <c r="K29" s="555"/>
      <c r="L29" s="556"/>
      <c r="M29" s="556"/>
      <c r="N29" s="556"/>
      <c r="O29" s="556"/>
      <c r="P29" s="556"/>
      <c r="Q29" s="556"/>
      <c r="R29" s="556"/>
      <c r="S29" s="556"/>
      <c r="T29" s="556"/>
      <c r="U29" s="556"/>
      <c r="V29" s="556"/>
      <c r="W29" s="555"/>
      <c r="X29" s="555"/>
      <c r="Y29" s="556"/>
      <c r="Z29" s="556"/>
      <c r="AA29" s="548" t="s">
        <v>89</v>
      </c>
      <c r="AB29" s="526"/>
      <c r="AC29" s="526"/>
      <c r="AD29" s="526"/>
      <c r="AE29" s="526"/>
      <c r="AF29" s="526"/>
      <c r="AG29" s="526"/>
      <c r="AH29" s="526"/>
      <c r="AI29" s="557"/>
      <c r="AJ29" s="557"/>
      <c r="AK29" s="526"/>
      <c r="AL29" s="525"/>
      <c r="AM29" s="525"/>
      <c r="AN29" s="525"/>
      <c r="AO29" s="525"/>
      <c r="AP29" s="525"/>
      <c r="AQ29" s="525"/>
      <c r="AR29" s="525"/>
      <c r="AS29" s="525"/>
      <c r="AT29" s="526" t="s">
        <v>86</v>
      </c>
      <c r="AU29" s="526"/>
      <c r="AV29" s="527"/>
      <c r="AW29" s="117"/>
      <c r="BA29" s="2" t="s">
        <v>473</v>
      </c>
    </row>
    <row r="30" spans="1:98" s="121" customFormat="1" ht="32" customHeight="1" thickBot="1">
      <c r="A30" s="125"/>
      <c r="B30" s="125"/>
      <c r="C30" s="579" t="s">
        <v>217</v>
      </c>
      <c r="D30" s="580"/>
      <c r="E30" s="580"/>
      <c r="F30" s="580"/>
      <c r="G30" s="580"/>
      <c r="H30" s="580"/>
      <c r="I30" s="580"/>
      <c r="J30" s="581"/>
      <c r="K30" s="582"/>
      <c r="L30" s="562" t="s">
        <v>218</v>
      </c>
      <c r="M30" s="562"/>
      <c r="N30" s="562"/>
      <c r="O30" s="562"/>
      <c r="P30" s="562"/>
      <c r="Q30" s="562"/>
      <c r="R30" s="562"/>
      <c r="S30" s="562"/>
      <c r="T30" s="562"/>
      <c r="U30" s="562"/>
      <c r="V30" s="562"/>
      <c r="W30" s="581"/>
      <c r="X30" s="582"/>
      <c r="Y30" s="562" t="s">
        <v>219</v>
      </c>
      <c r="Z30" s="562"/>
      <c r="AA30" s="562"/>
      <c r="AB30" s="562"/>
      <c r="AC30" s="562"/>
      <c r="AD30" s="562"/>
      <c r="AE30" s="562"/>
      <c r="AF30" s="562"/>
      <c r="AG30" s="562"/>
      <c r="AH30" s="562"/>
      <c r="AI30" s="581"/>
      <c r="AJ30" s="582"/>
      <c r="AK30" s="562" t="s">
        <v>220</v>
      </c>
      <c r="AL30" s="562"/>
      <c r="AM30" s="562"/>
      <c r="AN30" s="562"/>
      <c r="AO30" s="562"/>
      <c r="AP30" s="562"/>
      <c r="AQ30" s="562"/>
      <c r="AR30" s="562"/>
      <c r="AS30" s="562"/>
      <c r="AT30" s="562"/>
      <c r="AU30" s="562"/>
      <c r="AV30" s="563"/>
      <c r="AW30" s="144" t="str">
        <f>IF(AX30&gt;1,"要確認","")</f>
        <v/>
      </c>
      <c r="AX30" s="125">
        <f>COUNTIF(J30:AV30,"○")</f>
        <v>0</v>
      </c>
      <c r="AY30" s="125"/>
      <c r="AZ30" s="171"/>
      <c r="BA30" s="2" t="s">
        <v>479</v>
      </c>
      <c r="BB30" s="171"/>
      <c r="BC30" s="171"/>
      <c r="BD30" s="171"/>
      <c r="BE30" s="171"/>
      <c r="BF30" s="171"/>
      <c r="BG30" s="171"/>
      <c r="BH30" s="171"/>
      <c r="BI30" s="171"/>
      <c r="BJ30" s="171"/>
      <c r="BK30" s="171"/>
      <c r="BL30" s="171"/>
      <c r="BM30" s="171"/>
      <c r="BN30" s="171"/>
      <c r="BO30" s="171"/>
      <c r="BP30" s="171"/>
      <c r="BQ30" s="171"/>
      <c r="BR30" s="171"/>
      <c r="BS30" s="171"/>
      <c r="BT30" s="171"/>
      <c r="BU30" s="171"/>
      <c r="BV30" s="171"/>
      <c r="BW30" s="171"/>
      <c r="BX30" s="171"/>
      <c r="BY30" s="171"/>
      <c r="BZ30" s="171"/>
      <c r="CA30" s="171"/>
      <c r="CB30" s="171"/>
      <c r="CC30" s="171"/>
      <c r="CD30" s="171"/>
      <c r="CE30" s="171"/>
      <c r="CF30" s="171"/>
      <c r="CG30" s="171"/>
      <c r="CH30" s="171"/>
      <c r="CI30" s="171"/>
      <c r="CJ30" s="171"/>
      <c r="CK30" s="171"/>
      <c r="CL30" s="171"/>
      <c r="CM30" s="171"/>
      <c r="CN30" s="171"/>
      <c r="CO30" s="171"/>
      <c r="CP30" s="171"/>
      <c r="CQ30" s="171"/>
      <c r="CR30" s="171"/>
      <c r="CS30" s="171"/>
      <c r="CT30" s="171"/>
    </row>
    <row r="31" spans="1:98" ht="64.25" customHeight="1">
      <c r="A31" s="117"/>
      <c r="B31" s="117"/>
      <c r="C31" s="564" t="s">
        <v>321</v>
      </c>
      <c r="D31" s="565"/>
      <c r="E31" s="565"/>
      <c r="F31" s="565"/>
      <c r="G31" s="565"/>
      <c r="H31" s="565"/>
      <c r="I31" s="566"/>
      <c r="J31" s="570"/>
      <c r="K31" s="571"/>
      <c r="L31" s="571"/>
      <c r="M31" s="571"/>
      <c r="N31" s="571"/>
      <c r="O31" s="571"/>
      <c r="P31" s="571"/>
      <c r="Q31" s="571"/>
      <c r="R31" s="571"/>
      <c r="S31" s="571"/>
      <c r="T31" s="571"/>
      <c r="U31" s="571"/>
      <c r="V31" s="571"/>
      <c r="W31" s="571"/>
      <c r="X31" s="571"/>
      <c r="Y31" s="571"/>
      <c r="Z31" s="571"/>
      <c r="AA31" s="571"/>
      <c r="AB31" s="571"/>
      <c r="AC31" s="571"/>
      <c r="AD31" s="571"/>
      <c r="AE31" s="571"/>
      <c r="AF31" s="571"/>
      <c r="AG31" s="571"/>
      <c r="AH31" s="571"/>
      <c r="AI31" s="571"/>
      <c r="AJ31" s="571"/>
      <c r="AK31" s="571"/>
      <c r="AL31" s="571"/>
      <c r="AM31" s="571"/>
      <c r="AN31" s="571"/>
      <c r="AO31" s="571"/>
      <c r="AP31" s="571"/>
      <c r="AQ31" s="571"/>
      <c r="AR31" s="571"/>
      <c r="AS31" s="571"/>
      <c r="AT31" s="571"/>
      <c r="AU31" s="571"/>
      <c r="AV31" s="572"/>
      <c r="AW31" s="108">
        <f>+LEN(J31)</f>
        <v>0</v>
      </c>
      <c r="AX31" s="117" t="s">
        <v>433</v>
      </c>
      <c r="BA31" s="2" t="s">
        <v>480</v>
      </c>
    </row>
    <row r="32" spans="1:98" ht="77" customHeight="1">
      <c r="A32" s="117"/>
      <c r="B32" s="117"/>
      <c r="C32" s="567"/>
      <c r="D32" s="568"/>
      <c r="E32" s="568"/>
      <c r="F32" s="568"/>
      <c r="G32" s="568"/>
      <c r="H32" s="568"/>
      <c r="I32" s="569"/>
      <c r="J32" s="570"/>
      <c r="K32" s="571"/>
      <c r="L32" s="571"/>
      <c r="M32" s="571"/>
      <c r="N32" s="571"/>
      <c r="O32" s="571"/>
      <c r="P32" s="571"/>
      <c r="Q32" s="571"/>
      <c r="R32" s="571"/>
      <c r="S32" s="571"/>
      <c r="T32" s="571"/>
      <c r="U32" s="571"/>
      <c r="V32" s="571"/>
      <c r="W32" s="571"/>
      <c r="X32" s="571"/>
      <c r="Y32" s="571"/>
      <c r="Z32" s="571"/>
      <c r="AA32" s="571"/>
      <c r="AB32" s="571"/>
      <c r="AC32" s="571"/>
      <c r="AD32" s="571"/>
      <c r="AE32" s="571"/>
      <c r="AF32" s="571"/>
      <c r="AG32" s="571"/>
      <c r="AH32" s="571"/>
      <c r="AI32" s="571"/>
      <c r="AJ32" s="571"/>
      <c r="AK32" s="571"/>
      <c r="AL32" s="571"/>
      <c r="AM32" s="571"/>
      <c r="AN32" s="571"/>
      <c r="AO32" s="571"/>
      <c r="AP32" s="571"/>
      <c r="AQ32" s="571"/>
      <c r="AR32" s="571"/>
      <c r="AS32" s="571"/>
      <c r="AT32" s="571"/>
      <c r="AU32" s="571"/>
      <c r="AV32" s="572"/>
      <c r="AW32" s="166" t="str">
        <f>+IF(AW31&gt;380,"設定文字数を超過しています","")</f>
        <v/>
      </c>
      <c r="BA32" s="2" t="s">
        <v>481</v>
      </c>
    </row>
    <row r="33" spans="1:53" ht="40.25" customHeight="1" thickBot="1">
      <c r="A33" s="117"/>
      <c r="B33" s="117"/>
      <c r="C33" s="573" t="s">
        <v>249</v>
      </c>
      <c r="D33" s="574"/>
      <c r="E33" s="574"/>
      <c r="F33" s="574"/>
      <c r="G33" s="574"/>
      <c r="H33" s="574"/>
      <c r="I33" s="574"/>
      <c r="J33" s="574"/>
      <c r="K33" s="574"/>
      <c r="L33" s="574"/>
      <c r="M33" s="574"/>
      <c r="N33" s="574"/>
      <c r="O33" s="574"/>
      <c r="P33" s="574"/>
      <c r="Q33" s="574"/>
      <c r="R33" s="574"/>
      <c r="S33" s="574"/>
      <c r="T33" s="574"/>
      <c r="U33" s="574"/>
      <c r="V33" s="574"/>
      <c r="W33" s="574"/>
      <c r="X33" s="574"/>
      <c r="Y33" s="574"/>
      <c r="Z33" s="574"/>
      <c r="AA33" s="574"/>
      <c r="AB33" s="574"/>
      <c r="AC33" s="574"/>
      <c r="AD33" s="574"/>
      <c r="AE33" s="574"/>
      <c r="AF33" s="574"/>
      <c r="AG33" s="574"/>
      <c r="AH33" s="574"/>
      <c r="AI33" s="574"/>
      <c r="AJ33" s="574"/>
      <c r="AK33" s="574"/>
      <c r="AL33" s="574"/>
      <c r="AM33" s="574"/>
      <c r="AN33" s="574"/>
      <c r="AO33" s="574"/>
      <c r="AP33" s="574"/>
      <c r="AQ33" s="574"/>
      <c r="AR33" s="574"/>
      <c r="AS33" s="574"/>
      <c r="AT33" s="574"/>
      <c r="AU33" s="574"/>
      <c r="AV33" s="575"/>
      <c r="AW33" s="117"/>
      <c r="BA33" s="2" t="s">
        <v>482</v>
      </c>
    </row>
    <row r="34" spans="1:53" ht="40.25" customHeight="1" thickBot="1">
      <c r="A34" s="117"/>
      <c r="B34" s="117"/>
      <c r="C34" s="537"/>
      <c r="D34" s="558"/>
      <c r="E34" s="559" t="s">
        <v>126</v>
      </c>
      <c r="F34" s="560"/>
      <c r="G34" s="560"/>
      <c r="H34" s="560"/>
      <c r="I34" s="561"/>
      <c r="J34" s="537"/>
      <c r="K34" s="558"/>
      <c r="L34" s="559" t="s">
        <v>127</v>
      </c>
      <c r="M34" s="560"/>
      <c r="N34" s="560"/>
      <c r="O34" s="560"/>
      <c r="P34" s="560"/>
      <c r="Q34" s="561"/>
      <c r="R34" s="537"/>
      <c r="S34" s="558"/>
      <c r="T34" s="576" t="s">
        <v>128</v>
      </c>
      <c r="U34" s="577"/>
      <c r="V34" s="577"/>
      <c r="W34" s="577"/>
      <c r="X34" s="578"/>
      <c r="Y34" s="537"/>
      <c r="Z34" s="558"/>
      <c r="AA34" s="559" t="s">
        <v>241</v>
      </c>
      <c r="AB34" s="560"/>
      <c r="AC34" s="560"/>
      <c r="AD34" s="560"/>
      <c r="AE34" s="561"/>
      <c r="AF34" s="537"/>
      <c r="AG34" s="558"/>
      <c r="AH34" s="559" t="s">
        <v>274</v>
      </c>
      <c r="AI34" s="560"/>
      <c r="AJ34" s="560"/>
      <c r="AK34" s="560"/>
      <c r="AL34" s="561"/>
      <c r="AM34" s="537"/>
      <c r="AN34" s="558"/>
      <c r="AO34" s="559" t="s">
        <v>129</v>
      </c>
      <c r="AP34" s="560"/>
      <c r="AQ34" s="560"/>
      <c r="AR34" s="560"/>
      <c r="AS34" s="560"/>
      <c r="AT34" s="560"/>
      <c r="AU34" s="560"/>
      <c r="AV34" s="561"/>
      <c r="AW34" s="118" t="str">
        <f>+IF(AND(AM34="○",OR(AF34="○",Y34="○",R34="○",J34="○",C34="○")),"要確認","")</f>
        <v/>
      </c>
      <c r="BA34" s="2" t="s">
        <v>483</v>
      </c>
    </row>
    <row r="35" spans="1:53" ht="17" customHeight="1">
      <c r="A35" s="117"/>
      <c r="B35" s="117"/>
      <c r="C35" s="497" t="s">
        <v>61</v>
      </c>
      <c r="D35" s="498"/>
      <c r="E35" s="481"/>
      <c r="F35" s="481"/>
      <c r="G35" s="481"/>
      <c r="H35" s="481"/>
      <c r="I35" s="482"/>
      <c r="J35" s="486" t="s">
        <v>31</v>
      </c>
      <c r="K35" s="481"/>
      <c r="L35" s="481"/>
      <c r="M35" s="481"/>
      <c r="N35" s="481"/>
      <c r="O35" s="583"/>
      <c r="P35" s="583"/>
      <c r="Q35" s="583"/>
      <c r="R35" s="583"/>
      <c r="S35" s="542" t="s">
        <v>2</v>
      </c>
      <c r="T35" s="542"/>
      <c r="U35" s="542"/>
      <c r="V35" s="486" t="s">
        <v>64</v>
      </c>
      <c r="W35" s="481"/>
      <c r="X35" s="481"/>
      <c r="Y35" s="481"/>
      <c r="Z35" s="481"/>
      <c r="AA35" s="481"/>
      <c r="AB35" s="583"/>
      <c r="AC35" s="583"/>
      <c r="AD35" s="583"/>
      <c r="AE35" s="583"/>
      <c r="AF35" s="542" t="s">
        <v>2</v>
      </c>
      <c r="AG35" s="542"/>
      <c r="AH35" s="542"/>
      <c r="AI35" s="486" t="s">
        <v>65</v>
      </c>
      <c r="AJ35" s="481"/>
      <c r="AK35" s="481"/>
      <c r="AL35" s="481"/>
      <c r="AM35" s="481"/>
      <c r="AN35" s="481"/>
      <c r="AO35" s="481"/>
      <c r="AP35" s="583"/>
      <c r="AQ35" s="583"/>
      <c r="AR35" s="583"/>
      <c r="AS35" s="583"/>
      <c r="AT35" s="542" t="s">
        <v>2</v>
      </c>
      <c r="AU35" s="542"/>
      <c r="AV35" s="584"/>
      <c r="AW35" s="117"/>
      <c r="BA35" s="2" t="s">
        <v>484</v>
      </c>
    </row>
    <row r="36" spans="1:53" ht="17" customHeight="1">
      <c r="A36" s="117"/>
      <c r="B36" s="117"/>
      <c r="C36" s="585" t="s">
        <v>63</v>
      </c>
      <c r="D36" s="586"/>
      <c r="E36" s="586"/>
      <c r="F36" s="586"/>
      <c r="G36" s="586"/>
      <c r="H36" s="586"/>
      <c r="I36" s="586"/>
      <c r="J36" s="172"/>
      <c r="K36" s="173"/>
      <c r="L36" s="173"/>
      <c r="M36" s="173"/>
      <c r="N36" s="173"/>
      <c r="O36" s="587"/>
      <c r="P36" s="587"/>
      <c r="Q36" s="587"/>
      <c r="R36" s="587"/>
      <c r="S36" s="562" t="s">
        <v>2</v>
      </c>
      <c r="T36" s="562"/>
      <c r="U36" s="562"/>
      <c r="V36" s="174"/>
      <c r="W36" s="175"/>
      <c r="X36" s="175"/>
      <c r="Y36" s="175"/>
      <c r="Z36" s="175"/>
      <c r="AA36" s="175"/>
      <c r="AB36" s="175"/>
      <c r="AC36" s="176"/>
      <c r="AD36" s="176"/>
      <c r="AE36" s="176"/>
      <c r="AF36" s="176"/>
      <c r="AG36" s="176"/>
      <c r="AH36" s="176"/>
      <c r="AI36" s="176"/>
      <c r="AJ36" s="176"/>
      <c r="AK36" s="176"/>
      <c r="AL36" s="176"/>
      <c r="AM36" s="176"/>
      <c r="AN36" s="176"/>
      <c r="AO36" s="176"/>
      <c r="AP36" s="176"/>
      <c r="AQ36" s="176"/>
      <c r="AR36" s="176"/>
      <c r="AS36" s="176"/>
      <c r="AT36" s="176"/>
      <c r="AU36" s="176"/>
      <c r="AV36" s="177"/>
      <c r="AW36" s="117"/>
      <c r="BA36" s="2" t="s">
        <v>485</v>
      </c>
    </row>
    <row r="37" spans="1:53" ht="17" customHeight="1">
      <c r="A37" s="117"/>
      <c r="B37" s="117"/>
      <c r="C37" s="486" t="s">
        <v>62</v>
      </c>
      <c r="D37" s="481"/>
      <c r="E37" s="481"/>
      <c r="F37" s="481"/>
      <c r="G37" s="481"/>
      <c r="H37" s="481"/>
      <c r="I37" s="482"/>
      <c r="J37" s="486" t="s">
        <v>40</v>
      </c>
      <c r="K37" s="481"/>
      <c r="L37" s="481"/>
      <c r="M37" s="481"/>
      <c r="N37" s="481"/>
      <c r="O37" s="583"/>
      <c r="P37" s="583"/>
      <c r="Q37" s="583"/>
      <c r="R37" s="583"/>
      <c r="S37" s="542" t="s">
        <v>3</v>
      </c>
      <c r="T37" s="542"/>
      <c r="U37" s="542"/>
      <c r="V37" s="486" t="s">
        <v>41</v>
      </c>
      <c r="W37" s="481"/>
      <c r="X37" s="481"/>
      <c r="Y37" s="481"/>
      <c r="Z37" s="481"/>
      <c r="AA37" s="481"/>
      <c r="AB37" s="583"/>
      <c r="AC37" s="583"/>
      <c r="AD37" s="583"/>
      <c r="AE37" s="583"/>
      <c r="AF37" s="542" t="s">
        <v>2</v>
      </c>
      <c r="AG37" s="542"/>
      <c r="AH37" s="542"/>
      <c r="AI37" s="542"/>
      <c r="AJ37" s="542"/>
      <c r="AK37" s="542"/>
      <c r="AL37" s="542"/>
      <c r="AM37" s="542"/>
      <c r="AN37" s="542"/>
      <c r="AO37" s="542"/>
      <c r="AP37" s="542"/>
      <c r="AQ37" s="542"/>
      <c r="AR37" s="542"/>
      <c r="AS37" s="542"/>
      <c r="AT37" s="542"/>
      <c r="AU37" s="542"/>
      <c r="AV37" s="584"/>
      <c r="AW37" s="117"/>
      <c r="BA37" s="2" t="s">
        <v>486</v>
      </c>
    </row>
    <row r="38" spans="1:53" ht="12" customHeight="1">
      <c r="A38" s="124"/>
      <c r="B38" s="124"/>
      <c r="C38" s="495"/>
      <c r="D38" s="495"/>
      <c r="E38" s="495"/>
      <c r="F38" s="495"/>
      <c r="G38" s="495"/>
      <c r="H38" s="495"/>
      <c r="I38" s="495"/>
      <c r="J38" s="495"/>
      <c r="K38" s="495"/>
      <c r="L38" s="495"/>
      <c r="M38" s="495"/>
      <c r="N38" s="495"/>
      <c r="O38" s="495"/>
      <c r="P38" s="495"/>
      <c r="Q38" s="124"/>
      <c r="R38" s="124"/>
      <c r="S38" s="124"/>
      <c r="T38" s="124"/>
      <c r="U38" s="124"/>
      <c r="V38" s="124"/>
      <c r="W38" s="124"/>
      <c r="X38" s="124"/>
      <c r="Y38" s="124"/>
      <c r="Z38" s="124"/>
      <c r="AA38" s="495"/>
      <c r="AB38" s="495"/>
      <c r="AC38" s="495"/>
      <c r="AD38" s="495"/>
      <c r="AE38" s="495"/>
      <c r="AF38" s="495"/>
      <c r="AG38" s="495"/>
      <c r="AH38" s="495"/>
      <c r="AI38" s="495"/>
      <c r="AJ38" s="495"/>
      <c r="AK38" s="124"/>
      <c r="AL38" s="124"/>
      <c r="AM38" s="124"/>
      <c r="AN38" s="124"/>
      <c r="AO38" s="124"/>
      <c r="AP38" s="124"/>
      <c r="AQ38" s="124"/>
      <c r="AR38" s="124"/>
      <c r="AS38" s="124"/>
      <c r="AT38" s="124"/>
      <c r="AU38" s="124"/>
      <c r="AV38" s="124"/>
      <c r="AW38" s="117"/>
      <c r="BA38" s="2" t="s">
        <v>487</v>
      </c>
    </row>
    <row r="39" spans="1:53" ht="17" customHeight="1">
      <c r="A39" s="117"/>
      <c r="B39" s="117"/>
      <c r="C39" s="588" t="s">
        <v>302</v>
      </c>
      <c r="D39" s="588"/>
      <c r="E39" s="588"/>
      <c r="F39" s="588"/>
      <c r="G39" s="588"/>
      <c r="H39" s="588"/>
      <c r="I39" s="588"/>
      <c r="J39" s="588"/>
      <c r="K39" s="588"/>
      <c r="L39" s="588"/>
      <c r="M39" s="588"/>
      <c r="N39" s="588"/>
      <c r="O39" s="588"/>
      <c r="P39" s="588"/>
      <c r="Q39" s="588"/>
      <c r="R39" s="588"/>
      <c r="S39" s="588"/>
      <c r="T39" s="588"/>
      <c r="U39" s="588"/>
      <c r="V39" s="588"/>
      <c r="W39" s="178"/>
      <c r="X39" s="178"/>
      <c r="Y39" s="178"/>
      <c r="Z39" s="178"/>
      <c r="AA39" s="178"/>
      <c r="AB39" s="178"/>
      <c r="AC39" s="178"/>
      <c r="AD39" s="178"/>
      <c r="AE39" s="178"/>
      <c r="AF39" s="178"/>
      <c r="AG39" s="178"/>
      <c r="AH39" s="178"/>
      <c r="AI39" s="178"/>
      <c r="AJ39" s="178"/>
      <c r="AK39" s="178"/>
      <c r="AL39" s="178"/>
      <c r="AM39" s="178"/>
      <c r="AN39" s="178"/>
      <c r="AO39" s="178"/>
      <c r="AP39" s="178"/>
      <c r="AQ39" s="178"/>
      <c r="AR39" s="178"/>
      <c r="AS39" s="178"/>
      <c r="AT39" s="178"/>
      <c r="AU39" s="178"/>
      <c r="AV39" s="178"/>
      <c r="AW39" s="115" t="s">
        <v>223</v>
      </c>
      <c r="BA39" s="2" t="s">
        <v>488</v>
      </c>
    </row>
    <row r="40" spans="1:53" ht="12.75" customHeight="1">
      <c r="A40" s="124"/>
      <c r="B40" s="124"/>
      <c r="C40" s="589" t="s">
        <v>405</v>
      </c>
      <c r="D40" s="590"/>
      <c r="E40" s="590"/>
      <c r="F40" s="590"/>
      <c r="G40" s="590"/>
      <c r="H40" s="590"/>
      <c r="I40" s="590"/>
      <c r="J40" s="591"/>
      <c r="K40" s="598" t="s">
        <v>306</v>
      </c>
      <c r="L40" s="599"/>
      <c r="M40" s="599"/>
      <c r="N40" s="599"/>
      <c r="O40" s="599"/>
      <c r="P40" s="599"/>
      <c r="Q40" s="599"/>
      <c r="R40" s="599"/>
      <c r="S40" s="599"/>
      <c r="T40" s="599"/>
      <c r="U40" s="599"/>
      <c r="V40" s="599"/>
      <c r="W40" s="599"/>
      <c r="X40" s="599"/>
      <c r="Y40" s="599"/>
      <c r="Z40" s="599"/>
      <c r="AA40" s="599"/>
      <c r="AB40" s="599"/>
      <c r="AC40" s="599"/>
      <c r="AD40" s="599"/>
      <c r="AE40" s="599"/>
      <c r="AF40" s="599"/>
      <c r="AG40" s="599"/>
      <c r="AH40" s="599"/>
      <c r="AI40" s="599"/>
      <c r="AJ40" s="599"/>
      <c r="AK40" s="599"/>
      <c r="AL40" s="599"/>
      <c r="AM40" s="599"/>
      <c r="AN40" s="599"/>
      <c r="AO40" s="599"/>
      <c r="AP40" s="599"/>
      <c r="AQ40" s="599"/>
      <c r="AR40" s="599"/>
      <c r="AS40" s="599"/>
      <c r="AT40" s="599"/>
      <c r="AU40" s="599"/>
      <c r="AV40" s="600"/>
      <c r="AW40" s="108">
        <f>+LEN(K41)</f>
        <v>0</v>
      </c>
      <c r="BA40" s="2" t="s">
        <v>489</v>
      </c>
    </row>
    <row r="41" spans="1:53" ht="32" customHeight="1">
      <c r="A41" s="124"/>
      <c r="B41" s="124"/>
      <c r="C41" s="592"/>
      <c r="D41" s="593"/>
      <c r="E41" s="593"/>
      <c r="F41" s="593"/>
      <c r="G41" s="593"/>
      <c r="H41" s="593"/>
      <c r="I41" s="593"/>
      <c r="J41" s="594"/>
      <c r="K41" s="601"/>
      <c r="L41" s="602"/>
      <c r="M41" s="602"/>
      <c r="N41" s="602"/>
      <c r="O41" s="602"/>
      <c r="P41" s="602"/>
      <c r="Q41" s="602"/>
      <c r="R41" s="602"/>
      <c r="S41" s="602"/>
      <c r="T41" s="602"/>
      <c r="U41" s="602"/>
      <c r="V41" s="602"/>
      <c r="W41" s="602"/>
      <c r="X41" s="602"/>
      <c r="Y41" s="602"/>
      <c r="Z41" s="602"/>
      <c r="AA41" s="602"/>
      <c r="AB41" s="602"/>
      <c r="AC41" s="602"/>
      <c r="AD41" s="602"/>
      <c r="AE41" s="602"/>
      <c r="AF41" s="602"/>
      <c r="AG41" s="602"/>
      <c r="AH41" s="602"/>
      <c r="AI41" s="602"/>
      <c r="AJ41" s="602"/>
      <c r="AK41" s="602"/>
      <c r="AL41" s="602"/>
      <c r="AM41" s="602"/>
      <c r="AN41" s="602"/>
      <c r="AO41" s="602"/>
      <c r="AP41" s="602"/>
      <c r="AQ41" s="602"/>
      <c r="AR41" s="602"/>
      <c r="AS41" s="602"/>
      <c r="AT41" s="602"/>
      <c r="AU41" s="602"/>
      <c r="AV41" s="603"/>
      <c r="AW41" s="166" t="str">
        <f>+IF(AW40&gt;650,"設定文字数を超過しています","")</f>
        <v/>
      </c>
      <c r="BA41" s="2" t="s">
        <v>474</v>
      </c>
    </row>
    <row r="42" spans="1:53" ht="32" customHeight="1">
      <c r="A42" s="124"/>
      <c r="B42" s="124"/>
      <c r="C42" s="592"/>
      <c r="D42" s="593"/>
      <c r="E42" s="593"/>
      <c r="F42" s="593"/>
      <c r="G42" s="593"/>
      <c r="H42" s="593"/>
      <c r="I42" s="593"/>
      <c r="J42" s="594"/>
      <c r="K42" s="601"/>
      <c r="L42" s="602"/>
      <c r="M42" s="602"/>
      <c r="N42" s="602"/>
      <c r="O42" s="602"/>
      <c r="P42" s="602"/>
      <c r="Q42" s="602"/>
      <c r="R42" s="602"/>
      <c r="S42" s="602"/>
      <c r="T42" s="602"/>
      <c r="U42" s="602"/>
      <c r="V42" s="602"/>
      <c r="W42" s="602"/>
      <c r="X42" s="602"/>
      <c r="Y42" s="602"/>
      <c r="Z42" s="602"/>
      <c r="AA42" s="602"/>
      <c r="AB42" s="602"/>
      <c r="AC42" s="602"/>
      <c r="AD42" s="602"/>
      <c r="AE42" s="602"/>
      <c r="AF42" s="602"/>
      <c r="AG42" s="602"/>
      <c r="AH42" s="602"/>
      <c r="AI42" s="602"/>
      <c r="AJ42" s="602"/>
      <c r="AK42" s="602"/>
      <c r="AL42" s="602"/>
      <c r="AM42" s="602"/>
      <c r="AN42" s="602"/>
      <c r="AO42" s="602"/>
      <c r="AP42" s="602"/>
      <c r="AQ42" s="602"/>
      <c r="AR42" s="602"/>
      <c r="AS42" s="602"/>
      <c r="AT42" s="602"/>
      <c r="AU42" s="602"/>
      <c r="AV42" s="603"/>
      <c r="AW42" s="117"/>
      <c r="BA42" s="2" t="s">
        <v>475</v>
      </c>
    </row>
    <row r="43" spans="1:53" ht="32" customHeight="1">
      <c r="A43" s="124"/>
      <c r="B43" s="124"/>
      <c r="C43" s="592"/>
      <c r="D43" s="593"/>
      <c r="E43" s="593"/>
      <c r="F43" s="593"/>
      <c r="G43" s="593"/>
      <c r="H43" s="593"/>
      <c r="I43" s="593"/>
      <c r="J43" s="594"/>
      <c r="K43" s="601"/>
      <c r="L43" s="602"/>
      <c r="M43" s="602"/>
      <c r="N43" s="602"/>
      <c r="O43" s="602"/>
      <c r="P43" s="602"/>
      <c r="Q43" s="602"/>
      <c r="R43" s="602"/>
      <c r="S43" s="602"/>
      <c r="T43" s="602"/>
      <c r="U43" s="602"/>
      <c r="V43" s="602"/>
      <c r="W43" s="602"/>
      <c r="X43" s="602"/>
      <c r="Y43" s="602"/>
      <c r="Z43" s="602"/>
      <c r="AA43" s="602"/>
      <c r="AB43" s="602"/>
      <c r="AC43" s="602"/>
      <c r="AD43" s="602"/>
      <c r="AE43" s="602"/>
      <c r="AF43" s="602"/>
      <c r="AG43" s="602"/>
      <c r="AH43" s="602"/>
      <c r="AI43" s="602"/>
      <c r="AJ43" s="602"/>
      <c r="AK43" s="602"/>
      <c r="AL43" s="602"/>
      <c r="AM43" s="602"/>
      <c r="AN43" s="602"/>
      <c r="AO43" s="602"/>
      <c r="AP43" s="602"/>
      <c r="AQ43" s="602"/>
      <c r="AR43" s="602"/>
      <c r="AS43" s="602"/>
      <c r="AT43" s="602"/>
      <c r="AU43" s="602"/>
      <c r="AV43" s="603"/>
      <c r="AW43" s="117"/>
      <c r="BA43" s="2" t="s">
        <v>490</v>
      </c>
    </row>
    <row r="44" spans="1:53" ht="32" customHeight="1">
      <c r="A44" s="124"/>
      <c r="B44" s="124"/>
      <c r="C44" s="592"/>
      <c r="D44" s="593"/>
      <c r="E44" s="593"/>
      <c r="F44" s="593"/>
      <c r="G44" s="593"/>
      <c r="H44" s="593"/>
      <c r="I44" s="593"/>
      <c r="J44" s="594"/>
      <c r="K44" s="601"/>
      <c r="L44" s="602"/>
      <c r="M44" s="602"/>
      <c r="N44" s="602"/>
      <c r="O44" s="602"/>
      <c r="P44" s="602"/>
      <c r="Q44" s="602"/>
      <c r="R44" s="602"/>
      <c r="S44" s="602"/>
      <c r="T44" s="602"/>
      <c r="U44" s="602"/>
      <c r="V44" s="602"/>
      <c r="W44" s="602"/>
      <c r="X44" s="602"/>
      <c r="Y44" s="602"/>
      <c r="Z44" s="602"/>
      <c r="AA44" s="602"/>
      <c r="AB44" s="602"/>
      <c r="AC44" s="602"/>
      <c r="AD44" s="602"/>
      <c r="AE44" s="602"/>
      <c r="AF44" s="602"/>
      <c r="AG44" s="602"/>
      <c r="AH44" s="602"/>
      <c r="AI44" s="602"/>
      <c r="AJ44" s="602"/>
      <c r="AK44" s="602"/>
      <c r="AL44" s="602"/>
      <c r="AM44" s="602"/>
      <c r="AN44" s="602"/>
      <c r="AO44" s="602"/>
      <c r="AP44" s="602"/>
      <c r="AQ44" s="602"/>
      <c r="AR44" s="602"/>
      <c r="AS44" s="602"/>
      <c r="AT44" s="602"/>
      <c r="AU44" s="602"/>
      <c r="AV44" s="603"/>
      <c r="AW44" s="117"/>
      <c r="BA44" s="2" t="s">
        <v>491</v>
      </c>
    </row>
    <row r="45" spans="1:53" ht="32" customHeight="1">
      <c r="A45" s="124"/>
      <c r="B45" s="124"/>
      <c r="C45" s="592"/>
      <c r="D45" s="593"/>
      <c r="E45" s="593"/>
      <c r="F45" s="593"/>
      <c r="G45" s="593"/>
      <c r="H45" s="593"/>
      <c r="I45" s="593"/>
      <c r="J45" s="594"/>
      <c r="K45" s="601"/>
      <c r="L45" s="602"/>
      <c r="M45" s="602"/>
      <c r="N45" s="602"/>
      <c r="O45" s="602"/>
      <c r="P45" s="602"/>
      <c r="Q45" s="602"/>
      <c r="R45" s="602"/>
      <c r="S45" s="602"/>
      <c r="T45" s="602"/>
      <c r="U45" s="602"/>
      <c r="V45" s="602"/>
      <c r="W45" s="602"/>
      <c r="X45" s="602"/>
      <c r="Y45" s="602"/>
      <c r="Z45" s="602"/>
      <c r="AA45" s="602"/>
      <c r="AB45" s="602"/>
      <c r="AC45" s="602"/>
      <c r="AD45" s="602"/>
      <c r="AE45" s="602"/>
      <c r="AF45" s="602"/>
      <c r="AG45" s="602"/>
      <c r="AH45" s="602"/>
      <c r="AI45" s="602"/>
      <c r="AJ45" s="602"/>
      <c r="AK45" s="602"/>
      <c r="AL45" s="602"/>
      <c r="AM45" s="602"/>
      <c r="AN45" s="602"/>
      <c r="AO45" s="602"/>
      <c r="AP45" s="602"/>
      <c r="AQ45" s="602"/>
      <c r="AR45" s="602"/>
      <c r="AS45" s="602"/>
      <c r="AT45" s="602"/>
      <c r="AU45" s="602"/>
      <c r="AV45" s="603"/>
      <c r="AW45" s="117"/>
      <c r="BA45" s="2" t="s">
        <v>492</v>
      </c>
    </row>
    <row r="46" spans="1:53" ht="32" customHeight="1">
      <c r="A46" s="124"/>
      <c r="B46" s="124"/>
      <c r="C46" s="592"/>
      <c r="D46" s="593"/>
      <c r="E46" s="593"/>
      <c r="F46" s="593"/>
      <c r="G46" s="593"/>
      <c r="H46" s="593"/>
      <c r="I46" s="593"/>
      <c r="J46" s="594"/>
      <c r="K46" s="601"/>
      <c r="L46" s="602"/>
      <c r="M46" s="602"/>
      <c r="N46" s="602"/>
      <c r="O46" s="602"/>
      <c r="P46" s="602"/>
      <c r="Q46" s="602"/>
      <c r="R46" s="602"/>
      <c r="S46" s="602"/>
      <c r="T46" s="602"/>
      <c r="U46" s="602"/>
      <c r="V46" s="602"/>
      <c r="W46" s="602"/>
      <c r="X46" s="602"/>
      <c r="Y46" s="602"/>
      <c r="Z46" s="602"/>
      <c r="AA46" s="602"/>
      <c r="AB46" s="602"/>
      <c r="AC46" s="602"/>
      <c r="AD46" s="602"/>
      <c r="AE46" s="602"/>
      <c r="AF46" s="602"/>
      <c r="AG46" s="602"/>
      <c r="AH46" s="602"/>
      <c r="AI46" s="602"/>
      <c r="AJ46" s="602"/>
      <c r="AK46" s="602"/>
      <c r="AL46" s="602"/>
      <c r="AM46" s="602"/>
      <c r="AN46" s="602"/>
      <c r="AO46" s="602"/>
      <c r="AP46" s="602"/>
      <c r="AQ46" s="602"/>
      <c r="AR46" s="602"/>
      <c r="AS46" s="602"/>
      <c r="AT46" s="602"/>
      <c r="AU46" s="602"/>
      <c r="AV46" s="603"/>
      <c r="AW46" s="117"/>
      <c r="BA46" s="2" t="s">
        <v>493</v>
      </c>
    </row>
    <row r="47" spans="1:53" ht="50.4" customHeight="1">
      <c r="A47" s="124"/>
      <c r="B47" s="124"/>
      <c r="C47" s="595"/>
      <c r="D47" s="596"/>
      <c r="E47" s="596"/>
      <c r="F47" s="596"/>
      <c r="G47" s="596"/>
      <c r="H47" s="596"/>
      <c r="I47" s="596"/>
      <c r="J47" s="597"/>
      <c r="K47" s="604"/>
      <c r="L47" s="605"/>
      <c r="M47" s="605"/>
      <c r="N47" s="605"/>
      <c r="O47" s="605"/>
      <c r="P47" s="605"/>
      <c r="Q47" s="605"/>
      <c r="R47" s="605"/>
      <c r="S47" s="605"/>
      <c r="T47" s="605"/>
      <c r="U47" s="605"/>
      <c r="V47" s="605"/>
      <c r="W47" s="605"/>
      <c r="X47" s="605"/>
      <c r="Y47" s="605"/>
      <c r="Z47" s="605"/>
      <c r="AA47" s="605"/>
      <c r="AB47" s="605"/>
      <c r="AC47" s="605"/>
      <c r="AD47" s="605"/>
      <c r="AE47" s="605"/>
      <c r="AF47" s="605"/>
      <c r="AG47" s="605"/>
      <c r="AH47" s="605"/>
      <c r="AI47" s="605"/>
      <c r="AJ47" s="605"/>
      <c r="AK47" s="605"/>
      <c r="AL47" s="605"/>
      <c r="AM47" s="605"/>
      <c r="AN47" s="605"/>
      <c r="AO47" s="605"/>
      <c r="AP47" s="605"/>
      <c r="AQ47" s="605"/>
      <c r="AR47" s="605"/>
      <c r="AS47" s="605"/>
      <c r="AT47" s="605"/>
      <c r="AU47" s="605"/>
      <c r="AV47" s="606"/>
      <c r="AW47" s="115" t="s">
        <v>223</v>
      </c>
      <c r="BA47" s="2" t="s">
        <v>494</v>
      </c>
    </row>
    <row r="48" spans="1:53" ht="25.25" customHeight="1">
      <c r="A48" s="124"/>
      <c r="B48" s="124"/>
      <c r="C48" s="589" t="s">
        <v>511</v>
      </c>
      <c r="D48" s="590"/>
      <c r="E48" s="590"/>
      <c r="F48" s="590"/>
      <c r="G48" s="590"/>
      <c r="H48" s="590"/>
      <c r="I48" s="590"/>
      <c r="J48" s="591"/>
      <c r="K48" s="607" t="s">
        <v>439</v>
      </c>
      <c r="L48" s="608"/>
      <c r="M48" s="608"/>
      <c r="N48" s="608"/>
      <c r="O48" s="608"/>
      <c r="P48" s="608"/>
      <c r="Q48" s="608"/>
      <c r="R48" s="608"/>
      <c r="S48" s="608"/>
      <c r="T48" s="608"/>
      <c r="U48" s="608"/>
      <c r="V48" s="608"/>
      <c r="W48" s="608"/>
      <c r="X48" s="608"/>
      <c r="Y48" s="608"/>
      <c r="Z48" s="608"/>
      <c r="AA48" s="608"/>
      <c r="AB48" s="608"/>
      <c r="AC48" s="608"/>
      <c r="AD48" s="608"/>
      <c r="AE48" s="608"/>
      <c r="AF48" s="608"/>
      <c r="AG48" s="608"/>
      <c r="AH48" s="608"/>
      <c r="AI48" s="608"/>
      <c r="AJ48" s="608"/>
      <c r="AK48" s="608"/>
      <c r="AL48" s="608"/>
      <c r="AM48" s="608"/>
      <c r="AN48" s="608"/>
      <c r="AO48" s="608"/>
      <c r="AP48" s="608"/>
      <c r="AQ48" s="608"/>
      <c r="AR48" s="608"/>
      <c r="AS48" s="608"/>
      <c r="AT48" s="608"/>
      <c r="AU48" s="608"/>
      <c r="AV48" s="609"/>
      <c r="AW48" s="108">
        <f>+LEN(K49)</f>
        <v>0</v>
      </c>
      <c r="BA48" s="2" t="s">
        <v>495</v>
      </c>
    </row>
    <row r="49" spans="1:68" ht="37.25" customHeight="1">
      <c r="A49" s="124"/>
      <c r="B49" s="124"/>
      <c r="C49" s="592"/>
      <c r="D49" s="593"/>
      <c r="E49" s="593"/>
      <c r="F49" s="593"/>
      <c r="G49" s="593"/>
      <c r="H49" s="593"/>
      <c r="I49" s="593"/>
      <c r="J49" s="594"/>
      <c r="K49" s="610"/>
      <c r="L49" s="611"/>
      <c r="M49" s="611"/>
      <c r="N49" s="611"/>
      <c r="O49" s="611"/>
      <c r="P49" s="611"/>
      <c r="Q49" s="611"/>
      <c r="R49" s="611"/>
      <c r="S49" s="611"/>
      <c r="T49" s="611"/>
      <c r="U49" s="611"/>
      <c r="V49" s="611"/>
      <c r="W49" s="611"/>
      <c r="X49" s="611"/>
      <c r="Y49" s="611"/>
      <c r="Z49" s="611"/>
      <c r="AA49" s="611"/>
      <c r="AB49" s="611"/>
      <c r="AC49" s="611"/>
      <c r="AD49" s="611"/>
      <c r="AE49" s="611"/>
      <c r="AF49" s="611"/>
      <c r="AG49" s="611"/>
      <c r="AH49" s="611"/>
      <c r="AI49" s="611"/>
      <c r="AJ49" s="611"/>
      <c r="AK49" s="611"/>
      <c r="AL49" s="611"/>
      <c r="AM49" s="611"/>
      <c r="AN49" s="611"/>
      <c r="AO49" s="611"/>
      <c r="AP49" s="611"/>
      <c r="AQ49" s="611"/>
      <c r="AR49" s="611"/>
      <c r="AS49" s="611"/>
      <c r="AT49" s="611"/>
      <c r="AU49" s="611"/>
      <c r="AV49" s="612"/>
      <c r="AW49" s="166" t="str">
        <f>+IF(AW48&gt;650,"設定文字数を超過しています","")</f>
        <v/>
      </c>
      <c r="BA49" s="2" t="s">
        <v>496</v>
      </c>
    </row>
    <row r="50" spans="1:68" ht="37.25" customHeight="1">
      <c r="A50" s="124"/>
      <c r="B50" s="124"/>
      <c r="C50" s="592"/>
      <c r="D50" s="593"/>
      <c r="E50" s="593"/>
      <c r="F50" s="593"/>
      <c r="G50" s="593"/>
      <c r="H50" s="593"/>
      <c r="I50" s="593"/>
      <c r="J50" s="594"/>
      <c r="K50" s="610"/>
      <c r="L50" s="611"/>
      <c r="M50" s="611"/>
      <c r="N50" s="611"/>
      <c r="O50" s="611"/>
      <c r="P50" s="611"/>
      <c r="Q50" s="611"/>
      <c r="R50" s="611"/>
      <c r="S50" s="611"/>
      <c r="T50" s="611"/>
      <c r="U50" s="611"/>
      <c r="V50" s="611"/>
      <c r="W50" s="611"/>
      <c r="X50" s="611"/>
      <c r="Y50" s="611"/>
      <c r="Z50" s="611"/>
      <c r="AA50" s="611"/>
      <c r="AB50" s="611"/>
      <c r="AC50" s="611"/>
      <c r="AD50" s="611"/>
      <c r="AE50" s="611"/>
      <c r="AF50" s="611"/>
      <c r="AG50" s="611"/>
      <c r="AH50" s="611"/>
      <c r="AI50" s="611"/>
      <c r="AJ50" s="611"/>
      <c r="AK50" s="611"/>
      <c r="AL50" s="611"/>
      <c r="AM50" s="611"/>
      <c r="AN50" s="611"/>
      <c r="AO50" s="611"/>
      <c r="AP50" s="611"/>
      <c r="AQ50" s="611"/>
      <c r="AR50" s="611"/>
      <c r="AS50" s="611"/>
      <c r="AT50" s="611"/>
      <c r="AU50" s="611"/>
      <c r="AV50" s="612"/>
      <c r="AW50" s="117"/>
      <c r="BA50" s="2" t="s">
        <v>497</v>
      </c>
    </row>
    <row r="51" spans="1:68" ht="37.25" customHeight="1">
      <c r="A51" s="124"/>
      <c r="B51" s="124"/>
      <c r="C51" s="592"/>
      <c r="D51" s="593"/>
      <c r="E51" s="593"/>
      <c r="F51" s="593"/>
      <c r="G51" s="593"/>
      <c r="H51" s="593"/>
      <c r="I51" s="593"/>
      <c r="J51" s="594"/>
      <c r="K51" s="610"/>
      <c r="L51" s="611"/>
      <c r="M51" s="611"/>
      <c r="N51" s="611"/>
      <c r="O51" s="611"/>
      <c r="P51" s="611"/>
      <c r="Q51" s="611"/>
      <c r="R51" s="611"/>
      <c r="S51" s="611"/>
      <c r="T51" s="611"/>
      <c r="U51" s="611"/>
      <c r="V51" s="611"/>
      <c r="W51" s="611"/>
      <c r="X51" s="611"/>
      <c r="Y51" s="611"/>
      <c r="Z51" s="611"/>
      <c r="AA51" s="611"/>
      <c r="AB51" s="611"/>
      <c r="AC51" s="611"/>
      <c r="AD51" s="611"/>
      <c r="AE51" s="611"/>
      <c r="AF51" s="611"/>
      <c r="AG51" s="611"/>
      <c r="AH51" s="611"/>
      <c r="AI51" s="611"/>
      <c r="AJ51" s="611"/>
      <c r="AK51" s="611"/>
      <c r="AL51" s="611"/>
      <c r="AM51" s="611"/>
      <c r="AN51" s="611"/>
      <c r="AO51" s="611"/>
      <c r="AP51" s="611"/>
      <c r="AQ51" s="611"/>
      <c r="AR51" s="611"/>
      <c r="AS51" s="611"/>
      <c r="AT51" s="611"/>
      <c r="AU51" s="611"/>
      <c r="AV51" s="612"/>
      <c r="AW51" s="117"/>
      <c r="BA51" s="2" t="s">
        <v>498</v>
      </c>
    </row>
    <row r="52" spans="1:68" ht="37.25" customHeight="1">
      <c r="A52" s="124"/>
      <c r="B52" s="124"/>
      <c r="C52" s="592"/>
      <c r="D52" s="593"/>
      <c r="E52" s="593"/>
      <c r="F52" s="593"/>
      <c r="G52" s="593"/>
      <c r="H52" s="593"/>
      <c r="I52" s="593"/>
      <c r="J52" s="594"/>
      <c r="K52" s="610"/>
      <c r="L52" s="611"/>
      <c r="M52" s="611"/>
      <c r="N52" s="611"/>
      <c r="O52" s="611"/>
      <c r="P52" s="611"/>
      <c r="Q52" s="611"/>
      <c r="R52" s="611"/>
      <c r="S52" s="611"/>
      <c r="T52" s="611"/>
      <c r="U52" s="611"/>
      <c r="V52" s="611"/>
      <c r="W52" s="611"/>
      <c r="X52" s="611"/>
      <c r="Y52" s="611"/>
      <c r="Z52" s="611"/>
      <c r="AA52" s="611"/>
      <c r="AB52" s="611"/>
      <c r="AC52" s="611"/>
      <c r="AD52" s="611"/>
      <c r="AE52" s="611"/>
      <c r="AF52" s="611"/>
      <c r="AG52" s="611"/>
      <c r="AH52" s="611"/>
      <c r="AI52" s="611"/>
      <c r="AJ52" s="611"/>
      <c r="AK52" s="611"/>
      <c r="AL52" s="611"/>
      <c r="AM52" s="611"/>
      <c r="AN52" s="611"/>
      <c r="AO52" s="611"/>
      <c r="AP52" s="611"/>
      <c r="AQ52" s="611"/>
      <c r="AR52" s="611"/>
      <c r="AS52" s="611"/>
      <c r="AT52" s="611"/>
      <c r="AU52" s="611"/>
      <c r="AV52" s="612"/>
      <c r="AW52" s="117"/>
      <c r="BA52" s="2" t="s">
        <v>499</v>
      </c>
    </row>
    <row r="53" spans="1:68" ht="37.25" customHeight="1">
      <c r="A53" s="124"/>
      <c r="B53" s="124"/>
      <c r="C53" s="592"/>
      <c r="D53" s="593"/>
      <c r="E53" s="593"/>
      <c r="F53" s="593"/>
      <c r="G53" s="593"/>
      <c r="H53" s="593"/>
      <c r="I53" s="593"/>
      <c r="J53" s="594"/>
      <c r="K53" s="610"/>
      <c r="L53" s="611"/>
      <c r="M53" s="611"/>
      <c r="N53" s="611"/>
      <c r="O53" s="611"/>
      <c r="P53" s="611"/>
      <c r="Q53" s="611"/>
      <c r="R53" s="611"/>
      <c r="S53" s="611"/>
      <c r="T53" s="611"/>
      <c r="U53" s="611"/>
      <c r="V53" s="611"/>
      <c r="W53" s="611"/>
      <c r="X53" s="611"/>
      <c r="Y53" s="611"/>
      <c r="Z53" s="611"/>
      <c r="AA53" s="611"/>
      <c r="AB53" s="611"/>
      <c r="AC53" s="611"/>
      <c r="AD53" s="611"/>
      <c r="AE53" s="611"/>
      <c r="AF53" s="611"/>
      <c r="AG53" s="611"/>
      <c r="AH53" s="611"/>
      <c r="AI53" s="611"/>
      <c r="AJ53" s="611"/>
      <c r="AK53" s="611"/>
      <c r="AL53" s="611"/>
      <c r="AM53" s="611"/>
      <c r="AN53" s="611"/>
      <c r="AO53" s="611"/>
      <c r="AP53" s="611"/>
      <c r="AQ53" s="611"/>
      <c r="AR53" s="611"/>
      <c r="AS53" s="611"/>
      <c r="AT53" s="611"/>
      <c r="AU53" s="611"/>
      <c r="AV53" s="612"/>
      <c r="AW53" s="117"/>
      <c r="BA53" s="2" t="s">
        <v>500</v>
      </c>
    </row>
    <row r="54" spans="1:68" ht="46.25" customHeight="1">
      <c r="A54" s="124"/>
      <c r="B54" s="124"/>
      <c r="C54" s="595"/>
      <c r="D54" s="596"/>
      <c r="E54" s="596"/>
      <c r="F54" s="596"/>
      <c r="G54" s="596"/>
      <c r="H54" s="596"/>
      <c r="I54" s="596"/>
      <c r="J54" s="597"/>
      <c r="K54" s="613"/>
      <c r="L54" s="614"/>
      <c r="M54" s="614"/>
      <c r="N54" s="614"/>
      <c r="O54" s="614"/>
      <c r="P54" s="614"/>
      <c r="Q54" s="614"/>
      <c r="R54" s="614"/>
      <c r="S54" s="614"/>
      <c r="T54" s="614"/>
      <c r="U54" s="614"/>
      <c r="V54" s="614"/>
      <c r="W54" s="614"/>
      <c r="X54" s="614"/>
      <c r="Y54" s="614"/>
      <c r="Z54" s="614"/>
      <c r="AA54" s="614"/>
      <c r="AB54" s="614"/>
      <c r="AC54" s="614"/>
      <c r="AD54" s="614"/>
      <c r="AE54" s="614"/>
      <c r="AF54" s="614"/>
      <c r="AG54" s="614"/>
      <c r="AH54" s="614"/>
      <c r="AI54" s="614"/>
      <c r="AJ54" s="614"/>
      <c r="AK54" s="614"/>
      <c r="AL54" s="614"/>
      <c r="AM54" s="614"/>
      <c r="AN54" s="614"/>
      <c r="AO54" s="614"/>
      <c r="AP54" s="614"/>
      <c r="AQ54" s="614"/>
      <c r="AR54" s="614"/>
      <c r="AS54" s="614"/>
      <c r="AT54" s="614"/>
      <c r="AU54" s="614"/>
      <c r="AV54" s="615"/>
      <c r="AW54" s="117"/>
      <c r="BA54" s="2" t="s">
        <v>501</v>
      </c>
    </row>
    <row r="55" spans="1:68" ht="17.399999999999999" customHeight="1">
      <c r="A55" s="124"/>
      <c r="B55" s="124"/>
      <c r="C55" s="179"/>
      <c r="D55" s="179"/>
      <c r="E55" s="179"/>
      <c r="F55" s="179"/>
      <c r="G55" s="179"/>
      <c r="H55" s="179"/>
      <c r="I55" s="179"/>
      <c r="J55" s="179"/>
      <c r="K55" s="180"/>
      <c r="L55" s="180"/>
      <c r="M55" s="180"/>
      <c r="N55" s="180"/>
      <c r="O55" s="180"/>
      <c r="P55" s="180"/>
      <c r="Q55" s="180"/>
      <c r="R55" s="180"/>
      <c r="S55" s="180"/>
      <c r="T55" s="180"/>
      <c r="U55" s="180"/>
      <c r="V55" s="180"/>
      <c r="W55" s="180"/>
      <c r="X55" s="180"/>
      <c r="Y55" s="180"/>
      <c r="Z55" s="180"/>
      <c r="AA55" s="180"/>
      <c r="AB55" s="180"/>
      <c r="AC55" s="180"/>
      <c r="AD55" s="180"/>
      <c r="AE55" s="180"/>
      <c r="AF55" s="180"/>
      <c r="AG55" s="180"/>
      <c r="AH55" s="180"/>
      <c r="AI55" s="180"/>
      <c r="AJ55" s="180"/>
      <c r="AK55" s="180"/>
      <c r="AL55" s="180"/>
      <c r="AM55" s="180"/>
      <c r="AN55" s="180"/>
      <c r="AO55" s="180"/>
      <c r="AP55" s="180"/>
      <c r="AQ55" s="180"/>
      <c r="AR55" s="180"/>
      <c r="AS55" s="180"/>
      <c r="AT55" s="180"/>
      <c r="AU55" s="180"/>
      <c r="AV55" s="180"/>
      <c r="AW55" s="117"/>
      <c r="BA55" s="2" t="s">
        <v>502</v>
      </c>
    </row>
    <row r="56" spans="1:68" ht="12.65" customHeight="1">
      <c r="A56" s="124"/>
      <c r="B56" s="124"/>
      <c r="C56" s="546" t="s">
        <v>48</v>
      </c>
      <c r="D56" s="546"/>
      <c r="E56" s="546"/>
      <c r="F56" s="546"/>
      <c r="G56" s="546"/>
      <c r="H56" s="546"/>
      <c r="I56" s="546"/>
      <c r="J56" s="546"/>
      <c r="K56" s="546"/>
      <c r="L56" s="546"/>
      <c r="M56" s="546"/>
      <c r="N56" s="546"/>
      <c r="O56" s="546"/>
      <c r="P56" s="546"/>
      <c r="Q56" s="546"/>
      <c r="R56" s="546"/>
      <c r="S56" s="124"/>
      <c r="T56" s="124"/>
      <c r="U56" s="124"/>
      <c r="V56" s="124"/>
      <c r="W56" s="124"/>
      <c r="X56" s="124"/>
      <c r="Y56" s="124"/>
      <c r="Z56" s="124"/>
      <c r="AA56" s="124"/>
      <c r="AB56" s="124"/>
      <c r="AC56" s="124"/>
      <c r="AD56" s="124"/>
      <c r="AE56" s="124"/>
      <c r="AF56" s="124"/>
      <c r="AG56" s="124"/>
      <c r="AH56" s="124"/>
      <c r="AI56" s="124"/>
      <c r="AJ56" s="124"/>
      <c r="AK56" s="124"/>
      <c r="AL56" s="124"/>
      <c r="AM56" s="124"/>
      <c r="AN56" s="124"/>
      <c r="AO56" s="124"/>
      <c r="AP56" s="124"/>
      <c r="AQ56" s="124"/>
      <c r="AR56" s="124"/>
      <c r="AS56" s="124"/>
      <c r="AT56" s="124"/>
      <c r="AU56" s="124"/>
      <c r="AV56" s="124"/>
      <c r="AW56" s="117"/>
      <c r="BA56" s="2" t="s">
        <v>503</v>
      </c>
    </row>
    <row r="57" spans="1:68" ht="15" customHeight="1" thickBot="1">
      <c r="A57" s="124"/>
      <c r="B57" s="124"/>
      <c r="C57" s="491" t="s">
        <v>23</v>
      </c>
      <c r="D57" s="492"/>
      <c r="E57" s="492"/>
      <c r="F57" s="492"/>
      <c r="G57" s="492"/>
      <c r="H57" s="492"/>
      <c r="I57" s="492"/>
      <c r="J57" s="493"/>
      <c r="K57" s="616" t="s">
        <v>93</v>
      </c>
      <c r="L57" s="544"/>
      <c r="M57" s="544"/>
      <c r="N57" s="544"/>
      <c r="O57" s="544"/>
      <c r="P57" s="544"/>
      <c r="Q57" s="544"/>
      <c r="R57" s="544"/>
      <c r="S57" s="544"/>
      <c r="T57" s="544"/>
      <c r="U57" s="544"/>
      <c r="V57" s="544"/>
      <c r="W57" s="544"/>
      <c r="X57" s="544"/>
      <c r="Y57" s="544"/>
      <c r="Z57" s="544"/>
      <c r="AA57" s="544"/>
      <c r="AB57" s="544"/>
      <c r="AC57" s="544"/>
      <c r="AD57" s="544"/>
      <c r="AE57" s="544"/>
      <c r="AF57" s="544"/>
      <c r="AG57" s="544"/>
      <c r="AH57" s="544"/>
      <c r="AI57" s="544"/>
      <c r="AJ57" s="544"/>
      <c r="AK57" s="544"/>
      <c r="AL57" s="544"/>
      <c r="AM57" s="544"/>
      <c r="AN57" s="544"/>
      <c r="AO57" s="544"/>
      <c r="AP57" s="544"/>
      <c r="AQ57" s="544"/>
      <c r="AR57" s="544"/>
      <c r="AS57" s="544"/>
      <c r="AT57" s="544"/>
      <c r="AU57" s="544"/>
      <c r="AV57" s="545"/>
      <c r="AW57" s="117"/>
      <c r="BA57" s="2" t="s">
        <v>504</v>
      </c>
      <c r="BJ57" s="181" t="s">
        <v>234</v>
      </c>
      <c r="BO57" s="181"/>
    </row>
    <row r="58" spans="1:68" ht="22.25" customHeight="1" thickBot="1">
      <c r="A58" s="124"/>
      <c r="B58" s="124"/>
      <c r="C58" s="494"/>
      <c r="D58" s="495"/>
      <c r="E58" s="495"/>
      <c r="F58" s="495"/>
      <c r="G58" s="495"/>
      <c r="H58" s="495"/>
      <c r="I58" s="495"/>
      <c r="J58" s="496"/>
      <c r="K58" s="617"/>
      <c r="L58" s="618"/>
      <c r="M58" s="618"/>
      <c r="N58" s="618"/>
      <c r="O58" s="618"/>
      <c r="P58" s="618"/>
      <c r="Q58" s="618"/>
      <c r="R58" s="618"/>
      <c r="S58" s="618"/>
      <c r="T58" s="618"/>
      <c r="U58" s="618"/>
      <c r="V58" s="618"/>
      <c r="W58" s="618"/>
      <c r="X58" s="618"/>
      <c r="Y58" s="618"/>
      <c r="Z58" s="618"/>
      <c r="AA58" s="618"/>
      <c r="AB58" s="618"/>
      <c r="AC58" s="618"/>
      <c r="AD58" s="618"/>
      <c r="AE58" s="618"/>
      <c r="AF58" s="618"/>
      <c r="AG58" s="618"/>
      <c r="AH58" s="618"/>
      <c r="AI58" s="618"/>
      <c r="AJ58" s="618"/>
      <c r="AK58" s="618"/>
      <c r="AL58" s="618"/>
      <c r="AM58" s="618"/>
      <c r="AN58" s="618"/>
      <c r="AO58" s="618"/>
      <c r="AP58" s="618"/>
      <c r="AQ58" s="618"/>
      <c r="AR58" s="618"/>
      <c r="AS58" s="618"/>
      <c r="AT58" s="618"/>
      <c r="AU58" s="618"/>
      <c r="AV58" s="619"/>
      <c r="AW58" s="115" t="s">
        <v>223</v>
      </c>
      <c r="BA58" s="2" t="s">
        <v>505</v>
      </c>
      <c r="BJ58" s="181" t="s">
        <v>250</v>
      </c>
    </row>
    <row r="59" spans="1:68" ht="15" customHeight="1">
      <c r="A59" s="124"/>
      <c r="B59" s="124"/>
      <c r="C59" s="494"/>
      <c r="D59" s="495"/>
      <c r="E59" s="495"/>
      <c r="F59" s="495"/>
      <c r="G59" s="495"/>
      <c r="H59" s="495"/>
      <c r="I59" s="495"/>
      <c r="J59" s="496"/>
      <c r="K59" s="620" t="s">
        <v>51</v>
      </c>
      <c r="L59" s="621"/>
      <c r="M59" s="621"/>
      <c r="N59" s="621"/>
      <c r="O59" s="621"/>
      <c r="P59" s="621"/>
      <c r="Q59" s="621"/>
      <c r="R59" s="621"/>
      <c r="S59" s="621"/>
      <c r="T59" s="621"/>
      <c r="U59" s="621"/>
      <c r="V59" s="621"/>
      <c r="W59" s="621"/>
      <c r="X59" s="621"/>
      <c r="Y59" s="621"/>
      <c r="Z59" s="621"/>
      <c r="AA59" s="621"/>
      <c r="AB59" s="621"/>
      <c r="AC59" s="621"/>
      <c r="AD59" s="621"/>
      <c r="AE59" s="621"/>
      <c r="AF59" s="621"/>
      <c r="AG59" s="621"/>
      <c r="AH59" s="621"/>
      <c r="AI59" s="621"/>
      <c r="AJ59" s="621"/>
      <c r="AK59" s="621"/>
      <c r="AL59" s="621"/>
      <c r="AM59" s="621"/>
      <c r="AN59" s="621"/>
      <c r="AO59" s="621"/>
      <c r="AP59" s="621"/>
      <c r="AQ59" s="621"/>
      <c r="AR59" s="621"/>
      <c r="AS59" s="621"/>
      <c r="AT59" s="621"/>
      <c r="AU59" s="621"/>
      <c r="AV59" s="622"/>
      <c r="AW59" s="108">
        <f>+LEN(K60)</f>
        <v>0</v>
      </c>
      <c r="BA59" s="2" t="s">
        <v>506</v>
      </c>
      <c r="BJ59" s="181" t="s">
        <v>251</v>
      </c>
      <c r="BL59" s="119"/>
      <c r="BM59" s="119"/>
      <c r="BN59" s="119"/>
      <c r="BO59" s="119"/>
      <c r="BP59" s="119"/>
    </row>
    <row r="60" spans="1:68" ht="21.65" customHeight="1">
      <c r="A60" s="124"/>
      <c r="B60" s="124"/>
      <c r="C60" s="494"/>
      <c r="D60" s="495"/>
      <c r="E60" s="495"/>
      <c r="F60" s="495"/>
      <c r="G60" s="495"/>
      <c r="H60" s="495"/>
      <c r="I60" s="495"/>
      <c r="J60" s="496"/>
      <c r="K60" s="623"/>
      <c r="L60" s="518"/>
      <c r="M60" s="518"/>
      <c r="N60" s="518"/>
      <c r="O60" s="518"/>
      <c r="P60" s="518"/>
      <c r="Q60" s="518"/>
      <c r="R60" s="518"/>
      <c r="S60" s="518"/>
      <c r="T60" s="518"/>
      <c r="U60" s="518"/>
      <c r="V60" s="518"/>
      <c r="W60" s="518"/>
      <c r="X60" s="518"/>
      <c r="Y60" s="518"/>
      <c r="Z60" s="518"/>
      <c r="AA60" s="518"/>
      <c r="AB60" s="518"/>
      <c r="AC60" s="518"/>
      <c r="AD60" s="518"/>
      <c r="AE60" s="518"/>
      <c r="AF60" s="518"/>
      <c r="AG60" s="518"/>
      <c r="AH60" s="518"/>
      <c r="AI60" s="518"/>
      <c r="AJ60" s="518"/>
      <c r="AK60" s="518"/>
      <c r="AL60" s="518"/>
      <c r="AM60" s="518"/>
      <c r="AN60" s="518"/>
      <c r="AO60" s="518"/>
      <c r="AP60" s="518"/>
      <c r="AQ60" s="518"/>
      <c r="AR60" s="624" t="s">
        <v>88</v>
      </c>
      <c r="AS60" s="624"/>
      <c r="AT60" s="624"/>
      <c r="AU60" s="624"/>
      <c r="AV60" s="625"/>
      <c r="AW60" s="649" t="str">
        <f>+IF(AW59&gt;30,"設定文字数を超過しています","")</f>
        <v/>
      </c>
      <c r="BA60" s="2" t="s">
        <v>507</v>
      </c>
      <c r="BJ60" s="181" t="s">
        <v>235</v>
      </c>
      <c r="BP60" s="119"/>
    </row>
    <row r="61" spans="1:68" ht="10.25" customHeight="1">
      <c r="A61" s="124"/>
      <c r="B61" s="124"/>
      <c r="C61" s="494"/>
      <c r="D61" s="495"/>
      <c r="E61" s="495"/>
      <c r="F61" s="495"/>
      <c r="G61" s="495"/>
      <c r="H61" s="495"/>
      <c r="I61" s="495"/>
      <c r="J61" s="496"/>
      <c r="K61" s="650" t="s">
        <v>77</v>
      </c>
      <c r="L61" s="546"/>
      <c r="M61" s="544"/>
      <c r="N61" s="544"/>
      <c r="O61" s="544"/>
      <c r="P61" s="544"/>
      <c r="Q61" s="544"/>
      <c r="R61" s="544"/>
      <c r="S61" s="544"/>
      <c r="T61" s="544"/>
      <c r="U61" s="544"/>
      <c r="V61" s="544"/>
      <c r="W61" s="544"/>
      <c r="X61" s="544"/>
      <c r="Y61" s="544"/>
      <c r="Z61" s="544"/>
      <c r="AA61" s="544"/>
      <c r="AB61" s="544"/>
      <c r="AC61" s="544"/>
      <c r="AD61" s="544"/>
      <c r="AE61" s="544"/>
      <c r="AF61" s="544"/>
      <c r="AG61" s="544"/>
      <c r="AH61" s="544"/>
      <c r="AI61" s="544"/>
      <c r="AJ61" s="544"/>
      <c r="AK61" s="544"/>
      <c r="AL61" s="544"/>
      <c r="AM61" s="544"/>
      <c r="AN61" s="544"/>
      <c r="AO61" s="544"/>
      <c r="AP61" s="544"/>
      <c r="AQ61" s="544"/>
      <c r="AR61" s="544"/>
      <c r="AS61" s="544"/>
      <c r="AT61" s="544"/>
      <c r="AU61" s="544"/>
      <c r="AV61" s="545"/>
      <c r="AW61" s="649"/>
      <c r="BA61" s="2" t="s">
        <v>508</v>
      </c>
      <c r="BJ61" s="181" t="s">
        <v>236</v>
      </c>
      <c r="BP61" s="119"/>
    </row>
    <row r="62" spans="1:68" ht="10.25" customHeight="1">
      <c r="A62" s="124"/>
      <c r="B62" s="124"/>
      <c r="C62" s="494"/>
      <c r="D62" s="495"/>
      <c r="E62" s="495"/>
      <c r="F62" s="495"/>
      <c r="G62" s="495"/>
      <c r="H62" s="495"/>
      <c r="I62" s="495"/>
      <c r="J62" s="496"/>
      <c r="K62" s="650"/>
      <c r="L62" s="546"/>
      <c r="M62" s="546"/>
      <c r="N62" s="546"/>
      <c r="O62" s="546"/>
      <c r="P62" s="546"/>
      <c r="Q62" s="546"/>
      <c r="R62" s="546"/>
      <c r="S62" s="546"/>
      <c r="T62" s="546"/>
      <c r="U62" s="546"/>
      <c r="V62" s="546"/>
      <c r="W62" s="546"/>
      <c r="X62" s="546"/>
      <c r="Y62" s="546"/>
      <c r="Z62" s="546"/>
      <c r="AA62" s="546"/>
      <c r="AB62" s="546"/>
      <c r="AC62" s="546"/>
      <c r="AD62" s="546"/>
      <c r="AE62" s="546"/>
      <c r="AF62" s="546"/>
      <c r="AG62" s="546"/>
      <c r="AH62" s="546"/>
      <c r="AI62" s="546"/>
      <c r="AJ62" s="546"/>
      <c r="AK62" s="546"/>
      <c r="AL62" s="546"/>
      <c r="AM62" s="546"/>
      <c r="AN62" s="546"/>
      <c r="AO62" s="546"/>
      <c r="AP62" s="546"/>
      <c r="AQ62" s="546"/>
      <c r="AR62" s="546"/>
      <c r="AS62" s="546"/>
      <c r="AT62" s="546"/>
      <c r="AU62" s="546"/>
      <c r="AV62" s="547"/>
      <c r="AW62" s="115" t="s">
        <v>223</v>
      </c>
      <c r="BA62" s="2" t="s">
        <v>509</v>
      </c>
      <c r="BJ62" s="181" t="s">
        <v>237</v>
      </c>
      <c r="BP62" s="119"/>
    </row>
    <row r="63" spans="1:68" ht="12.75" customHeight="1">
      <c r="A63" s="124"/>
      <c r="B63" s="124"/>
      <c r="C63" s="494"/>
      <c r="D63" s="495"/>
      <c r="E63" s="495"/>
      <c r="F63" s="495"/>
      <c r="G63" s="495"/>
      <c r="H63" s="495"/>
      <c r="I63" s="495"/>
      <c r="J63" s="496"/>
      <c r="K63" s="601"/>
      <c r="L63" s="602"/>
      <c r="M63" s="602"/>
      <c r="N63" s="602"/>
      <c r="O63" s="602"/>
      <c r="P63" s="602"/>
      <c r="Q63" s="602"/>
      <c r="R63" s="602"/>
      <c r="S63" s="602"/>
      <c r="T63" s="602"/>
      <c r="U63" s="602"/>
      <c r="V63" s="602"/>
      <c r="W63" s="602"/>
      <c r="X63" s="602"/>
      <c r="Y63" s="602"/>
      <c r="Z63" s="602"/>
      <c r="AA63" s="602"/>
      <c r="AB63" s="602"/>
      <c r="AC63" s="602"/>
      <c r="AD63" s="602"/>
      <c r="AE63" s="602"/>
      <c r="AF63" s="602"/>
      <c r="AG63" s="602"/>
      <c r="AH63" s="602"/>
      <c r="AI63" s="602"/>
      <c r="AJ63" s="602"/>
      <c r="AK63" s="602"/>
      <c r="AL63" s="602"/>
      <c r="AM63" s="602"/>
      <c r="AN63" s="602"/>
      <c r="AO63" s="602"/>
      <c r="AP63" s="602"/>
      <c r="AQ63" s="602"/>
      <c r="AR63" s="602"/>
      <c r="AS63" s="602"/>
      <c r="AT63" s="602"/>
      <c r="AU63" s="602"/>
      <c r="AV63" s="603"/>
      <c r="AW63" s="108">
        <f>+LEN(K63)</f>
        <v>0</v>
      </c>
      <c r="BJ63" s="181" t="s">
        <v>238</v>
      </c>
    </row>
    <row r="64" spans="1:68" ht="12.75" customHeight="1">
      <c r="A64" s="124"/>
      <c r="B64" s="124"/>
      <c r="C64" s="494"/>
      <c r="D64" s="495"/>
      <c r="E64" s="495"/>
      <c r="F64" s="495"/>
      <c r="G64" s="495"/>
      <c r="H64" s="495"/>
      <c r="I64" s="495"/>
      <c r="J64" s="496"/>
      <c r="K64" s="601"/>
      <c r="L64" s="602"/>
      <c r="M64" s="602"/>
      <c r="N64" s="602"/>
      <c r="O64" s="602"/>
      <c r="P64" s="602"/>
      <c r="Q64" s="602"/>
      <c r="R64" s="602"/>
      <c r="S64" s="602"/>
      <c r="T64" s="602"/>
      <c r="U64" s="602"/>
      <c r="V64" s="602"/>
      <c r="W64" s="602"/>
      <c r="X64" s="602"/>
      <c r="Y64" s="602"/>
      <c r="Z64" s="602"/>
      <c r="AA64" s="602"/>
      <c r="AB64" s="602"/>
      <c r="AC64" s="602"/>
      <c r="AD64" s="602"/>
      <c r="AE64" s="602"/>
      <c r="AF64" s="602"/>
      <c r="AG64" s="602"/>
      <c r="AH64" s="602"/>
      <c r="AI64" s="602"/>
      <c r="AJ64" s="602"/>
      <c r="AK64" s="602"/>
      <c r="AL64" s="602"/>
      <c r="AM64" s="602"/>
      <c r="AN64" s="602"/>
      <c r="AO64" s="602"/>
      <c r="AP64" s="602"/>
      <c r="AQ64" s="602"/>
      <c r="AR64" s="602"/>
      <c r="AS64" s="602"/>
      <c r="AT64" s="602"/>
      <c r="AU64" s="602"/>
      <c r="AV64" s="603"/>
      <c r="AW64" s="490" t="str">
        <f>+IF(AW63&gt;300,"設定文字数を超過しています","")</f>
        <v/>
      </c>
      <c r="BJ64" s="182" t="s">
        <v>67</v>
      </c>
    </row>
    <row r="65" spans="1:98" ht="12.75" customHeight="1">
      <c r="A65" s="124"/>
      <c r="B65" s="124"/>
      <c r="C65" s="494"/>
      <c r="D65" s="495"/>
      <c r="E65" s="495"/>
      <c r="F65" s="495"/>
      <c r="G65" s="495"/>
      <c r="H65" s="495"/>
      <c r="I65" s="495"/>
      <c r="J65" s="496"/>
      <c r="K65" s="601"/>
      <c r="L65" s="602"/>
      <c r="M65" s="602"/>
      <c r="N65" s="602"/>
      <c r="O65" s="602"/>
      <c r="P65" s="602"/>
      <c r="Q65" s="602"/>
      <c r="R65" s="602"/>
      <c r="S65" s="602"/>
      <c r="T65" s="602"/>
      <c r="U65" s="602"/>
      <c r="V65" s="602"/>
      <c r="W65" s="602"/>
      <c r="X65" s="602"/>
      <c r="Y65" s="602"/>
      <c r="Z65" s="602"/>
      <c r="AA65" s="602"/>
      <c r="AB65" s="602"/>
      <c r="AC65" s="602"/>
      <c r="AD65" s="602"/>
      <c r="AE65" s="602"/>
      <c r="AF65" s="602"/>
      <c r="AG65" s="602"/>
      <c r="AH65" s="602"/>
      <c r="AI65" s="602"/>
      <c r="AJ65" s="602"/>
      <c r="AK65" s="602"/>
      <c r="AL65" s="602"/>
      <c r="AM65" s="602"/>
      <c r="AN65" s="602"/>
      <c r="AO65" s="602"/>
      <c r="AP65" s="602"/>
      <c r="AQ65" s="602"/>
      <c r="AR65" s="602"/>
      <c r="AS65" s="602"/>
      <c r="AT65" s="602"/>
      <c r="AU65" s="602"/>
      <c r="AV65" s="603"/>
      <c r="AW65" s="490"/>
      <c r="BJ65" s="182" t="s">
        <v>68</v>
      </c>
    </row>
    <row r="66" spans="1:98" ht="12.75" customHeight="1">
      <c r="A66" s="124"/>
      <c r="B66" s="124"/>
      <c r="C66" s="494"/>
      <c r="D66" s="495"/>
      <c r="E66" s="495"/>
      <c r="F66" s="495"/>
      <c r="G66" s="495"/>
      <c r="H66" s="495"/>
      <c r="I66" s="495"/>
      <c r="J66" s="496"/>
      <c r="K66" s="601"/>
      <c r="L66" s="602"/>
      <c r="M66" s="602"/>
      <c r="N66" s="602"/>
      <c r="O66" s="602"/>
      <c r="P66" s="602"/>
      <c r="Q66" s="602"/>
      <c r="R66" s="602"/>
      <c r="S66" s="602"/>
      <c r="T66" s="602"/>
      <c r="U66" s="602"/>
      <c r="V66" s="602"/>
      <c r="W66" s="602"/>
      <c r="X66" s="602"/>
      <c r="Y66" s="602"/>
      <c r="Z66" s="602"/>
      <c r="AA66" s="602"/>
      <c r="AB66" s="602"/>
      <c r="AC66" s="602"/>
      <c r="AD66" s="602"/>
      <c r="AE66" s="602"/>
      <c r="AF66" s="602"/>
      <c r="AG66" s="602"/>
      <c r="AH66" s="602"/>
      <c r="AI66" s="602"/>
      <c r="AJ66" s="602"/>
      <c r="AK66" s="602"/>
      <c r="AL66" s="602"/>
      <c r="AM66" s="602"/>
      <c r="AN66" s="602"/>
      <c r="AO66" s="602"/>
      <c r="AP66" s="602"/>
      <c r="AQ66" s="602"/>
      <c r="AR66" s="602"/>
      <c r="AS66" s="602"/>
      <c r="AT66" s="602"/>
      <c r="AU66" s="602"/>
      <c r="AV66" s="603"/>
      <c r="AW66" s="490"/>
      <c r="BJ66" s="182" t="s">
        <v>69</v>
      </c>
    </row>
    <row r="67" spans="1:98" ht="12.75" customHeight="1">
      <c r="A67" s="124"/>
      <c r="B67" s="124"/>
      <c r="C67" s="494"/>
      <c r="D67" s="495"/>
      <c r="E67" s="495"/>
      <c r="F67" s="495"/>
      <c r="G67" s="495"/>
      <c r="H67" s="495"/>
      <c r="I67" s="495"/>
      <c r="J67" s="496"/>
      <c r="K67" s="601"/>
      <c r="L67" s="602"/>
      <c r="M67" s="602"/>
      <c r="N67" s="602"/>
      <c r="O67" s="602"/>
      <c r="P67" s="602"/>
      <c r="Q67" s="602"/>
      <c r="R67" s="602"/>
      <c r="S67" s="602"/>
      <c r="T67" s="602"/>
      <c r="U67" s="602"/>
      <c r="V67" s="602"/>
      <c r="W67" s="602"/>
      <c r="X67" s="602"/>
      <c r="Y67" s="602"/>
      <c r="Z67" s="602"/>
      <c r="AA67" s="602"/>
      <c r="AB67" s="602"/>
      <c r="AC67" s="602"/>
      <c r="AD67" s="602"/>
      <c r="AE67" s="602"/>
      <c r="AF67" s="602"/>
      <c r="AG67" s="602"/>
      <c r="AH67" s="602"/>
      <c r="AI67" s="602"/>
      <c r="AJ67" s="602"/>
      <c r="AK67" s="602"/>
      <c r="AL67" s="602"/>
      <c r="AM67" s="602"/>
      <c r="AN67" s="602"/>
      <c r="AO67" s="602"/>
      <c r="AP67" s="602"/>
      <c r="AQ67" s="602"/>
      <c r="AR67" s="602"/>
      <c r="AS67" s="602"/>
      <c r="AT67" s="602"/>
      <c r="AU67" s="602"/>
      <c r="AV67" s="603"/>
      <c r="AW67" s="108"/>
      <c r="BJ67" s="182" t="s">
        <v>70</v>
      </c>
    </row>
    <row r="68" spans="1:98" ht="12.75" customHeight="1">
      <c r="A68" s="124"/>
      <c r="B68" s="124"/>
      <c r="C68" s="494"/>
      <c r="D68" s="495"/>
      <c r="E68" s="495"/>
      <c r="F68" s="495"/>
      <c r="G68" s="495"/>
      <c r="H68" s="495"/>
      <c r="I68" s="495"/>
      <c r="J68" s="496"/>
      <c r="K68" s="601"/>
      <c r="L68" s="602"/>
      <c r="M68" s="602"/>
      <c r="N68" s="602"/>
      <c r="O68" s="602"/>
      <c r="P68" s="602"/>
      <c r="Q68" s="602"/>
      <c r="R68" s="602"/>
      <c r="S68" s="602"/>
      <c r="T68" s="602"/>
      <c r="U68" s="602"/>
      <c r="V68" s="602"/>
      <c r="W68" s="602"/>
      <c r="X68" s="602"/>
      <c r="Y68" s="602"/>
      <c r="Z68" s="602"/>
      <c r="AA68" s="602"/>
      <c r="AB68" s="602"/>
      <c r="AC68" s="602"/>
      <c r="AD68" s="602"/>
      <c r="AE68" s="602"/>
      <c r="AF68" s="602"/>
      <c r="AG68" s="602"/>
      <c r="AH68" s="602"/>
      <c r="AI68" s="602"/>
      <c r="AJ68" s="602"/>
      <c r="AK68" s="602"/>
      <c r="AL68" s="602"/>
      <c r="AM68" s="602"/>
      <c r="AN68" s="602"/>
      <c r="AO68" s="602"/>
      <c r="AP68" s="602"/>
      <c r="AQ68" s="602"/>
      <c r="AR68" s="602"/>
      <c r="AS68" s="602"/>
      <c r="AT68" s="602"/>
      <c r="AU68" s="602"/>
      <c r="AV68" s="603"/>
      <c r="BJ68" s="182" t="s">
        <v>71</v>
      </c>
    </row>
    <row r="69" spans="1:98" ht="12.75" customHeight="1">
      <c r="A69" s="124"/>
      <c r="B69" s="124"/>
      <c r="C69" s="494"/>
      <c r="D69" s="495"/>
      <c r="E69" s="495"/>
      <c r="F69" s="495"/>
      <c r="G69" s="495"/>
      <c r="H69" s="495"/>
      <c r="I69" s="495"/>
      <c r="J69" s="496"/>
      <c r="K69" s="601"/>
      <c r="L69" s="602"/>
      <c r="M69" s="602"/>
      <c r="N69" s="602"/>
      <c r="O69" s="602"/>
      <c r="P69" s="602"/>
      <c r="Q69" s="602"/>
      <c r="R69" s="602"/>
      <c r="S69" s="602"/>
      <c r="T69" s="602"/>
      <c r="U69" s="602"/>
      <c r="V69" s="602"/>
      <c r="W69" s="602"/>
      <c r="X69" s="602"/>
      <c r="Y69" s="602"/>
      <c r="Z69" s="602"/>
      <c r="AA69" s="602"/>
      <c r="AB69" s="602"/>
      <c r="AC69" s="602"/>
      <c r="AD69" s="602"/>
      <c r="AE69" s="602"/>
      <c r="AF69" s="602"/>
      <c r="AG69" s="602"/>
      <c r="AH69" s="602"/>
      <c r="AI69" s="602"/>
      <c r="AJ69" s="602"/>
      <c r="AK69" s="602"/>
      <c r="AL69" s="602"/>
      <c r="AM69" s="602"/>
      <c r="AN69" s="602"/>
      <c r="AO69" s="602"/>
      <c r="AP69" s="602"/>
      <c r="AQ69" s="602"/>
      <c r="AR69" s="602"/>
      <c r="AS69" s="602"/>
      <c r="AT69" s="602"/>
      <c r="AU69" s="602"/>
      <c r="AV69" s="603"/>
      <c r="BJ69" s="182" t="s">
        <v>239</v>
      </c>
    </row>
    <row r="70" spans="1:98" ht="15" customHeight="1">
      <c r="A70" s="124"/>
      <c r="B70" s="124"/>
      <c r="C70" s="494"/>
      <c r="D70" s="495"/>
      <c r="E70" s="495"/>
      <c r="F70" s="495"/>
      <c r="G70" s="495"/>
      <c r="H70" s="495"/>
      <c r="I70" s="495"/>
      <c r="J70" s="496"/>
      <c r="K70" s="604"/>
      <c r="L70" s="605"/>
      <c r="M70" s="605"/>
      <c r="N70" s="605"/>
      <c r="O70" s="605"/>
      <c r="P70" s="605"/>
      <c r="Q70" s="605"/>
      <c r="R70" s="605"/>
      <c r="S70" s="605"/>
      <c r="T70" s="605"/>
      <c r="U70" s="602"/>
      <c r="V70" s="602"/>
      <c r="W70" s="602"/>
      <c r="X70" s="602"/>
      <c r="Y70" s="602"/>
      <c r="Z70" s="602"/>
      <c r="AA70" s="602"/>
      <c r="AB70" s="602"/>
      <c r="AC70" s="602"/>
      <c r="AD70" s="602"/>
      <c r="AE70" s="602"/>
      <c r="AF70" s="602"/>
      <c r="AG70" s="602"/>
      <c r="AH70" s="602"/>
      <c r="AI70" s="602"/>
      <c r="AJ70" s="602"/>
      <c r="AK70" s="602"/>
      <c r="AL70" s="602"/>
      <c r="AM70" s="602"/>
      <c r="AN70" s="602"/>
      <c r="AO70" s="602"/>
      <c r="AP70" s="602"/>
      <c r="AQ70" s="602"/>
      <c r="AR70" s="602"/>
      <c r="AS70" s="602"/>
      <c r="AT70" s="602"/>
      <c r="AU70" s="602"/>
      <c r="AV70" s="603"/>
      <c r="BJ70" s="182" t="s">
        <v>240</v>
      </c>
    </row>
    <row r="71" spans="1:98" ht="15" customHeight="1" thickBot="1">
      <c r="A71" s="124"/>
      <c r="B71" s="124"/>
      <c r="C71" s="494"/>
      <c r="D71" s="495"/>
      <c r="E71" s="495"/>
      <c r="F71" s="495"/>
      <c r="G71" s="495"/>
      <c r="H71" s="495"/>
      <c r="I71" s="495"/>
      <c r="J71" s="496"/>
      <c r="K71" s="651" t="s">
        <v>131</v>
      </c>
      <c r="L71" s="652"/>
      <c r="M71" s="652"/>
      <c r="N71" s="652"/>
      <c r="O71" s="652"/>
      <c r="P71" s="652"/>
      <c r="Q71" s="652"/>
      <c r="R71" s="652"/>
      <c r="S71" s="652"/>
      <c r="T71" s="652"/>
      <c r="U71" s="652"/>
      <c r="V71" s="652"/>
      <c r="W71" s="652"/>
      <c r="X71" s="652"/>
      <c r="Y71" s="652"/>
      <c r="Z71" s="652"/>
      <c r="AA71" s="652"/>
      <c r="AB71" s="652"/>
      <c r="AC71" s="652"/>
      <c r="AD71" s="652"/>
      <c r="AE71" s="652"/>
      <c r="AF71" s="652"/>
      <c r="AG71" s="652"/>
      <c r="AH71" s="652"/>
      <c r="AI71" s="652"/>
      <c r="AJ71" s="652"/>
      <c r="AK71" s="652"/>
      <c r="AL71" s="652"/>
      <c r="AM71" s="652"/>
      <c r="AN71" s="652"/>
      <c r="AO71" s="652"/>
      <c r="AP71" s="652"/>
      <c r="AQ71" s="652"/>
      <c r="AR71" s="652"/>
      <c r="AS71" s="652"/>
      <c r="AT71" s="652"/>
      <c r="AU71" s="652"/>
      <c r="AV71" s="653"/>
      <c r="AW71" s="117"/>
      <c r="AY71" s="183"/>
    </row>
    <row r="72" spans="1:98" ht="25.25" customHeight="1" thickBot="1">
      <c r="A72" s="124"/>
      <c r="B72" s="124"/>
      <c r="C72" s="494"/>
      <c r="D72" s="495"/>
      <c r="E72" s="495"/>
      <c r="F72" s="495"/>
      <c r="G72" s="495"/>
      <c r="H72" s="495"/>
      <c r="I72" s="495"/>
      <c r="J72" s="496"/>
      <c r="K72" s="646"/>
      <c r="L72" s="654"/>
      <c r="M72" s="654"/>
      <c r="N72" s="655" t="s">
        <v>123</v>
      </c>
      <c r="O72" s="640"/>
      <c r="P72" s="640"/>
      <c r="Q72" s="640"/>
      <c r="R72" s="640"/>
      <c r="S72" s="640"/>
      <c r="T72" s="640"/>
      <c r="U72" s="640"/>
      <c r="V72" s="640"/>
      <c r="W72" s="640"/>
      <c r="X72" s="640"/>
      <c r="Y72" s="640"/>
      <c r="Z72" s="640"/>
      <c r="AA72" s="640"/>
      <c r="AB72" s="640"/>
      <c r="AC72" s="640"/>
      <c r="AD72" s="648"/>
      <c r="AE72" s="654"/>
      <c r="AF72" s="647"/>
      <c r="AG72" s="656" t="s">
        <v>124</v>
      </c>
      <c r="AH72" s="657"/>
      <c r="AI72" s="657"/>
      <c r="AJ72" s="657"/>
      <c r="AK72" s="657"/>
      <c r="AL72" s="657"/>
      <c r="AM72" s="657"/>
      <c r="AN72" s="657"/>
      <c r="AO72" s="657"/>
      <c r="AP72" s="657"/>
      <c r="AQ72" s="657"/>
      <c r="AR72" s="657"/>
      <c r="AS72" s="657"/>
      <c r="AT72" s="657"/>
      <c r="AU72" s="657"/>
      <c r="AV72" s="658"/>
      <c r="AW72" s="118" t="str">
        <f>+IF(K72=AD72,"要確認","")</f>
        <v>要確認</v>
      </c>
      <c r="AY72" s="183"/>
    </row>
    <row r="73" spans="1:98" s="121" customFormat="1" ht="20" customHeight="1">
      <c r="A73" s="184"/>
      <c r="B73" s="184"/>
      <c r="C73" s="494"/>
      <c r="D73" s="495"/>
      <c r="E73" s="495"/>
      <c r="F73" s="495"/>
      <c r="G73" s="495"/>
      <c r="H73" s="495"/>
      <c r="I73" s="495"/>
      <c r="J73" s="496"/>
      <c r="K73" s="626" t="s">
        <v>224</v>
      </c>
      <c r="L73" s="627"/>
      <c r="M73" s="627"/>
      <c r="N73" s="627"/>
      <c r="O73" s="627"/>
      <c r="P73" s="627"/>
      <c r="Q73" s="627"/>
      <c r="R73" s="627"/>
      <c r="S73" s="627"/>
      <c r="T73" s="627"/>
      <c r="U73" s="627"/>
      <c r="V73" s="627"/>
      <c r="W73" s="627"/>
      <c r="X73" s="627"/>
      <c r="Y73" s="627"/>
      <c r="Z73" s="627"/>
      <c r="AA73" s="627"/>
      <c r="AB73" s="627"/>
      <c r="AC73" s="627"/>
      <c r="AD73" s="627"/>
      <c r="AE73" s="627"/>
      <c r="AF73" s="627"/>
      <c r="AG73" s="627"/>
      <c r="AH73" s="627"/>
      <c r="AI73" s="627"/>
      <c r="AJ73" s="627"/>
      <c r="AK73" s="627"/>
      <c r="AL73" s="627"/>
      <c r="AM73" s="627"/>
      <c r="AN73" s="627"/>
      <c r="AO73" s="627"/>
      <c r="AP73" s="627"/>
      <c r="AQ73" s="627"/>
      <c r="AR73" s="627"/>
      <c r="AS73" s="627"/>
      <c r="AT73" s="627"/>
      <c r="AU73" s="627"/>
      <c r="AV73" s="628"/>
      <c r="AW73" s="115" t="s">
        <v>223</v>
      </c>
      <c r="AX73" s="109"/>
      <c r="AY73" s="109"/>
      <c r="AZ73" s="109"/>
      <c r="BA73" s="109"/>
      <c r="BB73" s="109"/>
      <c r="BC73" s="109"/>
      <c r="BD73" s="125"/>
      <c r="BE73" s="125"/>
      <c r="BF73" s="171"/>
      <c r="BG73" s="171"/>
      <c r="BH73" s="171"/>
      <c r="BI73" s="171"/>
      <c r="BJ73" s="117"/>
      <c r="BK73" s="117"/>
      <c r="BL73" s="171"/>
      <c r="BM73" s="171"/>
      <c r="BN73" s="171"/>
      <c r="BQ73" s="117"/>
      <c r="BR73" s="117"/>
      <c r="BS73" s="171"/>
      <c r="BT73" s="171"/>
      <c r="BU73" s="171"/>
      <c r="BV73" s="171"/>
      <c r="BW73" s="171"/>
      <c r="BX73" s="171"/>
      <c r="BY73" s="171"/>
      <c r="BZ73" s="171"/>
      <c r="CA73" s="171"/>
      <c r="CB73" s="171"/>
      <c r="CC73" s="171"/>
      <c r="CD73" s="171"/>
      <c r="CE73" s="171"/>
      <c r="CF73" s="171"/>
      <c r="CG73" s="171"/>
      <c r="CH73" s="171"/>
      <c r="CI73" s="171"/>
      <c r="CJ73" s="171"/>
      <c r="CK73" s="171"/>
      <c r="CL73" s="171"/>
      <c r="CM73" s="171"/>
      <c r="CN73" s="171"/>
      <c r="CO73" s="171"/>
      <c r="CP73" s="171"/>
      <c r="CQ73" s="171"/>
      <c r="CR73" s="171"/>
      <c r="CS73" s="171"/>
      <c r="CT73" s="171"/>
    </row>
    <row r="74" spans="1:98" s="121" customFormat="1" ht="30" customHeight="1">
      <c r="A74" s="184"/>
      <c r="B74" s="184"/>
      <c r="C74" s="494"/>
      <c r="D74" s="495"/>
      <c r="E74" s="495"/>
      <c r="F74" s="495"/>
      <c r="G74" s="495"/>
      <c r="H74" s="495"/>
      <c r="I74" s="495"/>
      <c r="J74" s="496"/>
      <c r="K74" s="629"/>
      <c r="L74" s="630"/>
      <c r="M74" s="630"/>
      <c r="N74" s="630"/>
      <c r="O74" s="630"/>
      <c r="P74" s="630"/>
      <c r="Q74" s="630"/>
      <c r="R74" s="630"/>
      <c r="S74" s="630"/>
      <c r="T74" s="630"/>
      <c r="U74" s="630"/>
      <c r="V74" s="630"/>
      <c r="W74" s="630"/>
      <c r="X74" s="630"/>
      <c r="Y74" s="630"/>
      <c r="Z74" s="630"/>
      <c r="AA74" s="630"/>
      <c r="AB74" s="630"/>
      <c r="AC74" s="630"/>
      <c r="AD74" s="630"/>
      <c r="AE74" s="630"/>
      <c r="AF74" s="630"/>
      <c r="AG74" s="630"/>
      <c r="AH74" s="630"/>
      <c r="AI74" s="630"/>
      <c r="AJ74" s="630"/>
      <c r="AK74" s="630"/>
      <c r="AL74" s="630"/>
      <c r="AM74" s="630"/>
      <c r="AN74" s="630"/>
      <c r="AO74" s="630"/>
      <c r="AP74" s="630"/>
      <c r="AQ74" s="630"/>
      <c r="AR74" s="630"/>
      <c r="AS74" s="630"/>
      <c r="AT74" s="630"/>
      <c r="AU74" s="630"/>
      <c r="AV74" s="631"/>
      <c r="AW74" s="108">
        <f>+LEN(K74)</f>
        <v>0</v>
      </c>
      <c r="AX74" s="126"/>
      <c r="AY74" s="126"/>
      <c r="AZ74" s="126"/>
      <c r="BA74" s="126"/>
      <c r="BB74" s="126"/>
      <c r="BC74" s="126"/>
      <c r="BD74" s="125"/>
      <c r="BE74" s="125"/>
      <c r="BF74" s="171"/>
      <c r="BG74" s="171"/>
      <c r="BH74" s="171"/>
      <c r="BI74" s="171"/>
      <c r="BJ74" s="171"/>
      <c r="BK74" s="171"/>
      <c r="BL74" s="171"/>
      <c r="BM74" s="171"/>
      <c r="BN74" s="171"/>
      <c r="BQ74" s="117"/>
      <c r="BR74" s="117"/>
      <c r="BS74" s="171"/>
      <c r="BT74" s="171"/>
      <c r="BU74" s="171"/>
      <c r="BV74" s="171"/>
      <c r="BW74" s="171"/>
      <c r="BX74" s="171"/>
      <c r="BY74" s="171"/>
      <c r="BZ74" s="171"/>
      <c r="CA74" s="171"/>
      <c r="CB74" s="171"/>
      <c r="CC74" s="171"/>
      <c r="CD74" s="171"/>
      <c r="CE74" s="171"/>
      <c r="CF74" s="171"/>
      <c r="CG74" s="171"/>
      <c r="CH74" s="171"/>
      <c r="CI74" s="171"/>
      <c r="CJ74" s="171"/>
      <c r="CK74" s="171"/>
      <c r="CL74" s="171"/>
      <c r="CM74" s="171"/>
      <c r="CN74" s="171"/>
      <c r="CO74" s="171"/>
      <c r="CP74" s="171"/>
      <c r="CQ74" s="171"/>
      <c r="CR74" s="171"/>
      <c r="CS74" s="171"/>
      <c r="CT74" s="171"/>
    </row>
    <row r="75" spans="1:98" s="121" customFormat="1" ht="38" customHeight="1">
      <c r="A75" s="184"/>
      <c r="B75" s="184"/>
      <c r="C75" s="494"/>
      <c r="D75" s="495"/>
      <c r="E75" s="495"/>
      <c r="F75" s="495"/>
      <c r="G75" s="495"/>
      <c r="H75" s="495"/>
      <c r="I75" s="495"/>
      <c r="J75" s="496"/>
      <c r="K75" s="632"/>
      <c r="L75" s="633"/>
      <c r="M75" s="633"/>
      <c r="N75" s="633"/>
      <c r="O75" s="633"/>
      <c r="P75" s="633"/>
      <c r="Q75" s="633"/>
      <c r="R75" s="633"/>
      <c r="S75" s="633"/>
      <c r="T75" s="633"/>
      <c r="U75" s="633"/>
      <c r="V75" s="633"/>
      <c r="W75" s="633"/>
      <c r="X75" s="633"/>
      <c r="Y75" s="633"/>
      <c r="Z75" s="633"/>
      <c r="AA75" s="633"/>
      <c r="AB75" s="633"/>
      <c r="AC75" s="633"/>
      <c r="AD75" s="633"/>
      <c r="AE75" s="633"/>
      <c r="AF75" s="633"/>
      <c r="AG75" s="633"/>
      <c r="AH75" s="633"/>
      <c r="AI75" s="633"/>
      <c r="AJ75" s="633"/>
      <c r="AK75" s="633"/>
      <c r="AL75" s="633"/>
      <c r="AM75" s="633"/>
      <c r="AN75" s="633"/>
      <c r="AO75" s="633"/>
      <c r="AP75" s="633"/>
      <c r="AQ75" s="633"/>
      <c r="AR75" s="633"/>
      <c r="AS75" s="633"/>
      <c r="AT75" s="633"/>
      <c r="AU75" s="633"/>
      <c r="AV75" s="634"/>
      <c r="AW75" s="165" t="str">
        <f>+IF(AW74&gt;180,"設定文字数を超過しています","")</f>
        <v/>
      </c>
      <c r="AX75" s="126"/>
      <c r="AY75" s="126"/>
      <c r="AZ75" s="126"/>
      <c r="BA75" s="126"/>
      <c r="BB75" s="126"/>
      <c r="BC75" s="126"/>
      <c r="BD75" s="125"/>
      <c r="BE75" s="125"/>
      <c r="BF75" s="182"/>
      <c r="BG75" s="171"/>
      <c r="BH75" s="171"/>
      <c r="BI75" s="171"/>
      <c r="BJ75" s="171"/>
      <c r="BK75" s="171"/>
      <c r="BL75" s="171"/>
      <c r="BM75" s="171"/>
      <c r="BN75" s="171"/>
      <c r="BQ75" s="117"/>
      <c r="BR75" s="117"/>
      <c r="BS75" s="171"/>
      <c r="BT75" s="171"/>
      <c r="BU75" s="171"/>
      <c r="BV75" s="171"/>
      <c r="BW75" s="171"/>
      <c r="BX75" s="171"/>
      <c r="BY75" s="171"/>
      <c r="BZ75" s="171"/>
      <c r="CA75" s="171"/>
      <c r="CB75" s="171"/>
      <c r="CC75" s="171"/>
      <c r="CD75" s="171"/>
      <c r="CE75" s="171"/>
      <c r="CF75" s="171"/>
      <c r="CG75" s="171"/>
      <c r="CH75" s="171"/>
      <c r="CI75" s="171"/>
      <c r="CJ75" s="171"/>
      <c r="CK75" s="171"/>
      <c r="CL75" s="171"/>
      <c r="CM75" s="171"/>
      <c r="CN75" s="171"/>
      <c r="CO75" s="171"/>
      <c r="CP75" s="171"/>
      <c r="CQ75" s="171"/>
      <c r="CR75" s="171"/>
      <c r="CS75" s="171"/>
      <c r="CT75" s="171"/>
    </row>
    <row r="76" spans="1:98" ht="22.25" customHeight="1" thickBot="1">
      <c r="A76" s="124"/>
      <c r="B76" s="124"/>
      <c r="C76" s="494"/>
      <c r="D76" s="495"/>
      <c r="E76" s="495"/>
      <c r="F76" s="495"/>
      <c r="G76" s="495"/>
      <c r="H76" s="495"/>
      <c r="I76" s="495"/>
      <c r="J76" s="496"/>
      <c r="K76" s="635" t="s">
        <v>406</v>
      </c>
      <c r="L76" s="636"/>
      <c r="M76" s="636"/>
      <c r="N76" s="636"/>
      <c r="O76" s="636"/>
      <c r="P76" s="636"/>
      <c r="Q76" s="636"/>
      <c r="R76" s="636"/>
      <c r="S76" s="636"/>
      <c r="T76" s="636"/>
      <c r="U76" s="636"/>
      <c r="V76" s="636"/>
      <c r="W76" s="636"/>
      <c r="X76" s="636"/>
      <c r="Y76" s="636"/>
      <c r="Z76" s="636"/>
      <c r="AA76" s="636"/>
      <c r="AB76" s="636"/>
      <c r="AC76" s="636"/>
      <c r="AD76" s="636"/>
      <c r="AE76" s="636"/>
      <c r="AF76" s="636"/>
      <c r="AG76" s="636"/>
      <c r="AH76" s="636"/>
      <c r="AI76" s="636"/>
      <c r="AJ76" s="636"/>
      <c r="AK76" s="636"/>
      <c r="AL76" s="636"/>
      <c r="AM76" s="636"/>
      <c r="AN76" s="636"/>
      <c r="AO76" s="636"/>
      <c r="AP76" s="636"/>
      <c r="AQ76" s="636"/>
      <c r="AR76" s="636"/>
      <c r="AS76" s="636"/>
      <c r="AT76" s="636"/>
      <c r="AU76" s="636"/>
      <c r="AV76" s="637"/>
      <c r="AW76" s="117"/>
      <c r="AY76" s="183"/>
      <c r="BO76" s="119"/>
      <c r="BP76" s="119"/>
    </row>
    <row r="77" spans="1:98" ht="15" customHeight="1" thickBot="1">
      <c r="A77" s="124"/>
      <c r="B77" s="124"/>
      <c r="C77" s="494"/>
      <c r="D77" s="495"/>
      <c r="E77" s="495"/>
      <c r="F77" s="495"/>
      <c r="G77" s="495"/>
      <c r="H77" s="495"/>
      <c r="I77" s="495"/>
      <c r="J77" s="496"/>
      <c r="K77" s="638"/>
      <c r="L77" s="538"/>
      <c r="M77" s="639" t="s">
        <v>208</v>
      </c>
      <c r="N77" s="640"/>
      <c r="O77" s="640"/>
      <c r="P77" s="640"/>
      <c r="Q77" s="640"/>
      <c r="R77" s="640"/>
      <c r="S77" s="641"/>
      <c r="T77" s="537"/>
      <c r="U77" s="538"/>
      <c r="V77" s="639" t="s">
        <v>209</v>
      </c>
      <c r="W77" s="640"/>
      <c r="X77" s="640"/>
      <c r="Y77" s="640"/>
      <c r="Z77" s="640"/>
      <c r="AA77" s="640"/>
      <c r="AB77" s="640"/>
      <c r="AC77" s="537"/>
      <c r="AD77" s="538"/>
      <c r="AE77" s="639" t="s">
        <v>210</v>
      </c>
      <c r="AF77" s="640"/>
      <c r="AG77" s="640"/>
      <c r="AH77" s="640"/>
      <c r="AI77" s="640"/>
      <c r="AJ77" s="640"/>
      <c r="AK77" s="641"/>
      <c r="AL77" s="537"/>
      <c r="AM77" s="538"/>
      <c r="AN77" s="639" t="s">
        <v>211</v>
      </c>
      <c r="AO77" s="640"/>
      <c r="AP77" s="640"/>
      <c r="AQ77" s="640"/>
      <c r="AR77" s="640"/>
      <c r="AS77" s="640"/>
      <c r="AT77" s="640"/>
      <c r="AU77" s="640"/>
      <c r="AV77" s="641"/>
      <c r="AW77" s="118" t="str">
        <f>+IF(OR(AX77=0,AX77&gt;1),"要確認","")</f>
        <v>要確認</v>
      </c>
      <c r="AX77" s="117">
        <f>+COUNTIF(K77:AV78,"◎")</f>
        <v>0</v>
      </c>
      <c r="AY77" s="183"/>
      <c r="BO77" s="119"/>
      <c r="BP77" s="119"/>
    </row>
    <row r="78" spans="1:98" ht="15" customHeight="1" thickBot="1">
      <c r="A78" s="124"/>
      <c r="B78" s="124"/>
      <c r="C78" s="494"/>
      <c r="D78" s="495"/>
      <c r="E78" s="495"/>
      <c r="F78" s="495"/>
      <c r="G78" s="495"/>
      <c r="H78" s="495"/>
      <c r="I78" s="495"/>
      <c r="J78" s="496"/>
      <c r="K78" s="638"/>
      <c r="L78" s="538"/>
      <c r="M78" s="639" t="s">
        <v>212</v>
      </c>
      <c r="N78" s="640"/>
      <c r="O78" s="640"/>
      <c r="P78" s="640"/>
      <c r="Q78" s="640"/>
      <c r="R78" s="640"/>
      <c r="S78" s="641"/>
      <c r="T78" s="537"/>
      <c r="U78" s="538"/>
      <c r="V78" s="655" t="s">
        <v>213</v>
      </c>
      <c r="W78" s="640"/>
      <c r="X78" s="640"/>
      <c r="Y78" s="640"/>
      <c r="Z78" s="640"/>
      <c r="AA78" s="560" t="s">
        <v>214</v>
      </c>
      <c r="AB78" s="560"/>
      <c r="AC78" s="660"/>
      <c r="AD78" s="660"/>
      <c r="AE78" s="660"/>
      <c r="AF78" s="660"/>
      <c r="AG78" s="660"/>
      <c r="AH78" s="660"/>
      <c r="AI78" s="660"/>
      <c r="AJ78" s="660"/>
      <c r="AK78" s="660"/>
      <c r="AL78" s="660"/>
      <c r="AM78" s="660"/>
      <c r="AN78" s="660"/>
      <c r="AO78" s="660"/>
      <c r="AP78" s="660"/>
      <c r="AQ78" s="660"/>
      <c r="AR78" s="660"/>
      <c r="AS78" s="660"/>
      <c r="AT78" s="660"/>
      <c r="AU78" s="560" t="s">
        <v>84</v>
      </c>
      <c r="AV78" s="561"/>
      <c r="AW78" s="117"/>
      <c r="AY78" s="185"/>
      <c r="BO78" s="119"/>
      <c r="BP78" s="119"/>
    </row>
    <row r="79" spans="1:98" ht="32" customHeight="1" thickBot="1">
      <c r="A79" s="124"/>
      <c r="B79" s="124"/>
      <c r="C79" s="494"/>
      <c r="D79" s="495"/>
      <c r="E79" s="495"/>
      <c r="F79" s="495"/>
      <c r="G79" s="495"/>
      <c r="H79" s="495"/>
      <c r="I79" s="495"/>
      <c r="J79" s="496"/>
      <c r="K79" s="642" t="s">
        <v>284</v>
      </c>
      <c r="L79" s="643"/>
      <c r="M79" s="644"/>
      <c r="N79" s="644"/>
      <c r="O79" s="644"/>
      <c r="P79" s="644"/>
      <c r="Q79" s="644"/>
      <c r="R79" s="644"/>
      <c r="S79" s="644"/>
      <c r="T79" s="644"/>
      <c r="U79" s="644"/>
      <c r="V79" s="644"/>
      <c r="W79" s="644"/>
      <c r="X79" s="643"/>
      <c r="Y79" s="643"/>
      <c r="Z79" s="644"/>
      <c r="AA79" s="644"/>
      <c r="AB79" s="644"/>
      <c r="AC79" s="644"/>
      <c r="AD79" s="644"/>
      <c r="AE79" s="644"/>
      <c r="AF79" s="644"/>
      <c r="AG79" s="644"/>
      <c r="AH79" s="644"/>
      <c r="AI79" s="644"/>
      <c r="AJ79" s="643"/>
      <c r="AK79" s="643"/>
      <c r="AL79" s="644"/>
      <c r="AM79" s="644"/>
      <c r="AN79" s="644"/>
      <c r="AO79" s="644"/>
      <c r="AP79" s="644"/>
      <c r="AQ79" s="644"/>
      <c r="AR79" s="644"/>
      <c r="AS79" s="644"/>
      <c r="AT79" s="644"/>
      <c r="AU79" s="644"/>
      <c r="AV79" s="645"/>
      <c r="AW79" s="117"/>
      <c r="AY79" s="185"/>
      <c r="BO79" s="119"/>
      <c r="BP79" s="119"/>
    </row>
    <row r="80" spans="1:98" ht="15" customHeight="1" thickBot="1">
      <c r="A80" s="124"/>
      <c r="B80" s="124"/>
      <c r="C80" s="494"/>
      <c r="D80" s="495"/>
      <c r="E80" s="495"/>
      <c r="F80" s="495"/>
      <c r="G80" s="495"/>
      <c r="H80" s="495"/>
      <c r="I80" s="495"/>
      <c r="J80" s="496"/>
      <c r="K80" s="646"/>
      <c r="L80" s="647"/>
      <c r="M80" s="542" t="s">
        <v>264</v>
      </c>
      <c r="N80" s="542"/>
      <c r="O80" s="542"/>
      <c r="P80" s="542"/>
      <c r="Q80" s="542"/>
      <c r="R80" s="542"/>
      <c r="S80" s="542"/>
      <c r="T80" s="542"/>
      <c r="U80" s="542"/>
      <c r="V80" s="542"/>
      <c r="W80" s="542"/>
      <c r="X80" s="648"/>
      <c r="Y80" s="647"/>
      <c r="Z80" s="659" t="s">
        <v>407</v>
      </c>
      <c r="AA80" s="659"/>
      <c r="AB80" s="659"/>
      <c r="AC80" s="659"/>
      <c r="AD80" s="659"/>
      <c r="AE80" s="659"/>
      <c r="AF80" s="659"/>
      <c r="AG80" s="659"/>
      <c r="AH80" s="659"/>
      <c r="AI80" s="659"/>
      <c r="AJ80" s="648"/>
      <c r="AK80" s="647"/>
      <c r="AL80" s="542" t="s">
        <v>307</v>
      </c>
      <c r="AM80" s="542"/>
      <c r="AN80" s="542"/>
      <c r="AO80" s="542"/>
      <c r="AP80" s="542"/>
      <c r="AQ80" s="542"/>
      <c r="AR80" s="542"/>
      <c r="AS80" s="542"/>
      <c r="AT80" s="542"/>
      <c r="AU80" s="542"/>
      <c r="AV80" s="584"/>
      <c r="AW80" s="117"/>
      <c r="AY80" s="185"/>
      <c r="BO80" s="119"/>
      <c r="BP80" s="119"/>
    </row>
    <row r="81" spans="1:98" ht="15" customHeight="1" thickBot="1">
      <c r="A81" s="124"/>
      <c r="B81" s="124"/>
      <c r="C81" s="494"/>
      <c r="D81" s="495"/>
      <c r="E81" s="495"/>
      <c r="F81" s="495"/>
      <c r="G81" s="495"/>
      <c r="H81" s="495"/>
      <c r="I81" s="495"/>
      <c r="J81" s="496"/>
      <c r="K81" s="646"/>
      <c r="L81" s="647"/>
      <c r="M81" s="542" t="s">
        <v>308</v>
      </c>
      <c r="N81" s="542"/>
      <c r="O81" s="542"/>
      <c r="P81" s="542"/>
      <c r="Q81" s="542"/>
      <c r="R81" s="542"/>
      <c r="S81" s="542"/>
      <c r="T81" s="542"/>
      <c r="U81" s="542"/>
      <c r="V81" s="542"/>
      <c r="W81" s="542"/>
      <c r="X81" s="541"/>
      <c r="Y81" s="541"/>
      <c r="Z81" s="542"/>
      <c r="AA81" s="542"/>
      <c r="AB81" s="542"/>
      <c r="AC81" s="542"/>
      <c r="AD81" s="542"/>
      <c r="AE81" s="542"/>
      <c r="AF81" s="542"/>
      <c r="AG81" s="542"/>
      <c r="AH81" s="542"/>
      <c r="AI81" s="542"/>
      <c r="AJ81" s="541"/>
      <c r="AK81" s="541"/>
      <c r="AL81" s="542"/>
      <c r="AM81" s="542"/>
      <c r="AN81" s="542"/>
      <c r="AO81" s="542"/>
      <c r="AP81" s="542"/>
      <c r="AQ81" s="542"/>
      <c r="AR81" s="542"/>
      <c r="AS81" s="542"/>
      <c r="AT81" s="542"/>
      <c r="AU81" s="542"/>
      <c r="AV81" s="584"/>
      <c r="AW81" s="117"/>
      <c r="AY81" s="185"/>
      <c r="BO81" s="119"/>
      <c r="BP81" s="119"/>
    </row>
    <row r="82" spans="1:98" ht="15" customHeight="1">
      <c r="A82" s="124"/>
      <c r="B82" s="124"/>
      <c r="C82" s="494"/>
      <c r="D82" s="495"/>
      <c r="E82" s="495"/>
      <c r="F82" s="495"/>
      <c r="G82" s="495"/>
      <c r="H82" s="495"/>
      <c r="I82" s="495"/>
      <c r="J82" s="496"/>
      <c r="K82" s="664"/>
      <c r="L82" s="665"/>
      <c r="M82" s="544" t="s">
        <v>309</v>
      </c>
      <c r="N82" s="544"/>
      <c r="O82" s="544"/>
      <c r="P82" s="544"/>
      <c r="Q82" s="544"/>
      <c r="R82" s="544"/>
      <c r="S82" s="544"/>
      <c r="T82" s="544"/>
      <c r="U82" s="544"/>
      <c r="V82" s="544"/>
      <c r="W82" s="544"/>
      <c r="X82" s="544"/>
      <c r="Y82" s="544"/>
      <c r="Z82" s="544"/>
      <c r="AA82" s="544"/>
      <c r="AB82" s="544"/>
      <c r="AC82" s="544"/>
      <c r="AD82" s="544"/>
      <c r="AE82" s="544"/>
      <c r="AF82" s="544"/>
      <c r="AG82" s="544"/>
      <c r="AH82" s="544"/>
      <c r="AI82" s="544"/>
      <c r="AJ82" s="544"/>
      <c r="AK82" s="544"/>
      <c r="AL82" s="544"/>
      <c r="AM82" s="544"/>
      <c r="AN82" s="544"/>
      <c r="AO82" s="544"/>
      <c r="AP82" s="544"/>
      <c r="AQ82" s="544"/>
      <c r="AR82" s="544"/>
      <c r="AS82" s="544"/>
      <c r="AT82" s="544"/>
      <c r="AU82" s="544"/>
      <c r="AV82" s="545"/>
      <c r="AW82" s="117"/>
      <c r="AY82" s="185"/>
      <c r="BO82" s="119"/>
      <c r="BP82" s="119"/>
    </row>
    <row r="83" spans="1:98" ht="16.75" customHeight="1">
      <c r="A83" s="251"/>
      <c r="B83" s="251"/>
      <c r="C83" s="661" t="s">
        <v>444</v>
      </c>
      <c r="D83" s="661"/>
      <c r="E83" s="661"/>
      <c r="F83" s="661"/>
      <c r="G83" s="661"/>
      <c r="H83" s="661"/>
      <c r="I83" s="661"/>
      <c r="J83" s="661"/>
      <c r="K83" s="662" t="s">
        <v>434</v>
      </c>
      <c r="L83" s="662"/>
      <c r="M83" s="662"/>
      <c r="N83" s="662"/>
      <c r="O83" s="662"/>
      <c r="P83" s="662"/>
      <c r="Q83" s="662"/>
      <c r="R83" s="662"/>
      <c r="S83" s="662"/>
      <c r="T83" s="662"/>
      <c r="U83" s="662"/>
      <c r="V83" s="662"/>
      <c r="W83" s="662"/>
      <c r="X83" s="662"/>
      <c r="Y83" s="662"/>
      <c r="Z83" s="662"/>
      <c r="AA83" s="662"/>
      <c r="AB83" s="662"/>
      <c r="AC83" s="662"/>
      <c r="AD83" s="662"/>
      <c r="AE83" s="662"/>
      <c r="AF83" s="662"/>
      <c r="AG83" s="662"/>
      <c r="AH83" s="662"/>
      <c r="AI83" s="662"/>
      <c r="AJ83" s="662"/>
      <c r="AK83" s="662"/>
      <c r="AL83" s="662"/>
      <c r="AM83" s="662"/>
      <c r="AN83" s="662"/>
      <c r="AO83" s="662"/>
      <c r="AP83" s="662"/>
      <c r="AQ83" s="662"/>
      <c r="AR83" s="662"/>
      <c r="AS83" s="662"/>
      <c r="AT83" s="662"/>
      <c r="AU83" s="662"/>
      <c r="AV83" s="662"/>
      <c r="AW83" s="115" t="s">
        <v>223</v>
      </c>
      <c r="AY83" s="185"/>
      <c r="BO83" s="119"/>
      <c r="BP83" s="119"/>
    </row>
    <row r="84" spans="1:98" ht="86.4" customHeight="1">
      <c r="A84" s="251"/>
      <c r="B84" s="251"/>
      <c r="C84" s="661"/>
      <c r="D84" s="661"/>
      <c r="E84" s="661"/>
      <c r="F84" s="661"/>
      <c r="G84" s="661"/>
      <c r="H84" s="661"/>
      <c r="I84" s="661"/>
      <c r="J84" s="661"/>
      <c r="K84" s="663"/>
      <c r="L84" s="663"/>
      <c r="M84" s="663"/>
      <c r="N84" s="663"/>
      <c r="O84" s="663"/>
      <c r="P84" s="663"/>
      <c r="Q84" s="663"/>
      <c r="R84" s="663"/>
      <c r="S84" s="663"/>
      <c r="T84" s="663"/>
      <c r="U84" s="663"/>
      <c r="V84" s="663"/>
      <c r="W84" s="663"/>
      <c r="X84" s="663"/>
      <c r="Y84" s="663"/>
      <c r="Z84" s="663"/>
      <c r="AA84" s="663"/>
      <c r="AB84" s="663"/>
      <c r="AC84" s="663"/>
      <c r="AD84" s="663"/>
      <c r="AE84" s="663"/>
      <c r="AF84" s="663"/>
      <c r="AG84" s="663"/>
      <c r="AH84" s="663"/>
      <c r="AI84" s="663"/>
      <c r="AJ84" s="663"/>
      <c r="AK84" s="663"/>
      <c r="AL84" s="663"/>
      <c r="AM84" s="663"/>
      <c r="AN84" s="663"/>
      <c r="AO84" s="663"/>
      <c r="AP84" s="663"/>
      <c r="AQ84" s="663"/>
      <c r="AR84" s="663"/>
      <c r="AS84" s="663"/>
      <c r="AT84" s="663"/>
      <c r="AU84" s="663"/>
      <c r="AV84" s="663"/>
      <c r="AW84" s="108">
        <f>+LEN(K84)</f>
        <v>0</v>
      </c>
      <c r="AY84" s="185"/>
      <c r="BO84" s="119"/>
      <c r="BP84" s="119"/>
    </row>
    <row r="85" spans="1:98" ht="15" customHeight="1" thickBot="1">
      <c r="A85" s="124"/>
      <c r="B85" s="124"/>
      <c r="C85" s="716" t="s">
        <v>400</v>
      </c>
      <c r="D85" s="717"/>
      <c r="E85" s="717"/>
      <c r="F85" s="717"/>
      <c r="G85" s="717"/>
      <c r="H85" s="717"/>
      <c r="I85" s="717"/>
      <c r="J85" s="717"/>
      <c r="K85" s="666" t="s">
        <v>303</v>
      </c>
      <c r="L85" s="666"/>
      <c r="M85" s="666"/>
      <c r="N85" s="666"/>
      <c r="O85" s="666"/>
      <c r="P85" s="666"/>
      <c r="Q85" s="666"/>
      <c r="R85" s="666"/>
      <c r="S85" s="666"/>
      <c r="T85" s="666"/>
      <c r="U85" s="666"/>
      <c r="V85" s="666"/>
      <c r="W85" s="666"/>
      <c r="X85" s="666"/>
      <c r="Y85" s="666"/>
      <c r="Z85" s="666"/>
      <c r="AA85" s="666"/>
      <c r="AB85" s="666"/>
      <c r="AC85" s="666"/>
      <c r="AD85" s="666"/>
      <c r="AE85" s="666"/>
      <c r="AF85" s="666"/>
      <c r="AG85" s="666"/>
      <c r="AH85" s="666"/>
      <c r="AI85" s="666"/>
      <c r="AJ85" s="666"/>
      <c r="AK85" s="667" t="s">
        <v>27</v>
      </c>
      <c r="AL85" s="667"/>
      <c r="AM85" s="668"/>
      <c r="AN85" s="669"/>
      <c r="AO85" s="670"/>
      <c r="AP85" s="671"/>
      <c r="AQ85" s="672" t="s">
        <v>16</v>
      </c>
      <c r="AR85" s="667"/>
      <c r="AS85" s="668"/>
      <c r="AT85" s="669"/>
      <c r="AU85" s="670"/>
      <c r="AV85" s="671"/>
      <c r="AW85" s="144" t="str">
        <f>IF(AND(AN85="〇",AT85="〇"),"要確認","")</f>
        <v/>
      </c>
      <c r="AX85" s="117" t="str">
        <f>IF(AT85="〇","〇","")</f>
        <v/>
      </c>
      <c r="AY85" s="185"/>
      <c r="BO85" s="119"/>
      <c r="BP85" s="119"/>
    </row>
    <row r="86" spans="1:98" ht="36" customHeight="1" thickBot="1">
      <c r="A86" s="124"/>
      <c r="B86" s="124"/>
      <c r="C86" s="716"/>
      <c r="D86" s="717"/>
      <c r="E86" s="717"/>
      <c r="F86" s="717"/>
      <c r="G86" s="717"/>
      <c r="H86" s="717"/>
      <c r="I86" s="717"/>
      <c r="J86" s="717"/>
      <c r="K86" s="699" t="s">
        <v>401</v>
      </c>
      <c r="L86" s="700"/>
      <c r="M86" s="700"/>
      <c r="N86" s="700"/>
      <c r="O86" s="700"/>
      <c r="P86" s="700"/>
      <c r="Q86" s="700"/>
      <c r="R86" s="700"/>
      <c r="S86" s="700"/>
      <c r="T86" s="700"/>
      <c r="U86" s="700"/>
      <c r="V86" s="700"/>
      <c r="W86" s="700"/>
      <c r="X86" s="700"/>
      <c r="Y86" s="700"/>
      <c r="Z86" s="700"/>
      <c r="AA86" s="700"/>
      <c r="AB86" s="700"/>
      <c r="AC86" s="700"/>
      <c r="AD86" s="700"/>
      <c r="AE86" s="700"/>
      <c r="AF86" s="700"/>
      <c r="AG86" s="700"/>
      <c r="AH86" s="700"/>
      <c r="AI86" s="700"/>
      <c r="AJ86" s="700"/>
      <c r="AK86" s="700"/>
      <c r="AL86" s="700"/>
      <c r="AM86" s="700"/>
      <c r="AN86" s="700"/>
      <c r="AO86" s="700"/>
      <c r="AP86" s="700"/>
      <c r="AQ86" s="700"/>
      <c r="AR86" s="700"/>
      <c r="AS86" s="700"/>
      <c r="AT86" s="700"/>
      <c r="AU86" s="700"/>
      <c r="AV86" s="701"/>
      <c r="AW86" s="117"/>
      <c r="AY86" s="185"/>
      <c r="BO86" s="119"/>
      <c r="BP86" s="119"/>
    </row>
    <row r="87" spans="1:98" ht="41.4" customHeight="1" thickBot="1">
      <c r="A87" s="124"/>
      <c r="B87" s="124"/>
      <c r="C87" s="716"/>
      <c r="D87" s="717"/>
      <c r="E87" s="717"/>
      <c r="F87" s="717"/>
      <c r="G87" s="717"/>
      <c r="H87" s="717"/>
      <c r="I87" s="717"/>
      <c r="J87" s="717"/>
      <c r="K87" s="702"/>
      <c r="L87" s="703"/>
      <c r="M87" s="704" t="s">
        <v>304</v>
      </c>
      <c r="N87" s="705"/>
      <c r="O87" s="705"/>
      <c r="P87" s="705"/>
      <c r="Q87" s="705"/>
      <c r="R87" s="705"/>
      <c r="S87" s="705"/>
      <c r="T87" s="705"/>
      <c r="U87" s="705"/>
      <c r="V87" s="705"/>
      <c r="W87" s="705"/>
      <c r="X87" s="705"/>
      <c r="Y87" s="705"/>
      <c r="Z87" s="705"/>
      <c r="AA87" s="705"/>
      <c r="AB87" s="705"/>
      <c r="AC87" s="706"/>
      <c r="AD87" s="707"/>
      <c r="AE87" s="708"/>
      <c r="AF87" s="709" t="s">
        <v>305</v>
      </c>
      <c r="AG87" s="710"/>
      <c r="AH87" s="710"/>
      <c r="AI87" s="710"/>
      <c r="AJ87" s="710"/>
      <c r="AK87" s="710"/>
      <c r="AL87" s="710"/>
      <c r="AM87" s="710"/>
      <c r="AN87" s="710"/>
      <c r="AO87" s="710"/>
      <c r="AP87" s="710"/>
      <c r="AQ87" s="710"/>
      <c r="AR87" s="710"/>
      <c r="AS87" s="710"/>
      <c r="AT87" s="710"/>
      <c r="AU87" s="710"/>
      <c r="AV87" s="711"/>
      <c r="AW87" s="145" t="str">
        <f>IF(AND(NOT(K88=""),AND(K87="",AD87="")),"要確認","")</f>
        <v/>
      </c>
      <c r="AY87" s="185"/>
      <c r="BO87" s="119"/>
      <c r="BP87" s="119"/>
    </row>
    <row r="88" spans="1:98" ht="15" customHeight="1">
      <c r="A88" s="124"/>
      <c r="B88" s="124"/>
      <c r="C88" s="716"/>
      <c r="D88" s="717"/>
      <c r="E88" s="717"/>
      <c r="F88" s="717"/>
      <c r="G88" s="717"/>
      <c r="H88" s="717"/>
      <c r="I88" s="717"/>
      <c r="J88" s="717"/>
      <c r="K88" s="712"/>
      <c r="L88" s="694"/>
      <c r="M88" s="694"/>
      <c r="N88" s="694"/>
      <c r="O88" s="694"/>
      <c r="P88" s="694"/>
      <c r="Q88" s="694"/>
      <c r="R88" s="694"/>
      <c r="S88" s="694"/>
      <c r="T88" s="694"/>
      <c r="U88" s="694"/>
      <c r="V88" s="694"/>
      <c r="W88" s="694"/>
      <c r="X88" s="694"/>
      <c r="Y88" s="694"/>
      <c r="Z88" s="694"/>
      <c r="AA88" s="694"/>
      <c r="AB88" s="694"/>
      <c r="AC88" s="694"/>
      <c r="AD88" s="694"/>
      <c r="AE88" s="694"/>
      <c r="AF88" s="694"/>
      <c r="AG88" s="694"/>
      <c r="AH88" s="694"/>
      <c r="AI88" s="694"/>
      <c r="AJ88" s="694"/>
      <c r="AK88" s="694"/>
      <c r="AL88" s="694"/>
      <c r="AM88" s="694"/>
      <c r="AN88" s="694"/>
      <c r="AO88" s="694"/>
      <c r="AP88" s="694"/>
      <c r="AQ88" s="694"/>
      <c r="AR88" s="694"/>
      <c r="AS88" s="694"/>
      <c r="AT88" s="694"/>
      <c r="AU88" s="694"/>
      <c r="AV88" s="695"/>
      <c r="AW88" s="115" t="s">
        <v>223</v>
      </c>
      <c r="AY88" s="185"/>
      <c r="BO88" s="119"/>
      <c r="BP88" s="119"/>
    </row>
    <row r="89" spans="1:98" ht="15" customHeight="1">
      <c r="A89" s="124"/>
      <c r="B89" s="124"/>
      <c r="C89" s="716"/>
      <c r="D89" s="717"/>
      <c r="E89" s="717"/>
      <c r="F89" s="717"/>
      <c r="G89" s="717"/>
      <c r="H89" s="717"/>
      <c r="I89" s="717"/>
      <c r="J89" s="717"/>
      <c r="K89" s="712"/>
      <c r="L89" s="694"/>
      <c r="M89" s="694"/>
      <c r="N89" s="694"/>
      <c r="O89" s="694"/>
      <c r="P89" s="694"/>
      <c r="Q89" s="694"/>
      <c r="R89" s="694"/>
      <c r="S89" s="694"/>
      <c r="T89" s="694"/>
      <c r="U89" s="694"/>
      <c r="V89" s="694"/>
      <c r="W89" s="694"/>
      <c r="X89" s="694"/>
      <c r="Y89" s="694"/>
      <c r="Z89" s="694"/>
      <c r="AA89" s="694"/>
      <c r="AB89" s="694"/>
      <c r="AC89" s="694"/>
      <c r="AD89" s="694"/>
      <c r="AE89" s="694"/>
      <c r="AF89" s="694"/>
      <c r="AG89" s="694"/>
      <c r="AH89" s="694"/>
      <c r="AI89" s="694"/>
      <c r="AJ89" s="694"/>
      <c r="AK89" s="694"/>
      <c r="AL89" s="694"/>
      <c r="AM89" s="694"/>
      <c r="AN89" s="694"/>
      <c r="AO89" s="694"/>
      <c r="AP89" s="694"/>
      <c r="AQ89" s="694"/>
      <c r="AR89" s="694"/>
      <c r="AS89" s="694"/>
      <c r="AT89" s="694"/>
      <c r="AU89" s="694"/>
      <c r="AV89" s="695"/>
      <c r="AW89" s="108">
        <f>+LEN(K88)</f>
        <v>0</v>
      </c>
      <c r="AY89" s="185"/>
      <c r="BO89" s="119"/>
      <c r="BP89" s="119"/>
    </row>
    <row r="90" spans="1:98" ht="68.400000000000006" customHeight="1">
      <c r="A90" s="124"/>
      <c r="B90" s="124"/>
      <c r="C90" s="718"/>
      <c r="D90" s="719"/>
      <c r="E90" s="719"/>
      <c r="F90" s="719"/>
      <c r="G90" s="719"/>
      <c r="H90" s="719"/>
      <c r="I90" s="719"/>
      <c r="J90" s="719"/>
      <c r="K90" s="713"/>
      <c r="L90" s="714"/>
      <c r="M90" s="714"/>
      <c r="N90" s="714"/>
      <c r="O90" s="714"/>
      <c r="P90" s="714"/>
      <c r="Q90" s="714"/>
      <c r="R90" s="714"/>
      <c r="S90" s="714"/>
      <c r="T90" s="714"/>
      <c r="U90" s="714"/>
      <c r="V90" s="714"/>
      <c r="W90" s="714"/>
      <c r="X90" s="714"/>
      <c r="Y90" s="714"/>
      <c r="Z90" s="714"/>
      <c r="AA90" s="714"/>
      <c r="AB90" s="714"/>
      <c r="AC90" s="714"/>
      <c r="AD90" s="714"/>
      <c r="AE90" s="714"/>
      <c r="AF90" s="714"/>
      <c r="AG90" s="714"/>
      <c r="AH90" s="714"/>
      <c r="AI90" s="714"/>
      <c r="AJ90" s="714"/>
      <c r="AK90" s="714"/>
      <c r="AL90" s="714"/>
      <c r="AM90" s="714"/>
      <c r="AN90" s="714"/>
      <c r="AO90" s="714"/>
      <c r="AP90" s="714"/>
      <c r="AQ90" s="714"/>
      <c r="AR90" s="714"/>
      <c r="AS90" s="714"/>
      <c r="AT90" s="714"/>
      <c r="AU90" s="714"/>
      <c r="AV90" s="715"/>
      <c r="AY90" s="185"/>
      <c r="BO90" s="119"/>
      <c r="BP90" s="119"/>
    </row>
    <row r="91" spans="1:98" ht="15" customHeight="1">
      <c r="A91" s="124"/>
      <c r="B91" s="124"/>
      <c r="C91" s="178"/>
      <c r="D91" s="178"/>
      <c r="E91" s="178"/>
      <c r="F91" s="178"/>
      <c r="G91" s="178"/>
      <c r="H91" s="178"/>
      <c r="I91" s="178"/>
      <c r="J91" s="178"/>
      <c r="K91" s="186"/>
      <c r="L91" s="186"/>
      <c r="M91" s="187"/>
      <c r="N91" s="187"/>
      <c r="O91" s="187"/>
      <c r="P91" s="187"/>
      <c r="Q91" s="187"/>
      <c r="R91" s="187"/>
      <c r="S91" s="187"/>
      <c r="T91" s="187"/>
      <c r="U91" s="187"/>
      <c r="V91" s="187"/>
      <c r="W91" s="187"/>
      <c r="X91" s="187"/>
      <c r="Y91" s="187"/>
      <c r="Z91" s="187"/>
      <c r="AA91" s="187"/>
      <c r="AB91" s="187"/>
      <c r="AC91" s="187"/>
      <c r="AD91" s="187"/>
      <c r="AE91" s="187"/>
      <c r="AF91" s="187"/>
      <c r="AG91" s="187"/>
      <c r="AH91" s="187"/>
      <c r="AI91" s="187"/>
      <c r="AJ91" s="187"/>
      <c r="AK91" s="187"/>
      <c r="AL91" s="187"/>
      <c r="AM91" s="187"/>
      <c r="AN91" s="187"/>
      <c r="AO91" s="187"/>
      <c r="AP91" s="187"/>
      <c r="AQ91" s="187"/>
      <c r="AR91" s="187"/>
      <c r="AS91" s="187"/>
      <c r="AT91" s="187"/>
      <c r="AU91" s="187"/>
      <c r="AV91" s="187"/>
      <c r="AW91" s="117"/>
      <c r="AY91" s="185"/>
      <c r="BO91" s="119"/>
      <c r="BP91" s="119"/>
    </row>
    <row r="92" spans="1:98" ht="17.399999999999999" customHeight="1">
      <c r="A92" s="124"/>
      <c r="B92" s="124"/>
      <c r="C92" s="546" t="s">
        <v>215</v>
      </c>
      <c r="D92" s="546"/>
      <c r="E92" s="546"/>
      <c r="F92" s="546"/>
      <c r="G92" s="546"/>
      <c r="H92" s="546"/>
      <c r="I92" s="546"/>
      <c r="J92" s="546"/>
      <c r="K92" s="546"/>
      <c r="L92" s="546"/>
      <c r="M92" s="546"/>
      <c r="N92" s="546"/>
      <c r="O92" s="546"/>
      <c r="P92" s="546"/>
      <c r="Q92" s="546"/>
      <c r="R92" s="546"/>
      <c r="S92" s="546"/>
      <c r="T92" s="546"/>
      <c r="U92" s="546"/>
      <c r="V92" s="546"/>
      <c r="W92" s="124"/>
      <c r="X92" s="124"/>
      <c r="Y92" s="124"/>
      <c r="Z92" s="124"/>
      <c r="AA92" s="124"/>
      <c r="AB92" s="124"/>
      <c r="AC92" s="124"/>
      <c r="AD92" s="124"/>
      <c r="AE92" s="124"/>
      <c r="AF92" s="124"/>
      <c r="AG92" s="124"/>
      <c r="AH92" s="124"/>
      <c r="AI92" s="124"/>
      <c r="AJ92" s="124"/>
      <c r="AK92" s="124"/>
      <c r="AL92" s="124"/>
      <c r="AM92" s="124"/>
      <c r="AN92" s="124"/>
      <c r="AO92" s="124"/>
      <c r="AP92" s="124"/>
      <c r="AQ92" s="124"/>
      <c r="AR92" s="124"/>
      <c r="AS92" s="124"/>
      <c r="AT92" s="124"/>
      <c r="AU92" s="124"/>
      <c r="AV92" s="124"/>
      <c r="AW92" s="117"/>
    </row>
    <row r="93" spans="1:98" s="121" customFormat="1" ht="39.65" customHeight="1">
      <c r="A93" s="184"/>
      <c r="B93" s="184"/>
      <c r="C93" s="673" t="s">
        <v>263</v>
      </c>
      <c r="D93" s="674"/>
      <c r="E93" s="674"/>
      <c r="F93" s="674"/>
      <c r="G93" s="674"/>
      <c r="H93" s="674"/>
      <c r="I93" s="674"/>
      <c r="J93" s="674"/>
      <c r="K93" s="674"/>
      <c r="L93" s="674"/>
      <c r="M93" s="674"/>
      <c r="N93" s="674"/>
      <c r="O93" s="674"/>
      <c r="P93" s="674"/>
      <c r="Q93" s="674"/>
      <c r="R93" s="674"/>
      <c r="S93" s="674"/>
      <c r="T93" s="674"/>
      <c r="U93" s="674"/>
      <c r="V93" s="674"/>
      <c r="W93" s="674"/>
      <c r="X93" s="674"/>
      <c r="Y93" s="674"/>
      <c r="Z93" s="674"/>
      <c r="AA93" s="674"/>
      <c r="AB93" s="674"/>
      <c r="AC93" s="674"/>
      <c r="AD93" s="674"/>
      <c r="AE93" s="674"/>
      <c r="AF93" s="674"/>
      <c r="AG93" s="674"/>
      <c r="AH93" s="674"/>
      <c r="AI93" s="674"/>
      <c r="AJ93" s="674"/>
      <c r="AK93" s="674"/>
      <c r="AL93" s="674"/>
      <c r="AM93" s="674"/>
      <c r="AN93" s="674"/>
      <c r="AO93" s="674"/>
      <c r="AP93" s="674"/>
      <c r="AQ93" s="674"/>
      <c r="AR93" s="674"/>
      <c r="AS93" s="674"/>
      <c r="AT93" s="674"/>
      <c r="AU93" s="674"/>
      <c r="AV93" s="675"/>
      <c r="AW93" s="110" t="s">
        <v>223</v>
      </c>
      <c r="AX93" s="676"/>
      <c r="AY93" s="676"/>
      <c r="AZ93" s="676"/>
      <c r="BA93" s="676"/>
      <c r="BB93" s="188"/>
      <c r="BC93" s="188"/>
      <c r="BD93" s="125"/>
      <c r="BE93" s="125"/>
      <c r="BF93" s="125"/>
      <c r="BG93" s="171"/>
      <c r="BH93" s="171"/>
      <c r="BI93" s="171"/>
      <c r="BJ93" s="171"/>
      <c r="BK93" s="171"/>
      <c r="BL93" s="171"/>
      <c r="BM93" s="171"/>
      <c r="BN93" s="171"/>
      <c r="BO93" s="171"/>
      <c r="BP93" s="171"/>
      <c r="BQ93" s="171"/>
      <c r="BR93" s="171"/>
      <c r="BS93" s="171"/>
      <c r="BT93" s="171"/>
      <c r="BU93" s="171"/>
      <c r="BV93" s="171"/>
      <c r="BW93" s="171"/>
      <c r="BX93" s="171"/>
      <c r="BY93" s="171"/>
      <c r="BZ93" s="171"/>
      <c r="CA93" s="171"/>
      <c r="CB93" s="171"/>
      <c r="CC93" s="171"/>
      <c r="CD93" s="171"/>
      <c r="CE93" s="171"/>
      <c r="CF93" s="171"/>
      <c r="CG93" s="171"/>
      <c r="CH93" s="171"/>
      <c r="CI93" s="171"/>
      <c r="CJ93" s="171"/>
      <c r="CK93" s="171"/>
      <c r="CL93" s="171"/>
      <c r="CM93" s="171"/>
      <c r="CN93" s="171"/>
      <c r="CO93" s="171"/>
      <c r="CP93" s="171"/>
      <c r="CQ93" s="171"/>
      <c r="CR93" s="171"/>
      <c r="CS93" s="171"/>
      <c r="CT93" s="171"/>
    </row>
    <row r="94" spans="1:98" s="121" customFormat="1" ht="41" customHeight="1">
      <c r="A94" s="184"/>
      <c r="B94" s="184"/>
      <c r="C94" s="677" t="s">
        <v>369</v>
      </c>
      <c r="D94" s="678"/>
      <c r="E94" s="678"/>
      <c r="F94" s="678"/>
      <c r="G94" s="678"/>
      <c r="H94" s="678"/>
      <c r="I94" s="678"/>
      <c r="J94" s="678"/>
      <c r="K94" s="678"/>
      <c r="L94" s="678"/>
      <c r="M94" s="678"/>
      <c r="N94" s="678"/>
      <c r="O94" s="678"/>
      <c r="P94" s="678"/>
      <c r="Q94" s="678"/>
      <c r="R94" s="678"/>
      <c r="S94" s="678"/>
      <c r="T94" s="678"/>
      <c r="U94" s="678"/>
      <c r="V94" s="678"/>
      <c r="W94" s="678"/>
      <c r="X94" s="678"/>
      <c r="Y94" s="678"/>
      <c r="Z94" s="678"/>
      <c r="AA94" s="678"/>
      <c r="AB94" s="678"/>
      <c r="AC94" s="678"/>
      <c r="AD94" s="678"/>
      <c r="AE94" s="678"/>
      <c r="AF94" s="678"/>
      <c r="AG94" s="678"/>
      <c r="AH94" s="678"/>
      <c r="AI94" s="678"/>
      <c r="AJ94" s="678"/>
      <c r="AK94" s="679"/>
      <c r="AL94" s="680" t="s">
        <v>408</v>
      </c>
      <c r="AM94" s="681"/>
      <c r="AN94" s="681"/>
      <c r="AO94" s="681"/>
      <c r="AP94" s="681"/>
      <c r="AQ94" s="681"/>
      <c r="AR94" s="681"/>
      <c r="AS94" s="681"/>
      <c r="AT94" s="681"/>
      <c r="AU94" s="681"/>
      <c r="AV94" s="682"/>
      <c r="AW94" s="110"/>
      <c r="AX94" s="122"/>
      <c r="AY94" s="122"/>
      <c r="AZ94" s="122"/>
      <c r="BA94" s="122"/>
      <c r="BB94" s="122"/>
      <c r="BC94" s="122"/>
      <c r="BD94" s="125"/>
      <c r="BE94" s="125"/>
      <c r="BF94" s="125"/>
      <c r="BG94" s="171"/>
      <c r="BH94" s="171"/>
      <c r="BI94" s="171"/>
      <c r="BJ94" s="171"/>
      <c r="BK94" s="171"/>
      <c r="BL94" s="171"/>
      <c r="BM94" s="171"/>
      <c r="BN94" s="171"/>
      <c r="BO94" s="171"/>
      <c r="BP94" s="171"/>
      <c r="BQ94" s="171"/>
      <c r="BR94" s="171"/>
      <c r="BS94" s="171"/>
      <c r="BT94" s="171"/>
      <c r="BU94" s="171"/>
      <c r="BV94" s="171"/>
      <c r="BW94" s="171"/>
      <c r="BX94" s="171"/>
      <c r="BY94" s="171"/>
      <c r="BZ94" s="171"/>
      <c r="CA94" s="171"/>
      <c r="CB94" s="171"/>
      <c r="CC94" s="171"/>
      <c r="CD94" s="171"/>
      <c r="CE94" s="171"/>
      <c r="CF94" s="171"/>
      <c r="CG94" s="171"/>
      <c r="CH94" s="171"/>
      <c r="CI94" s="171"/>
      <c r="CJ94" s="171"/>
      <c r="CK94" s="171"/>
      <c r="CL94" s="171"/>
      <c r="CM94" s="171"/>
      <c r="CN94" s="171"/>
      <c r="CO94" s="171"/>
      <c r="CP94" s="171"/>
      <c r="CQ94" s="171"/>
      <c r="CR94" s="171"/>
      <c r="CS94" s="171"/>
      <c r="CT94" s="171"/>
    </row>
    <row r="95" spans="1:98" s="121" customFormat="1" ht="45.65" customHeight="1">
      <c r="A95" s="184"/>
      <c r="B95" s="184"/>
      <c r="C95" s="683" t="s">
        <v>227</v>
      </c>
      <c r="D95" s="684"/>
      <c r="E95" s="687"/>
      <c r="F95" s="688"/>
      <c r="G95" s="688"/>
      <c r="H95" s="688"/>
      <c r="I95" s="688"/>
      <c r="J95" s="688"/>
      <c r="K95" s="688"/>
      <c r="L95" s="688"/>
      <c r="M95" s="688"/>
      <c r="N95" s="688"/>
      <c r="O95" s="688"/>
      <c r="P95" s="688"/>
      <c r="Q95" s="688"/>
      <c r="R95" s="688"/>
      <c r="S95" s="688"/>
      <c r="T95" s="688"/>
      <c r="U95" s="688"/>
      <c r="V95" s="688"/>
      <c r="W95" s="688"/>
      <c r="X95" s="688"/>
      <c r="Y95" s="688"/>
      <c r="Z95" s="688"/>
      <c r="AA95" s="688"/>
      <c r="AB95" s="688"/>
      <c r="AC95" s="688"/>
      <c r="AD95" s="688"/>
      <c r="AE95" s="688"/>
      <c r="AF95" s="688"/>
      <c r="AG95" s="688"/>
      <c r="AH95" s="688"/>
      <c r="AI95" s="688"/>
      <c r="AJ95" s="688"/>
      <c r="AK95" s="689"/>
      <c r="AL95" s="690"/>
      <c r="AM95" s="691"/>
      <c r="AN95" s="691"/>
      <c r="AO95" s="691"/>
      <c r="AP95" s="691"/>
      <c r="AQ95" s="691"/>
      <c r="AR95" s="691"/>
      <c r="AS95" s="691"/>
      <c r="AT95" s="691"/>
      <c r="AU95" s="691"/>
      <c r="AV95" s="692"/>
      <c r="AW95" s="120" t="s">
        <v>225</v>
      </c>
      <c r="AX95" s="109"/>
      <c r="AY95" s="109"/>
      <c r="AZ95" s="109"/>
      <c r="BA95" s="109"/>
      <c r="BB95" s="109"/>
      <c r="BC95" s="109"/>
      <c r="BD95" s="125"/>
      <c r="BE95" s="125"/>
      <c r="BF95" s="125"/>
      <c r="BG95" s="171"/>
      <c r="BH95" s="171"/>
      <c r="BI95" s="171"/>
      <c r="BJ95" s="171"/>
      <c r="BK95" s="171"/>
      <c r="BL95" s="171"/>
      <c r="BM95" s="171"/>
      <c r="BN95" s="171"/>
      <c r="BO95" s="171"/>
      <c r="BP95" s="171"/>
      <c r="BQ95" s="171"/>
      <c r="BR95" s="171"/>
      <c r="BS95" s="171"/>
      <c r="BT95" s="171"/>
      <c r="BU95" s="171"/>
      <c r="BV95" s="171"/>
      <c r="BW95" s="171"/>
      <c r="BX95" s="171"/>
      <c r="BY95" s="171"/>
      <c r="BZ95" s="171"/>
      <c r="CA95" s="171"/>
      <c r="CB95" s="171"/>
      <c r="CC95" s="171"/>
      <c r="CD95" s="171"/>
      <c r="CE95" s="171"/>
      <c r="CF95" s="171"/>
      <c r="CG95" s="171"/>
      <c r="CH95" s="171"/>
      <c r="CI95" s="171"/>
      <c r="CJ95" s="171"/>
      <c r="CK95" s="171"/>
      <c r="CL95" s="171"/>
      <c r="CM95" s="171"/>
      <c r="CN95" s="171"/>
      <c r="CO95" s="171"/>
      <c r="CP95" s="171"/>
      <c r="CQ95" s="171"/>
      <c r="CR95" s="171"/>
      <c r="CS95" s="171"/>
      <c r="CT95" s="171"/>
    </row>
    <row r="96" spans="1:98" s="121" customFormat="1" ht="45.65" customHeight="1">
      <c r="A96" s="184"/>
      <c r="B96" s="184"/>
      <c r="C96" s="683"/>
      <c r="D96" s="684"/>
      <c r="E96" s="687"/>
      <c r="F96" s="688"/>
      <c r="G96" s="688"/>
      <c r="H96" s="688"/>
      <c r="I96" s="688"/>
      <c r="J96" s="688"/>
      <c r="K96" s="688"/>
      <c r="L96" s="688"/>
      <c r="M96" s="688"/>
      <c r="N96" s="688"/>
      <c r="O96" s="688"/>
      <c r="P96" s="688"/>
      <c r="Q96" s="688"/>
      <c r="R96" s="688"/>
      <c r="S96" s="688"/>
      <c r="T96" s="688"/>
      <c r="U96" s="688"/>
      <c r="V96" s="688"/>
      <c r="W96" s="688"/>
      <c r="X96" s="688"/>
      <c r="Y96" s="688"/>
      <c r="Z96" s="688"/>
      <c r="AA96" s="688"/>
      <c r="AB96" s="688"/>
      <c r="AC96" s="688"/>
      <c r="AD96" s="688"/>
      <c r="AE96" s="688"/>
      <c r="AF96" s="688"/>
      <c r="AG96" s="688"/>
      <c r="AH96" s="688"/>
      <c r="AI96" s="688"/>
      <c r="AJ96" s="688"/>
      <c r="AK96" s="689"/>
      <c r="AL96" s="693"/>
      <c r="AM96" s="694"/>
      <c r="AN96" s="694"/>
      <c r="AO96" s="694"/>
      <c r="AP96" s="694"/>
      <c r="AQ96" s="694"/>
      <c r="AR96" s="694"/>
      <c r="AS96" s="694"/>
      <c r="AT96" s="694"/>
      <c r="AU96" s="694"/>
      <c r="AV96" s="695"/>
      <c r="AW96" s="112">
        <f>+LEN(E95)</f>
        <v>0</v>
      </c>
      <c r="AX96" s="109"/>
      <c r="AY96" s="109"/>
      <c r="AZ96" s="109"/>
      <c r="BA96" s="109"/>
      <c r="BB96" s="109"/>
      <c r="BC96" s="109"/>
      <c r="BD96" s="125"/>
      <c r="BE96" s="125"/>
      <c r="BF96" s="125"/>
      <c r="BG96" s="171"/>
      <c r="BH96" s="171"/>
      <c r="BI96" s="171"/>
      <c r="BJ96" s="171"/>
      <c r="BK96" s="171"/>
      <c r="BL96" s="171"/>
      <c r="BM96" s="171"/>
      <c r="BN96" s="171"/>
      <c r="BO96" s="171"/>
      <c r="BP96" s="171"/>
      <c r="BQ96" s="171"/>
      <c r="BR96" s="171"/>
      <c r="BS96" s="171"/>
      <c r="BT96" s="171"/>
      <c r="BU96" s="171"/>
      <c r="BV96" s="171"/>
      <c r="BW96" s="171"/>
      <c r="BX96" s="171"/>
      <c r="BY96" s="171"/>
      <c r="BZ96" s="171"/>
      <c r="CA96" s="171"/>
      <c r="CB96" s="171"/>
      <c r="CC96" s="171"/>
      <c r="CD96" s="171"/>
      <c r="CE96" s="171"/>
      <c r="CF96" s="171"/>
      <c r="CG96" s="171"/>
      <c r="CH96" s="171"/>
      <c r="CI96" s="171"/>
      <c r="CJ96" s="171"/>
      <c r="CK96" s="171"/>
      <c r="CL96" s="171"/>
      <c r="CM96" s="171"/>
      <c r="CN96" s="171"/>
      <c r="CO96" s="171"/>
      <c r="CP96" s="171"/>
      <c r="CQ96" s="171"/>
      <c r="CR96" s="171"/>
      <c r="CS96" s="171"/>
      <c r="CT96" s="171"/>
    </row>
    <row r="97" spans="1:98" s="121" customFormat="1" ht="45.65" customHeight="1">
      <c r="A97" s="184"/>
      <c r="B97" s="184"/>
      <c r="C97" s="683"/>
      <c r="D97" s="684"/>
      <c r="E97" s="687"/>
      <c r="F97" s="688"/>
      <c r="G97" s="688"/>
      <c r="H97" s="688"/>
      <c r="I97" s="688"/>
      <c r="J97" s="688"/>
      <c r="K97" s="688"/>
      <c r="L97" s="688"/>
      <c r="M97" s="688"/>
      <c r="N97" s="688"/>
      <c r="O97" s="688"/>
      <c r="P97" s="688"/>
      <c r="Q97" s="688"/>
      <c r="R97" s="688"/>
      <c r="S97" s="688"/>
      <c r="T97" s="688"/>
      <c r="U97" s="688"/>
      <c r="V97" s="688"/>
      <c r="W97" s="688"/>
      <c r="X97" s="688"/>
      <c r="Y97" s="688"/>
      <c r="Z97" s="688"/>
      <c r="AA97" s="688"/>
      <c r="AB97" s="688"/>
      <c r="AC97" s="688"/>
      <c r="AD97" s="688"/>
      <c r="AE97" s="688"/>
      <c r="AF97" s="688"/>
      <c r="AG97" s="688"/>
      <c r="AH97" s="688"/>
      <c r="AI97" s="688"/>
      <c r="AJ97" s="688"/>
      <c r="AK97" s="689"/>
      <c r="AL97" s="693"/>
      <c r="AM97" s="694"/>
      <c r="AN97" s="694"/>
      <c r="AO97" s="694"/>
      <c r="AP97" s="694"/>
      <c r="AQ97" s="694"/>
      <c r="AR97" s="694"/>
      <c r="AS97" s="694"/>
      <c r="AT97" s="694"/>
      <c r="AU97" s="694"/>
      <c r="AV97" s="695"/>
      <c r="AW97" s="165" t="str">
        <f>+IF(AW96&gt;1300,"設定文字数を超過しています","")</f>
        <v/>
      </c>
      <c r="AX97" s="109"/>
      <c r="AY97" s="109"/>
      <c r="AZ97" s="109"/>
      <c r="BA97" s="109"/>
      <c r="BB97" s="109"/>
      <c r="BC97" s="109"/>
      <c r="BD97" s="125"/>
      <c r="BE97" s="125"/>
      <c r="BF97" s="125"/>
      <c r="BG97" s="171"/>
      <c r="BH97" s="171"/>
      <c r="BI97" s="171"/>
      <c r="BJ97" s="171"/>
      <c r="BK97" s="171"/>
      <c r="BL97" s="171"/>
      <c r="BM97" s="171"/>
      <c r="BN97" s="171"/>
      <c r="BO97" s="171"/>
      <c r="BP97" s="171"/>
      <c r="BQ97" s="171"/>
      <c r="BR97" s="171"/>
      <c r="BS97" s="171"/>
      <c r="BT97" s="171"/>
      <c r="BU97" s="171"/>
      <c r="BV97" s="171"/>
      <c r="BW97" s="171"/>
      <c r="BX97" s="171"/>
      <c r="BY97" s="171"/>
      <c r="BZ97" s="171"/>
      <c r="CA97" s="171"/>
      <c r="CB97" s="171"/>
      <c r="CC97" s="171"/>
      <c r="CD97" s="171"/>
      <c r="CE97" s="171"/>
      <c r="CF97" s="171"/>
      <c r="CG97" s="171"/>
      <c r="CH97" s="171"/>
      <c r="CI97" s="171"/>
      <c r="CJ97" s="171"/>
      <c r="CK97" s="171"/>
      <c r="CL97" s="171"/>
      <c r="CM97" s="171"/>
      <c r="CN97" s="171"/>
      <c r="CO97" s="171"/>
      <c r="CP97" s="171"/>
      <c r="CQ97" s="171"/>
      <c r="CR97" s="171"/>
      <c r="CS97" s="171"/>
      <c r="CT97" s="171"/>
    </row>
    <row r="98" spans="1:98" s="121" customFormat="1" ht="45.65" customHeight="1">
      <c r="A98" s="184"/>
      <c r="B98" s="184"/>
      <c r="C98" s="683"/>
      <c r="D98" s="684"/>
      <c r="E98" s="687"/>
      <c r="F98" s="688"/>
      <c r="G98" s="688"/>
      <c r="H98" s="688"/>
      <c r="I98" s="688"/>
      <c r="J98" s="688"/>
      <c r="K98" s="688"/>
      <c r="L98" s="688"/>
      <c r="M98" s="688"/>
      <c r="N98" s="688"/>
      <c r="O98" s="688"/>
      <c r="P98" s="688"/>
      <c r="Q98" s="688"/>
      <c r="R98" s="688"/>
      <c r="S98" s="688"/>
      <c r="T98" s="688"/>
      <c r="U98" s="688"/>
      <c r="V98" s="688"/>
      <c r="W98" s="688"/>
      <c r="X98" s="688"/>
      <c r="Y98" s="688"/>
      <c r="Z98" s="688"/>
      <c r="AA98" s="688"/>
      <c r="AB98" s="688"/>
      <c r="AC98" s="688"/>
      <c r="AD98" s="688"/>
      <c r="AE98" s="688"/>
      <c r="AF98" s="688"/>
      <c r="AG98" s="688"/>
      <c r="AH98" s="688"/>
      <c r="AI98" s="688"/>
      <c r="AJ98" s="688"/>
      <c r="AK98" s="689"/>
      <c r="AL98" s="693"/>
      <c r="AM98" s="694"/>
      <c r="AN98" s="694"/>
      <c r="AO98" s="694"/>
      <c r="AP98" s="694"/>
      <c r="AQ98" s="694"/>
      <c r="AR98" s="694"/>
      <c r="AS98" s="694"/>
      <c r="AT98" s="694"/>
      <c r="AU98" s="694"/>
      <c r="AV98" s="695"/>
      <c r="AW98" s="120" t="s">
        <v>226</v>
      </c>
      <c r="AX98" s="109"/>
      <c r="AY98" s="109"/>
      <c r="AZ98" s="109"/>
      <c r="BA98" s="109"/>
      <c r="BB98" s="109"/>
      <c r="BC98" s="109"/>
      <c r="BD98" s="125"/>
      <c r="BE98" s="125"/>
      <c r="BF98" s="125"/>
      <c r="BG98" s="171"/>
      <c r="BH98" s="171"/>
      <c r="BI98" s="171"/>
      <c r="BJ98" s="171"/>
      <c r="BK98" s="171"/>
      <c r="BL98" s="171"/>
      <c r="BM98" s="171"/>
      <c r="BN98" s="171"/>
      <c r="BO98" s="171"/>
      <c r="BP98" s="171"/>
      <c r="BQ98" s="171"/>
      <c r="BR98" s="171"/>
      <c r="BS98" s="171"/>
      <c r="BT98" s="171"/>
      <c r="BU98" s="171"/>
      <c r="BV98" s="171"/>
      <c r="BW98" s="171"/>
      <c r="BX98" s="171"/>
      <c r="BY98" s="171"/>
      <c r="BZ98" s="171"/>
      <c r="CA98" s="171"/>
      <c r="CB98" s="171"/>
      <c r="CC98" s="171"/>
      <c r="CD98" s="171"/>
      <c r="CE98" s="171"/>
      <c r="CF98" s="171"/>
      <c r="CG98" s="171"/>
      <c r="CH98" s="171"/>
      <c r="CI98" s="171"/>
      <c r="CJ98" s="171"/>
      <c r="CK98" s="171"/>
      <c r="CL98" s="171"/>
      <c r="CM98" s="171"/>
      <c r="CN98" s="171"/>
      <c r="CO98" s="171"/>
      <c r="CP98" s="171"/>
      <c r="CQ98" s="171"/>
      <c r="CR98" s="171"/>
      <c r="CS98" s="171"/>
      <c r="CT98" s="171"/>
    </row>
    <row r="99" spans="1:98" s="121" customFormat="1" ht="45.65" customHeight="1">
      <c r="A99" s="184"/>
      <c r="B99" s="184"/>
      <c r="C99" s="683"/>
      <c r="D99" s="684"/>
      <c r="E99" s="687"/>
      <c r="F99" s="688"/>
      <c r="G99" s="688"/>
      <c r="H99" s="688"/>
      <c r="I99" s="688"/>
      <c r="J99" s="688"/>
      <c r="K99" s="688"/>
      <c r="L99" s="688"/>
      <c r="M99" s="688"/>
      <c r="N99" s="688"/>
      <c r="O99" s="688"/>
      <c r="P99" s="688"/>
      <c r="Q99" s="688"/>
      <c r="R99" s="688"/>
      <c r="S99" s="688"/>
      <c r="T99" s="688"/>
      <c r="U99" s="688"/>
      <c r="V99" s="688"/>
      <c r="W99" s="688"/>
      <c r="X99" s="688"/>
      <c r="Y99" s="688"/>
      <c r="Z99" s="688"/>
      <c r="AA99" s="688"/>
      <c r="AB99" s="688"/>
      <c r="AC99" s="688"/>
      <c r="AD99" s="688"/>
      <c r="AE99" s="688"/>
      <c r="AF99" s="688"/>
      <c r="AG99" s="688"/>
      <c r="AH99" s="688"/>
      <c r="AI99" s="688"/>
      <c r="AJ99" s="688"/>
      <c r="AK99" s="689"/>
      <c r="AL99" s="693"/>
      <c r="AM99" s="694"/>
      <c r="AN99" s="694"/>
      <c r="AO99" s="694"/>
      <c r="AP99" s="694"/>
      <c r="AQ99" s="694"/>
      <c r="AR99" s="694"/>
      <c r="AS99" s="694"/>
      <c r="AT99" s="694"/>
      <c r="AU99" s="694"/>
      <c r="AV99" s="695"/>
      <c r="AW99" s="112">
        <f>+LEN(AL95)</f>
        <v>0</v>
      </c>
      <c r="AX99" s="109"/>
      <c r="AY99" s="109"/>
      <c r="AZ99" s="109"/>
      <c r="BA99" s="109"/>
      <c r="BB99" s="109"/>
      <c r="BC99" s="109"/>
      <c r="BD99" s="125"/>
      <c r="BE99" s="125"/>
      <c r="BF99" s="125"/>
      <c r="BG99" s="171"/>
      <c r="BH99" s="171"/>
      <c r="BI99" s="171"/>
      <c r="BJ99" s="171"/>
      <c r="BK99" s="171"/>
      <c r="BL99" s="171"/>
      <c r="BM99" s="171"/>
      <c r="BN99" s="171"/>
      <c r="BO99" s="171"/>
      <c r="BP99" s="171"/>
      <c r="BQ99" s="171"/>
      <c r="BR99" s="171"/>
      <c r="BS99" s="171"/>
      <c r="BT99" s="171"/>
      <c r="BU99" s="171"/>
      <c r="BV99" s="171"/>
      <c r="BW99" s="171"/>
      <c r="BX99" s="171"/>
      <c r="BY99" s="171"/>
      <c r="BZ99" s="171"/>
      <c r="CA99" s="171"/>
      <c r="CB99" s="171"/>
      <c r="CC99" s="171"/>
      <c r="CD99" s="171"/>
      <c r="CE99" s="171"/>
      <c r="CF99" s="171"/>
      <c r="CG99" s="171"/>
      <c r="CH99" s="171"/>
      <c r="CI99" s="171"/>
      <c r="CJ99" s="171"/>
      <c r="CK99" s="171"/>
      <c r="CL99" s="171"/>
      <c r="CM99" s="171"/>
      <c r="CN99" s="171"/>
      <c r="CO99" s="171"/>
      <c r="CP99" s="171"/>
      <c r="CQ99" s="171"/>
      <c r="CR99" s="171"/>
      <c r="CS99" s="171"/>
      <c r="CT99" s="171"/>
    </row>
    <row r="100" spans="1:98" s="121" customFormat="1" ht="45.65" customHeight="1">
      <c r="A100" s="184"/>
      <c r="B100" s="184"/>
      <c r="C100" s="683"/>
      <c r="D100" s="684"/>
      <c r="E100" s="687"/>
      <c r="F100" s="688"/>
      <c r="G100" s="688"/>
      <c r="H100" s="688"/>
      <c r="I100" s="688"/>
      <c r="J100" s="688"/>
      <c r="K100" s="688"/>
      <c r="L100" s="688"/>
      <c r="M100" s="688"/>
      <c r="N100" s="688"/>
      <c r="O100" s="688"/>
      <c r="P100" s="688"/>
      <c r="Q100" s="688"/>
      <c r="R100" s="688"/>
      <c r="S100" s="688"/>
      <c r="T100" s="688"/>
      <c r="U100" s="688"/>
      <c r="V100" s="688"/>
      <c r="W100" s="688"/>
      <c r="X100" s="688"/>
      <c r="Y100" s="688"/>
      <c r="Z100" s="688"/>
      <c r="AA100" s="688"/>
      <c r="AB100" s="688"/>
      <c r="AC100" s="688"/>
      <c r="AD100" s="688"/>
      <c r="AE100" s="688"/>
      <c r="AF100" s="688"/>
      <c r="AG100" s="688"/>
      <c r="AH100" s="688"/>
      <c r="AI100" s="688"/>
      <c r="AJ100" s="688"/>
      <c r="AK100" s="689"/>
      <c r="AL100" s="693"/>
      <c r="AM100" s="694"/>
      <c r="AN100" s="694"/>
      <c r="AO100" s="694"/>
      <c r="AP100" s="694"/>
      <c r="AQ100" s="694"/>
      <c r="AR100" s="694"/>
      <c r="AS100" s="694"/>
      <c r="AT100" s="694"/>
      <c r="AU100" s="694"/>
      <c r="AV100" s="695"/>
      <c r="AW100" s="165" t="str">
        <f>+IF(AW99&gt;420,"設定文字数を超過しています","")</f>
        <v/>
      </c>
      <c r="AX100" s="109"/>
      <c r="AY100" s="109"/>
      <c r="AZ100" s="109"/>
      <c r="BA100" s="109"/>
      <c r="BB100" s="109"/>
      <c r="BC100" s="109"/>
      <c r="BD100" s="125"/>
      <c r="BE100" s="125"/>
      <c r="BF100" s="125"/>
      <c r="BG100" s="171"/>
      <c r="BH100" s="171"/>
      <c r="BI100" s="171"/>
      <c r="BJ100" s="171"/>
      <c r="BK100" s="171"/>
      <c r="BL100" s="171"/>
      <c r="BM100" s="171"/>
      <c r="BN100" s="171"/>
      <c r="BO100" s="171"/>
      <c r="BP100" s="171"/>
      <c r="BQ100" s="171"/>
      <c r="BR100" s="171"/>
      <c r="BS100" s="171"/>
      <c r="BT100" s="171"/>
      <c r="BU100" s="171"/>
      <c r="BV100" s="171"/>
      <c r="BW100" s="171"/>
      <c r="BX100" s="171"/>
      <c r="BY100" s="171"/>
      <c r="BZ100" s="171"/>
      <c r="CA100" s="171"/>
      <c r="CB100" s="171"/>
      <c r="CC100" s="171"/>
      <c r="CD100" s="171"/>
      <c r="CE100" s="171"/>
      <c r="CF100" s="171"/>
      <c r="CG100" s="171"/>
      <c r="CH100" s="171"/>
      <c r="CI100" s="171"/>
      <c r="CJ100" s="171"/>
      <c r="CK100" s="171"/>
      <c r="CL100" s="171"/>
      <c r="CM100" s="171"/>
      <c r="CN100" s="171"/>
      <c r="CO100" s="171"/>
      <c r="CP100" s="171"/>
      <c r="CQ100" s="171"/>
      <c r="CR100" s="171"/>
      <c r="CS100" s="171"/>
      <c r="CT100" s="171"/>
    </row>
    <row r="101" spans="1:98" s="121" customFormat="1" ht="45.65" customHeight="1">
      <c r="A101" s="184"/>
      <c r="B101" s="184"/>
      <c r="C101" s="683"/>
      <c r="D101" s="684"/>
      <c r="E101" s="687"/>
      <c r="F101" s="688"/>
      <c r="G101" s="688"/>
      <c r="H101" s="688"/>
      <c r="I101" s="688"/>
      <c r="J101" s="688"/>
      <c r="K101" s="688"/>
      <c r="L101" s="688"/>
      <c r="M101" s="688"/>
      <c r="N101" s="688"/>
      <c r="O101" s="688"/>
      <c r="P101" s="688"/>
      <c r="Q101" s="688"/>
      <c r="R101" s="688"/>
      <c r="S101" s="688"/>
      <c r="T101" s="688"/>
      <c r="U101" s="688"/>
      <c r="V101" s="688"/>
      <c r="W101" s="688"/>
      <c r="X101" s="688"/>
      <c r="Y101" s="688"/>
      <c r="Z101" s="688"/>
      <c r="AA101" s="688"/>
      <c r="AB101" s="688"/>
      <c r="AC101" s="688"/>
      <c r="AD101" s="688"/>
      <c r="AE101" s="688"/>
      <c r="AF101" s="688"/>
      <c r="AG101" s="688"/>
      <c r="AH101" s="688"/>
      <c r="AI101" s="688"/>
      <c r="AJ101" s="688"/>
      <c r="AK101" s="689"/>
      <c r="AL101" s="693"/>
      <c r="AM101" s="694"/>
      <c r="AN101" s="694"/>
      <c r="AO101" s="694"/>
      <c r="AP101" s="694"/>
      <c r="AQ101" s="694"/>
      <c r="AR101" s="694"/>
      <c r="AS101" s="694"/>
      <c r="AT101" s="694"/>
      <c r="AU101" s="694"/>
      <c r="AV101" s="695"/>
      <c r="AW101" s="109"/>
      <c r="AX101" s="109"/>
      <c r="AY101" s="109"/>
      <c r="AZ101" s="109"/>
      <c r="BA101" s="109"/>
      <c r="BB101" s="109"/>
      <c r="BC101" s="109"/>
      <c r="BD101" s="125"/>
      <c r="BE101" s="125"/>
      <c r="BF101" s="125"/>
      <c r="BG101" s="171"/>
      <c r="BH101" s="171"/>
      <c r="BI101" s="171"/>
      <c r="BJ101" s="171"/>
      <c r="BK101" s="171"/>
      <c r="BL101" s="171"/>
      <c r="BM101" s="171"/>
      <c r="BN101" s="171"/>
      <c r="BO101" s="171"/>
      <c r="BP101" s="171"/>
      <c r="BQ101" s="171"/>
      <c r="BR101" s="171"/>
      <c r="BS101" s="171"/>
      <c r="BT101" s="171"/>
      <c r="BU101" s="171"/>
      <c r="BV101" s="171"/>
      <c r="BW101" s="171"/>
      <c r="BX101" s="171"/>
      <c r="BY101" s="171"/>
      <c r="BZ101" s="171"/>
      <c r="CA101" s="171"/>
      <c r="CB101" s="171"/>
      <c r="CC101" s="171"/>
      <c r="CD101" s="171"/>
      <c r="CE101" s="171"/>
      <c r="CF101" s="171"/>
      <c r="CG101" s="171"/>
      <c r="CH101" s="171"/>
      <c r="CI101" s="171"/>
      <c r="CJ101" s="171"/>
      <c r="CK101" s="171"/>
      <c r="CL101" s="171"/>
      <c r="CM101" s="171"/>
      <c r="CN101" s="171"/>
      <c r="CO101" s="171"/>
      <c r="CP101" s="171"/>
      <c r="CQ101" s="171"/>
      <c r="CR101" s="171"/>
      <c r="CS101" s="171"/>
      <c r="CT101" s="171"/>
    </row>
    <row r="102" spans="1:98" s="121" customFormat="1" ht="45.65" customHeight="1">
      <c r="A102" s="184"/>
      <c r="B102" s="184"/>
      <c r="C102" s="683"/>
      <c r="D102" s="684"/>
      <c r="E102" s="687"/>
      <c r="F102" s="688"/>
      <c r="G102" s="688"/>
      <c r="H102" s="688"/>
      <c r="I102" s="688"/>
      <c r="J102" s="688"/>
      <c r="K102" s="688"/>
      <c r="L102" s="688"/>
      <c r="M102" s="688"/>
      <c r="N102" s="688"/>
      <c r="O102" s="688"/>
      <c r="P102" s="688"/>
      <c r="Q102" s="688"/>
      <c r="R102" s="688"/>
      <c r="S102" s="688"/>
      <c r="T102" s="688"/>
      <c r="U102" s="688"/>
      <c r="V102" s="688"/>
      <c r="W102" s="688"/>
      <c r="X102" s="688"/>
      <c r="Y102" s="688"/>
      <c r="Z102" s="688"/>
      <c r="AA102" s="688"/>
      <c r="AB102" s="688"/>
      <c r="AC102" s="688"/>
      <c r="AD102" s="688"/>
      <c r="AE102" s="688"/>
      <c r="AF102" s="688"/>
      <c r="AG102" s="688"/>
      <c r="AH102" s="688"/>
      <c r="AI102" s="688"/>
      <c r="AJ102" s="688"/>
      <c r="AK102" s="689"/>
      <c r="AL102" s="693"/>
      <c r="AM102" s="694"/>
      <c r="AN102" s="694"/>
      <c r="AO102" s="694"/>
      <c r="AP102" s="694"/>
      <c r="AQ102" s="694"/>
      <c r="AR102" s="694"/>
      <c r="AS102" s="694"/>
      <c r="AT102" s="694"/>
      <c r="AU102" s="694"/>
      <c r="AV102" s="695"/>
      <c r="AW102" s="109"/>
      <c r="AX102" s="109"/>
      <c r="AY102" s="109"/>
      <c r="AZ102" s="109"/>
      <c r="BA102" s="109"/>
      <c r="BB102" s="109"/>
      <c r="BC102" s="109"/>
      <c r="BD102" s="125"/>
      <c r="BE102" s="125"/>
      <c r="BF102" s="125"/>
      <c r="BG102" s="171"/>
      <c r="BH102" s="171"/>
      <c r="BI102" s="171"/>
      <c r="BJ102" s="171"/>
      <c r="BK102" s="171"/>
      <c r="BL102" s="171"/>
      <c r="BM102" s="171"/>
      <c r="BN102" s="171"/>
      <c r="BO102" s="171"/>
      <c r="BP102" s="171"/>
      <c r="BQ102" s="171"/>
      <c r="BR102" s="171"/>
      <c r="BS102" s="171"/>
      <c r="BT102" s="171"/>
      <c r="BU102" s="171"/>
      <c r="BV102" s="171"/>
      <c r="BW102" s="171"/>
      <c r="BX102" s="171"/>
      <c r="BY102" s="171"/>
      <c r="BZ102" s="171"/>
      <c r="CA102" s="171"/>
      <c r="CB102" s="171"/>
      <c r="CC102" s="171"/>
      <c r="CD102" s="171"/>
      <c r="CE102" s="171"/>
      <c r="CF102" s="171"/>
      <c r="CG102" s="171"/>
      <c r="CH102" s="171"/>
      <c r="CI102" s="171"/>
      <c r="CJ102" s="171"/>
      <c r="CK102" s="171"/>
      <c r="CL102" s="171"/>
      <c r="CM102" s="171"/>
      <c r="CN102" s="171"/>
      <c r="CO102" s="171"/>
      <c r="CP102" s="171"/>
      <c r="CQ102" s="171"/>
      <c r="CR102" s="171"/>
      <c r="CS102" s="171"/>
      <c r="CT102" s="171"/>
    </row>
    <row r="103" spans="1:98" s="121" customFormat="1" ht="45.65" customHeight="1">
      <c r="A103" s="184"/>
      <c r="B103" s="184"/>
      <c r="C103" s="685"/>
      <c r="D103" s="686"/>
      <c r="E103" s="687"/>
      <c r="F103" s="688"/>
      <c r="G103" s="688"/>
      <c r="H103" s="688"/>
      <c r="I103" s="688"/>
      <c r="J103" s="688"/>
      <c r="K103" s="688"/>
      <c r="L103" s="688"/>
      <c r="M103" s="688"/>
      <c r="N103" s="688"/>
      <c r="O103" s="688"/>
      <c r="P103" s="688"/>
      <c r="Q103" s="688"/>
      <c r="R103" s="688"/>
      <c r="S103" s="688"/>
      <c r="T103" s="688"/>
      <c r="U103" s="688"/>
      <c r="V103" s="688"/>
      <c r="W103" s="688"/>
      <c r="X103" s="688"/>
      <c r="Y103" s="688"/>
      <c r="Z103" s="688"/>
      <c r="AA103" s="688"/>
      <c r="AB103" s="688"/>
      <c r="AC103" s="688"/>
      <c r="AD103" s="688"/>
      <c r="AE103" s="688"/>
      <c r="AF103" s="688"/>
      <c r="AG103" s="688"/>
      <c r="AH103" s="688"/>
      <c r="AI103" s="688"/>
      <c r="AJ103" s="688"/>
      <c r="AK103" s="689"/>
      <c r="AL103" s="696"/>
      <c r="AM103" s="697"/>
      <c r="AN103" s="697"/>
      <c r="AO103" s="697"/>
      <c r="AP103" s="697"/>
      <c r="AQ103" s="697"/>
      <c r="AR103" s="697"/>
      <c r="AS103" s="697"/>
      <c r="AT103" s="697"/>
      <c r="AU103" s="697"/>
      <c r="AV103" s="698"/>
      <c r="AW103" s="110"/>
      <c r="AX103" s="109"/>
      <c r="AY103" s="109"/>
      <c r="AZ103" s="109"/>
      <c r="BA103" s="109"/>
      <c r="BB103" s="109"/>
      <c r="BC103" s="109"/>
      <c r="BD103" s="125"/>
      <c r="BE103" s="125"/>
      <c r="BF103" s="125"/>
      <c r="BG103" s="171"/>
      <c r="BH103" s="171"/>
      <c r="BI103" s="171"/>
      <c r="BJ103" s="171"/>
      <c r="BK103" s="171"/>
      <c r="BL103" s="171"/>
      <c r="BM103" s="171"/>
      <c r="BN103" s="171"/>
      <c r="BO103" s="171"/>
      <c r="BP103" s="171"/>
      <c r="BQ103" s="171"/>
      <c r="BR103" s="171"/>
      <c r="BS103" s="171"/>
      <c r="BT103" s="171"/>
      <c r="BU103" s="171"/>
      <c r="BV103" s="171"/>
      <c r="BW103" s="171"/>
      <c r="BX103" s="171"/>
      <c r="BY103" s="171"/>
      <c r="BZ103" s="171"/>
      <c r="CA103" s="171"/>
      <c r="CB103" s="171"/>
      <c r="CC103" s="171"/>
      <c r="CD103" s="171"/>
      <c r="CE103" s="171"/>
      <c r="CF103" s="171"/>
      <c r="CG103" s="171"/>
      <c r="CH103" s="171"/>
      <c r="CI103" s="171"/>
      <c r="CJ103" s="171"/>
      <c r="CK103" s="171"/>
      <c r="CL103" s="171"/>
      <c r="CM103" s="171"/>
      <c r="CN103" s="171"/>
      <c r="CO103" s="171"/>
      <c r="CP103" s="171"/>
      <c r="CQ103" s="171"/>
      <c r="CR103" s="171"/>
      <c r="CS103" s="171"/>
      <c r="CT103" s="171"/>
    </row>
    <row r="104" spans="1:98" s="121" customFormat="1" ht="45.65" customHeight="1">
      <c r="A104" s="184"/>
      <c r="B104" s="184"/>
      <c r="C104" s="741" t="s">
        <v>228</v>
      </c>
      <c r="D104" s="742"/>
      <c r="E104" s="687"/>
      <c r="F104" s="688"/>
      <c r="G104" s="688"/>
      <c r="H104" s="688"/>
      <c r="I104" s="688"/>
      <c r="J104" s="688"/>
      <c r="K104" s="688"/>
      <c r="L104" s="688"/>
      <c r="M104" s="688"/>
      <c r="N104" s="688"/>
      <c r="O104" s="688"/>
      <c r="P104" s="688"/>
      <c r="Q104" s="688"/>
      <c r="R104" s="688"/>
      <c r="S104" s="688"/>
      <c r="T104" s="688"/>
      <c r="U104" s="688"/>
      <c r="V104" s="688"/>
      <c r="W104" s="688"/>
      <c r="X104" s="688"/>
      <c r="Y104" s="688"/>
      <c r="Z104" s="688"/>
      <c r="AA104" s="688"/>
      <c r="AB104" s="688"/>
      <c r="AC104" s="688"/>
      <c r="AD104" s="688"/>
      <c r="AE104" s="688"/>
      <c r="AF104" s="688"/>
      <c r="AG104" s="688"/>
      <c r="AH104" s="688"/>
      <c r="AI104" s="688"/>
      <c r="AJ104" s="688"/>
      <c r="AK104" s="689"/>
      <c r="AL104" s="690"/>
      <c r="AM104" s="691"/>
      <c r="AN104" s="691"/>
      <c r="AO104" s="691"/>
      <c r="AP104" s="691"/>
      <c r="AQ104" s="691"/>
      <c r="AR104" s="691"/>
      <c r="AS104" s="691"/>
      <c r="AT104" s="691"/>
      <c r="AU104" s="691"/>
      <c r="AV104" s="692"/>
      <c r="AW104" s="120" t="s">
        <v>225</v>
      </c>
      <c r="AX104" s="109"/>
      <c r="AY104" s="109"/>
      <c r="AZ104" s="109"/>
      <c r="BA104" s="109"/>
      <c r="BB104" s="109"/>
      <c r="BC104" s="109"/>
      <c r="BD104" s="125"/>
      <c r="BE104" s="125"/>
      <c r="BF104" s="125"/>
      <c r="BG104" s="171"/>
      <c r="BH104" s="171"/>
      <c r="BI104" s="171"/>
      <c r="BJ104" s="171"/>
      <c r="BK104" s="171"/>
      <c r="BL104" s="171"/>
      <c r="BM104" s="171"/>
      <c r="BN104" s="171"/>
      <c r="BO104" s="171"/>
      <c r="BP104" s="171"/>
      <c r="BQ104" s="171"/>
      <c r="BR104" s="171"/>
      <c r="BS104" s="171"/>
      <c r="BT104" s="171"/>
      <c r="BU104" s="171"/>
      <c r="BV104" s="171"/>
      <c r="BW104" s="171"/>
      <c r="BX104" s="171"/>
      <c r="BY104" s="171"/>
      <c r="BZ104" s="171"/>
      <c r="CA104" s="171"/>
      <c r="CB104" s="171"/>
      <c r="CC104" s="171"/>
      <c r="CD104" s="171"/>
      <c r="CE104" s="171"/>
      <c r="CF104" s="171"/>
      <c r="CG104" s="171"/>
      <c r="CH104" s="171"/>
      <c r="CI104" s="171"/>
      <c r="CJ104" s="171"/>
      <c r="CK104" s="171"/>
      <c r="CL104" s="171"/>
      <c r="CM104" s="171"/>
      <c r="CN104" s="171"/>
      <c r="CO104" s="171"/>
      <c r="CP104" s="171"/>
      <c r="CQ104" s="171"/>
      <c r="CR104" s="171"/>
      <c r="CS104" s="171"/>
      <c r="CT104" s="171"/>
    </row>
    <row r="105" spans="1:98" s="121" customFormat="1" ht="45.65" customHeight="1">
      <c r="A105" s="184"/>
      <c r="B105" s="184"/>
      <c r="C105" s="683"/>
      <c r="D105" s="684"/>
      <c r="E105" s="687"/>
      <c r="F105" s="688"/>
      <c r="G105" s="688"/>
      <c r="H105" s="688"/>
      <c r="I105" s="688"/>
      <c r="J105" s="688"/>
      <c r="K105" s="688"/>
      <c r="L105" s="688"/>
      <c r="M105" s="688"/>
      <c r="N105" s="688"/>
      <c r="O105" s="688"/>
      <c r="P105" s="688"/>
      <c r="Q105" s="688"/>
      <c r="R105" s="688"/>
      <c r="S105" s="688"/>
      <c r="T105" s="688"/>
      <c r="U105" s="688"/>
      <c r="V105" s="688"/>
      <c r="W105" s="688"/>
      <c r="X105" s="688"/>
      <c r="Y105" s="688"/>
      <c r="Z105" s="688"/>
      <c r="AA105" s="688"/>
      <c r="AB105" s="688"/>
      <c r="AC105" s="688"/>
      <c r="AD105" s="688"/>
      <c r="AE105" s="688"/>
      <c r="AF105" s="688"/>
      <c r="AG105" s="688"/>
      <c r="AH105" s="688"/>
      <c r="AI105" s="688"/>
      <c r="AJ105" s="688"/>
      <c r="AK105" s="689"/>
      <c r="AL105" s="693"/>
      <c r="AM105" s="694"/>
      <c r="AN105" s="694"/>
      <c r="AO105" s="694"/>
      <c r="AP105" s="694"/>
      <c r="AQ105" s="694"/>
      <c r="AR105" s="694"/>
      <c r="AS105" s="694"/>
      <c r="AT105" s="694"/>
      <c r="AU105" s="694"/>
      <c r="AV105" s="695"/>
      <c r="AW105" s="112">
        <f>+LEN(E104)</f>
        <v>0</v>
      </c>
      <c r="AX105" s="109"/>
      <c r="AY105" s="109"/>
      <c r="AZ105" s="109"/>
      <c r="BA105" s="109"/>
      <c r="BB105" s="109"/>
      <c r="BC105" s="109"/>
      <c r="BD105" s="125"/>
      <c r="BE105" s="125"/>
      <c r="BF105" s="125"/>
      <c r="BG105" s="171"/>
      <c r="BH105" s="171"/>
      <c r="BI105" s="171"/>
      <c r="BJ105" s="171"/>
      <c r="BK105" s="171"/>
      <c r="BL105" s="171"/>
      <c r="BM105" s="171"/>
      <c r="BN105" s="171"/>
      <c r="BO105" s="171"/>
      <c r="BP105" s="171"/>
      <c r="BQ105" s="171"/>
      <c r="BR105" s="171"/>
      <c r="BS105" s="171"/>
      <c r="BT105" s="171"/>
      <c r="BU105" s="171"/>
      <c r="BV105" s="171"/>
      <c r="BW105" s="171"/>
      <c r="BX105" s="171"/>
      <c r="BY105" s="171"/>
      <c r="BZ105" s="171"/>
      <c r="CA105" s="171"/>
      <c r="CB105" s="171"/>
      <c r="CC105" s="171"/>
      <c r="CD105" s="171"/>
      <c r="CE105" s="171"/>
      <c r="CF105" s="171"/>
      <c r="CG105" s="171"/>
      <c r="CH105" s="171"/>
      <c r="CI105" s="171"/>
      <c r="CJ105" s="171"/>
      <c r="CK105" s="171"/>
      <c r="CL105" s="171"/>
      <c r="CM105" s="171"/>
      <c r="CN105" s="171"/>
      <c r="CO105" s="171"/>
      <c r="CP105" s="171"/>
      <c r="CQ105" s="171"/>
      <c r="CR105" s="171"/>
      <c r="CS105" s="171"/>
      <c r="CT105" s="171"/>
    </row>
    <row r="106" spans="1:98" s="121" customFormat="1" ht="45.65" customHeight="1">
      <c r="A106" s="184"/>
      <c r="B106" s="184"/>
      <c r="C106" s="683"/>
      <c r="D106" s="684"/>
      <c r="E106" s="687"/>
      <c r="F106" s="688"/>
      <c r="G106" s="688"/>
      <c r="H106" s="688"/>
      <c r="I106" s="688"/>
      <c r="J106" s="688"/>
      <c r="K106" s="688"/>
      <c r="L106" s="688"/>
      <c r="M106" s="688"/>
      <c r="N106" s="688"/>
      <c r="O106" s="688"/>
      <c r="P106" s="688"/>
      <c r="Q106" s="688"/>
      <c r="R106" s="688"/>
      <c r="S106" s="688"/>
      <c r="T106" s="688"/>
      <c r="U106" s="688"/>
      <c r="V106" s="688"/>
      <c r="W106" s="688"/>
      <c r="X106" s="688"/>
      <c r="Y106" s="688"/>
      <c r="Z106" s="688"/>
      <c r="AA106" s="688"/>
      <c r="AB106" s="688"/>
      <c r="AC106" s="688"/>
      <c r="AD106" s="688"/>
      <c r="AE106" s="688"/>
      <c r="AF106" s="688"/>
      <c r="AG106" s="688"/>
      <c r="AH106" s="688"/>
      <c r="AI106" s="688"/>
      <c r="AJ106" s="688"/>
      <c r="AK106" s="689"/>
      <c r="AL106" s="693"/>
      <c r="AM106" s="694"/>
      <c r="AN106" s="694"/>
      <c r="AO106" s="694"/>
      <c r="AP106" s="694"/>
      <c r="AQ106" s="694"/>
      <c r="AR106" s="694"/>
      <c r="AS106" s="694"/>
      <c r="AT106" s="694"/>
      <c r="AU106" s="694"/>
      <c r="AV106" s="695"/>
      <c r="AW106" s="165" t="str">
        <f>+IF(AW105&gt;1300,"設定文字数を超過しています","")</f>
        <v/>
      </c>
      <c r="AX106" s="109"/>
      <c r="AY106" s="109"/>
      <c r="AZ106" s="109"/>
      <c r="BA106" s="109"/>
      <c r="BB106" s="109"/>
      <c r="BC106" s="109"/>
      <c r="BD106" s="125"/>
      <c r="BE106" s="125"/>
      <c r="BF106" s="125"/>
      <c r="BG106" s="171"/>
      <c r="BH106" s="171"/>
      <c r="BI106" s="171"/>
      <c r="BJ106" s="171"/>
      <c r="BK106" s="171"/>
      <c r="BL106" s="171"/>
      <c r="BM106" s="171"/>
      <c r="BN106" s="171"/>
      <c r="BO106" s="171"/>
      <c r="BP106" s="171"/>
      <c r="BQ106" s="171"/>
      <c r="BR106" s="171"/>
      <c r="BS106" s="171"/>
      <c r="BT106" s="171"/>
      <c r="BU106" s="171"/>
      <c r="BV106" s="171"/>
      <c r="BW106" s="171"/>
      <c r="BX106" s="171"/>
      <c r="BY106" s="171"/>
      <c r="BZ106" s="171"/>
      <c r="CA106" s="171"/>
      <c r="CB106" s="171"/>
      <c r="CC106" s="171"/>
      <c r="CD106" s="171"/>
      <c r="CE106" s="171"/>
      <c r="CF106" s="171"/>
      <c r="CG106" s="171"/>
      <c r="CH106" s="171"/>
      <c r="CI106" s="171"/>
      <c r="CJ106" s="171"/>
      <c r="CK106" s="171"/>
      <c r="CL106" s="171"/>
      <c r="CM106" s="171"/>
      <c r="CN106" s="171"/>
      <c r="CO106" s="171"/>
      <c r="CP106" s="171"/>
      <c r="CQ106" s="171"/>
      <c r="CR106" s="171"/>
      <c r="CS106" s="171"/>
      <c r="CT106" s="171"/>
    </row>
    <row r="107" spans="1:98" s="121" customFormat="1" ht="45.65" customHeight="1">
      <c r="A107" s="184"/>
      <c r="B107" s="184"/>
      <c r="C107" s="683"/>
      <c r="D107" s="684"/>
      <c r="E107" s="687"/>
      <c r="F107" s="688"/>
      <c r="G107" s="688"/>
      <c r="H107" s="688"/>
      <c r="I107" s="688"/>
      <c r="J107" s="688"/>
      <c r="K107" s="688"/>
      <c r="L107" s="688"/>
      <c r="M107" s="688"/>
      <c r="N107" s="688"/>
      <c r="O107" s="688"/>
      <c r="P107" s="688"/>
      <c r="Q107" s="688"/>
      <c r="R107" s="688"/>
      <c r="S107" s="688"/>
      <c r="T107" s="688"/>
      <c r="U107" s="688"/>
      <c r="V107" s="688"/>
      <c r="W107" s="688"/>
      <c r="X107" s="688"/>
      <c r="Y107" s="688"/>
      <c r="Z107" s="688"/>
      <c r="AA107" s="688"/>
      <c r="AB107" s="688"/>
      <c r="AC107" s="688"/>
      <c r="AD107" s="688"/>
      <c r="AE107" s="688"/>
      <c r="AF107" s="688"/>
      <c r="AG107" s="688"/>
      <c r="AH107" s="688"/>
      <c r="AI107" s="688"/>
      <c r="AJ107" s="688"/>
      <c r="AK107" s="689"/>
      <c r="AL107" s="693"/>
      <c r="AM107" s="694"/>
      <c r="AN107" s="694"/>
      <c r="AO107" s="694"/>
      <c r="AP107" s="694"/>
      <c r="AQ107" s="694"/>
      <c r="AR107" s="694"/>
      <c r="AS107" s="694"/>
      <c r="AT107" s="694"/>
      <c r="AU107" s="694"/>
      <c r="AV107" s="695"/>
      <c r="AW107" s="120" t="s">
        <v>226</v>
      </c>
      <c r="AX107" s="109"/>
      <c r="AY107" s="109"/>
      <c r="AZ107" s="109"/>
      <c r="BA107" s="109"/>
      <c r="BB107" s="109"/>
      <c r="BC107" s="109"/>
      <c r="BD107" s="125"/>
      <c r="BE107" s="125"/>
      <c r="BF107" s="125"/>
      <c r="BG107" s="171"/>
      <c r="BH107" s="171"/>
      <c r="BI107" s="171"/>
      <c r="BJ107" s="171"/>
      <c r="BK107" s="171"/>
      <c r="BL107" s="171"/>
      <c r="BM107" s="171"/>
      <c r="BN107" s="171"/>
      <c r="BO107" s="171"/>
      <c r="BP107" s="171"/>
      <c r="BQ107" s="171"/>
      <c r="BR107" s="171"/>
      <c r="BS107" s="171"/>
      <c r="BT107" s="171"/>
      <c r="BU107" s="171"/>
      <c r="BV107" s="171"/>
      <c r="BW107" s="171"/>
      <c r="BX107" s="171"/>
      <c r="BY107" s="171"/>
      <c r="BZ107" s="171"/>
      <c r="CA107" s="171"/>
      <c r="CB107" s="171"/>
      <c r="CC107" s="171"/>
      <c r="CD107" s="171"/>
      <c r="CE107" s="171"/>
      <c r="CF107" s="171"/>
      <c r="CG107" s="171"/>
      <c r="CH107" s="171"/>
      <c r="CI107" s="171"/>
      <c r="CJ107" s="171"/>
      <c r="CK107" s="171"/>
      <c r="CL107" s="171"/>
      <c r="CM107" s="171"/>
      <c r="CN107" s="171"/>
      <c r="CO107" s="171"/>
      <c r="CP107" s="171"/>
      <c r="CQ107" s="171"/>
      <c r="CR107" s="171"/>
      <c r="CS107" s="171"/>
      <c r="CT107" s="171"/>
    </row>
    <row r="108" spans="1:98" s="121" customFormat="1" ht="45.65" customHeight="1">
      <c r="A108" s="184"/>
      <c r="B108" s="184"/>
      <c r="C108" s="683"/>
      <c r="D108" s="684"/>
      <c r="E108" s="687"/>
      <c r="F108" s="688"/>
      <c r="G108" s="688"/>
      <c r="H108" s="688"/>
      <c r="I108" s="688"/>
      <c r="J108" s="688"/>
      <c r="K108" s="688"/>
      <c r="L108" s="688"/>
      <c r="M108" s="688"/>
      <c r="N108" s="688"/>
      <c r="O108" s="688"/>
      <c r="P108" s="688"/>
      <c r="Q108" s="688"/>
      <c r="R108" s="688"/>
      <c r="S108" s="688"/>
      <c r="T108" s="688"/>
      <c r="U108" s="688"/>
      <c r="V108" s="688"/>
      <c r="W108" s="688"/>
      <c r="X108" s="688"/>
      <c r="Y108" s="688"/>
      <c r="Z108" s="688"/>
      <c r="AA108" s="688"/>
      <c r="AB108" s="688"/>
      <c r="AC108" s="688"/>
      <c r="AD108" s="688"/>
      <c r="AE108" s="688"/>
      <c r="AF108" s="688"/>
      <c r="AG108" s="688"/>
      <c r="AH108" s="688"/>
      <c r="AI108" s="688"/>
      <c r="AJ108" s="688"/>
      <c r="AK108" s="689"/>
      <c r="AL108" s="693"/>
      <c r="AM108" s="694"/>
      <c r="AN108" s="694"/>
      <c r="AO108" s="694"/>
      <c r="AP108" s="694"/>
      <c r="AQ108" s="694"/>
      <c r="AR108" s="694"/>
      <c r="AS108" s="694"/>
      <c r="AT108" s="694"/>
      <c r="AU108" s="694"/>
      <c r="AV108" s="695"/>
      <c r="AW108" s="112">
        <f>+LEN(AL104)</f>
        <v>0</v>
      </c>
      <c r="AX108" s="109"/>
      <c r="AY108" s="109"/>
      <c r="AZ108" s="109"/>
      <c r="BA108" s="109"/>
      <c r="BB108" s="109"/>
      <c r="BC108" s="109"/>
      <c r="BD108" s="125"/>
      <c r="BE108" s="125"/>
      <c r="BF108" s="125"/>
      <c r="BG108" s="171"/>
      <c r="BH108" s="171"/>
      <c r="BI108" s="171"/>
      <c r="BJ108" s="171"/>
      <c r="BK108" s="171"/>
      <c r="BL108" s="171"/>
      <c r="BM108" s="171"/>
      <c r="BN108" s="171"/>
      <c r="BO108" s="171"/>
      <c r="BP108" s="171"/>
      <c r="BQ108" s="171"/>
      <c r="BR108" s="171"/>
      <c r="BS108" s="171"/>
      <c r="BT108" s="171"/>
      <c r="BU108" s="171"/>
      <c r="BV108" s="171"/>
      <c r="BW108" s="171"/>
      <c r="BX108" s="171"/>
      <c r="BY108" s="171"/>
      <c r="BZ108" s="171"/>
      <c r="CA108" s="171"/>
      <c r="CB108" s="171"/>
      <c r="CC108" s="171"/>
      <c r="CD108" s="171"/>
      <c r="CE108" s="171"/>
      <c r="CF108" s="171"/>
      <c r="CG108" s="171"/>
      <c r="CH108" s="171"/>
      <c r="CI108" s="171"/>
      <c r="CJ108" s="171"/>
      <c r="CK108" s="171"/>
      <c r="CL108" s="171"/>
      <c r="CM108" s="171"/>
      <c r="CN108" s="171"/>
      <c r="CO108" s="171"/>
      <c r="CP108" s="171"/>
      <c r="CQ108" s="171"/>
      <c r="CR108" s="171"/>
      <c r="CS108" s="171"/>
      <c r="CT108" s="171"/>
    </row>
    <row r="109" spans="1:98" s="121" customFormat="1" ht="45.65" customHeight="1">
      <c r="A109" s="184"/>
      <c r="B109" s="184"/>
      <c r="C109" s="683"/>
      <c r="D109" s="684"/>
      <c r="E109" s="687"/>
      <c r="F109" s="688"/>
      <c r="G109" s="688"/>
      <c r="H109" s="688"/>
      <c r="I109" s="688"/>
      <c r="J109" s="688"/>
      <c r="K109" s="688"/>
      <c r="L109" s="688"/>
      <c r="M109" s="688"/>
      <c r="N109" s="688"/>
      <c r="O109" s="688"/>
      <c r="P109" s="688"/>
      <c r="Q109" s="688"/>
      <c r="R109" s="688"/>
      <c r="S109" s="688"/>
      <c r="T109" s="688"/>
      <c r="U109" s="688"/>
      <c r="V109" s="688"/>
      <c r="W109" s="688"/>
      <c r="X109" s="688"/>
      <c r="Y109" s="688"/>
      <c r="Z109" s="688"/>
      <c r="AA109" s="688"/>
      <c r="AB109" s="688"/>
      <c r="AC109" s="688"/>
      <c r="AD109" s="688"/>
      <c r="AE109" s="688"/>
      <c r="AF109" s="688"/>
      <c r="AG109" s="688"/>
      <c r="AH109" s="688"/>
      <c r="AI109" s="688"/>
      <c r="AJ109" s="688"/>
      <c r="AK109" s="689"/>
      <c r="AL109" s="693"/>
      <c r="AM109" s="694"/>
      <c r="AN109" s="694"/>
      <c r="AO109" s="694"/>
      <c r="AP109" s="694"/>
      <c r="AQ109" s="694"/>
      <c r="AR109" s="694"/>
      <c r="AS109" s="694"/>
      <c r="AT109" s="694"/>
      <c r="AU109" s="694"/>
      <c r="AV109" s="695"/>
      <c r="AW109" s="165" t="str">
        <f>+IF(AW108&gt;420,"設定文字数を超過しています","")</f>
        <v/>
      </c>
      <c r="AX109" s="109"/>
      <c r="AY109" s="109"/>
      <c r="AZ109" s="109"/>
      <c r="BA109" s="109"/>
      <c r="BB109" s="109"/>
      <c r="BC109" s="109"/>
      <c r="BD109" s="125"/>
      <c r="BE109" s="125"/>
      <c r="BF109" s="125"/>
      <c r="BG109" s="171"/>
      <c r="BH109" s="171"/>
      <c r="BI109" s="171"/>
      <c r="BJ109" s="171"/>
      <c r="BK109" s="171"/>
      <c r="BL109" s="171"/>
      <c r="BM109" s="171"/>
      <c r="BN109" s="171"/>
      <c r="BO109" s="171"/>
      <c r="BP109" s="171"/>
      <c r="BQ109" s="171"/>
      <c r="BR109" s="171"/>
      <c r="BS109" s="171"/>
      <c r="BT109" s="171"/>
      <c r="BU109" s="171"/>
      <c r="BV109" s="171"/>
      <c r="BW109" s="171"/>
      <c r="BX109" s="171"/>
      <c r="BY109" s="171"/>
      <c r="BZ109" s="171"/>
      <c r="CA109" s="171"/>
      <c r="CB109" s="171"/>
      <c r="CC109" s="171"/>
      <c r="CD109" s="171"/>
      <c r="CE109" s="171"/>
      <c r="CF109" s="171"/>
      <c r="CG109" s="171"/>
      <c r="CH109" s="171"/>
      <c r="CI109" s="171"/>
      <c r="CJ109" s="171"/>
      <c r="CK109" s="171"/>
      <c r="CL109" s="171"/>
      <c r="CM109" s="171"/>
      <c r="CN109" s="171"/>
      <c r="CO109" s="171"/>
      <c r="CP109" s="171"/>
      <c r="CQ109" s="171"/>
      <c r="CR109" s="171"/>
      <c r="CS109" s="171"/>
      <c r="CT109" s="171"/>
    </row>
    <row r="110" spans="1:98" s="121" customFormat="1" ht="45.65" customHeight="1">
      <c r="A110" s="184"/>
      <c r="B110" s="184"/>
      <c r="C110" s="683"/>
      <c r="D110" s="684"/>
      <c r="E110" s="687"/>
      <c r="F110" s="688"/>
      <c r="G110" s="688"/>
      <c r="H110" s="688"/>
      <c r="I110" s="688"/>
      <c r="J110" s="688"/>
      <c r="K110" s="688"/>
      <c r="L110" s="688"/>
      <c r="M110" s="688"/>
      <c r="N110" s="688"/>
      <c r="O110" s="688"/>
      <c r="P110" s="688"/>
      <c r="Q110" s="688"/>
      <c r="R110" s="688"/>
      <c r="S110" s="688"/>
      <c r="T110" s="688"/>
      <c r="U110" s="688"/>
      <c r="V110" s="688"/>
      <c r="W110" s="688"/>
      <c r="X110" s="688"/>
      <c r="Y110" s="688"/>
      <c r="Z110" s="688"/>
      <c r="AA110" s="688"/>
      <c r="AB110" s="688"/>
      <c r="AC110" s="688"/>
      <c r="AD110" s="688"/>
      <c r="AE110" s="688"/>
      <c r="AF110" s="688"/>
      <c r="AG110" s="688"/>
      <c r="AH110" s="688"/>
      <c r="AI110" s="688"/>
      <c r="AJ110" s="688"/>
      <c r="AK110" s="689"/>
      <c r="AL110" s="693"/>
      <c r="AM110" s="694"/>
      <c r="AN110" s="694"/>
      <c r="AO110" s="694"/>
      <c r="AP110" s="694"/>
      <c r="AQ110" s="694"/>
      <c r="AR110" s="694"/>
      <c r="AS110" s="694"/>
      <c r="AT110" s="694"/>
      <c r="AU110" s="694"/>
      <c r="AV110" s="695"/>
      <c r="AW110" s="109"/>
      <c r="AX110" s="109"/>
      <c r="AY110" s="109"/>
      <c r="AZ110" s="109"/>
      <c r="BA110" s="109"/>
      <c r="BB110" s="109"/>
      <c r="BC110" s="109"/>
      <c r="BD110" s="125"/>
      <c r="BE110" s="125"/>
      <c r="BF110" s="125"/>
      <c r="BG110" s="171"/>
      <c r="BH110" s="171"/>
      <c r="BI110" s="171"/>
      <c r="BJ110" s="171"/>
      <c r="BK110" s="171"/>
      <c r="BL110" s="171"/>
      <c r="BM110" s="171"/>
      <c r="BN110" s="171"/>
      <c r="BO110" s="171"/>
      <c r="BP110" s="171"/>
      <c r="BQ110" s="171"/>
      <c r="BR110" s="171"/>
      <c r="BS110" s="171"/>
      <c r="BT110" s="171"/>
      <c r="BU110" s="171"/>
      <c r="BV110" s="171"/>
      <c r="BW110" s="171"/>
      <c r="BX110" s="171"/>
      <c r="BY110" s="171"/>
      <c r="BZ110" s="171"/>
      <c r="CA110" s="171"/>
      <c r="CB110" s="171"/>
      <c r="CC110" s="171"/>
      <c r="CD110" s="171"/>
      <c r="CE110" s="171"/>
      <c r="CF110" s="171"/>
      <c r="CG110" s="171"/>
      <c r="CH110" s="171"/>
      <c r="CI110" s="171"/>
      <c r="CJ110" s="171"/>
      <c r="CK110" s="171"/>
      <c r="CL110" s="171"/>
      <c r="CM110" s="171"/>
      <c r="CN110" s="171"/>
      <c r="CO110" s="171"/>
      <c r="CP110" s="171"/>
      <c r="CQ110" s="171"/>
      <c r="CR110" s="171"/>
      <c r="CS110" s="171"/>
      <c r="CT110" s="171"/>
    </row>
    <row r="111" spans="1:98" s="121" customFormat="1" ht="45.65" customHeight="1">
      <c r="A111" s="184"/>
      <c r="B111" s="184"/>
      <c r="C111" s="683"/>
      <c r="D111" s="684"/>
      <c r="E111" s="687"/>
      <c r="F111" s="688"/>
      <c r="G111" s="688"/>
      <c r="H111" s="688"/>
      <c r="I111" s="688"/>
      <c r="J111" s="688"/>
      <c r="K111" s="688"/>
      <c r="L111" s="688"/>
      <c r="M111" s="688"/>
      <c r="N111" s="688"/>
      <c r="O111" s="688"/>
      <c r="P111" s="688"/>
      <c r="Q111" s="688"/>
      <c r="R111" s="688"/>
      <c r="S111" s="688"/>
      <c r="T111" s="688"/>
      <c r="U111" s="688"/>
      <c r="V111" s="688"/>
      <c r="W111" s="688"/>
      <c r="X111" s="688"/>
      <c r="Y111" s="688"/>
      <c r="Z111" s="688"/>
      <c r="AA111" s="688"/>
      <c r="AB111" s="688"/>
      <c r="AC111" s="688"/>
      <c r="AD111" s="688"/>
      <c r="AE111" s="688"/>
      <c r="AF111" s="688"/>
      <c r="AG111" s="688"/>
      <c r="AH111" s="688"/>
      <c r="AI111" s="688"/>
      <c r="AJ111" s="688"/>
      <c r="AK111" s="689"/>
      <c r="AL111" s="693"/>
      <c r="AM111" s="694"/>
      <c r="AN111" s="694"/>
      <c r="AO111" s="694"/>
      <c r="AP111" s="694"/>
      <c r="AQ111" s="694"/>
      <c r="AR111" s="694"/>
      <c r="AS111" s="694"/>
      <c r="AT111" s="694"/>
      <c r="AU111" s="694"/>
      <c r="AV111" s="695"/>
      <c r="AW111" s="109"/>
      <c r="AX111" s="109"/>
      <c r="AY111" s="109"/>
      <c r="AZ111" s="109"/>
      <c r="BA111" s="109"/>
      <c r="BB111" s="109"/>
      <c r="BC111" s="109"/>
      <c r="BD111" s="125"/>
      <c r="BE111" s="125"/>
      <c r="BF111" s="125"/>
      <c r="BG111" s="171"/>
      <c r="BH111" s="171"/>
      <c r="BI111" s="171"/>
      <c r="BJ111" s="171"/>
      <c r="BK111" s="171"/>
      <c r="BL111" s="171"/>
      <c r="BM111" s="171"/>
      <c r="BN111" s="171"/>
      <c r="BO111" s="171"/>
      <c r="BP111" s="171"/>
      <c r="BQ111" s="171"/>
      <c r="BR111" s="171"/>
      <c r="BS111" s="171"/>
      <c r="BT111" s="171"/>
      <c r="BU111" s="171"/>
      <c r="BV111" s="171"/>
      <c r="BW111" s="171"/>
      <c r="BX111" s="171"/>
      <c r="BY111" s="171"/>
      <c r="BZ111" s="171"/>
      <c r="CA111" s="171"/>
      <c r="CB111" s="171"/>
      <c r="CC111" s="171"/>
      <c r="CD111" s="171"/>
      <c r="CE111" s="171"/>
      <c r="CF111" s="171"/>
      <c r="CG111" s="171"/>
      <c r="CH111" s="171"/>
      <c r="CI111" s="171"/>
      <c r="CJ111" s="171"/>
      <c r="CK111" s="171"/>
      <c r="CL111" s="171"/>
      <c r="CM111" s="171"/>
      <c r="CN111" s="171"/>
      <c r="CO111" s="171"/>
      <c r="CP111" s="171"/>
      <c r="CQ111" s="171"/>
      <c r="CR111" s="171"/>
      <c r="CS111" s="171"/>
      <c r="CT111" s="171"/>
    </row>
    <row r="112" spans="1:98" s="121" customFormat="1" ht="45.65" customHeight="1">
      <c r="A112" s="184"/>
      <c r="B112" s="184"/>
      <c r="C112" s="683"/>
      <c r="D112" s="684"/>
      <c r="E112" s="743"/>
      <c r="F112" s="744"/>
      <c r="G112" s="744"/>
      <c r="H112" s="744"/>
      <c r="I112" s="744"/>
      <c r="J112" s="744"/>
      <c r="K112" s="744"/>
      <c r="L112" s="744"/>
      <c r="M112" s="744"/>
      <c r="N112" s="744"/>
      <c r="O112" s="744"/>
      <c r="P112" s="744"/>
      <c r="Q112" s="744"/>
      <c r="R112" s="744"/>
      <c r="S112" s="744"/>
      <c r="T112" s="744"/>
      <c r="U112" s="744"/>
      <c r="V112" s="744"/>
      <c r="W112" s="744"/>
      <c r="X112" s="744"/>
      <c r="Y112" s="744"/>
      <c r="Z112" s="744"/>
      <c r="AA112" s="744"/>
      <c r="AB112" s="744"/>
      <c r="AC112" s="744"/>
      <c r="AD112" s="744"/>
      <c r="AE112" s="744"/>
      <c r="AF112" s="744"/>
      <c r="AG112" s="744"/>
      <c r="AH112" s="744"/>
      <c r="AI112" s="744"/>
      <c r="AJ112" s="744"/>
      <c r="AK112" s="745"/>
      <c r="AL112" s="693"/>
      <c r="AM112" s="694"/>
      <c r="AN112" s="694"/>
      <c r="AO112" s="694"/>
      <c r="AP112" s="694"/>
      <c r="AQ112" s="694"/>
      <c r="AR112" s="694"/>
      <c r="AS112" s="694"/>
      <c r="AT112" s="694"/>
      <c r="AU112" s="694"/>
      <c r="AV112" s="695"/>
      <c r="AW112" s="109"/>
      <c r="AX112" s="109"/>
      <c r="AY112" s="109"/>
      <c r="AZ112" s="109"/>
      <c r="BA112" s="109"/>
      <c r="BB112" s="109"/>
      <c r="BC112" s="109"/>
      <c r="BD112" s="125"/>
      <c r="BE112" s="125"/>
      <c r="BF112" s="125"/>
      <c r="BG112" s="171"/>
      <c r="BH112" s="171"/>
      <c r="BI112" s="171"/>
      <c r="BJ112" s="171"/>
      <c r="BK112" s="171"/>
      <c r="BL112" s="171"/>
      <c r="BM112" s="171"/>
      <c r="BN112" s="171"/>
      <c r="BO112" s="171"/>
      <c r="BP112" s="171"/>
      <c r="BQ112" s="171"/>
      <c r="BR112" s="171"/>
      <c r="BS112" s="171"/>
      <c r="BT112" s="171"/>
      <c r="BU112" s="171"/>
      <c r="BV112" s="171"/>
      <c r="BW112" s="171"/>
      <c r="BX112" s="171"/>
      <c r="BY112" s="171"/>
      <c r="BZ112" s="171"/>
      <c r="CA112" s="171"/>
      <c r="CB112" s="171"/>
      <c r="CC112" s="171"/>
      <c r="CD112" s="171"/>
      <c r="CE112" s="171"/>
      <c r="CF112" s="171"/>
      <c r="CG112" s="171"/>
      <c r="CH112" s="171"/>
      <c r="CI112" s="171"/>
      <c r="CJ112" s="171"/>
      <c r="CK112" s="171"/>
      <c r="CL112" s="171"/>
      <c r="CM112" s="171"/>
      <c r="CN112" s="171"/>
      <c r="CO112" s="171"/>
      <c r="CP112" s="171"/>
      <c r="CQ112" s="171"/>
      <c r="CR112" s="171"/>
      <c r="CS112" s="171"/>
      <c r="CT112" s="171"/>
    </row>
    <row r="113" spans="1:98" s="121" customFormat="1" ht="17.399999999999999" customHeight="1">
      <c r="A113" s="184"/>
      <c r="B113" s="184"/>
      <c r="C113" s="746" t="s">
        <v>310</v>
      </c>
      <c r="D113" s="747"/>
      <c r="E113" s="747"/>
      <c r="F113" s="747"/>
      <c r="G113" s="747"/>
      <c r="H113" s="747"/>
      <c r="I113" s="747"/>
      <c r="J113" s="747"/>
      <c r="K113" s="747"/>
      <c r="L113" s="747"/>
      <c r="M113" s="747"/>
      <c r="N113" s="747"/>
      <c r="O113" s="747"/>
      <c r="P113" s="747"/>
      <c r="Q113" s="747"/>
      <c r="R113" s="747"/>
      <c r="S113" s="747"/>
      <c r="T113" s="747"/>
      <c r="U113" s="747"/>
      <c r="V113" s="747"/>
      <c r="W113" s="747"/>
      <c r="X113" s="747"/>
      <c r="Y113" s="747"/>
      <c r="Z113" s="747"/>
      <c r="AA113" s="747"/>
      <c r="AB113" s="747"/>
      <c r="AC113" s="747"/>
      <c r="AD113" s="747"/>
      <c r="AE113" s="747"/>
      <c r="AF113" s="747"/>
      <c r="AG113" s="747"/>
      <c r="AH113" s="747"/>
      <c r="AI113" s="747"/>
      <c r="AJ113" s="747"/>
      <c r="AK113" s="747"/>
      <c r="AL113" s="747"/>
      <c r="AM113" s="747"/>
      <c r="AN113" s="747"/>
      <c r="AO113" s="747"/>
      <c r="AP113" s="747"/>
      <c r="AQ113" s="747"/>
      <c r="AR113" s="747"/>
      <c r="AS113" s="747"/>
      <c r="AT113" s="747"/>
      <c r="AU113" s="747"/>
      <c r="AV113" s="748"/>
      <c r="AW113" s="109"/>
      <c r="AX113" s="109"/>
      <c r="AY113" s="109"/>
      <c r="AZ113" s="109"/>
      <c r="BA113" s="109"/>
      <c r="BB113" s="109"/>
      <c r="BC113" s="109"/>
      <c r="BD113" s="125"/>
      <c r="BE113" s="125"/>
      <c r="BF113" s="125"/>
      <c r="BG113" s="171"/>
      <c r="BH113" s="171"/>
      <c r="BI113" s="171"/>
      <c r="BJ113" s="171"/>
      <c r="BK113" s="171"/>
      <c r="BL113" s="171"/>
      <c r="BM113" s="171"/>
      <c r="BN113" s="171"/>
      <c r="BO113" s="171"/>
      <c r="BP113" s="171"/>
      <c r="BQ113" s="171"/>
      <c r="BR113" s="171"/>
      <c r="BS113" s="171"/>
      <c r="BT113" s="171"/>
      <c r="BU113" s="171"/>
      <c r="BV113" s="171"/>
      <c r="BW113" s="171"/>
      <c r="BX113" s="171"/>
      <c r="BY113" s="171"/>
      <c r="BZ113" s="171"/>
      <c r="CA113" s="171"/>
      <c r="CB113" s="171"/>
      <c r="CC113" s="171"/>
      <c r="CD113" s="171"/>
      <c r="CE113" s="171"/>
      <c r="CF113" s="171"/>
      <c r="CG113" s="171"/>
      <c r="CH113" s="171"/>
      <c r="CI113" s="171"/>
      <c r="CJ113" s="171"/>
      <c r="CK113" s="171"/>
      <c r="CL113" s="171"/>
      <c r="CM113" s="171"/>
      <c r="CN113" s="171"/>
      <c r="CO113" s="171"/>
      <c r="CP113" s="171"/>
      <c r="CQ113" s="171"/>
      <c r="CR113" s="171"/>
      <c r="CS113" s="171"/>
      <c r="CT113" s="171"/>
    </row>
    <row r="114" spans="1:98" s="121" customFormat="1" ht="32.4" customHeight="1">
      <c r="A114" s="184"/>
      <c r="B114" s="184"/>
      <c r="C114" s="749" t="s">
        <v>323</v>
      </c>
      <c r="D114" s="750"/>
      <c r="E114" s="750"/>
      <c r="F114" s="750"/>
      <c r="G114" s="750"/>
      <c r="H114" s="750"/>
      <c r="I114" s="751"/>
      <c r="J114" s="755" t="s">
        <v>322</v>
      </c>
      <c r="K114" s="756"/>
      <c r="L114" s="756"/>
      <c r="M114" s="756"/>
      <c r="N114" s="756"/>
      <c r="O114" s="756"/>
      <c r="P114" s="756"/>
      <c r="Q114" s="756"/>
      <c r="R114" s="756"/>
      <c r="S114" s="756"/>
      <c r="T114" s="757"/>
      <c r="U114" s="758" t="s">
        <v>324</v>
      </c>
      <c r="V114" s="759"/>
      <c r="W114" s="759"/>
      <c r="X114" s="759"/>
      <c r="Y114" s="759"/>
      <c r="Z114" s="759"/>
      <c r="AA114" s="759"/>
      <c r="AB114" s="760"/>
      <c r="AC114" s="762" t="s">
        <v>311</v>
      </c>
      <c r="AD114" s="763"/>
      <c r="AE114" s="763"/>
      <c r="AF114" s="763"/>
      <c r="AG114" s="763"/>
      <c r="AH114" s="763"/>
      <c r="AI114" s="763"/>
      <c r="AJ114" s="763"/>
      <c r="AK114" s="763"/>
      <c r="AL114" s="763"/>
      <c r="AM114" s="763"/>
      <c r="AN114" s="763"/>
      <c r="AO114" s="763"/>
      <c r="AP114" s="763"/>
      <c r="AQ114" s="763"/>
      <c r="AR114" s="763"/>
      <c r="AS114" s="763"/>
      <c r="AT114" s="763"/>
      <c r="AU114" s="763"/>
      <c r="AV114" s="764"/>
      <c r="AW114" s="112">
        <f>+LEN(J115)</f>
        <v>0</v>
      </c>
      <c r="AX114" s="166" t="str">
        <f>+IF(AW114&gt;100,"設定文字数を超過しています","")</f>
        <v/>
      </c>
      <c r="AY114" s="109"/>
      <c r="AZ114" s="109"/>
      <c r="BA114" s="109"/>
      <c r="BB114" s="109"/>
      <c r="BC114" s="109"/>
      <c r="BD114" s="125"/>
      <c r="BE114" s="125"/>
      <c r="BF114" s="125"/>
      <c r="BG114" s="171"/>
      <c r="BH114" s="171"/>
      <c r="BI114" s="171"/>
      <c r="BJ114" s="171"/>
      <c r="BK114" s="171"/>
      <c r="BL114" s="171"/>
      <c r="BM114" s="171"/>
      <c r="BN114" s="171"/>
      <c r="BO114" s="171"/>
      <c r="BP114" s="171"/>
      <c r="BQ114" s="171"/>
      <c r="BR114" s="171"/>
      <c r="BS114" s="171"/>
      <c r="BT114" s="171"/>
      <c r="BU114" s="171"/>
      <c r="BV114" s="171"/>
      <c r="BW114" s="171"/>
      <c r="BX114" s="171"/>
      <c r="BY114" s="171"/>
      <c r="BZ114" s="171"/>
      <c r="CA114" s="171"/>
      <c r="CB114" s="171"/>
      <c r="CC114" s="171"/>
      <c r="CD114" s="171"/>
      <c r="CE114" s="171"/>
      <c r="CF114" s="171"/>
      <c r="CG114" s="171"/>
      <c r="CH114" s="171"/>
      <c r="CI114" s="171"/>
      <c r="CJ114" s="171"/>
      <c r="CK114" s="171"/>
      <c r="CL114" s="171"/>
      <c r="CM114" s="171"/>
      <c r="CN114" s="171"/>
      <c r="CO114" s="171"/>
      <c r="CP114" s="171"/>
      <c r="CQ114" s="171"/>
      <c r="CR114" s="171"/>
      <c r="CS114" s="171"/>
      <c r="CT114" s="171"/>
    </row>
    <row r="115" spans="1:98" s="121" customFormat="1" ht="110.4" customHeight="1">
      <c r="A115" s="184"/>
      <c r="B115" s="184"/>
      <c r="C115" s="752"/>
      <c r="D115" s="753"/>
      <c r="E115" s="753"/>
      <c r="F115" s="753"/>
      <c r="G115" s="753"/>
      <c r="H115" s="753"/>
      <c r="I115" s="754"/>
      <c r="J115" s="713"/>
      <c r="K115" s="714"/>
      <c r="L115" s="714"/>
      <c r="M115" s="714"/>
      <c r="N115" s="714"/>
      <c r="O115" s="714"/>
      <c r="P115" s="714"/>
      <c r="Q115" s="714"/>
      <c r="R115" s="714"/>
      <c r="S115" s="714"/>
      <c r="T115" s="714"/>
      <c r="U115" s="718"/>
      <c r="V115" s="719"/>
      <c r="W115" s="719"/>
      <c r="X115" s="719"/>
      <c r="Y115" s="719"/>
      <c r="Z115" s="719"/>
      <c r="AA115" s="719"/>
      <c r="AB115" s="761"/>
      <c r="AC115" s="714"/>
      <c r="AD115" s="714"/>
      <c r="AE115" s="714"/>
      <c r="AF115" s="714"/>
      <c r="AG115" s="714"/>
      <c r="AH115" s="714"/>
      <c r="AI115" s="714"/>
      <c r="AJ115" s="714"/>
      <c r="AK115" s="714"/>
      <c r="AL115" s="714"/>
      <c r="AM115" s="714"/>
      <c r="AN115" s="714"/>
      <c r="AO115" s="714"/>
      <c r="AP115" s="714"/>
      <c r="AQ115" s="714"/>
      <c r="AR115" s="714"/>
      <c r="AS115" s="714"/>
      <c r="AT115" s="714"/>
      <c r="AU115" s="714"/>
      <c r="AV115" s="715"/>
      <c r="AW115" s="112">
        <f>+LEN(AC115)</f>
        <v>0</v>
      </c>
      <c r="AX115" s="166" t="str">
        <f>+IF(AW115&gt;200,"設定文字数を超過しています","")</f>
        <v/>
      </c>
      <c r="AY115" s="109"/>
      <c r="AZ115" s="109"/>
      <c r="BA115" s="109"/>
      <c r="BB115" s="109"/>
      <c r="BC115" s="109"/>
      <c r="BD115" s="125"/>
      <c r="BE115" s="125"/>
      <c r="BF115" s="125"/>
      <c r="BG115" s="171"/>
      <c r="BH115" s="171"/>
      <c r="BI115" s="171"/>
      <c r="BJ115" s="171"/>
      <c r="BK115" s="171"/>
      <c r="BL115" s="171"/>
      <c r="BM115" s="171"/>
      <c r="BN115" s="171"/>
      <c r="BO115" s="171"/>
      <c r="BP115" s="171"/>
      <c r="BQ115" s="171"/>
      <c r="BR115" s="171"/>
      <c r="BS115" s="171"/>
      <c r="BT115" s="171"/>
      <c r="BU115" s="171"/>
      <c r="BV115" s="171"/>
      <c r="BW115" s="171"/>
      <c r="BX115" s="171"/>
      <c r="BY115" s="171"/>
      <c r="BZ115" s="171"/>
      <c r="CA115" s="171"/>
      <c r="CB115" s="171"/>
      <c r="CC115" s="171"/>
      <c r="CD115" s="171"/>
      <c r="CE115" s="171"/>
      <c r="CF115" s="171"/>
      <c r="CG115" s="171"/>
      <c r="CH115" s="171"/>
      <c r="CI115" s="171"/>
      <c r="CJ115" s="171"/>
      <c r="CK115" s="171"/>
      <c r="CL115" s="171"/>
      <c r="CM115" s="171"/>
      <c r="CN115" s="171"/>
      <c r="CO115" s="171"/>
      <c r="CP115" s="171"/>
      <c r="CQ115" s="171"/>
      <c r="CR115" s="171"/>
      <c r="CS115" s="171"/>
      <c r="CT115" s="171"/>
    </row>
    <row r="116" spans="1:98" s="121" customFormat="1" ht="12" customHeight="1">
      <c r="A116" s="184"/>
      <c r="B116" s="184"/>
      <c r="C116" s="720" t="s">
        <v>402</v>
      </c>
      <c r="D116" s="721"/>
      <c r="E116" s="721"/>
      <c r="F116" s="721"/>
      <c r="G116" s="721"/>
      <c r="H116" s="721"/>
      <c r="I116" s="721"/>
      <c r="J116" s="721"/>
      <c r="K116" s="721"/>
      <c r="L116" s="721"/>
      <c r="M116" s="721"/>
      <c r="N116" s="721"/>
      <c r="O116" s="721"/>
      <c r="P116" s="721"/>
      <c r="Q116" s="721"/>
      <c r="R116" s="721"/>
      <c r="S116" s="721"/>
      <c r="T116" s="721"/>
      <c r="U116" s="721"/>
      <c r="V116" s="721"/>
      <c r="W116" s="721"/>
      <c r="X116" s="721"/>
      <c r="Y116" s="721"/>
      <c r="Z116" s="721"/>
      <c r="AA116" s="721"/>
      <c r="AB116" s="721"/>
      <c r="AC116" s="721"/>
      <c r="AD116" s="721"/>
      <c r="AE116" s="721"/>
      <c r="AF116" s="721"/>
      <c r="AG116" s="721"/>
      <c r="AH116" s="721"/>
      <c r="AI116" s="721"/>
      <c r="AJ116" s="721"/>
      <c r="AK116" s="721"/>
      <c r="AL116" s="721"/>
      <c r="AM116" s="721"/>
      <c r="AN116" s="721"/>
      <c r="AO116" s="721"/>
      <c r="AP116" s="721"/>
      <c r="AQ116" s="721"/>
      <c r="AR116" s="721"/>
      <c r="AS116" s="721"/>
      <c r="AT116" s="721"/>
      <c r="AU116" s="721"/>
      <c r="AV116" s="722"/>
      <c r="AW116" s="112"/>
      <c r="AX116" s="109"/>
      <c r="AY116" s="109"/>
      <c r="AZ116" s="109"/>
      <c r="BA116" s="109"/>
      <c r="BB116" s="109"/>
      <c r="BC116" s="109"/>
      <c r="BD116" s="125"/>
      <c r="BE116" s="125"/>
      <c r="BF116" s="125"/>
      <c r="BG116" s="171"/>
      <c r="BH116" s="171"/>
      <c r="BI116" s="171"/>
      <c r="BJ116" s="171"/>
      <c r="BK116" s="171"/>
      <c r="BL116" s="171"/>
      <c r="BM116" s="171"/>
      <c r="BN116" s="171"/>
      <c r="BO116" s="171"/>
      <c r="BP116" s="171"/>
      <c r="BQ116" s="171"/>
      <c r="BR116" s="171"/>
      <c r="BS116" s="171"/>
      <c r="BT116" s="171"/>
      <c r="BU116" s="171"/>
      <c r="BV116" s="171"/>
      <c r="BW116" s="171"/>
      <c r="BX116" s="171"/>
      <c r="BY116" s="171"/>
      <c r="BZ116" s="171"/>
      <c r="CA116" s="171"/>
      <c r="CB116" s="171"/>
      <c r="CC116" s="171"/>
      <c r="CD116" s="171"/>
      <c r="CE116" s="171"/>
      <c r="CF116" s="171"/>
      <c r="CG116" s="171"/>
      <c r="CH116" s="171"/>
      <c r="CI116" s="171"/>
      <c r="CJ116" s="171"/>
      <c r="CK116" s="171"/>
      <c r="CL116" s="171"/>
      <c r="CM116" s="171"/>
      <c r="CN116" s="171"/>
      <c r="CO116" s="171"/>
      <c r="CP116" s="171"/>
      <c r="CQ116" s="171"/>
      <c r="CR116" s="171"/>
      <c r="CS116" s="171"/>
      <c r="CT116" s="171"/>
    </row>
    <row r="117" spans="1:98" s="121" customFormat="1" ht="88.25" customHeight="1">
      <c r="A117" s="184"/>
      <c r="B117" s="184"/>
      <c r="C117" s="723" t="s">
        <v>325</v>
      </c>
      <c r="D117" s="724"/>
      <c r="E117" s="724"/>
      <c r="F117" s="724"/>
      <c r="G117" s="724"/>
      <c r="H117" s="724"/>
      <c r="I117" s="725"/>
      <c r="J117" s="726"/>
      <c r="K117" s="727"/>
      <c r="L117" s="727"/>
      <c r="M117" s="727"/>
      <c r="N117" s="727"/>
      <c r="O117" s="727"/>
      <c r="P117" s="727"/>
      <c r="Q117" s="727"/>
      <c r="R117" s="727"/>
      <c r="S117" s="727"/>
      <c r="T117" s="727"/>
      <c r="U117" s="727"/>
      <c r="V117" s="727"/>
      <c r="W117" s="727"/>
      <c r="X117" s="727"/>
      <c r="Y117" s="727"/>
      <c r="Z117" s="727"/>
      <c r="AA117" s="727"/>
      <c r="AB117" s="727"/>
      <c r="AC117" s="727"/>
      <c r="AD117" s="727"/>
      <c r="AE117" s="727"/>
      <c r="AF117" s="727"/>
      <c r="AG117" s="727"/>
      <c r="AH117" s="727"/>
      <c r="AI117" s="727"/>
      <c r="AJ117" s="727"/>
      <c r="AK117" s="727"/>
      <c r="AL117" s="727"/>
      <c r="AM117" s="727"/>
      <c r="AN117" s="727"/>
      <c r="AO117" s="727"/>
      <c r="AP117" s="727"/>
      <c r="AQ117" s="727"/>
      <c r="AR117" s="727"/>
      <c r="AS117" s="727"/>
      <c r="AT117" s="727"/>
      <c r="AU117" s="727"/>
      <c r="AV117" s="728"/>
      <c r="AW117" s="112">
        <f>+LEN(J117)</f>
        <v>0</v>
      </c>
      <c r="AX117" s="166" t="str">
        <f>+IF(AW117&gt;350,"設定文字数を超過しています","")</f>
        <v/>
      </c>
      <c r="AY117" s="109"/>
      <c r="AZ117" s="109"/>
      <c r="BA117" s="109"/>
      <c r="BB117" s="109"/>
      <c r="BC117" s="109"/>
      <c r="BD117" s="125"/>
      <c r="BE117" s="125"/>
      <c r="BF117" s="125"/>
      <c r="BG117" s="171"/>
      <c r="BH117" s="171"/>
      <c r="BI117" s="171"/>
      <c r="BJ117" s="171"/>
      <c r="BK117" s="171"/>
      <c r="BL117" s="171"/>
      <c r="BM117" s="171"/>
      <c r="BN117" s="171"/>
      <c r="BO117" s="171"/>
      <c r="BP117" s="171"/>
      <c r="BQ117" s="171"/>
      <c r="BR117" s="171"/>
      <c r="BS117" s="171"/>
      <c r="BT117" s="171"/>
      <c r="BU117" s="171"/>
      <c r="BV117" s="171"/>
      <c r="BW117" s="171"/>
      <c r="BX117" s="171"/>
      <c r="BY117" s="171"/>
      <c r="BZ117" s="171"/>
      <c r="CA117" s="171"/>
      <c r="CB117" s="171"/>
      <c r="CC117" s="171"/>
      <c r="CD117" s="171"/>
      <c r="CE117" s="171"/>
      <c r="CF117" s="171"/>
      <c r="CG117" s="171"/>
      <c r="CH117" s="171"/>
      <c r="CI117" s="171"/>
      <c r="CJ117" s="171"/>
      <c r="CK117" s="171"/>
      <c r="CL117" s="171"/>
      <c r="CM117" s="171"/>
      <c r="CN117" s="171"/>
      <c r="CO117" s="171"/>
      <c r="CP117" s="171"/>
      <c r="CQ117" s="171"/>
      <c r="CR117" s="171"/>
      <c r="CS117" s="171"/>
      <c r="CT117" s="171"/>
    </row>
    <row r="118" spans="1:98" s="186" customFormat="1" ht="23" customHeight="1">
      <c r="AM118" s="189"/>
    </row>
    <row r="119" spans="1:98" s="121" customFormat="1" ht="50.4" customHeight="1">
      <c r="A119" s="184"/>
      <c r="B119" s="184"/>
      <c r="C119" s="564" t="s">
        <v>410</v>
      </c>
      <c r="D119" s="565"/>
      <c r="E119" s="565"/>
      <c r="F119" s="565"/>
      <c r="G119" s="565"/>
      <c r="H119" s="565"/>
      <c r="I119" s="565"/>
      <c r="J119" s="566"/>
      <c r="K119" s="729" t="s">
        <v>409</v>
      </c>
      <c r="L119" s="730"/>
      <c r="M119" s="730"/>
      <c r="N119" s="730"/>
      <c r="O119" s="730"/>
      <c r="P119" s="730"/>
      <c r="Q119" s="730"/>
      <c r="R119" s="730"/>
      <c r="S119" s="730"/>
      <c r="T119" s="730"/>
      <c r="U119" s="730"/>
      <c r="V119" s="730"/>
      <c r="W119" s="730"/>
      <c r="X119" s="730"/>
      <c r="Y119" s="730"/>
      <c r="Z119" s="730"/>
      <c r="AA119" s="730"/>
      <c r="AB119" s="730"/>
      <c r="AC119" s="730"/>
      <c r="AD119" s="730"/>
      <c r="AE119" s="730"/>
      <c r="AF119" s="730"/>
      <c r="AG119" s="730"/>
      <c r="AH119" s="730"/>
      <c r="AI119" s="730"/>
      <c r="AJ119" s="730"/>
      <c r="AK119" s="730"/>
      <c r="AL119" s="730"/>
      <c r="AM119" s="730"/>
      <c r="AN119" s="730"/>
      <c r="AO119" s="730"/>
      <c r="AP119" s="730"/>
      <c r="AQ119" s="730"/>
      <c r="AR119" s="730"/>
      <c r="AS119" s="730"/>
      <c r="AT119" s="730"/>
      <c r="AU119" s="730"/>
      <c r="AV119" s="731"/>
      <c r="AW119" s="110"/>
      <c r="AX119" s="111"/>
      <c r="AY119" s="111"/>
      <c r="AZ119" s="111"/>
      <c r="BA119" s="111"/>
      <c r="BB119" s="111"/>
      <c r="BC119" s="111"/>
      <c r="BD119" s="125"/>
      <c r="BE119" s="125"/>
      <c r="BF119" s="125"/>
      <c r="BG119" s="171"/>
      <c r="BH119" s="171"/>
      <c r="BI119" s="171"/>
      <c r="BJ119" s="171"/>
      <c r="BK119" s="171"/>
      <c r="BL119" s="171"/>
      <c r="BM119" s="171"/>
      <c r="BN119" s="171"/>
      <c r="BO119" s="171"/>
      <c r="BP119" s="171"/>
      <c r="BQ119" s="171"/>
      <c r="BR119" s="171"/>
      <c r="BS119" s="171"/>
      <c r="BT119" s="171"/>
      <c r="BU119" s="171"/>
      <c r="BV119" s="171"/>
      <c r="BW119" s="171"/>
      <c r="BX119" s="171"/>
      <c r="BY119" s="171"/>
      <c r="BZ119" s="171"/>
      <c r="CA119" s="171"/>
      <c r="CB119" s="171"/>
      <c r="CC119" s="171"/>
      <c r="CD119" s="171"/>
      <c r="CE119" s="171"/>
      <c r="CF119" s="171"/>
      <c r="CG119" s="171"/>
      <c r="CH119" s="171"/>
      <c r="CI119" s="171"/>
      <c r="CJ119" s="171"/>
      <c r="CK119" s="171"/>
      <c r="CL119" s="171"/>
      <c r="CM119" s="171"/>
      <c r="CN119" s="171"/>
      <c r="CO119" s="171"/>
      <c r="CP119" s="171"/>
      <c r="CQ119" s="171"/>
      <c r="CR119" s="171"/>
      <c r="CS119" s="171"/>
      <c r="CT119" s="171"/>
    </row>
    <row r="120" spans="1:98" s="121" customFormat="1" ht="12" customHeight="1">
      <c r="A120" s="184"/>
      <c r="B120" s="184"/>
      <c r="C120" s="567"/>
      <c r="D120" s="568"/>
      <c r="E120" s="568"/>
      <c r="F120" s="568"/>
      <c r="G120" s="568"/>
      <c r="H120" s="568"/>
      <c r="I120" s="568"/>
      <c r="J120" s="569"/>
      <c r="K120" s="732"/>
      <c r="L120" s="733"/>
      <c r="M120" s="733"/>
      <c r="N120" s="733"/>
      <c r="O120" s="733"/>
      <c r="P120" s="733"/>
      <c r="Q120" s="733"/>
      <c r="R120" s="733"/>
      <c r="S120" s="733"/>
      <c r="T120" s="733"/>
      <c r="U120" s="733"/>
      <c r="V120" s="733"/>
      <c r="W120" s="733"/>
      <c r="X120" s="733"/>
      <c r="Y120" s="733"/>
      <c r="Z120" s="733"/>
      <c r="AA120" s="733"/>
      <c r="AB120" s="733"/>
      <c r="AC120" s="733"/>
      <c r="AD120" s="733"/>
      <c r="AE120" s="733"/>
      <c r="AF120" s="733"/>
      <c r="AG120" s="733"/>
      <c r="AH120" s="733"/>
      <c r="AI120" s="733"/>
      <c r="AJ120" s="733"/>
      <c r="AK120" s="733"/>
      <c r="AL120" s="733"/>
      <c r="AM120" s="733"/>
      <c r="AN120" s="733"/>
      <c r="AO120" s="733"/>
      <c r="AP120" s="733"/>
      <c r="AQ120" s="733"/>
      <c r="AR120" s="733"/>
      <c r="AS120" s="733"/>
      <c r="AT120" s="733"/>
      <c r="AU120" s="733"/>
      <c r="AV120" s="734"/>
      <c r="AW120" s="110" t="s">
        <v>223</v>
      </c>
      <c r="AX120" s="111"/>
      <c r="AY120" s="111"/>
      <c r="AZ120" s="111"/>
      <c r="BA120" s="111"/>
      <c r="BB120" s="111"/>
      <c r="BC120" s="111"/>
      <c r="BD120" s="125"/>
      <c r="BE120" s="125"/>
      <c r="BF120" s="125"/>
      <c r="BG120" s="171"/>
      <c r="BH120" s="171"/>
      <c r="BI120" s="171"/>
      <c r="BJ120" s="171"/>
      <c r="BK120" s="171"/>
      <c r="BL120" s="171"/>
      <c r="BM120" s="171"/>
      <c r="BN120" s="171"/>
      <c r="BO120" s="171"/>
      <c r="BP120" s="171"/>
      <c r="BQ120" s="171"/>
      <c r="BR120" s="171"/>
      <c r="BS120" s="171"/>
      <c r="BT120" s="171"/>
      <c r="BU120" s="171"/>
      <c r="BV120" s="171"/>
      <c r="BW120" s="171"/>
      <c r="BX120" s="171"/>
      <c r="BY120" s="171"/>
      <c r="BZ120" s="171"/>
      <c r="CA120" s="171"/>
      <c r="CB120" s="171"/>
      <c r="CC120" s="171"/>
      <c r="CD120" s="171"/>
      <c r="CE120" s="171"/>
      <c r="CF120" s="171"/>
      <c r="CG120" s="171"/>
      <c r="CH120" s="171"/>
      <c r="CI120" s="171"/>
      <c r="CJ120" s="171"/>
      <c r="CK120" s="171"/>
      <c r="CL120" s="171"/>
      <c r="CM120" s="171"/>
      <c r="CN120" s="171"/>
      <c r="CO120" s="171"/>
      <c r="CP120" s="171"/>
      <c r="CQ120" s="171"/>
      <c r="CR120" s="171"/>
      <c r="CS120" s="171"/>
      <c r="CT120" s="171"/>
    </row>
    <row r="121" spans="1:98" s="121" customFormat="1" ht="45" customHeight="1">
      <c r="A121" s="184"/>
      <c r="B121" s="184"/>
      <c r="C121" s="567"/>
      <c r="D121" s="568"/>
      <c r="E121" s="568"/>
      <c r="F121" s="568"/>
      <c r="G121" s="568"/>
      <c r="H121" s="568"/>
      <c r="I121" s="568"/>
      <c r="J121" s="569"/>
      <c r="K121" s="735"/>
      <c r="L121" s="736"/>
      <c r="M121" s="736"/>
      <c r="N121" s="736"/>
      <c r="O121" s="736"/>
      <c r="P121" s="736"/>
      <c r="Q121" s="736"/>
      <c r="R121" s="736"/>
      <c r="S121" s="736"/>
      <c r="T121" s="736"/>
      <c r="U121" s="736"/>
      <c r="V121" s="736"/>
      <c r="W121" s="736"/>
      <c r="X121" s="736"/>
      <c r="Y121" s="736"/>
      <c r="Z121" s="736"/>
      <c r="AA121" s="736"/>
      <c r="AB121" s="736"/>
      <c r="AC121" s="736"/>
      <c r="AD121" s="736"/>
      <c r="AE121" s="736"/>
      <c r="AF121" s="736"/>
      <c r="AG121" s="736"/>
      <c r="AH121" s="736"/>
      <c r="AI121" s="736"/>
      <c r="AJ121" s="736"/>
      <c r="AK121" s="736"/>
      <c r="AL121" s="736"/>
      <c r="AM121" s="736"/>
      <c r="AN121" s="736"/>
      <c r="AO121" s="736"/>
      <c r="AP121" s="736"/>
      <c r="AQ121" s="736"/>
      <c r="AR121" s="736"/>
      <c r="AS121" s="736"/>
      <c r="AT121" s="736"/>
      <c r="AU121" s="736"/>
      <c r="AV121" s="737"/>
      <c r="AW121" s="112">
        <f>+LEN(K120)</f>
        <v>0</v>
      </c>
      <c r="AX121" s="111"/>
      <c r="AY121" s="111"/>
      <c r="AZ121" s="111"/>
      <c r="BA121" s="111"/>
      <c r="BB121" s="111"/>
      <c r="BC121" s="111"/>
      <c r="BD121" s="125"/>
      <c r="BE121" s="125"/>
      <c r="BF121" s="125"/>
      <c r="BG121" s="171"/>
      <c r="BH121" s="171"/>
      <c r="BI121" s="171"/>
      <c r="BJ121" s="171"/>
      <c r="BK121" s="171"/>
      <c r="BL121" s="171"/>
      <c r="BM121" s="171"/>
      <c r="BN121" s="171"/>
      <c r="BO121" s="171"/>
      <c r="BP121" s="171"/>
      <c r="BQ121" s="171"/>
      <c r="BR121" s="171"/>
      <c r="BS121" s="171"/>
      <c r="BT121" s="171"/>
      <c r="BU121" s="171"/>
      <c r="BV121" s="171"/>
      <c r="BW121" s="171"/>
      <c r="BX121" s="171"/>
      <c r="BY121" s="171"/>
      <c r="BZ121" s="171"/>
      <c r="CA121" s="171"/>
      <c r="CB121" s="171"/>
      <c r="CC121" s="171"/>
      <c r="CD121" s="171"/>
      <c r="CE121" s="171"/>
      <c r="CF121" s="171"/>
      <c r="CG121" s="171"/>
      <c r="CH121" s="171"/>
      <c r="CI121" s="171"/>
      <c r="CJ121" s="171"/>
      <c r="CK121" s="171"/>
      <c r="CL121" s="171"/>
      <c r="CM121" s="171"/>
      <c r="CN121" s="171"/>
      <c r="CO121" s="171"/>
      <c r="CP121" s="171"/>
      <c r="CQ121" s="171"/>
      <c r="CR121" s="171"/>
      <c r="CS121" s="171"/>
      <c r="CT121" s="171"/>
    </row>
    <row r="122" spans="1:98" s="121" customFormat="1" ht="45" customHeight="1">
      <c r="A122" s="184"/>
      <c r="B122" s="184"/>
      <c r="C122" s="567"/>
      <c r="D122" s="568"/>
      <c r="E122" s="568"/>
      <c r="F122" s="568"/>
      <c r="G122" s="568"/>
      <c r="H122" s="568"/>
      <c r="I122" s="568"/>
      <c r="J122" s="569"/>
      <c r="K122" s="735"/>
      <c r="L122" s="736"/>
      <c r="M122" s="736"/>
      <c r="N122" s="736"/>
      <c r="O122" s="736"/>
      <c r="P122" s="736"/>
      <c r="Q122" s="736"/>
      <c r="R122" s="736"/>
      <c r="S122" s="736"/>
      <c r="T122" s="736"/>
      <c r="U122" s="736"/>
      <c r="V122" s="736"/>
      <c r="W122" s="736"/>
      <c r="X122" s="736"/>
      <c r="Y122" s="736"/>
      <c r="Z122" s="736"/>
      <c r="AA122" s="736"/>
      <c r="AB122" s="736"/>
      <c r="AC122" s="736"/>
      <c r="AD122" s="736"/>
      <c r="AE122" s="736"/>
      <c r="AF122" s="736"/>
      <c r="AG122" s="736"/>
      <c r="AH122" s="736"/>
      <c r="AI122" s="736"/>
      <c r="AJ122" s="736"/>
      <c r="AK122" s="736"/>
      <c r="AL122" s="736"/>
      <c r="AM122" s="736"/>
      <c r="AN122" s="736"/>
      <c r="AO122" s="736"/>
      <c r="AP122" s="736"/>
      <c r="AQ122" s="736"/>
      <c r="AR122" s="736"/>
      <c r="AS122" s="736"/>
      <c r="AT122" s="736"/>
      <c r="AU122" s="736"/>
      <c r="AV122" s="737"/>
      <c r="AW122" s="165" t="str">
        <f>+IF(AW121&gt;600,"設定文字数を超過しています","")</f>
        <v/>
      </c>
      <c r="AX122" s="111"/>
      <c r="AY122" s="111"/>
      <c r="AZ122" s="111"/>
      <c r="BA122" s="111"/>
      <c r="BB122" s="111"/>
      <c r="BC122" s="111"/>
      <c r="BD122" s="125"/>
      <c r="BE122" s="125"/>
      <c r="BF122" s="125"/>
      <c r="BG122" s="171"/>
      <c r="BH122" s="171"/>
      <c r="BI122" s="171"/>
      <c r="BJ122" s="171"/>
      <c r="BK122" s="171"/>
      <c r="BL122" s="171"/>
      <c r="BM122" s="171"/>
      <c r="BN122" s="171"/>
      <c r="BO122" s="171"/>
      <c r="BP122" s="171"/>
      <c r="BQ122" s="171"/>
      <c r="BR122" s="171"/>
      <c r="BS122" s="171"/>
      <c r="BT122" s="171"/>
      <c r="BU122" s="171"/>
      <c r="BV122" s="171"/>
      <c r="BW122" s="171"/>
      <c r="BX122" s="171"/>
      <c r="BY122" s="171"/>
      <c r="BZ122" s="171"/>
      <c r="CA122" s="171"/>
      <c r="CB122" s="171"/>
      <c r="CC122" s="171"/>
      <c r="CD122" s="171"/>
      <c r="CE122" s="171"/>
      <c r="CF122" s="171"/>
      <c r="CG122" s="171"/>
      <c r="CH122" s="171"/>
      <c r="CI122" s="171"/>
      <c r="CJ122" s="171"/>
      <c r="CK122" s="171"/>
      <c r="CL122" s="171"/>
      <c r="CM122" s="171"/>
      <c r="CN122" s="171"/>
      <c r="CO122" s="171"/>
      <c r="CP122" s="171"/>
      <c r="CQ122" s="171"/>
      <c r="CR122" s="171"/>
      <c r="CS122" s="171"/>
      <c r="CT122" s="171"/>
    </row>
    <row r="123" spans="1:98" s="121" customFormat="1" ht="49.25" customHeight="1">
      <c r="A123" s="184"/>
      <c r="B123" s="184"/>
      <c r="C123" s="567"/>
      <c r="D123" s="568"/>
      <c r="E123" s="568"/>
      <c r="F123" s="568"/>
      <c r="G123" s="568"/>
      <c r="H123" s="568"/>
      <c r="I123" s="568"/>
      <c r="J123" s="569"/>
      <c r="K123" s="735"/>
      <c r="L123" s="736"/>
      <c r="M123" s="736"/>
      <c r="N123" s="736"/>
      <c r="O123" s="736"/>
      <c r="P123" s="736"/>
      <c r="Q123" s="736"/>
      <c r="R123" s="736"/>
      <c r="S123" s="736"/>
      <c r="T123" s="736"/>
      <c r="U123" s="736"/>
      <c r="V123" s="736"/>
      <c r="W123" s="736"/>
      <c r="X123" s="736"/>
      <c r="Y123" s="736"/>
      <c r="Z123" s="736"/>
      <c r="AA123" s="736"/>
      <c r="AB123" s="736"/>
      <c r="AC123" s="736"/>
      <c r="AD123" s="736"/>
      <c r="AE123" s="736"/>
      <c r="AF123" s="736"/>
      <c r="AG123" s="736"/>
      <c r="AH123" s="736"/>
      <c r="AI123" s="736"/>
      <c r="AJ123" s="736"/>
      <c r="AK123" s="736"/>
      <c r="AL123" s="736"/>
      <c r="AM123" s="736"/>
      <c r="AN123" s="736"/>
      <c r="AO123" s="736"/>
      <c r="AP123" s="736"/>
      <c r="AQ123" s="736"/>
      <c r="AR123" s="736"/>
      <c r="AS123" s="736"/>
      <c r="AT123" s="736"/>
      <c r="AU123" s="736"/>
      <c r="AV123" s="737"/>
      <c r="AX123" s="111"/>
      <c r="AY123" s="111"/>
      <c r="AZ123" s="111"/>
      <c r="BA123" s="111"/>
      <c r="BB123" s="111"/>
      <c r="BC123" s="111"/>
      <c r="BD123" s="125"/>
      <c r="BE123" s="125"/>
      <c r="BF123" s="125"/>
      <c r="BG123" s="171"/>
      <c r="BH123" s="171"/>
      <c r="BI123" s="171"/>
      <c r="BJ123" s="171"/>
      <c r="BK123" s="171"/>
      <c r="BL123" s="171"/>
      <c r="BM123" s="171"/>
      <c r="BN123" s="171"/>
      <c r="BO123" s="171"/>
      <c r="BP123" s="171"/>
      <c r="BQ123" s="171"/>
      <c r="BR123" s="171"/>
      <c r="BS123" s="171"/>
      <c r="BT123" s="171"/>
      <c r="BU123" s="171"/>
      <c r="BV123" s="171"/>
      <c r="BW123" s="171"/>
      <c r="BX123" s="171"/>
      <c r="BY123" s="171"/>
      <c r="BZ123" s="171"/>
      <c r="CA123" s="171"/>
      <c r="CB123" s="171"/>
      <c r="CC123" s="171"/>
      <c r="CD123" s="171"/>
      <c r="CE123" s="171"/>
      <c r="CF123" s="171"/>
      <c r="CG123" s="171"/>
      <c r="CH123" s="171"/>
      <c r="CI123" s="171"/>
      <c r="CJ123" s="171"/>
      <c r="CK123" s="171"/>
      <c r="CL123" s="171"/>
      <c r="CM123" s="171"/>
      <c r="CN123" s="171"/>
      <c r="CO123" s="171"/>
      <c r="CP123" s="171"/>
      <c r="CQ123" s="171"/>
      <c r="CR123" s="171"/>
      <c r="CS123" s="171"/>
      <c r="CT123" s="171"/>
    </row>
    <row r="124" spans="1:98" s="121" customFormat="1" ht="12" customHeight="1">
      <c r="A124" s="184"/>
      <c r="B124" s="184"/>
      <c r="C124" s="567"/>
      <c r="D124" s="568"/>
      <c r="E124" s="568"/>
      <c r="F124" s="568"/>
      <c r="G124" s="568"/>
      <c r="H124" s="568"/>
      <c r="I124" s="568"/>
      <c r="J124" s="569"/>
      <c r="K124" s="735"/>
      <c r="L124" s="736"/>
      <c r="M124" s="736"/>
      <c r="N124" s="736"/>
      <c r="O124" s="736"/>
      <c r="P124" s="736"/>
      <c r="Q124" s="736"/>
      <c r="R124" s="736"/>
      <c r="S124" s="736"/>
      <c r="T124" s="736"/>
      <c r="U124" s="736"/>
      <c r="V124" s="736"/>
      <c r="W124" s="736"/>
      <c r="X124" s="736"/>
      <c r="Y124" s="736"/>
      <c r="Z124" s="736"/>
      <c r="AA124" s="736"/>
      <c r="AB124" s="736"/>
      <c r="AC124" s="736"/>
      <c r="AD124" s="736"/>
      <c r="AE124" s="736"/>
      <c r="AF124" s="736"/>
      <c r="AG124" s="736"/>
      <c r="AH124" s="736"/>
      <c r="AI124" s="736"/>
      <c r="AJ124" s="736"/>
      <c r="AK124" s="736"/>
      <c r="AL124" s="736"/>
      <c r="AM124" s="736"/>
      <c r="AN124" s="736"/>
      <c r="AO124" s="736"/>
      <c r="AP124" s="736"/>
      <c r="AQ124" s="736"/>
      <c r="AR124" s="736"/>
      <c r="AS124" s="736"/>
      <c r="AT124" s="736"/>
      <c r="AU124" s="736"/>
      <c r="AV124" s="737"/>
      <c r="AW124" s="110"/>
      <c r="AX124" s="111"/>
      <c r="AY124" s="111"/>
      <c r="AZ124" s="111"/>
      <c r="BA124" s="111"/>
      <c r="BB124" s="111"/>
      <c r="BC124" s="111"/>
      <c r="BD124" s="125"/>
      <c r="BE124" s="125"/>
      <c r="BF124" s="125"/>
      <c r="BG124" s="171"/>
      <c r="BH124" s="171"/>
      <c r="BI124" s="171"/>
      <c r="BJ124" s="171"/>
      <c r="BK124" s="171"/>
      <c r="BL124" s="171"/>
      <c r="BM124" s="171"/>
      <c r="BN124" s="171"/>
      <c r="BO124" s="171"/>
      <c r="BP124" s="171"/>
      <c r="BQ124" s="171"/>
      <c r="BR124" s="171"/>
      <c r="BS124" s="171"/>
      <c r="BT124" s="171"/>
      <c r="BU124" s="171"/>
      <c r="BV124" s="171"/>
      <c r="BW124" s="171"/>
      <c r="BX124" s="171"/>
      <c r="BY124" s="171"/>
      <c r="BZ124" s="171"/>
      <c r="CA124" s="171"/>
      <c r="CB124" s="171"/>
      <c r="CC124" s="171"/>
      <c r="CD124" s="171"/>
      <c r="CE124" s="171"/>
      <c r="CF124" s="171"/>
      <c r="CG124" s="171"/>
      <c r="CH124" s="171"/>
      <c r="CI124" s="171"/>
      <c r="CJ124" s="171"/>
      <c r="CK124" s="171"/>
      <c r="CL124" s="171"/>
      <c r="CM124" s="171"/>
      <c r="CN124" s="171"/>
      <c r="CO124" s="171"/>
      <c r="CP124" s="171"/>
      <c r="CQ124" s="171"/>
      <c r="CR124" s="171"/>
      <c r="CS124" s="171"/>
      <c r="CT124" s="171"/>
    </row>
    <row r="125" spans="1:98" s="121" customFormat="1" ht="60.65" customHeight="1">
      <c r="A125" s="184"/>
      <c r="B125" s="184"/>
      <c r="C125" s="567"/>
      <c r="D125" s="568"/>
      <c r="E125" s="568"/>
      <c r="F125" s="568"/>
      <c r="G125" s="568"/>
      <c r="H125" s="568"/>
      <c r="I125" s="568"/>
      <c r="J125" s="569"/>
      <c r="K125" s="735"/>
      <c r="L125" s="736"/>
      <c r="M125" s="736"/>
      <c r="N125" s="736"/>
      <c r="O125" s="736"/>
      <c r="P125" s="736"/>
      <c r="Q125" s="736"/>
      <c r="R125" s="736"/>
      <c r="S125" s="736"/>
      <c r="T125" s="736"/>
      <c r="U125" s="736"/>
      <c r="V125" s="736"/>
      <c r="W125" s="736"/>
      <c r="X125" s="736"/>
      <c r="Y125" s="736"/>
      <c r="Z125" s="736"/>
      <c r="AA125" s="736"/>
      <c r="AB125" s="736"/>
      <c r="AC125" s="736"/>
      <c r="AD125" s="736"/>
      <c r="AE125" s="736"/>
      <c r="AF125" s="736"/>
      <c r="AG125" s="736"/>
      <c r="AH125" s="736"/>
      <c r="AI125" s="736"/>
      <c r="AJ125" s="736"/>
      <c r="AK125" s="736"/>
      <c r="AL125" s="736"/>
      <c r="AM125" s="736"/>
      <c r="AN125" s="736"/>
      <c r="AO125" s="736"/>
      <c r="AP125" s="736"/>
      <c r="AQ125" s="736"/>
      <c r="AR125" s="736"/>
      <c r="AS125" s="736"/>
      <c r="AT125" s="736"/>
      <c r="AU125" s="736"/>
      <c r="AV125" s="737"/>
      <c r="AW125" s="108"/>
      <c r="AX125" s="111"/>
      <c r="AY125" s="111"/>
      <c r="AZ125" s="111"/>
      <c r="BA125" s="111"/>
      <c r="BB125" s="111"/>
      <c r="BC125" s="111"/>
      <c r="BD125" s="125"/>
      <c r="BE125" s="125"/>
      <c r="BF125" s="125"/>
      <c r="BG125" s="171"/>
      <c r="BH125" s="171"/>
      <c r="BI125" s="171"/>
      <c r="BJ125" s="171"/>
      <c r="BK125" s="171"/>
      <c r="BL125" s="171"/>
      <c r="BM125" s="171"/>
      <c r="BN125" s="171"/>
      <c r="BO125" s="171"/>
      <c r="BP125" s="171"/>
      <c r="BQ125" s="171"/>
      <c r="BR125" s="171"/>
      <c r="BS125" s="171"/>
      <c r="BT125" s="171"/>
      <c r="BU125" s="171"/>
      <c r="BV125" s="171"/>
      <c r="BW125" s="171"/>
      <c r="BX125" s="171"/>
      <c r="BY125" s="171"/>
      <c r="BZ125" s="171"/>
      <c r="CA125" s="171"/>
      <c r="CB125" s="171"/>
      <c r="CC125" s="171"/>
      <c r="CD125" s="171"/>
      <c r="CE125" s="171"/>
      <c r="CF125" s="171"/>
      <c r="CG125" s="171"/>
      <c r="CH125" s="171"/>
      <c r="CI125" s="171"/>
      <c r="CJ125" s="171"/>
      <c r="CK125" s="171"/>
      <c r="CL125" s="171"/>
      <c r="CM125" s="171"/>
      <c r="CN125" s="171"/>
      <c r="CO125" s="171"/>
      <c r="CP125" s="171"/>
      <c r="CQ125" s="171"/>
      <c r="CR125" s="171"/>
      <c r="CS125" s="171"/>
      <c r="CT125" s="171"/>
    </row>
    <row r="126" spans="1:98" s="121" customFormat="1" ht="5" hidden="1" customHeight="1">
      <c r="A126" s="184"/>
      <c r="B126" s="184"/>
      <c r="C126" s="567"/>
      <c r="D126" s="568"/>
      <c r="E126" s="568"/>
      <c r="F126" s="568"/>
      <c r="G126" s="568"/>
      <c r="H126" s="568"/>
      <c r="I126" s="568"/>
      <c r="J126" s="569"/>
      <c r="K126" s="735"/>
      <c r="L126" s="736"/>
      <c r="M126" s="736"/>
      <c r="N126" s="736"/>
      <c r="O126" s="736"/>
      <c r="P126" s="736"/>
      <c r="Q126" s="736"/>
      <c r="R126" s="736"/>
      <c r="S126" s="736"/>
      <c r="T126" s="736"/>
      <c r="U126" s="736"/>
      <c r="V126" s="736"/>
      <c r="W126" s="736"/>
      <c r="X126" s="736"/>
      <c r="Y126" s="736"/>
      <c r="Z126" s="736"/>
      <c r="AA126" s="736"/>
      <c r="AB126" s="736"/>
      <c r="AC126" s="736"/>
      <c r="AD126" s="736"/>
      <c r="AE126" s="736"/>
      <c r="AF126" s="736"/>
      <c r="AG126" s="736"/>
      <c r="AH126" s="736"/>
      <c r="AI126" s="736"/>
      <c r="AJ126" s="736"/>
      <c r="AK126" s="736"/>
      <c r="AL126" s="736"/>
      <c r="AM126" s="736"/>
      <c r="AN126" s="736"/>
      <c r="AO126" s="736"/>
      <c r="AP126" s="736"/>
      <c r="AQ126" s="736"/>
      <c r="AR126" s="736"/>
      <c r="AS126" s="736"/>
      <c r="AT126" s="736"/>
      <c r="AU126" s="736"/>
      <c r="AV126" s="737"/>
      <c r="AW126" s="165" t="str">
        <f>+IF(AW125&gt;400,"設定文字数を超過しています","")</f>
        <v/>
      </c>
      <c r="AX126" s="111"/>
      <c r="AY126" s="111"/>
      <c r="AZ126" s="111"/>
      <c r="BA126" s="111"/>
      <c r="BB126" s="111"/>
      <c r="BC126" s="111"/>
      <c r="BD126" s="125"/>
      <c r="BE126" s="125"/>
      <c r="BF126" s="125"/>
      <c r="BG126" s="171"/>
      <c r="BH126" s="171"/>
      <c r="BI126" s="171"/>
      <c r="BJ126" s="171"/>
      <c r="BK126" s="171"/>
      <c r="BL126" s="171"/>
      <c r="BM126" s="171"/>
      <c r="BN126" s="171"/>
      <c r="BO126" s="171"/>
      <c r="BP126" s="171"/>
      <c r="BQ126" s="171"/>
      <c r="BR126" s="171"/>
      <c r="BS126" s="171"/>
      <c r="BT126" s="171"/>
      <c r="BU126" s="171"/>
      <c r="BV126" s="171"/>
      <c r="BW126" s="171"/>
      <c r="BX126" s="171"/>
      <c r="BY126" s="171"/>
      <c r="BZ126" s="171"/>
      <c r="CA126" s="171"/>
      <c r="CB126" s="171"/>
      <c r="CC126" s="171"/>
      <c r="CD126" s="171"/>
      <c r="CE126" s="171"/>
      <c r="CF126" s="171"/>
      <c r="CG126" s="171"/>
      <c r="CH126" s="171"/>
      <c r="CI126" s="171"/>
      <c r="CJ126" s="171"/>
      <c r="CK126" s="171"/>
      <c r="CL126" s="171"/>
      <c r="CM126" s="171"/>
      <c r="CN126" s="171"/>
      <c r="CO126" s="171"/>
      <c r="CP126" s="171"/>
      <c r="CQ126" s="171"/>
      <c r="CR126" s="171"/>
      <c r="CS126" s="171"/>
      <c r="CT126" s="171"/>
    </row>
    <row r="127" spans="1:98" s="121" customFormat="1" ht="45" hidden="1" customHeight="1">
      <c r="A127" s="184"/>
      <c r="B127" s="184"/>
      <c r="C127" s="567"/>
      <c r="D127" s="568"/>
      <c r="E127" s="568"/>
      <c r="F127" s="568"/>
      <c r="G127" s="568"/>
      <c r="H127" s="568"/>
      <c r="I127" s="568"/>
      <c r="J127" s="569"/>
      <c r="K127" s="738"/>
      <c r="L127" s="739"/>
      <c r="M127" s="739"/>
      <c r="N127" s="739"/>
      <c r="O127" s="739"/>
      <c r="P127" s="739"/>
      <c r="Q127" s="739"/>
      <c r="R127" s="739"/>
      <c r="S127" s="739"/>
      <c r="T127" s="739"/>
      <c r="U127" s="739"/>
      <c r="V127" s="739"/>
      <c r="W127" s="739"/>
      <c r="X127" s="739"/>
      <c r="Y127" s="739"/>
      <c r="Z127" s="739"/>
      <c r="AA127" s="739"/>
      <c r="AB127" s="739"/>
      <c r="AC127" s="739"/>
      <c r="AD127" s="739"/>
      <c r="AE127" s="739"/>
      <c r="AF127" s="739"/>
      <c r="AG127" s="739"/>
      <c r="AH127" s="739"/>
      <c r="AI127" s="739"/>
      <c r="AJ127" s="739"/>
      <c r="AK127" s="739"/>
      <c r="AL127" s="739"/>
      <c r="AM127" s="739"/>
      <c r="AN127" s="739"/>
      <c r="AO127" s="739"/>
      <c r="AP127" s="739"/>
      <c r="AQ127" s="739"/>
      <c r="AR127" s="739"/>
      <c r="AS127" s="739"/>
      <c r="AT127" s="739"/>
      <c r="AU127" s="739"/>
      <c r="AV127" s="740"/>
      <c r="AX127" s="111"/>
      <c r="AY127" s="111"/>
      <c r="AZ127" s="111"/>
      <c r="BA127" s="111"/>
      <c r="BB127" s="111"/>
      <c r="BC127" s="111"/>
      <c r="BD127" s="125"/>
      <c r="BE127" s="125"/>
      <c r="BF127" s="125"/>
      <c r="BG127" s="171"/>
      <c r="BH127" s="171"/>
      <c r="BI127" s="171"/>
      <c r="BJ127" s="171"/>
      <c r="BK127" s="171"/>
      <c r="BL127" s="171"/>
      <c r="BM127" s="171"/>
      <c r="BN127" s="171"/>
      <c r="BO127" s="171"/>
      <c r="BP127" s="171"/>
      <c r="BQ127" s="171"/>
      <c r="BR127" s="171"/>
      <c r="BS127" s="171"/>
      <c r="BT127" s="171"/>
      <c r="BU127" s="171"/>
      <c r="BV127" s="171"/>
      <c r="BW127" s="171"/>
      <c r="BX127" s="171"/>
      <c r="BY127" s="171"/>
      <c r="BZ127" s="171"/>
      <c r="CA127" s="171"/>
      <c r="CB127" s="171"/>
      <c r="CC127" s="171"/>
      <c r="CD127" s="171"/>
      <c r="CE127" s="171"/>
      <c r="CF127" s="171"/>
      <c r="CG127" s="171"/>
      <c r="CH127" s="171"/>
      <c r="CI127" s="171"/>
      <c r="CJ127" s="171"/>
      <c r="CK127" s="171"/>
      <c r="CL127" s="171"/>
      <c r="CM127" s="171"/>
      <c r="CN127" s="171"/>
      <c r="CO127" s="171"/>
      <c r="CP127" s="171"/>
      <c r="CQ127" s="171"/>
      <c r="CR127" s="171"/>
      <c r="CS127" s="171"/>
      <c r="CT127" s="171"/>
    </row>
    <row r="128" spans="1:98" ht="15" customHeight="1">
      <c r="A128" s="124"/>
      <c r="B128" s="124"/>
      <c r="C128" s="777" t="s">
        <v>414</v>
      </c>
      <c r="D128" s="778"/>
      <c r="E128" s="778"/>
      <c r="F128" s="778"/>
      <c r="G128" s="778"/>
      <c r="H128" s="778"/>
      <c r="I128" s="778"/>
      <c r="J128" s="778"/>
      <c r="K128" s="598" t="s">
        <v>411</v>
      </c>
      <c r="L128" s="599"/>
      <c r="M128" s="599"/>
      <c r="N128" s="599"/>
      <c r="O128" s="599"/>
      <c r="P128" s="599"/>
      <c r="Q128" s="599"/>
      <c r="R128" s="599"/>
      <c r="S128" s="599"/>
      <c r="T128" s="599"/>
      <c r="U128" s="599"/>
      <c r="V128" s="599"/>
      <c r="W128" s="599"/>
      <c r="X128" s="599"/>
      <c r="Y128" s="599"/>
      <c r="Z128" s="599"/>
      <c r="AA128" s="599"/>
      <c r="AB128" s="599"/>
      <c r="AC128" s="599"/>
      <c r="AD128" s="599"/>
      <c r="AE128" s="599"/>
      <c r="AF128" s="599"/>
      <c r="AG128" s="599"/>
      <c r="AH128" s="599"/>
      <c r="AI128" s="599"/>
      <c r="AJ128" s="599"/>
      <c r="AK128" s="599"/>
      <c r="AL128" s="599"/>
      <c r="AM128" s="599"/>
      <c r="AN128" s="599"/>
      <c r="AO128" s="599"/>
      <c r="AP128" s="599"/>
      <c r="AQ128" s="599"/>
      <c r="AR128" s="599"/>
      <c r="AS128" s="599"/>
      <c r="AT128" s="599"/>
      <c r="AU128" s="599"/>
      <c r="AV128" s="600"/>
      <c r="AW128" s="117"/>
    </row>
    <row r="129" spans="1:98" ht="30" customHeight="1" thickBot="1">
      <c r="A129" s="124"/>
      <c r="B129" s="124"/>
      <c r="C129" s="779"/>
      <c r="D129" s="780"/>
      <c r="E129" s="780"/>
      <c r="F129" s="780"/>
      <c r="G129" s="780"/>
      <c r="H129" s="780"/>
      <c r="I129" s="780"/>
      <c r="J129" s="780"/>
      <c r="K129" s="783" t="s">
        <v>412</v>
      </c>
      <c r="L129" s="588"/>
      <c r="M129" s="784"/>
      <c r="N129" s="784"/>
      <c r="O129" s="784"/>
      <c r="P129" s="784"/>
      <c r="Q129" s="784"/>
      <c r="R129" s="784"/>
      <c r="S129" s="784"/>
      <c r="T129" s="784"/>
      <c r="U129" s="784"/>
      <c r="V129" s="784"/>
      <c r="W129" s="784"/>
      <c r="X129" s="784"/>
      <c r="Y129" s="784"/>
      <c r="Z129" s="784"/>
      <c r="AA129" s="784"/>
      <c r="AB129" s="784"/>
      <c r="AC129" s="784"/>
      <c r="AD129" s="588"/>
      <c r="AE129" s="588"/>
      <c r="AF129" s="784"/>
      <c r="AG129" s="784"/>
      <c r="AH129" s="784"/>
      <c r="AI129" s="784"/>
      <c r="AJ129" s="784"/>
      <c r="AK129" s="784"/>
      <c r="AL129" s="784"/>
      <c r="AM129" s="784"/>
      <c r="AN129" s="784"/>
      <c r="AO129" s="784"/>
      <c r="AP129" s="784"/>
      <c r="AQ129" s="784"/>
      <c r="AR129" s="784"/>
      <c r="AS129" s="784"/>
      <c r="AT129" s="784"/>
      <c r="AU129" s="784"/>
      <c r="AV129" s="785"/>
      <c r="AW129" s="117"/>
      <c r="AY129" s="190"/>
    </row>
    <row r="130" spans="1:98" s="121" customFormat="1" ht="15" customHeight="1" thickBot="1">
      <c r="A130" s="184"/>
      <c r="B130" s="184"/>
      <c r="C130" s="779"/>
      <c r="D130" s="780"/>
      <c r="E130" s="780"/>
      <c r="F130" s="780"/>
      <c r="G130" s="780"/>
      <c r="H130" s="780"/>
      <c r="I130" s="780"/>
      <c r="J130" s="780"/>
      <c r="K130" s="786" t="s">
        <v>66</v>
      </c>
      <c r="L130" s="787"/>
      <c r="M130" s="788" t="s">
        <v>413</v>
      </c>
      <c r="N130" s="788"/>
      <c r="O130" s="788"/>
      <c r="P130" s="788"/>
      <c r="Q130" s="788"/>
      <c r="R130" s="788"/>
      <c r="S130" s="788"/>
      <c r="T130" s="788"/>
      <c r="U130" s="788"/>
      <c r="V130" s="788"/>
      <c r="W130" s="788"/>
      <c r="X130" s="788"/>
      <c r="Y130" s="788"/>
      <c r="Z130" s="788"/>
      <c r="AA130" s="788"/>
      <c r="AB130" s="788"/>
      <c r="AC130" s="788"/>
      <c r="AD130" s="788"/>
      <c r="AE130" s="788"/>
      <c r="AF130" s="788"/>
      <c r="AG130" s="788"/>
      <c r="AH130" s="788"/>
      <c r="AI130" s="788"/>
      <c r="AJ130" s="788"/>
      <c r="AK130" s="788"/>
      <c r="AL130" s="788"/>
      <c r="AM130" s="788"/>
      <c r="AN130" s="788"/>
      <c r="AO130" s="788"/>
      <c r="AP130" s="788"/>
      <c r="AQ130" s="788"/>
      <c r="AR130" s="788"/>
      <c r="AS130" s="788"/>
      <c r="AT130" s="788"/>
      <c r="AU130" s="788"/>
      <c r="AV130" s="789"/>
      <c r="AW130" s="110" t="s">
        <v>223</v>
      </c>
      <c r="AX130" s="108"/>
      <c r="AY130" s="108"/>
      <c r="AZ130" s="108"/>
      <c r="BA130" s="108"/>
      <c r="BB130" s="108"/>
      <c r="BC130" s="108"/>
      <c r="BD130" s="125"/>
      <c r="BE130" s="125"/>
      <c r="BF130" s="125"/>
      <c r="BG130" s="171"/>
      <c r="BH130" s="171"/>
      <c r="BI130" s="171"/>
      <c r="BJ130" s="171"/>
      <c r="BK130" s="171"/>
      <c r="BL130" s="171"/>
      <c r="BM130" s="171"/>
      <c r="BN130" s="171"/>
      <c r="BO130" s="171"/>
      <c r="BP130" s="171"/>
      <c r="BQ130" s="171"/>
      <c r="BR130" s="171"/>
      <c r="BS130" s="171"/>
      <c r="BT130" s="171"/>
      <c r="BU130" s="171"/>
      <c r="BV130" s="171"/>
      <c r="BW130" s="171"/>
      <c r="BX130" s="171"/>
      <c r="BY130" s="171"/>
      <c r="BZ130" s="171"/>
      <c r="CA130" s="171"/>
      <c r="CB130" s="171"/>
      <c r="CC130" s="171"/>
      <c r="CD130" s="171"/>
      <c r="CE130" s="171"/>
      <c r="CF130" s="171"/>
      <c r="CG130" s="171"/>
      <c r="CH130" s="171"/>
      <c r="CI130" s="171"/>
      <c r="CJ130" s="171"/>
      <c r="CK130" s="171"/>
      <c r="CL130" s="171"/>
      <c r="CM130" s="171"/>
      <c r="CN130" s="171"/>
      <c r="CO130" s="171"/>
      <c r="CP130" s="171"/>
      <c r="CQ130" s="171"/>
      <c r="CR130" s="171"/>
      <c r="CS130" s="171"/>
      <c r="CT130" s="171"/>
    </row>
    <row r="131" spans="1:98" s="121" customFormat="1" ht="33.65" customHeight="1" thickBot="1">
      <c r="A131" s="184"/>
      <c r="B131" s="184"/>
      <c r="C131" s="779"/>
      <c r="D131" s="780"/>
      <c r="E131" s="780"/>
      <c r="F131" s="780"/>
      <c r="G131" s="780"/>
      <c r="H131" s="780"/>
      <c r="I131" s="780"/>
      <c r="J131" s="780"/>
      <c r="K131" s="786"/>
      <c r="L131" s="787"/>
      <c r="M131" s="790"/>
      <c r="N131" s="736"/>
      <c r="O131" s="736"/>
      <c r="P131" s="736"/>
      <c r="Q131" s="736"/>
      <c r="R131" s="736"/>
      <c r="S131" s="736"/>
      <c r="T131" s="736"/>
      <c r="U131" s="736"/>
      <c r="V131" s="736"/>
      <c r="W131" s="736"/>
      <c r="X131" s="736"/>
      <c r="Y131" s="736"/>
      <c r="Z131" s="736"/>
      <c r="AA131" s="736"/>
      <c r="AB131" s="736"/>
      <c r="AC131" s="736"/>
      <c r="AD131" s="736"/>
      <c r="AE131" s="736"/>
      <c r="AF131" s="736"/>
      <c r="AG131" s="736"/>
      <c r="AH131" s="736"/>
      <c r="AI131" s="736"/>
      <c r="AJ131" s="736"/>
      <c r="AK131" s="736"/>
      <c r="AL131" s="736"/>
      <c r="AM131" s="736"/>
      <c r="AN131" s="736"/>
      <c r="AO131" s="736"/>
      <c r="AP131" s="736"/>
      <c r="AQ131" s="736"/>
      <c r="AR131" s="736"/>
      <c r="AS131" s="736"/>
      <c r="AT131" s="736"/>
      <c r="AU131" s="736"/>
      <c r="AV131" s="737"/>
      <c r="AW131" s="108">
        <f>+LEN(M131)</f>
        <v>0</v>
      </c>
      <c r="AX131" s="108"/>
      <c r="AY131" s="108"/>
      <c r="AZ131" s="108"/>
      <c r="BA131" s="108"/>
      <c r="BB131" s="108"/>
      <c r="BC131" s="108"/>
      <c r="BD131" s="125"/>
      <c r="BE131" s="125"/>
      <c r="BF131" s="125"/>
      <c r="BG131" s="171"/>
      <c r="BH131" s="171"/>
      <c r="BI131" s="171"/>
      <c r="BJ131" s="171"/>
      <c r="BK131" s="171"/>
      <c r="BL131" s="171"/>
      <c r="BM131" s="171"/>
      <c r="BN131" s="171"/>
      <c r="BO131" s="171"/>
      <c r="BP131" s="171"/>
      <c r="BQ131" s="171"/>
      <c r="BR131" s="171"/>
      <c r="BS131" s="171"/>
      <c r="BT131" s="171"/>
      <c r="BU131" s="171"/>
      <c r="BV131" s="171"/>
      <c r="BW131" s="171"/>
      <c r="BX131" s="171"/>
      <c r="BY131" s="171"/>
      <c r="BZ131" s="171"/>
      <c r="CA131" s="171"/>
      <c r="CB131" s="171"/>
      <c r="CC131" s="171"/>
      <c r="CD131" s="171"/>
      <c r="CE131" s="171"/>
      <c r="CF131" s="171"/>
      <c r="CG131" s="171"/>
      <c r="CH131" s="171"/>
      <c r="CI131" s="171"/>
      <c r="CJ131" s="171"/>
      <c r="CK131" s="171"/>
      <c r="CL131" s="171"/>
      <c r="CM131" s="171"/>
      <c r="CN131" s="171"/>
      <c r="CO131" s="171"/>
      <c r="CP131" s="171"/>
      <c r="CQ131" s="171"/>
      <c r="CR131" s="171"/>
      <c r="CS131" s="171"/>
      <c r="CT131" s="171"/>
    </row>
    <row r="132" spans="1:98" s="121" customFormat="1" ht="33.65" customHeight="1" thickBot="1">
      <c r="A132" s="184"/>
      <c r="B132" s="184"/>
      <c r="C132" s="779"/>
      <c r="D132" s="780"/>
      <c r="E132" s="780"/>
      <c r="F132" s="780"/>
      <c r="G132" s="780"/>
      <c r="H132" s="780"/>
      <c r="I132" s="780"/>
      <c r="J132" s="780"/>
      <c r="K132" s="786"/>
      <c r="L132" s="787"/>
      <c r="M132" s="790"/>
      <c r="N132" s="736"/>
      <c r="O132" s="736"/>
      <c r="P132" s="736"/>
      <c r="Q132" s="736"/>
      <c r="R132" s="736"/>
      <c r="S132" s="736"/>
      <c r="T132" s="736"/>
      <c r="U132" s="736"/>
      <c r="V132" s="736"/>
      <c r="W132" s="736"/>
      <c r="X132" s="736"/>
      <c r="Y132" s="736"/>
      <c r="Z132" s="736"/>
      <c r="AA132" s="736"/>
      <c r="AB132" s="736"/>
      <c r="AC132" s="736"/>
      <c r="AD132" s="736"/>
      <c r="AE132" s="736"/>
      <c r="AF132" s="736"/>
      <c r="AG132" s="736"/>
      <c r="AH132" s="736"/>
      <c r="AI132" s="736"/>
      <c r="AJ132" s="736"/>
      <c r="AK132" s="736"/>
      <c r="AL132" s="736"/>
      <c r="AM132" s="736"/>
      <c r="AN132" s="736"/>
      <c r="AO132" s="736"/>
      <c r="AP132" s="736"/>
      <c r="AQ132" s="736"/>
      <c r="AR132" s="736"/>
      <c r="AS132" s="736"/>
      <c r="AT132" s="736"/>
      <c r="AU132" s="736"/>
      <c r="AV132" s="737"/>
      <c r="AW132" s="165" t="str">
        <f>+IF(AW131&gt;280,"設定文字数を超過しています","")</f>
        <v/>
      </c>
      <c r="AX132" s="108"/>
      <c r="AY132" s="108"/>
      <c r="AZ132" s="108"/>
      <c r="BA132" s="108"/>
      <c r="BB132" s="108"/>
      <c r="BC132" s="108"/>
      <c r="BD132" s="125"/>
      <c r="BE132" s="125"/>
      <c r="BF132" s="125"/>
      <c r="BG132" s="171"/>
      <c r="BH132" s="171"/>
      <c r="BI132" s="171"/>
      <c r="BJ132" s="171"/>
      <c r="BK132" s="171"/>
      <c r="BL132" s="171"/>
      <c r="BM132" s="171"/>
      <c r="BN132" s="171"/>
      <c r="BO132" s="171"/>
      <c r="BP132" s="171"/>
      <c r="BQ132" s="171"/>
      <c r="BR132" s="171"/>
      <c r="BS132" s="171"/>
      <c r="BT132" s="171"/>
      <c r="BU132" s="171"/>
      <c r="BV132" s="171"/>
      <c r="BW132" s="171"/>
      <c r="BX132" s="171"/>
      <c r="BY132" s="171"/>
      <c r="BZ132" s="171"/>
      <c r="CA132" s="171"/>
      <c r="CB132" s="171"/>
      <c r="CC132" s="171"/>
      <c r="CD132" s="171"/>
      <c r="CE132" s="171"/>
      <c r="CF132" s="171"/>
      <c r="CG132" s="171"/>
      <c r="CH132" s="171"/>
      <c r="CI132" s="171"/>
      <c r="CJ132" s="171"/>
      <c r="CK132" s="171"/>
      <c r="CL132" s="171"/>
      <c r="CM132" s="171"/>
      <c r="CN132" s="171"/>
      <c r="CO132" s="171"/>
      <c r="CP132" s="171"/>
      <c r="CQ132" s="171"/>
      <c r="CR132" s="171"/>
      <c r="CS132" s="171"/>
      <c r="CT132" s="171"/>
    </row>
    <row r="133" spans="1:98" s="121" customFormat="1" ht="65" customHeight="1" thickBot="1">
      <c r="A133" s="184"/>
      <c r="B133" s="184"/>
      <c r="C133" s="779"/>
      <c r="D133" s="780"/>
      <c r="E133" s="780"/>
      <c r="F133" s="780"/>
      <c r="G133" s="780"/>
      <c r="H133" s="780"/>
      <c r="I133" s="780"/>
      <c r="J133" s="780"/>
      <c r="K133" s="786"/>
      <c r="L133" s="787"/>
      <c r="M133" s="791"/>
      <c r="N133" s="739"/>
      <c r="O133" s="739"/>
      <c r="P133" s="739"/>
      <c r="Q133" s="739"/>
      <c r="R133" s="739"/>
      <c r="S133" s="739"/>
      <c r="T133" s="739"/>
      <c r="U133" s="739"/>
      <c r="V133" s="739"/>
      <c r="W133" s="739"/>
      <c r="X133" s="739"/>
      <c r="Y133" s="739"/>
      <c r="Z133" s="739"/>
      <c r="AA133" s="739"/>
      <c r="AB133" s="739"/>
      <c r="AC133" s="739"/>
      <c r="AD133" s="739"/>
      <c r="AE133" s="739"/>
      <c r="AF133" s="739"/>
      <c r="AG133" s="739"/>
      <c r="AH133" s="739"/>
      <c r="AI133" s="739"/>
      <c r="AJ133" s="739"/>
      <c r="AK133" s="739"/>
      <c r="AL133" s="739"/>
      <c r="AM133" s="739"/>
      <c r="AN133" s="739"/>
      <c r="AO133" s="739"/>
      <c r="AP133" s="739"/>
      <c r="AQ133" s="739"/>
      <c r="AR133" s="739"/>
      <c r="AS133" s="739"/>
      <c r="AT133" s="739"/>
      <c r="AU133" s="739"/>
      <c r="AV133" s="740"/>
      <c r="AX133" s="109"/>
      <c r="AY133" s="109"/>
      <c r="AZ133" s="109"/>
      <c r="BA133" s="109"/>
      <c r="BB133" s="109"/>
      <c r="BC133" s="109"/>
      <c r="BD133" s="125"/>
      <c r="BE133" s="125"/>
      <c r="BF133" s="125"/>
      <c r="BG133" s="171"/>
      <c r="BH133" s="171"/>
      <c r="BI133" s="171"/>
      <c r="BJ133" s="171"/>
      <c r="BK133" s="171"/>
      <c r="BL133" s="171"/>
      <c r="BM133" s="171"/>
      <c r="BN133" s="171"/>
      <c r="BO133" s="171"/>
      <c r="BP133" s="171"/>
      <c r="BQ133" s="171"/>
      <c r="BR133" s="171"/>
      <c r="BS133" s="171"/>
      <c r="BT133" s="171"/>
      <c r="BU133" s="171"/>
      <c r="BV133" s="171"/>
      <c r="BW133" s="171"/>
      <c r="BX133" s="171"/>
      <c r="BY133" s="171"/>
      <c r="BZ133" s="171"/>
      <c r="CA133" s="171"/>
      <c r="CB133" s="171"/>
      <c r="CC133" s="171"/>
      <c r="CD133" s="171"/>
      <c r="CE133" s="171"/>
      <c r="CF133" s="171"/>
      <c r="CG133" s="171"/>
      <c r="CH133" s="171"/>
      <c r="CI133" s="171"/>
      <c r="CJ133" s="171"/>
      <c r="CK133" s="171"/>
      <c r="CL133" s="171"/>
      <c r="CM133" s="171"/>
      <c r="CN133" s="171"/>
      <c r="CO133" s="171"/>
      <c r="CP133" s="171"/>
      <c r="CQ133" s="171"/>
      <c r="CR133" s="171"/>
      <c r="CS133" s="171"/>
      <c r="CT133" s="171"/>
    </row>
    <row r="134" spans="1:98" s="121" customFormat="1" ht="27" customHeight="1" thickBot="1">
      <c r="A134" s="184"/>
      <c r="B134" s="184"/>
      <c r="C134" s="779"/>
      <c r="D134" s="780"/>
      <c r="E134" s="780"/>
      <c r="F134" s="780"/>
      <c r="G134" s="780"/>
      <c r="H134" s="780"/>
      <c r="I134" s="780"/>
      <c r="J134" s="780"/>
      <c r="K134" s="792" t="s">
        <v>403</v>
      </c>
      <c r="L134" s="793"/>
      <c r="M134" s="793"/>
      <c r="N134" s="793"/>
      <c r="O134" s="793"/>
      <c r="P134" s="793"/>
      <c r="Q134" s="793"/>
      <c r="R134" s="793"/>
      <c r="S134" s="793"/>
      <c r="T134" s="793"/>
      <c r="U134" s="793"/>
      <c r="V134" s="793"/>
      <c r="W134" s="793"/>
      <c r="X134" s="793"/>
      <c r="Y134" s="793"/>
      <c r="Z134" s="793"/>
      <c r="AA134" s="793"/>
      <c r="AB134" s="793"/>
      <c r="AC134" s="793"/>
      <c r="AD134" s="793"/>
      <c r="AE134" s="793"/>
      <c r="AF134" s="793"/>
      <c r="AG134" s="793"/>
      <c r="AH134" s="793"/>
      <c r="AI134" s="793"/>
      <c r="AJ134" s="793"/>
      <c r="AK134" s="793"/>
      <c r="AL134" s="793"/>
      <c r="AM134" s="793"/>
      <c r="AN134" s="793"/>
      <c r="AO134" s="793"/>
      <c r="AP134" s="793"/>
      <c r="AQ134" s="793"/>
      <c r="AR134" s="793"/>
      <c r="AS134" s="793"/>
      <c r="AT134" s="793"/>
      <c r="AU134" s="793"/>
      <c r="AV134" s="794"/>
      <c r="AW134" s="110"/>
      <c r="AX134" s="108"/>
      <c r="AY134" s="108"/>
      <c r="AZ134" s="108"/>
      <c r="BA134" s="108"/>
      <c r="BB134" s="108"/>
      <c r="BC134" s="108"/>
      <c r="BD134" s="125"/>
      <c r="BE134" s="125"/>
      <c r="BF134" s="125"/>
      <c r="BG134" s="171"/>
      <c r="BH134" s="171"/>
      <c r="BI134" s="171"/>
      <c r="BJ134" s="171"/>
      <c r="BK134" s="171"/>
      <c r="BL134" s="171"/>
      <c r="BM134" s="171"/>
      <c r="BN134" s="171"/>
      <c r="BO134" s="171"/>
      <c r="BP134" s="171"/>
      <c r="BQ134" s="171"/>
      <c r="BR134" s="171"/>
      <c r="BS134" s="171"/>
      <c r="BT134" s="171"/>
      <c r="BU134" s="171"/>
      <c r="BV134" s="171"/>
      <c r="BW134" s="171"/>
      <c r="BX134" s="171"/>
      <c r="BY134" s="171"/>
      <c r="BZ134" s="171"/>
      <c r="CA134" s="171"/>
      <c r="CB134" s="171"/>
      <c r="CC134" s="171"/>
      <c r="CD134" s="171"/>
      <c r="CE134" s="171"/>
      <c r="CF134" s="171"/>
      <c r="CG134" s="171"/>
      <c r="CH134" s="171"/>
      <c r="CI134" s="171"/>
      <c r="CJ134" s="171"/>
      <c r="CK134" s="171"/>
      <c r="CL134" s="171"/>
      <c r="CM134" s="171"/>
      <c r="CN134" s="171"/>
      <c r="CO134" s="171"/>
      <c r="CP134" s="171"/>
      <c r="CQ134" s="171"/>
      <c r="CR134" s="171"/>
      <c r="CS134" s="171"/>
      <c r="CT134" s="171"/>
    </row>
    <row r="135" spans="1:98" s="121" customFormat="1" ht="33.65" customHeight="1" thickBot="1">
      <c r="A135" s="184"/>
      <c r="B135" s="184"/>
      <c r="C135" s="779"/>
      <c r="D135" s="780"/>
      <c r="E135" s="780"/>
      <c r="F135" s="780"/>
      <c r="G135" s="780"/>
      <c r="H135" s="780"/>
      <c r="I135" s="780"/>
      <c r="J135" s="780"/>
      <c r="K135" s="774"/>
      <c r="L135" s="775"/>
      <c r="M135" s="773" t="s">
        <v>291</v>
      </c>
      <c r="N135" s="773"/>
      <c r="O135" s="773"/>
      <c r="P135" s="773"/>
      <c r="Q135" s="773"/>
      <c r="R135" s="773"/>
      <c r="S135" s="774"/>
      <c r="T135" s="775"/>
      <c r="U135" s="768" t="s">
        <v>285</v>
      </c>
      <c r="V135" s="769"/>
      <c r="W135" s="769"/>
      <c r="X135" s="769"/>
      <c r="Y135" s="769"/>
      <c r="Z135" s="769"/>
      <c r="AA135" s="770"/>
      <c r="AB135" s="771"/>
      <c r="AC135" s="772" t="s">
        <v>290</v>
      </c>
      <c r="AD135" s="773"/>
      <c r="AE135" s="773"/>
      <c r="AF135" s="773"/>
      <c r="AG135" s="773"/>
      <c r="AH135" s="773"/>
      <c r="AI135" s="774"/>
      <c r="AJ135" s="775"/>
      <c r="AK135" s="768" t="s">
        <v>83</v>
      </c>
      <c r="AL135" s="769"/>
      <c r="AM135" s="769"/>
      <c r="AN135" s="776"/>
      <c r="AO135" s="776"/>
      <c r="AP135" s="776"/>
      <c r="AQ135" s="776"/>
      <c r="AR135" s="776"/>
      <c r="AS135" s="776"/>
      <c r="AT135" s="776"/>
      <c r="AU135" s="776"/>
      <c r="AV135" s="191" t="s">
        <v>84</v>
      </c>
      <c r="AW135" s="110" t="s">
        <v>223</v>
      </c>
      <c r="AX135" s="108"/>
      <c r="AY135" s="108"/>
      <c r="AZ135" s="108"/>
      <c r="BA135" s="108"/>
      <c r="BB135" s="108"/>
      <c r="BC135" s="108"/>
      <c r="BD135" s="125"/>
      <c r="BE135" s="125"/>
      <c r="BF135" s="125"/>
      <c r="BG135" s="171"/>
      <c r="BH135" s="171"/>
      <c r="BI135" s="171"/>
      <c r="BJ135" s="171"/>
      <c r="BK135" s="171"/>
      <c r="BL135" s="171"/>
      <c r="BM135" s="171"/>
      <c r="BN135" s="171"/>
      <c r="BO135" s="171"/>
      <c r="BP135" s="171"/>
      <c r="BQ135" s="171"/>
      <c r="BR135" s="171"/>
      <c r="BS135" s="171"/>
      <c r="BT135" s="171"/>
      <c r="BU135" s="171"/>
      <c r="BV135" s="171"/>
      <c r="BW135" s="171"/>
      <c r="BX135" s="171"/>
      <c r="BY135" s="171"/>
      <c r="BZ135" s="171"/>
      <c r="CA135" s="171"/>
      <c r="CB135" s="171"/>
      <c r="CC135" s="171"/>
      <c r="CD135" s="171"/>
      <c r="CE135" s="171"/>
      <c r="CF135" s="171"/>
      <c r="CG135" s="171"/>
      <c r="CH135" s="171"/>
      <c r="CI135" s="171"/>
      <c r="CJ135" s="171"/>
      <c r="CK135" s="171"/>
      <c r="CL135" s="171"/>
      <c r="CM135" s="171"/>
      <c r="CN135" s="171"/>
      <c r="CO135" s="171"/>
      <c r="CP135" s="171"/>
      <c r="CQ135" s="171"/>
      <c r="CR135" s="171"/>
      <c r="CS135" s="171"/>
      <c r="CT135" s="171"/>
    </row>
    <row r="136" spans="1:98" s="121" customFormat="1" ht="33.65" customHeight="1">
      <c r="A136" s="184"/>
      <c r="B136" s="184"/>
      <c r="C136" s="779"/>
      <c r="D136" s="780"/>
      <c r="E136" s="780"/>
      <c r="F136" s="780"/>
      <c r="G136" s="780"/>
      <c r="H136" s="780"/>
      <c r="I136" s="780"/>
      <c r="J136" s="780"/>
      <c r="K136" s="790"/>
      <c r="L136" s="736"/>
      <c r="M136" s="766"/>
      <c r="N136" s="766"/>
      <c r="O136" s="766"/>
      <c r="P136" s="766"/>
      <c r="Q136" s="766"/>
      <c r="R136" s="766"/>
      <c r="S136" s="736"/>
      <c r="T136" s="736"/>
      <c r="U136" s="766"/>
      <c r="V136" s="766"/>
      <c r="W136" s="766"/>
      <c r="X136" s="766"/>
      <c r="Y136" s="766"/>
      <c r="Z136" s="766"/>
      <c r="AA136" s="736"/>
      <c r="AB136" s="736"/>
      <c r="AC136" s="766"/>
      <c r="AD136" s="766"/>
      <c r="AE136" s="766"/>
      <c r="AF136" s="766"/>
      <c r="AG136" s="766"/>
      <c r="AH136" s="766"/>
      <c r="AI136" s="736"/>
      <c r="AJ136" s="736"/>
      <c r="AK136" s="766"/>
      <c r="AL136" s="766"/>
      <c r="AM136" s="766"/>
      <c r="AN136" s="766"/>
      <c r="AO136" s="766"/>
      <c r="AP136" s="766"/>
      <c r="AQ136" s="766"/>
      <c r="AR136" s="766"/>
      <c r="AS136" s="766"/>
      <c r="AT136" s="766"/>
      <c r="AU136" s="766"/>
      <c r="AV136" s="767"/>
      <c r="AW136" s="108">
        <f>+LEN(K136)</f>
        <v>0</v>
      </c>
      <c r="AX136" s="108"/>
      <c r="AY136" s="108"/>
      <c r="AZ136" s="108"/>
      <c r="BA136" s="108"/>
      <c r="BB136" s="108"/>
      <c r="BC136" s="108"/>
      <c r="BD136" s="125"/>
      <c r="BE136" s="125"/>
      <c r="BF136" s="125"/>
      <c r="BG136" s="171"/>
      <c r="BH136" s="171"/>
      <c r="BI136" s="171"/>
      <c r="BJ136" s="171"/>
      <c r="BK136" s="171"/>
      <c r="BL136" s="171"/>
      <c r="BM136" s="171"/>
      <c r="BN136" s="171"/>
      <c r="BO136" s="171"/>
      <c r="BP136" s="171"/>
      <c r="BQ136" s="171"/>
      <c r="BR136" s="171"/>
      <c r="BS136" s="171"/>
      <c r="BT136" s="171"/>
      <c r="BU136" s="171"/>
      <c r="BV136" s="171"/>
      <c r="BW136" s="171"/>
      <c r="BX136" s="171"/>
      <c r="BY136" s="171"/>
      <c r="BZ136" s="171"/>
      <c r="CA136" s="171"/>
      <c r="CB136" s="171"/>
      <c r="CC136" s="171"/>
      <c r="CD136" s="171"/>
      <c r="CE136" s="171"/>
      <c r="CF136" s="171"/>
      <c r="CG136" s="171"/>
      <c r="CH136" s="171"/>
      <c r="CI136" s="171"/>
      <c r="CJ136" s="171"/>
      <c r="CK136" s="171"/>
      <c r="CL136" s="171"/>
      <c r="CM136" s="171"/>
      <c r="CN136" s="171"/>
      <c r="CO136" s="171"/>
      <c r="CP136" s="171"/>
      <c r="CQ136" s="171"/>
      <c r="CR136" s="171"/>
      <c r="CS136" s="171"/>
      <c r="CT136" s="171"/>
    </row>
    <row r="137" spans="1:98" s="121" customFormat="1" ht="33.65" customHeight="1">
      <c r="A137" s="184"/>
      <c r="B137" s="184"/>
      <c r="C137" s="779"/>
      <c r="D137" s="780"/>
      <c r="E137" s="780"/>
      <c r="F137" s="780"/>
      <c r="G137" s="780"/>
      <c r="H137" s="780"/>
      <c r="I137" s="780"/>
      <c r="J137" s="780"/>
      <c r="K137" s="790"/>
      <c r="L137" s="736"/>
      <c r="M137" s="736"/>
      <c r="N137" s="736"/>
      <c r="O137" s="736"/>
      <c r="P137" s="736"/>
      <c r="Q137" s="736"/>
      <c r="R137" s="736"/>
      <c r="S137" s="736"/>
      <c r="T137" s="736"/>
      <c r="U137" s="736"/>
      <c r="V137" s="736"/>
      <c r="W137" s="736"/>
      <c r="X137" s="736"/>
      <c r="Y137" s="736"/>
      <c r="Z137" s="736"/>
      <c r="AA137" s="736"/>
      <c r="AB137" s="736"/>
      <c r="AC137" s="736"/>
      <c r="AD137" s="736"/>
      <c r="AE137" s="736"/>
      <c r="AF137" s="736"/>
      <c r="AG137" s="736"/>
      <c r="AH137" s="736"/>
      <c r="AI137" s="736"/>
      <c r="AJ137" s="736"/>
      <c r="AK137" s="736"/>
      <c r="AL137" s="736"/>
      <c r="AM137" s="736"/>
      <c r="AN137" s="736"/>
      <c r="AO137" s="736"/>
      <c r="AP137" s="736"/>
      <c r="AQ137" s="736"/>
      <c r="AR137" s="736"/>
      <c r="AS137" s="736"/>
      <c r="AT137" s="736"/>
      <c r="AU137" s="736"/>
      <c r="AV137" s="737"/>
      <c r="AW137" s="165" t="str">
        <f>+IF(AW136&gt;400,"設定文字数を超過しています","")</f>
        <v/>
      </c>
      <c r="AX137" s="109"/>
      <c r="AY137" s="109"/>
      <c r="AZ137" s="109"/>
      <c r="BA137" s="109"/>
      <c r="BB137" s="109"/>
      <c r="BC137" s="109"/>
      <c r="BD137" s="125"/>
      <c r="BE137" s="125"/>
      <c r="BF137" s="125"/>
      <c r="BG137" s="171"/>
      <c r="BH137" s="171"/>
      <c r="BI137" s="171"/>
      <c r="BJ137" s="171"/>
      <c r="BK137" s="171"/>
      <c r="BL137" s="171"/>
      <c r="BM137" s="171"/>
      <c r="BN137" s="171"/>
      <c r="BO137" s="171"/>
      <c r="BP137" s="171"/>
      <c r="BQ137" s="171"/>
      <c r="BR137" s="171"/>
      <c r="BS137" s="171"/>
      <c r="BT137" s="171"/>
      <c r="BU137" s="171"/>
      <c r="BV137" s="171"/>
      <c r="BW137" s="171"/>
      <c r="BX137" s="171"/>
      <c r="BY137" s="171"/>
      <c r="BZ137" s="171"/>
      <c r="CA137" s="171"/>
      <c r="CB137" s="171"/>
      <c r="CC137" s="171"/>
      <c r="CD137" s="171"/>
      <c r="CE137" s="171"/>
      <c r="CF137" s="171"/>
      <c r="CG137" s="171"/>
      <c r="CH137" s="171"/>
      <c r="CI137" s="171"/>
      <c r="CJ137" s="171"/>
      <c r="CK137" s="171"/>
      <c r="CL137" s="171"/>
      <c r="CM137" s="171"/>
      <c r="CN137" s="171"/>
      <c r="CO137" s="171"/>
      <c r="CP137" s="171"/>
      <c r="CQ137" s="171"/>
      <c r="CR137" s="171"/>
      <c r="CS137" s="171"/>
      <c r="CT137" s="171"/>
    </row>
    <row r="138" spans="1:98" s="121" customFormat="1" ht="15" customHeight="1">
      <c r="A138" s="184"/>
      <c r="B138" s="184"/>
      <c r="C138" s="779"/>
      <c r="D138" s="780"/>
      <c r="E138" s="780"/>
      <c r="F138" s="780"/>
      <c r="G138" s="780"/>
      <c r="H138" s="780"/>
      <c r="I138" s="780"/>
      <c r="J138" s="780"/>
      <c r="K138" s="790"/>
      <c r="L138" s="736"/>
      <c r="M138" s="736"/>
      <c r="N138" s="736"/>
      <c r="O138" s="736"/>
      <c r="P138" s="736"/>
      <c r="Q138" s="736"/>
      <c r="R138" s="736"/>
      <c r="S138" s="736"/>
      <c r="T138" s="736"/>
      <c r="U138" s="736"/>
      <c r="V138" s="736"/>
      <c r="W138" s="736"/>
      <c r="X138" s="736"/>
      <c r="Y138" s="736"/>
      <c r="Z138" s="736"/>
      <c r="AA138" s="736"/>
      <c r="AB138" s="736"/>
      <c r="AC138" s="736"/>
      <c r="AD138" s="736"/>
      <c r="AE138" s="736"/>
      <c r="AF138" s="736"/>
      <c r="AG138" s="736"/>
      <c r="AH138" s="736"/>
      <c r="AI138" s="736"/>
      <c r="AJ138" s="736"/>
      <c r="AK138" s="736"/>
      <c r="AL138" s="736"/>
      <c r="AM138" s="736"/>
      <c r="AN138" s="736"/>
      <c r="AO138" s="736"/>
      <c r="AP138" s="736"/>
      <c r="AQ138" s="736"/>
      <c r="AR138" s="736"/>
      <c r="AS138" s="736"/>
      <c r="AT138" s="736"/>
      <c r="AU138" s="736"/>
      <c r="AV138" s="737"/>
      <c r="AW138" s="110"/>
      <c r="AX138" s="108"/>
      <c r="AY138" s="108"/>
      <c r="AZ138" s="108"/>
      <c r="BA138" s="108"/>
      <c r="BB138" s="108"/>
      <c r="BC138" s="108"/>
      <c r="BD138" s="125"/>
      <c r="BE138" s="125"/>
      <c r="BF138" s="125"/>
      <c r="BG138" s="171"/>
      <c r="BH138" s="171"/>
      <c r="BI138" s="171"/>
      <c r="BJ138" s="171"/>
      <c r="BK138" s="171"/>
      <c r="BL138" s="171"/>
      <c r="BM138" s="171"/>
      <c r="BN138" s="171"/>
      <c r="BO138" s="171"/>
      <c r="BP138" s="171"/>
      <c r="BQ138" s="171"/>
      <c r="BR138" s="171"/>
      <c r="BS138" s="171"/>
      <c r="BT138" s="171"/>
      <c r="BU138" s="171"/>
      <c r="BV138" s="171"/>
      <c r="BW138" s="171"/>
      <c r="BX138" s="171"/>
      <c r="BY138" s="171"/>
      <c r="BZ138" s="171"/>
      <c r="CA138" s="171"/>
      <c r="CB138" s="171"/>
      <c r="CC138" s="171"/>
      <c r="CD138" s="171"/>
      <c r="CE138" s="171"/>
      <c r="CF138" s="171"/>
      <c r="CG138" s="171"/>
      <c r="CH138" s="171"/>
      <c r="CI138" s="171"/>
      <c r="CJ138" s="171"/>
      <c r="CK138" s="171"/>
      <c r="CL138" s="171"/>
      <c r="CM138" s="171"/>
      <c r="CN138" s="171"/>
      <c r="CO138" s="171"/>
      <c r="CP138" s="171"/>
      <c r="CQ138" s="171"/>
      <c r="CR138" s="171"/>
      <c r="CS138" s="171"/>
      <c r="CT138" s="171"/>
    </row>
    <row r="139" spans="1:98" s="121" customFormat="1" ht="90.65" customHeight="1">
      <c r="A139" s="184"/>
      <c r="B139" s="184"/>
      <c r="C139" s="779"/>
      <c r="D139" s="780"/>
      <c r="E139" s="780"/>
      <c r="F139" s="780"/>
      <c r="G139" s="780"/>
      <c r="H139" s="780"/>
      <c r="I139" s="780"/>
      <c r="J139" s="780"/>
      <c r="K139" s="790"/>
      <c r="L139" s="736"/>
      <c r="M139" s="736"/>
      <c r="N139" s="736"/>
      <c r="O139" s="736"/>
      <c r="P139" s="736"/>
      <c r="Q139" s="736"/>
      <c r="R139" s="736"/>
      <c r="S139" s="736"/>
      <c r="T139" s="736"/>
      <c r="U139" s="736"/>
      <c r="V139" s="736"/>
      <c r="W139" s="736"/>
      <c r="X139" s="736"/>
      <c r="Y139" s="736"/>
      <c r="Z139" s="736"/>
      <c r="AA139" s="736"/>
      <c r="AB139" s="736"/>
      <c r="AC139" s="736"/>
      <c r="AD139" s="736"/>
      <c r="AE139" s="736"/>
      <c r="AF139" s="736"/>
      <c r="AG139" s="736"/>
      <c r="AH139" s="736"/>
      <c r="AI139" s="736"/>
      <c r="AJ139" s="736"/>
      <c r="AK139" s="736"/>
      <c r="AL139" s="736"/>
      <c r="AM139" s="736"/>
      <c r="AN139" s="736"/>
      <c r="AO139" s="736"/>
      <c r="AP139" s="736"/>
      <c r="AQ139" s="736"/>
      <c r="AR139" s="736"/>
      <c r="AS139" s="736"/>
      <c r="AT139" s="736"/>
      <c r="AU139" s="736"/>
      <c r="AV139" s="737"/>
      <c r="AW139" s="147" t="str">
        <f>IF(AND(NOT(K136=""),AND(K135="",S135="",AA135="",AI135="")),"要確認","")</f>
        <v/>
      </c>
      <c r="AX139" s="108"/>
      <c r="AY139" s="108"/>
      <c r="AZ139" s="108"/>
      <c r="BA139" s="108"/>
      <c r="BB139" s="108"/>
      <c r="BC139" s="108"/>
      <c r="BD139" s="125"/>
      <c r="BE139" s="125"/>
      <c r="BF139" s="125"/>
      <c r="BG139" s="171"/>
      <c r="BH139" s="171"/>
      <c r="BI139" s="171"/>
      <c r="BJ139" s="171"/>
      <c r="BK139" s="171"/>
      <c r="BL139" s="171"/>
      <c r="BM139" s="171"/>
      <c r="BN139" s="171"/>
      <c r="BO139" s="171"/>
      <c r="BP139" s="171"/>
      <c r="BQ139" s="171"/>
      <c r="BR139" s="171"/>
      <c r="BS139" s="171"/>
      <c r="BT139" s="171"/>
      <c r="BU139" s="171"/>
      <c r="BV139" s="171"/>
      <c r="BW139" s="171"/>
      <c r="BX139" s="171"/>
      <c r="BY139" s="171"/>
      <c r="BZ139" s="171"/>
      <c r="CA139" s="171"/>
      <c r="CB139" s="171"/>
      <c r="CC139" s="171"/>
      <c r="CD139" s="171"/>
      <c r="CE139" s="171"/>
      <c r="CF139" s="171"/>
      <c r="CG139" s="171"/>
      <c r="CH139" s="171"/>
      <c r="CI139" s="171"/>
      <c r="CJ139" s="171"/>
      <c r="CK139" s="171"/>
      <c r="CL139" s="171"/>
      <c r="CM139" s="171"/>
      <c r="CN139" s="171"/>
      <c r="CO139" s="171"/>
      <c r="CP139" s="171"/>
      <c r="CQ139" s="171"/>
      <c r="CR139" s="171"/>
      <c r="CS139" s="171"/>
      <c r="CT139" s="171"/>
    </row>
    <row r="140" spans="1:98" s="121" customFormat="1" ht="12" customHeight="1">
      <c r="A140" s="184"/>
      <c r="B140" s="184"/>
      <c r="C140" s="781"/>
      <c r="D140" s="782"/>
      <c r="E140" s="782"/>
      <c r="F140" s="782"/>
      <c r="G140" s="782"/>
      <c r="H140" s="782"/>
      <c r="I140" s="782"/>
      <c r="J140" s="782"/>
      <c r="K140" s="790"/>
      <c r="L140" s="736"/>
      <c r="M140" s="736"/>
      <c r="N140" s="736"/>
      <c r="O140" s="736"/>
      <c r="P140" s="736"/>
      <c r="Q140" s="736"/>
      <c r="R140" s="736"/>
      <c r="S140" s="736"/>
      <c r="T140" s="736"/>
      <c r="U140" s="736"/>
      <c r="V140" s="736"/>
      <c r="W140" s="736"/>
      <c r="X140" s="736"/>
      <c r="Y140" s="736"/>
      <c r="Z140" s="736"/>
      <c r="AA140" s="736"/>
      <c r="AB140" s="736"/>
      <c r="AC140" s="736"/>
      <c r="AD140" s="736"/>
      <c r="AE140" s="736"/>
      <c r="AF140" s="736"/>
      <c r="AG140" s="736"/>
      <c r="AH140" s="736"/>
      <c r="AI140" s="736"/>
      <c r="AJ140" s="736"/>
      <c r="AK140" s="736"/>
      <c r="AL140" s="736"/>
      <c r="AM140" s="736"/>
      <c r="AN140" s="736"/>
      <c r="AO140" s="736"/>
      <c r="AP140" s="736"/>
      <c r="AQ140" s="736"/>
      <c r="AR140" s="736"/>
      <c r="AS140" s="736"/>
      <c r="AT140" s="736"/>
      <c r="AU140" s="736"/>
      <c r="AV140" s="737"/>
      <c r="AW140" s="165"/>
      <c r="AX140" s="109"/>
      <c r="AY140" s="109"/>
      <c r="AZ140" s="109"/>
      <c r="BA140" s="109"/>
      <c r="BB140" s="109"/>
      <c r="BC140" s="109"/>
      <c r="BD140" s="125"/>
      <c r="BE140" s="125"/>
      <c r="BF140" s="125"/>
      <c r="BG140" s="171"/>
      <c r="BH140" s="171"/>
      <c r="BI140" s="171"/>
      <c r="BJ140" s="171"/>
      <c r="BK140" s="171"/>
      <c r="BL140" s="171"/>
      <c r="BM140" s="171"/>
      <c r="BN140" s="171"/>
      <c r="BO140" s="171"/>
      <c r="BP140" s="171"/>
      <c r="BQ140" s="171"/>
      <c r="BR140" s="171"/>
      <c r="BS140" s="171"/>
      <c r="BT140" s="171"/>
      <c r="BU140" s="171"/>
      <c r="BV140" s="171"/>
      <c r="BW140" s="171"/>
      <c r="BX140" s="171"/>
      <c r="BY140" s="171"/>
      <c r="BZ140" s="171"/>
      <c r="CA140" s="171"/>
      <c r="CB140" s="171"/>
      <c r="CC140" s="171"/>
      <c r="CD140" s="171"/>
      <c r="CE140" s="171"/>
      <c r="CF140" s="171"/>
      <c r="CG140" s="171"/>
      <c r="CH140" s="171"/>
      <c r="CI140" s="171"/>
      <c r="CJ140" s="171"/>
      <c r="CK140" s="171"/>
      <c r="CL140" s="171"/>
      <c r="CM140" s="171"/>
      <c r="CN140" s="171"/>
      <c r="CO140" s="171"/>
      <c r="CP140" s="171"/>
      <c r="CQ140" s="171"/>
      <c r="CR140" s="171"/>
      <c r="CS140" s="171"/>
      <c r="CT140" s="171"/>
    </row>
    <row r="141" spans="1:98" ht="19.25" customHeight="1">
      <c r="A141" s="124"/>
      <c r="B141" s="124"/>
      <c r="C141" s="835" t="s">
        <v>24</v>
      </c>
      <c r="D141" s="835"/>
      <c r="E141" s="835"/>
      <c r="F141" s="835"/>
      <c r="G141" s="835"/>
      <c r="H141" s="835"/>
      <c r="I141" s="835"/>
      <c r="J141" s="835"/>
      <c r="K141" s="837" t="s">
        <v>312</v>
      </c>
      <c r="L141" s="838"/>
      <c r="M141" s="838"/>
      <c r="N141" s="838"/>
      <c r="O141" s="838"/>
      <c r="P141" s="838"/>
      <c r="Q141" s="838"/>
      <c r="R141" s="838"/>
      <c r="S141" s="838"/>
      <c r="T141" s="838"/>
      <c r="U141" s="838"/>
      <c r="V141" s="838"/>
      <c r="W141" s="838"/>
      <c r="X141" s="838"/>
      <c r="Y141" s="838"/>
      <c r="Z141" s="838"/>
      <c r="AA141" s="838"/>
      <c r="AB141" s="838"/>
      <c r="AC141" s="838"/>
      <c r="AD141" s="838"/>
      <c r="AE141" s="838"/>
      <c r="AF141" s="838"/>
      <c r="AG141" s="838"/>
      <c r="AH141" s="838"/>
      <c r="AI141" s="838"/>
      <c r="AJ141" s="838"/>
      <c r="AK141" s="838"/>
      <c r="AL141" s="838"/>
      <c r="AM141" s="838"/>
      <c r="AN141" s="838"/>
      <c r="AO141" s="838"/>
      <c r="AP141" s="838"/>
      <c r="AQ141" s="838"/>
      <c r="AR141" s="838"/>
      <c r="AS141" s="838"/>
      <c r="AT141" s="838"/>
      <c r="AU141" s="838"/>
      <c r="AV141" s="839"/>
      <c r="AW141" s="110" t="s">
        <v>223</v>
      </c>
    </row>
    <row r="142" spans="1:98" ht="5.4" customHeight="1">
      <c r="A142" s="124"/>
      <c r="B142" s="124"/>
      <c r="C142" s="835"/>
      <c r="D142" s="835"/>
      <c r="E142" s="835"/>
      <c r="F142" s="835"/>
      <c r="G142" s="835"/>
      <c r="H142" s="835"/>
      <c r="I142" s="835"/>
      <c r="J142" s="835"/>
      <c r="K142" s="840"/>
      <c r="L142" s="841"/>
      <c r="M142" s="841"/>
      <c r="N142" s="841"/>
      <c r="O142" s="841"/>
      <c r="P142" s="841"/>
      <c r="Q142" s="841"/>
      <c r="R142" s="841"/>
      <c r="S142" s="841"/>
      <c r="T142" s="841"/>
      <c r="U142" s="841"/>
      <c r="V142" s="841"/>
      <c r="W142" s="841"/>
      <c r="X142" s="841"/>
      <c r="Y142" s="841"/>
      <c r="Z142" s="841"/>
      <c r="AA142" s="841"/>
      <c r="AB142" s="841"/>
      <c r="AC142" s="841"/>
      <c r="AD142" s="841"/>
      <c r="AE142" s="841"/>
      <c r="AF142" s="841"/>
      <c r="AG142" s="841"/>
      <c r="AH142" s="841"/>
      <c r="AI142" s="841"/>
      <c r="AJ142" s="841"/>
      <c r="AK142" s="841"/>
      <c r="AL142" s="841"/>
      <c r="AM142" s="841"/>
      <c r="AN142" s="841"/>
      <c r="AO142" s="841"/>
      <c r="AP142" s="841"/>
      <c r="AQ142" s="841"/>
      <c r="AR142" s="841"/>
      <c r="AS142" s="841"/>
      <c r="AT142" s="841"/>
      <c r="AU142" s="841"/>
      <c r="AV142" s="842"/>
      <c r="AY142" s="192"/>
    </row>
    <row r="143" spans="1:98" s="121" customFormat="1" ht="49.25" customHeight="1">
      <c r="A143" s="184"/>
      <c r="B143" s="184"/>
      <c r="C143" s="835"/>
      <c r="D143" s="835"/>
      <c r="E143" s="835"/>
      <c r="F143" s="835"/>
      <c r="G143" s="835"/>
      <c r="H143" s="835"/>
      <c r="I143" s="835"/>
      <c r="J143" s="835"/>
      <c r="K143" s="735"/>
      <c r="L143" s="736"/>
      <c r="M143" s="736"/>
      <c r="N143" s="736"/>
      <c r="O143" s="736"/>
      <c r="P143" s="736"/>
      <c r="Q143" s="736"/>
      <c r="R143" s="736"/>
      <c r="S143" s="736"/>
      <c r="T143" s="736"/>
      <c r="U143" s="736"/>
      <c r="V143" s="736"/>
      <c r="W143" s="736"/>
      <c r="X143" s="736"/>
      <c r="Y143" s="736"/>
      <c r="Z143" s="736"/>
      <c r="AA143" s="736"/>
      <c r="AB143" s="736"/>
      <c r="AC143" s="736"/>
      <c r="AD143" s="736"/>
      <c r="AE143" s="736"/>
      <c r="AF143" s="736"/>
      <c r="AG143" s="736"/>
      <c r="AH143" s="736"/>
      <c r="AI143" s="736"/>
      <c r="AJ143" s="736"/>
      <c r="AK143" s="736"/>
      <c r="AL143" s="736"/>
      <c r="AM143" s="736"/>
      <c r="AN143" s="736"/>
      <c r="AO143" s="736"/>
      <c r="AP143" s="736"/>
      <c r="AQ143" s="736"/>
      <c r="AR143" s="736"/>
      <c r="AS143" s="736"/>
      <c r="AT143" s="736"/>
      <c r="AU143" s="736"/>
      <c r="AV143" s="737"/>
      <c r="AW143" s="108">
        <f>+LEN(K143)</f>
        <v>0</v>
      </c>
      <c r="AX143" s="109"/>
      <c r="AY143" s="109"/>
      <c r="AZ143" s="109"/>
      <c r="BA143" s="109"/>
      <c r="BB143" s="109"/>
      <c r="BC143" s="109"/>
      <c r="BD143" s="125"/>
      <c r="BE143" s="125"/>
      <c r="BF143" s="125"/>
      <c r="BG143" s="171"/>
      <c r="BH143" s="171"/>
      <c r="BI143" s="171"/>
      <c r="BJ143" s="171"/>
      <c r="BK143" s="171"/>
      <c r="BL143" s="171"/>
      <c r="BM143" s="171"/>
      <c r="BN143" s="171"/>
      <c r="BO143" s="171"/>
      <c r="BP143" s="171"/>
      <c r="BQ143" s="171"/>
      <c r="BR143" s="171"/>
      <c r="BS143" s="171"/>
      <c r="BT143" s="171"/>
      <c r="BU143" s="171"/>
      <c r="BV143" s="171"/>
      <c r="BW143" s="171"/>
      <c r="BX143" s="171"/>
      <c r="BY143" s="171"/>
      <c r="BZ143" s="171"/>
      <c r="CA143" s="171"/>
      <c r="CB143" s="171"/>
      <c r="CC143" s="171"/>
      <c r="CD143" s="171"/>
      <c r="CE143" s="171"/>
      <c r="CF143" s="171"/>
      <c r="CG143" s="171"/>
      <c r="CH143" s="171"/>
      <c r="CI143" s="171"/>
      <c r="CJ143" s="171"/>
      <c r="CK143" s="171"/>
      <c r="CL143" s="171"/>
      <c r="CM143" s="171"/>
      <c r="CN143" s="171"/>
      <c r="CO143" s="171"/>
      <c r="CP143" s="171"/>
      <c r="CQ143" s="171"/>
      <c r="CR143" s="171"/>
      <c r="CS143" s="171"/>
      <c r="CT143" s="171"/>
    </row>
    <row r="144" spans="1:98" s="121" customFormat="1" ht="162" customHeight="1">
      <c r="A144" s="184"/>
      <c r="B144" s="184"/>
      <c r="C144" s="835"/>
      <c r="D144" s="835"/>
      <c r="E144" s="835"/>
      <c r="F144" s="835"/>
      <c r="G144" s="835"/>
      <c r="H144" s="835"/>
      <c r="I144" s="835"/>
      <c r="J144" s="835"/>
      <c r="K144" s="738"/>
      <c r="L144" s="739"/>
      <c r="M144" s="739"/>
      <c r="N144" s="739"/>
      <c r="O144" s="739"/>
      <c r="P144" s="739"/>
      <c r="Q144" s="739"/>
      <c r="R144" s="739"/>
      <c r="S144" s="739"/>
      <c r="T144" s="739"/>
      <c r="U144" s="739"/>
      <c r="V144" s="739"/>
      <c r="W144" s="739"/>
      <c r="X144" s="739"/>
      <c r="Y144" s="739"/>
      <c r="Z144" s="739"/>
      <c r="AA144" s="739"/>
      <c r="AB144" s="739"/>
      <c r="AC144" s="739"/>
      <c r="AD144" s="739"/>
      <c r="AE144" s="739"/>
      <c r="AF144" s="739"/>
      <c r="AG144" s="739"/>
      <c r="AH144" s="739"/>
      <c r="AI144" s="739"/>
      <c r="AJ144" s="739"/>
      <c r="AK144" s="739"/>
      <c r="AL144" s="739"/>
      <c r="AM144" s="739"/>
      <c r="AN144" s="739"/>
      <c r="AO144" s="739"/>
      <c r="AP144" s="739"/>
      <c r="AQ144" s="739"/>
      <c r="AR144" s="739"/>
      <c r="AS144" s="739"/>
      <c r="AT144" s="739"/>
      <c r="AU144" s="739"/>
      <c r="AV144" s="740"/>
      <c r="AW144" s="165" t="str">
        <f>+IF(AW143&gt;600,"設定文字数を超過しています","")</f>
        <v/>
      </c>
      <c r="AX144" s="109"/>
      <c r="AY144" s="109"/>
      <c r="AZ144" s="109"/>
      <c r="BA144" s="109"/>
      <c r="BB144" s="109"/>
      <c r="BC144" s="109"/>
      <c r="BD144" s="125"/>
      <c r="BE144" s="125"/>
      <c r="BF144" s="125"/>
      <c r="BG144" s="171"/>
      <c r="BH144" s="171"/>
      <c r="BI144" s="171"/>
      <c r="BJ144" s="171"/>
      <c r="BK144" s="171"/>
      <c r="BL144" s="171"/>
      <c r="BM144" s="171"/>
      <c r="BN144" s="171"/>
      <c r="BO144" s="171"/>
      <c r="BP144" s="171"/>
      <c r="BQ144" s="171"/>
      <c r="BR144" s="171"/>
      <c r="BS144" s="171"/>
      <c r="BT144" s="171"/>
      <c r="BU144" s="171"/>
      <c r="BV144" s="171"/>
      <c r="BW144" s="171"/>
      <c r="BX144" s="171"/>
      <c r="BY144" s="171"/>
      <c r="BZ144" s="171"/>
      <c r="CA144" s="171"/>
      <c r="CB144" s="171"/>
      <c r="CC144" s="171"/>
      <c r="CD144" s="171"/>
      <c r="CE144" s="171"/>
      <c r="CF144" s="171"/>
      <c r="CG144" s="171"/>
      <c r="CH144" s="171"/>
      <c r="CI144" s="171"/>
      <c r="CJ144" s="171"/>
      <c r="CK144" s="171"/>
      <c r="CL144" s="171"/>
      <c r="CM144" s="171"/>
      <c r="CN144" s="171"/>
      <c r="CO144" s="171"/>
      <c r="CP144" s="171"/>
      <c r="CQ144" s="171"/>
      <c r="CR144" s="171"/>
      <c r="CS144" s="171"/>
      <c r="CT144" s="171"/>
    </row>
    <row r="145" spans="1:98" s="121" customFormat="1" ht="24" customHeight="1" thickBot="1">
      <c r="A145" s="184"/>
      <c r="B145" s="184"/>
      <c r="C145" s="835"/>
      <c r="D145" s="835"/>
      <c r="E145" s="835"/>
      <c r="F145" s="835"/>
      <c r="G145" s="835"/>
      <c r="H145" s="835"/>
      <c r="I145" s="835"/>
      <c r="J145" s="835"/>
      <c r="K145" s="843" t="s">
        <v>313</v>
      </c>
      <c r="L145" s="773"/>
      <c r="M145" s="844"/>
      <c r="N145" s="844"/>
      <c r="O145" s="844"/>
      <c r="P145" s="844"/>
      <c r="Q145" s="844"/>
      <c r="R145" s="844"/>
      <c r="S145" s="844"/>
      <c r="T145" s="844"/>
      <c r="U145" s="844"/>
      <c r="V145" s="844"/>
      <c r="W145" s="773"/>
      <c r="X145" s="773"/>
      <c r="Y145" s="844"/>
      <c r="Z145" s="844"/>
      <c r="AA145" s="844"/>
      <c r="AB145" s="844"/>
      <c r="AC145" s="844"/>
      <c r="AD145" s="844"/>
      <c r="AE145" s="844"/>
      <c r="AF145" s="844"/>
      <c r="AG145" s="844"/>
      <c r="AH145" s="844"/>
      <c r="AI145" s="773"/>
      <c r="AJ145" s="773"/>
      <c r="AK145" s="844"/>
      <c r="AL145" s="844"/>
      <c r="AM145" s="844"/>
      <c r="AN145" s="844"/>
      <c r="AO145" s="844"/>
      <c r="AP145" s="844"/>
      <c r="AQ145" s="844"/>
      <c r="AR145" s="844"/>
      <c r="AS145" s="844"/>
      <c r="AT145" s="844"/>
      <c r="AU145" s="844"/>
      <c r="AV145" s="845"/>
      <c r="AW145" s="109"/>
      <c r="AX145" s="109"/>
      <c r="AY145" s="109"/>
      <c r="AZ145" s="109"/>
      <c r="BA145" s="109"/>
      <c r="BB145" s="109"/>
      <c r="BC145" s="109"/>
      <c r="BD145" s="125"/>
      <c r="BE145" s="125"/>
      <c r="BF145" s="125"/>
      <c r="BG145" s="171"/>
      <c r="BH145" s="171"/>
      <c r="BI145" s="171"/>
      <c r="BJ145" s="171"/>
      <c r="BK145" s="171"/>
      <c r="BL145" s="171"/>
      <c r="BM145" s="171"/>
      <c r="BN145" s="171"/>
      <c r="BO145" s="171"/>
      <c r="BP145" s="171"/>
      <c r="BQ145" s="171"/>
      <c r="BR145" s="171"/>
      <c r="BS145" s="171"/>
      <c r="BT145" s="171"/>
      <c r="BU145" s="171"/>
      <c r="BV145" s="171"/>
      <c r="BW145" s="171"/>
      <c r="BX145" s="171"/>
      <c r="BY145" s="171"/>
      <c r="BZ145" s="171"/>
      <c r="CA145" s="171"/>
      <c r="CB145" s="171"/>
      <c r="CC145" s="171"/>
      <c r="CD145" s="171"/>
      <c r="CE145" s="171"/>
      <c r="CF145" s="171"/>
      <c r="CG145" s="171"/>
      <c r="CH145" s="171"/>
      <c r="CI145" s="171"/>
      <c r="CJ145" s="171"/>
      <c r="CK145" s="171"/>
      <c r="CL145" s="171"/>
      <c r="CM145" s="171"/>
      <c r="CN145" s="171"/>
      <c r="CO145" s="171"/>
      <c r="CP145" s="171"/>
      <c r="CQ145" s="171"/>
      <c r="CR145" s="171"/>
      <c r="CS145" s="171"/>
      <c r="CT145" s="171"/>
    </row>
    <row r="146" spans="1:98" s="121" customFormat="1" ht="26" customHeight="1" thickBot="1">
      <c r="A146" s="184"/>
      <c r="B146" s="184"/>
      <c r="C146" s="835"/>
      <c r="D146" s="835"/>
      <c r="E146" s="835"/>
      <c r="F146" s="835"/>
      <c r="G146" s="835"/>
      <c r="H146" s="835"/>
      <c r="I146" s="835"/>
      <c r="J146" s="836"/>
      <c r="K146" s="795"/>
      <c r="L146" s="796"/>
      <c r="M146" s="764" t="s">
        <v>292</v>
      </c>
      <c r="N146" s="801"/>
      <c r="O146" s="801"/>
      <c r="P146" s="801"/>
      <c r="Q146" s="801"/>
      <c r="R146" s="801"/>
      <c r="S146" s="801"/>
      <c r="T146" s="801"/>
      <c r="U146" s="801"/>
      <c r="V146" s="762"/>
      <c r="W146" s="795"/>
      <c r="X146" s="796"/>
      <c r="Y146" s="764" t="s">
        <v>293</v>
      </c>
      <c r="Z146" s="801"/>
      <c r="AA146" s="801"/>
      <c r="AB146" s="801"/>
      <c r="AC146" s="801"/>
      <c r="AD146" s="801"/>
      <c r="AE146" s="801"/>
      <c r="AF146" s="801"/>
      <c r="AG146" s="801"/>
      <c r="AH146" s="762"/>
      <c r="AI146" s="795"/>
      <c r="AJ146" s="796"/>
      <c r="AK146" s="805" t="s">
        <v>294</v>
      </c>
      <c r="AL146" s="806"/>
      <c r="AM146" s="806"/>
      <c r="AN146" s="806"/>
      <c r="AO146" s="806"/>
      <c r="AP146" s="806"/>
      <c r="AQ146" s="806"/>
      <c r="AR146" s="806"/>
      <c r="AS146" s="806"/>
      <c r="AT146" s="806"/>
      <c r="AU146" s="806"/>
      <c r="AV146" s="806"/>
      <c r="AW146" s="109"/>
      <c r="AX146" s="109"/>
      <c r="AY146" s="109"/>
      <c r="AZ146" s="109"/>
      <c r="BA146" s="109"/>
      <c r="BB146" s="109"/>
      <c r="BC146" s="109"/>
      <c r="BD146" s="125"/>
      <c r="BE146" s="125"/>
      <c r="BF146" s="125"/>
      <c r="BG146" s="171"/>
      <c r="BH146" s="171"/>
      <c r="BI146" s="171"/>
      <c r="BJ146" s="171"/>
      <c r="BK146" s="171"/>
      <c r="BL146" s="171"/>
      <c r="BM146" s="171"/>
      <c r="BN146" s="171"/>
      <c r="BO146" s="171"/>
      <c r="BP146" s="171"/>
      <c r="BQ146" s="171"/>
      <c r="BR146" s="171"/>
      <c r="BS146" s="171"/>
      <c r="BT146" s="171"/>
      <c r="BU146" s="171"/>
      <c r="BV146" s="171"/>
      <c r="BW146" s="171"/>
      <c r="BX146" s="171"/>
      <c r="BY146" s="171"/>
      <c r="BZ146" s="171"/>
      <c r="CA146" s="171"/>
      <c r="CB146" s="171"/>
      <c r="CC146" s="171"/>
      <c r="CD146" s="171"/>
      <c r="CE146" s="171"/>
      <c r="CF146" s="171"/>
      <c r="CG146" s="171"/>
      <c r="CH146" s="171"/>
      <c r="CI146" s="171"/>
      <c r="CJ146" s="171"/>
      <c r="CK146" s="171"/>
      <c r="CL146" s="171"/>
      <c r="CM146" s="171"/>
      <c r="CN146" s="171"/>
      <c r="CO146" s="171"/>
      <c r="CP146" s="171"/>
      <c r="CQ146" s="171"/>
      <c r="CR146" s="171"/>
      <c r="CS146" s="171"/>
      <c r="CT146" s="171"/>
    </row>
    <row r="147" spans="1:98" s="121" customFormat="1" ht="27" customHeight="1" thickBot="1">
      <c r="A147" s="184"/>
      <c r="B147" s="184"/>
      <c r="C147" s="835"/>
      <c r="D147" s="835"/>
      <c r="E147" s="835"/>
      <c r="F147" s="835"/>
      <c r="G147" s="835"/>
      <c r="H147" s="835"/>
      <c r="I147" s="835"/>
      <c r="J147" s="836"/>
      <c r="K147" s="807"/>
      <c r="L147" s="808"/>
      <c r="M147" s="809" t="s">
        <v>295</v>
      </c>
      <c r="N147" s="810"/>
      <c r="O147" s="810"/>
      <c r="P147" s="810"/>
      <c r="Q147" s="810"/>
      <c r="R147" s="810"/>
      <c r="S147" s="810"/>
      <c r="T147" s="810"/>
      <c r="U147" s="810"/>
      <c r="V147" s="811"/>
      <c r="W147" s="795"/>
      <c r="X147" s="796"/>
      <c r="Y147" s="812" t="s">
        <v>286</v>
      </c>
      <c r="Z147" s="813"/>
      <c r="AA147" s="813"/>
      <c r="AB147" s="814"/>
      <c r="AC147" s="814"/>
      <c r="AD147" s="814"/>
      <c r="AE147" s="814"/>
      <c r="AF147" s="814"/>
      <c r="AG147" s="814"/>
      <c r="AH147" s="814"/>
      <c r="AI147" s="814"/>
      <c r="AJ147" s="814"/>
      <c r="AK147" s="814"/>
      <c r="AL147" s="814"/>
      <c r="AM147" s="814"/>
      <c r="AN147" s="814"/>
      <c r="AO147" s="814"/>
      <c r="AP147" s="814"/>
      <c r="AQ147" s="814"/>
      <c r="AR147" s="814"/>
      <c r="AS147" s="814"/>
      <c r="AT147" s="814"/>
      <c r="AU147" s="814"/>
      <c r="AV147" s="193" t="s">
        <v>84</v>
      </c>
      <c r="AW147" s="109"/>
      <c r="AX147" s="109"/>
      <c r="AY147" s="109"/>
      <c r="AZ147" s="109"/>
      <c r="BA147" s="109"/>
      <c r="BB147" s="109"/>
      <c r="BC147" s="109"/>
      <c r="BD147" s="125"/>
      <c r="BE147" s="125"/>
      <c r="BF147" s="125"/>
      <c r="BG147" s="171"/>
      <c r="BH147" s="171"/>
      <c r="BI147" s="171"/>
      <c r="BJ147" s="171"/>
      <c r="BK147" s="171"/>
      <c r="BL147" s="171"/>
      <c r="BM147" s="171"/>
      <c r="BN147" s="171"/>
      <c r="BO147" s="171"/>
      <c r="BP147" s="171"/>
      <c r="BQ147" s="171"/>
      <c r="BR147" s="171"/>
      <c r="BS147" s="171"/>
      <c r="BT147" s="171"/>
      <c r="BU147" s="171"/>
      <c r="BV147" s="171"/>
      <c r="BW147" s="171"/>
      <c r="BX147" s="171"/>
      <c r="BY147" s="171"/>
      <c r="BZ147" s="171"/>
      <c r="CA147" s="171"/>
      <c r="CB147" s="171"/>
      <c r="CC147" s="171"/>
      <c r="CD147" s="171"/>
      <c r="CE147" s="171"/>
      <c r="CF147" s="171"/>
      <c r="CG147" s="171"/>
      <c r="CH147" s="171"/>
      <c r="CI147" s="171"/>
      <c r="CJ147" s="171"/>
      <c r="CK147" s="171"/>
      <c r="CL147" s="171"/>
      <c r="CM147" s="171"/>
      <c r="CN147" s="171"/>
      <c r="CO147" s="171"/>
      <c r="CP147" s="171"/>
      <c r="CQ147" s="171"/>
      <c r="CR147" s="171"/>
      <c r="CS147" s="171"/>
      <c r="CT147" s="171"/>
    </row>
    <row r="148" spans="1:98" s="195" customFormat="1" ht="24.65" customHeight="1" thickBot="1">
      <c r="A148" s="194"/>
      <c r="B148" s="194"/>
      <c r="C148" s="835"/>
      <c r="D148" s="835"/>
      <c r="E148" s="835"/>
      <c r="F148" s="835"/>
      <c r="G148" s="835"/>
      <c r="H148" s="835"/>
      <c r="I148" s="835"/>
      <c r="J148" s="835"/>
      <c r="K148" s="797" t="s">
        <v>314</v>
      </c>
      <c r="L148" s="798"/>
      <c r="M148" s="799"/>
      <c r="N148" s="799"/>
      <c r="O148" s="799"/>
      <c r="P148" s="799"/>
      <c r="Q148" s="799"/>
      <c r="R148" s="799"/>
      <c r="S148" s="799"/>
      <c r="T148" s="799"/>
      <c r="U148" s="799"/>
      <c r="V148" s="799"/>
      <c r="W148" s="798"/>
      <c r="X148" s="798"/>
      <c r="Y148" s="799"/>
      <c r="Z148" s="799"/>
      <c r="AA148" s="799"/>
      <c r="AB148" s="799"/>
      <c r="AC148" s="799"/>
      <c r="AD148" s="799"/>
      <c r="AE148" s="799"/>
      <c r="AF148" s="799"/>
      <c r="AG148" s="799"/>
      <c r="AH148" s="799"/>
      <c r="AI148" s="798"/>
      <c r="AJ148" s="798"/>
      <c r="AK148" s="799"/>
      <c r="AL148" s="799"/>
      <c r="AM148" s="799"/>
      <c r="AN148" s="799"/>
      <c r="AO148" s="799"/>
      <c r="AP148" s="799"/>
      <c r="AQ148" s="799"/>
      <c r="AR148" s="799"/>
      <c r="AS148" s="799"/>
      <c r="AT148" s="799"/>
      <c r="AU148" s="799"/>
      <c r="AV148" s="800"/>
      <c r="AW148" s="110"/>
      <c r="AX148" s="192"/>
      <c r="AY148" s="117"/>
      <c r="AZ148" s="192"/>
      <c r="BA148" s="192"/>
      <c r="BB148" s="192"/>
      <c r="BC148" s="192"/>
      <c r="BD148" s="192"/>
      <c r="BE148" s="192"/>
      <c r="BF148" s="192"/>
      <c r="BG148" s="192"/>
      <c r="BH148" s="192"/>
      <c r="BI148" s="192"/>
      <c r="BJ148" s="192"/>
      <c r="BK148" s="192"/>
      <c r="BL148" s="192"/>
      <c r="BM148" s="192"/>
      <c r="BN148" s="192"/>
      <c r="BO148" s="192"/>
      <c r="BP148" s="192"/>
      <c r="BQ148" s="192"/>
      <c r="BR148" s="192"/>
      <c r="BS148" s="192"/>
      <c r="BT148" s="192"/>
      <c r="BU148" s="192"/>
      <c r="BV148" s="192"/>
      <c r="BW148" s="192"/>
      <c r="BX148" s="192"/>
      <c r="BY148" s="192"/>
      <c r="BZ148" s="192"/>
      <c r="CA148" s="192"/>
      <c r="CB148" s="192"/>
      <c r="CC148" s="192"/>
      <c r="CD148" s="192"/>
      <c r="CE148" s="192"/>
      <c r="CF148" s="192"/>
      <c r="CG148" s="192"/>
      <c r="CH148" s="192"/>
      <c r="CI148" s="192"/>
      <c r="CJ148" s="192"/>
      <c r="CK148" s="192"/>
      <c r="CL148" s="192"/>
      <c r="CM148" s="192"/>
      <c r="CN148" s="192"/>
      <c r="CO148" s="192"/>
      <c r="CP148" s="192"/>
      <c r="CQ148" s="192"/>
      <c r="CR148" s="192"/>
      <c r="CS148" s="192"/>
      <c r="CT148" s="192"/>
    </row>
    <row r="149" spans="1:98" s="195" customFormat="1" ht="24.65" customHeight="1" thickBot="1">
      <c r="A149" s="194"/>
      <c r="B149" s="194"/>
      <c r="C149" s="835"/>
      <c r="D149" s="835"/>
      <c r="E149" s="835"/>
      <c r="F149" s="835"/>
      <c r="G149" s="835"/>
      <c r="H149" s="835"/>
      <c r="I149" s="835"/>
      <c r="J149" s="836"/>
      <c r="K149" s="795"/>
      <c r="L149" s="796"/>
      <c r="M149" s="764" t="s">
        <v>315</v>
      </c>
      <c r="N149" s="801"/>
      <c r="O149" s="801"/>
      <c r="P149" s="801"/>
      <c r="Q149" s="801"/>
      <c r="R149" s="801"/>
      <c r="S149" s="801"/>
      <c r="T149" s="801"/>
      <c r="U149" s="801"/>
      <c r="V149" s="762"/>
      <c r="W149" s="795"/>
      <c r="X149" s="796"/>
      <c r="Y149" s="764" t="s">
        <v>316</v>
      </c>
      <c r="Z149" s="801"/>
      <c r="AA149" s="801"/>
      <c r="AB149" s="801"/>
      <c r="AC149" s="801"/>
      <c r="AD149" s="801"/>
      <c r="AE149" s="801"/>
      <c r="AF149" s="801"/>
      <c r="AG149" s="801"/>
      <c r="AH149" s="762"/>
      <c r="AI149" s="795"/>
      <c r="AJ149" s="796"/>
      <c r="AK149" s="802" t="s">
        <v>370</v>
      </c>
      <c r="AL149" s="803"/>
      <c r="AM149" s="803"/>
      <c r="AN149" s="803"/>
      <c r="AO149" s="803"/>
      <c r="AP149" s="803"/>
      <c r="AQ149" s="803"/>
      <c r="AR149" s="803"/>
      <c r="AS149" s="803"/>
      <c r="AT149" s="803"/>
      <c r="AU149" s="803"/>
      <c r="AV149" s="804"/>
      <c r="AW149" s="110"/>
      <c r="AX149" s="192"/>
      <c r="AY149" s="117"/>
      <c r="AZ149" s="192"/>
      <c r="BA149" s="192"/>
      <c r="BB149" s="192"/>
      <c r="BC149" s="192"/>
      <c r="BD149" s="192"/>
      <c r="BE149" s="192"/>
      <c r="BF149" s="192"/>
      <c r="BG149" s="192"/>
      <c r="BH149" s="192"/>
      <c r="BI149" s="192"/>
      <c r="BJ149" s="192"/>
      <c r="BK149" s="192"/>
      <c r="BL149" s="192"/>
      <c r="BM149" s="192"/>
      <c r="BN149" s="192"/>
      <c r="BO149" s="192"/>
      <c r="BP149" s="192"/>
      <c r="BQ149" s="192"/>
      <c r="BR149" s="192"/>
      <c r="BS149" s="192"/>
      <c r="BT149" s="192"/>
      <c r="BU149" s="192"/>
      <c r="BV149" s="192"/>
      <c r="BW149" s="192"/>
      <c r="BX149" s="192"/>
      <c r="BY149" s="192"/>
      <c r="BZ149" s="192"/>
      <c r="CA149" s="192"/>
      <c r="CB149" s="192"/>
      <c r="CC149" s="192"/>
      <c r="CD149" s="192"/>
      <c r="CE149" s="192"/>
      <c r="CF149" s="192"/>
      <c r="CG149" s="192"/>
      <c r="CH149" s="192"/>
      <c r="CI149" s="192"/>
      <c r="CJ149" s="192"/>
      <c r="CK149" s="192"/>
      <c r="CL149" s="192"/>
      <c r="CM149" s="192"/>
      <c r="CN149" s="192"/>
      <c r="CO149" s="192"/>
      <c r="CP149" s="192"/>
      <c r="CQ149" s="192"/>
      <c r="CR149" s="192"/>
      <c r="CS149" s="192"/>
      <c r="CT149" s="192"/>
    </row>
    <row r="150" spans="1:98" s="121" customFormat="1" ht="30" customHeight="1" thickBot="1">
      <c r="A150" s="184"/>
      <c r="B150" s="184"/>
      <c r="C150" s="835"/>
      <c r="D150" s="835"/>
      <c r="E150" s="835"/>
      <c r="F150" s="835"/>
      <c r="G150" s="835"/>
      <c r="H150" s="835"/>
      <c r="I150" s="835"/>
      <c r="J150" s="836"/>
      <c r="K150" s="581"/>
      <c r="L150" s="582"/>
      <c r="M150" s="826" t="s">
        <v>318</v>
      </c>
      <c r="N150" s="827"/>
      <c r="O150" s="827"/>
      <c r="P150" s="827"/>
      <c r="Q150" s="827"/>
      <c r="R150" s="827"/>
      <c r="S150" s="827"/>
      <c r="T150" s="827"/>
      <c r="U150" s="827"/>
      <c r="V150" s="828"/>
      <c r="W150" s="581"/>
      <c r="X150" s="582"/>
      <c r="Y150" s="829" t="s">
        <v>317</v>
      </c>
      <c r="Z150" s="829"/>
      <c r="AA150" s="829"/>
      <c r="AB150" s="829"/>
      <c r="AC150" s="829"/>
      <c r="AD150" s="829"/>
      <c r="AE150" s="829"/>
      <c r="AF150" s="829"/>
      <c r="AG150" s="829"/>
      <c r="AH150" s="829"/>
      <c r="AI150" s="581"/>
      <c r="AJ150" s="582"/>
      <c r="AK150" s="830" t="s">
        <v>286</v>
      </c>
      <c r="AL150" s="830"/>
      <c r="AM150" s="830"/>
      <c r="AN150" s="765"/>
      <c r="AO150" s="765"/>
      <c r="AP150" s="765"/>
      <c r="AQ150" s="765"/>
      <c r="AR150" s="765"/>
      <c r="AS150" s="765"/>
      <c r="AT150" s="765"/>
      <c r="AU150" s="765"/>
      <c r="AV150" s="196" t="s">
        <v>84</v>
      </c>
      <c r="AW150" s="110" t="s">
        <v>223</v>
      </c>
      <c r="AX150" s="109"/>
      <c r="AY150" s="109"/>
      <c r="AZ150" s="109"/>
      <c r="BA150" s="109"/>
      <c r="BB150" s="109"/>
      <c r="BC150" s="109"/>
      <c r="BD150" s="125"/>
      <c r="BE150" s="125"/>
      <c r="BF150" s="125"/>
      <c r="BG150" s="171"/>
      <c r="BH150" s="171"/>
      <c r="BI150" s="171"/>
      <c r="BJ150" s="171"/>
      <c r="BK150" s="171"/>
      <c r="BL150" s="171"/>
      <c r="BM150" s="171"/>
      <c r="BN150" s="171"/>
      <c r="BO150" s="171"/>
      <c r="BP150" s="171"/>
      <c r="BQ150" s="171"/>
      <c r="BR150" s="171"/>
      <c r="BS150" s="171"/>
      <c r="BT150" s="171"/>
      <c r="BU150" s="171"/>
      <c r="BV150" s="171"/>
      <c r="BW150" s="171"/>
      <c r="BX150" s="171"/>
      <c r="BY150" s="171"/>
      <c r="BZ150" s="171"/>
      <c r="CA150" s="171"/>
      <c r="CB150" s="171"/>
      <c r="CC150" s="171"/>
      <c r="CD150" s="171"/>
      <c r="CE150" s="171"/>
      <c r="CF150" s="171"/>
      <c r="CG150" s="171"/>
      <c r="CH150" s="171"/>
      <c r="CI150" s="171"/>
      <c r="CJ150" s="171"/>
      <c r="CK150" s="171"/>
      <c r="CL150" s="171"/>
      <c r="CM150" s="171"/>
      <c r="CN150" s="171"/>
      <c r="CO150" s="171"/>
      <c r="CP150" s="171"/>
      <c r="CQ150" s="171"/>
      <c r="CR150" s="171"/>
      <c r="CS150" s="171"/>
      <c r="CT150" s="171"/>
    </row>
    <row r="151" spans="1:98" s="121" customFormat="1" ht="49.25" customHeight="1">
      <c r="A151" s="184"/>
      <c r="B151" s="184"/>
      <c r="C151" s="835"/>
      <c r="D151" s="835"/>
      <c r="E151" s="835"/>
      <c r="F151" s="835"/>
      <c r="G151" s="835"/>
      <c r="H151" s="835"/>
      <c r="I151" s="835"/>
      <c r="J151" s="835"/>
      <c r="K151" s="735"/>
      <c r="L151" s="736"/>
      <c r="M151" s="766"/>
      <c r="N151" s="766"/>
      <c r="O151" s="766"/>
      <c r="P151" s="766"/>
      <c r="Q151" s="766"/>
      <c r="R151" s="766"/>
      <c r="S151" s="766"/>
      <c r="T151" s="766"/>
      <c r="U151" s="766"/>
      <c r="V151" s="766"/>
      <c r="W151" s="736"/>
      <c r="X151" s="736"/>
      <c r="Y151" s="766"/>
      <c r="Z151" s="766"/>
      <c r="AA151" s="766"/>
      <c r="AB151" s="766"/>
      <c r="AC151" s="766"/>
      <c r="AD151" s="766"/>
      <c r="AE151" s="766"/>
      <c r="AF151" s="766"/>
      <c r="AG151" s="766"/>
      <c r="AH151" s="766"/>
      <c r="AI151" s="736"/>
      <c r="AJ151" s="736"/>
      <c r="AK151" s="766"/>
      <c r="AL151" s="766"/>
      <c r="AM151" s="766"/>
      <c r="AN151" s="766"/>
      <c r="AO151" s="766"/>
      <c r="AP151" s="766"/>
      <c r="AQ151" s="766"/>
      <c r="AR151" s="766"/>
      <c r="AS151" s="766"/>
      <c r="AT151" s="766"/>
      <c r="AU151" s="766"/>
      <c r="AV151" s="767"/>
      <c r="AW151" s="128">
        <f>+LEN(K151)</f>
        <v>0</v>
      </c>
      <c r="AX151" s="109"/>
      <c r="AY151" s="109"/>
      <c r="AZ151" s="109"/>
      <c r="BA151" s="109"/>
      <c r="BB151" s="109"/>
      <c r="BC151" s="109"/>
      <c r="BD151" s="125"/>
      <c r="BE151" s="125"/>
      <c r="BF151" s="125"/>
      <c r="BG151" s="171"/>
      <c r="BH151" s="171"/>
      <c r="BI151" s="171"/>
      <c r="BJ151" s="171"/>
      <c r="BK151" s="171"/>
      <c r="BL151" s="171"/>
      <c r="BM151" s="171"/>
      <c r="BN151" s="171"/>
      <c r="BO151" s="171"/>
      <c r="BP151" s="171"/>
      <c r="BQ151" s="171"/>
      <c r="BR151" s="171"/>
      <c r="BS151" s="171"/>
      <c r="BT151" s="171"/>
      <c r="BU151" s="171"/>
      <c r="BV151" s="171"/>
      <c r="BW151" s="171"/>
      <c r="BX151" s="171"/>
      <c r="BY151" s="171"/>
      <c r="BZ151" s="171"/>
      <c r="CA151" s="171"/>
      <c r="CB151" s="171"/>
      <c r="CC151" s="171"/>
      <c r="CD151" s="171"/>
      <c r="CE151" s="171"/>
      <c r="CF151" s="171"/>
      <c r="CG151" s="171"/>
      <c r="CH151" s="171"/>
      <c r="CI151" s="171"/>
      <c r="CJ151" s="171"/>
      <c r="CK151" s="171"/>
      <c r="CL151" s="171"/>
      <c r="CM151" s="171"/>
      <c r="CN151" s="171"/>
      <c r="CO151" s="171"/>
      <c r="CP151" s="171"/>
      <c r="CQ151" s="171"/>
      <c r="CR151" s="171"/>
      <c r="CS151" s="171"/>
      <c r="CT151" s="171"/>
    </row>
    <row r="152" spans="1:98" s="121" customFormat="1" ht="49.25" customHeight="1">
      <c r="A152" s="184"/>
      <c r="B152" s="184"/>
      <c r="C152" s="835"/>
      <c r="D152" s="835"/>
      <c r="E152" s="835"/>
      <c r="F152" s="835"/>
      <c r="G152" s="835"/>
      <c r="H152" s="835"/>
      <c r="I152" s="835"/>
      <c r="J152" s="835"/>
      <c r="K152" s="735"/>
      <c r="L152" s="736"/>
      <c r="M152" s="736"/>
      <c r="N152" s="736"/>
      <c r="O152" s="736"/>
      <c r="P152" s="736"/>
      <c r="Q152" s="736"/>
      <c r="R152" s="736"/>
      <c r="S152" s="736"/>
      <c r="T152" s="736"/>
      <c r="U152" s="736"/>
      <c r="V152" s="736"/>
      <c r="W152" s="736"/>
      <c r="X152" s="736"/>
      <c r="Y152" s="736"/>
      <c r="Z152" s="736"/>
      <c r="AA152" s="736"/>
      <c r="AB152" s="736"/>
      <c r="AC152" s="736"/>
      <c r="AD152" s="736"/>
      <c r="AE152" s="736"/>
      <c r="AF152" s="736"/>
      <c r="AG152" s="736"/>
      <c r="AH152" s="736"/>
      <c r="AI152" s="736"/>
      <c r="AJ152" s="736"/>
      <c r="AK152" s="736"/>
      <c r="AL152" s="736"/>
      <c r="AM152" s="736"/>
      <c r="AN152" s="736"/>
      <c r="AO152" s="736"/>
      <c r="AP152" s="736"/>
      <c r="AQ152" s="736"/>
      <c r="AR152" s="736"/>
      <c r="AS152" s="736"/>
      <c r="AT152" s="736"/>
      <c r="AU152" s="736"/>
      <c r="AV152" s="737"/>
      <c r="AW152" s="165" t="str">
        <f>+IF(AW151&gt;600,"設定文字数を超過しています","")</f>
        <v/>
      </c>
      <c r="AX152" s="109"/>
      <c r="AY152" s="109"/>
      <c r="AZ152" s="109"/>
      <c r="BA152" s="109"/>
      <c r="BB152" s="109"/>
      <c r="BC152" s="109"/>
      <c r="BD152" s="125"/>
      <c r="BE152" s="125"/>
      <c r="BF152" s="125"/>
      <c r="BG152" s="171"/>
      <c r="BH152" s="171"/>
      <c r="BI152" s="171"/>
      <c r="BJ152" s="171"/>
      <c r="BK152" s="171"/>
      <c r="BL152" s="171"/>
      <c r="BM152" s="171"/>
      <c r="BN152" s="171"/>
      <c r="BO152" s="171"/>
      <c r="BP152" s="171"/>
      <c r="BQ152" s="171"/>
      <c r="BR152" s="171"/>
      <c r="BS152" s="171"/>
      <c r="BT152" s="171"/>
      <c r="BU152" s="171"/>
      <c r="BV152" s="171"/>
      <c r="BW152" s="171"/>
      <c r="BX152" s="171"/>
      <c r="BY152" s="171"/>
      <c r="BZ152" s="171"/>
      <c r="CA152" s="171"/>
      <c r="CB152" s="171"/>
      <c r="CC152" s="171"/>
      <c r="CD152" s="171"/>
      <c r="CE152" s="171"/>
      <c r="CF152" s="171"/>
      <c r="CG152" s="171"/>
      <c r="CH152" s="171"/>
      <c r="CI152" s="171"/>
      <c r="CJ152" s="171"/>
      <c r="CK152" s="171"/>
      <c r="CL152" s="171"/>
      <c r="CM152" s="171"/>
      <c r="CN152" s="171"/>
      <c r="CO152" s="171"/>
      <c r="CP152" s="171"/>
      <c r="CQ152" s="171"/>
      <c r="CR152" s="171"/>
      <c r="CS152" s="171"/>
      <c r="CT152" s="171"/>
    </row>
    <row r="153" spans="1:98" s="121" customFormat="1" ht="131.4" customHeight="1">
      <c r="A153" s="184"/>
      <c r="B153" s="184"/>
      <c r="C153" s="835"/>
      <c r="D153" s="835"/>
      <c r="E153" s="835"/>
      <c r="F153" s="835"/>
      <c r="G153" s="835"/>
      <c r="H153" s="835"/>
      <c r="I153" s="835"/>
      <c r="J153" s="835"/>
      <c r="K153" s="738"/>
      <c r="L153" s="739"/>
      <c r="M153" s="739"/>
      <c r="N153" s="739"/>
      <c r="O153" s="739"/>
      <c r="P153" s="739"/>
      <c r="Q153" s="739"/>
      <c r="R153" s="739"/>
      <c r="S153" s="739"/>
      <c r="T153" s="739"/>
      <c r="U153" s="739"/>
      <c r="V153" s="739"/>
      <c r="W153" s="739"/>
      <c r="X153" s="739"/>
      <c r="Y153" s="739"/>
      <c r="Z153" s="739"/>
      <c r="AA153" s="739"/>
      <c r="AB153" s="739"/>
      <c r="AC153" s="739"/>
      <c r="AD153" s="739"/>
      <c r="AE153" s="739"/>
      <c r="AF153" s="739"/>
      <c r="AG153" s="739"/>
      <c r="AH153" s="739"/>
      <c r="AI153" s="739"/>
      <c r="AJ153" s="739"/>
      <c r="AK153" s="739"/>
      <c r="AL153" s="739"/>
      <c r="AM153" s="739"/>
      <c r="AN153" s="739"/>
      <c r="AO153" s="739"/>
      <c r="AP153" s="739"/>
      <c r="AQ153" s="739"/>
      <c r="AR153" s="739"/>
      <c r="AS153" s="739"/>
      <c r="AT153" s="739"/>
      <c r="AU153" s="739"/>
      <c r="AV153" s="740"/>
      <c r="AW153" s="109"/>
      <c r="AX153" s="109"/>
      <c r="AY153" s="109"/>
      <c r="AZ153" s="109"/>
      <c r="BA153" s="109"/>
      <c r="BB153" s="109"/>
      <c r="BC153" s="109"/>
      <c r="BD153" s="125"/>
      <c r="BE153" s="125"/>
      <c r="BF153" s="125"/>
      <c r="BG153" s="171"/>
      <c r="BH153" s="171"/>
      <c r="BI153" s="171"/>
      <c r="BJ153" s="171"/>
      <c r="BK153" s="171"/>
      <c r="BL153" s="171"/>
      <c r="BM153" s="171"/>
      <c r="BN153" s="171"/>
      <c r="BO153" s="171"/>
      <c r="BP153" s="171"/>
      <c r="BQ153" s="171"/>
      <c r="BR153" s="171"/>
      <c r="BS153" s="171"/>
      <c r="BT153" s="171"/>
      <c r="BU153" s="171"/>
      <c r="BV153" s="171"/>
      <c r="BW153" s="171"/>
      <c r="BX153" s="171"/>
      <c r="BY153" s="171"/>
      <c r="BZ153" s="171"/>
      <c r="CA153" s="171"/>
      <c r="CB153" s="171"/>
      <c r="CC153" s="171"/>
      <c r="CD153" s="171"/>
      <c r="CE153" s="171"/>
      <c r="CF153" s="171"/>
      <c r="CG153" s="171"/>
      <c r="CH153" s="171"/>
      <c r="CI153" s="171"/>
      <c r="CJ153" s="171"/>
      <c r="CK153" s="171"/>
      <c r="CL153" s="171"/>
      <c r="CM153" s="171"/>
      <c r="CN153" s="171"/>
      <c r="CO153" s="171"/>
      <c r="CP153" s="171"/>
      <c r="CQ153" s="171"/>
      <c r="CR153" s="171"/>
      <c r="CS153" s="171"/>
      <c r="CT153" s="171"/>
    </row>
    <row r="154" spans="1:98" ht="17.399999999999999" customHeight="1">
      <c r="A154" s="124"/>
      <c r="B154" s="124"/>
      <c r="C154" s="522" t="s">
        <v>194</v>
      </c>
      <c r="D154" s="529"/>
      <c r="E154" s="529"/>
      <c r="F154" s="529"/>
      <c r="G154" s="529"/>
      <c r="H154" s="529"/>
      <c r="I154" s="529"/>
      <c r="J154" s="530"/>
      <c r="K154" s="491" t="s">
        <v>371</v>
      </c>
      <c r="L154" s="492"/>
      <c r="M154" s="492"/>
      <c r="N154" s="492"/>
      <c r="O154" s="492"/>
      <c r="P154" s="492"/>
      <c r="Q154" s="492"/>
      <c r="R154" s="492"/>
      <c r="S154" s="492"/>
      <c r="T154" s="493"/>
      <c r="U154" s="815">
        <f>助成金要望額調書!F23/1000</f>
        <v>0</v>
      </c>
      <c r="V154" s="816"/>
      <c r="W154" s="816"/>
      <c r="X154" s="816"/>
      <c r="Y154" s="816"/>
      <c r="Z154" s="816"/>
      <c r="AA154" s="816"/>
      <c r="AB154" s="816"/>
      <c r="AC154" s="816"/>
      <c r="AD154" s="816"/>
      <c r="AE154" s="817" t="s">
        <v>372</v>
      </c>
      <c r="AF154" s="817"/>
      <c r="AG154" s="817"/>
      <c r="AH154" s="817"/>
      <c r="AI154" s="817"/>
      <c r="AJ154" s="817"/>
      <c r="AK154" s="817"/>
      <c r="AL154" s="817"/>
      <c r="AM154" s="817"/>
      <c r="AN154" s="817"/>
      <c r="AO154" s="817"/>
      <c r="AP154" s="817"/>
      <c r="AQ154" s="817"/>
      <c r="AR154" s="817"/>
      <c r="AS154" s="817"/>
      <c r="AT154" s="817"/>
      <c r="AU154" s="817"/>
      <c r="AV154" s="818"/>
      <c r="AW154" s="117"/>
    </row>
    <row r="155" spans="1:98" ht="17.399999999999999" customHeight="1">
      <c r="A155" s="124"/>
      <c r="B155" s="124"/>
      <c r="C155" s="531"/>
      <c r="D155" s="532"/>
      <c r="E155" s="532"/>
      <c r="F155" s="532"/>
      <c r="G155" s="532"/>
      <c r="H155" s="532"/>
      <c r="I155" s="532"/>
      <c r="J155" s="533"/>
      <c r="K155" s="819" t="s">
        <v>373</v>
      </c>
      <c r="L155" s="820"/>
      <c r="M155" s="820"/>
      <c r="N155" s="820"/>
      <c r="O155" s="820"/>
      <c r="P155" s="820"/>
      <c r="Q155" s="820"/>
      <c r="R155" s="820"/>
      <c r="S155" s="820"/>
      <c r="T155" s="821"/>
      <c r="U155" s="822">
        <f>助成金要望額調書!F31/1000</f>
        <v>0</v>
      </c>
      <c r="V155" s="823"/>
      <c r="W155" s="823"/>
      <c r="X155" s="823"/>
      <c r="Y155" s="823"/>
      <c r="Z155" s="823"/>
      <c r="AA155" s="823"/>
      <c r="AB155" s="823"/>
      <c r="AC155" s="823"/>
      <c r="AD155" s="823"/>
      <c r="AE155" s="824" t="s">
        <v>372</v>
      </c>
      <c r="AF155" s="824"/>
      <c r="AG155" s="824"/>
      <c r="AH155" s="824"/>
      <c r="AI155" s="824"/>
      <c r="AJ155" s="824"/>
      <c r="AK155" s="824"/>
      <c r="AL155" s="824"/>
      <c r="AM155" s="824"/>
      <c r="AN155" s="824"/>
      <c r="AO155" s="824"/>
      <c r="AP155" s="824"/>
      <c r="AQ155" s="824"/>
      <c r="AR155" s="824"/>
      <c r="AS155" s="824"/>
      <c r="AT155" s="824"/>
      <c r="AU155" s="824"/>
      <c r="AV155" s="825"/>
      <c r="AW155" s="117"/>
      <c r="AX155" s="186"/>
      <c r="AY155" s="186"/>
      <c r="AZ155" s="186"/>
      <c r="BA155" s="186"/>
      <c r="BB155" s="186"/>
      <c r="BC155" s="186"/>
      <c r="BD155" s="186"/>
      <c r="BE155" s="186"/>
      <c r="BF155" s="186"/>
      <c r="BG155" s="186"/>
      <c r="BH155" s="186"/>
      <c r="BI155" s="186"/>
      <c r="BJ155" s="186"/>
    </row>
    <row r="156" spans="1:98" ht="17.399999999999999" customHeight="1">
      <c r="A156" s="124"/>
      <c r="B156" s="124"/>
      <c r="C156" s="534"/>
      <c r="D156" s="535"/>
      <c r="E156" s="535"/>
      <c r="F156" s="535"/>
      <c r="G156" s="535"/>
      <c r="H156" s="535"/>
      <c r="I156" s="535"/>
      <c r="J156" s="535"/>
      <c r="K156" s="497" t="s">
        <v>296</v>
      </c>
      <c r="L156" s="498"/>
      <c r="M156" s="498"/>
      <c r="N156" s="498"/>
      <c r="O156" s="498"/>
      <c r="P156" s="498"/>
      <c r="Q156" s="498"/>
      <c r="R156" s="498"/>
      <c r="S156" s="498"/>
      <c r="T156" s="499"/>
      <c r="U156" s="831">
        <f>助成金要望額調書!J34/1000</f>
        <v>0</v>
      </c>
      <c r="V156" s="832"/>
      <c r="W156" s="832"/>
      <c r="X156" s="832"/>
      <c r="Y156" s="832"/>
      <c r="Z156" s="832"/>
      <c r="AA156" s="832"/>
      <c r="AB156" s="832"/>
      <c r="AC156" s="832"/>
      <c r="AD156" s="832"/>
      <c r="AE156" s="833" t="s">
        <v>372</v>
      </c>
      <c r="AF156" s="833"/>
      <c r="AG156" s="833"/>
      <c r="AH156" s="833"/>
      <c r="AI156" s="833"/>
      <c r="AJ156" s="833"/>
      <c r="AK156" s="833"/>
      <c r="AL156" s="833"/>
      <c r="AM156" s="833"/>
      <c r="AN156" s="833"/>
      <c r="AO156" s="833"/>
      <c r="AP156" s="833"/>
      <c r="AQ156" s="833"/>
      <c r="AR156" s="833"/>
      <c r="AS156" s="833"/>
      <c r="AT156" s="833"/>
      <c r="AU156" s="833"/>
      <c r="AV156" s="834"/>
      <c r="AW156" s="117"/>
    </row>
    <row r="157" spans="1:98" ht="29" customHeight="1" thickBot="1">
      <c r="A157" s="124"/>
      <c r="B157" s="124"/>
      <c r="C157" s="777" t="s">
        <v>395</v>
      </c>
      <c r="D157" s="778"/>
      <c r="E157" s="778"/>
      <c r="F157" s="778"/>
      <c r="G157" s="778"/>
      <c r="H157" s="778"/>
      <c r="I157" s="778"/>
      <c r="J157" s="778"/>
      <c r="K157" s="778"/>
      <c r="L157" s="778"/>
      <c r="M157" s="778"/>
      <c r="N157" s="778"/>
      <c r="O157" s="778"/>
      <c r="P157" s="778"/>
      <c r="Q157" s="778"/>
      <c r="R157" s="778"/>
      <c r="S157" s="778"/>
      <c r="T157" s="778"/>
      <c r="U157" s="778"/>
      <c r="V157" s="778"/>
      <c r="W157" s="778"/>
      <c r="X157" s="778"/>
      <c r="Y157" s="778"/>
      <c r="Z157" s="778"/>
      <c r="AA157" s="778"/>
      <c r="AB157" s="778"/>
      <c r="AC157" s="778"/>
      <c r="AD157" s="778"/>
      <c r="AE157" s="778"/>
      <c r="AF157" s="778"/>
      <c r="AG157" s="778"/>
      <c r="AH157" s="778"/>
      <c r="AI157" s="778"/>
      <c r="AJ157" s="778"/>
      <c r="AK157" s="778"/>
      <c r="AL157" s="778"/>
      <c r="AM157" s="778"/>
      <c r="AN157" s="778"/>
      <c r="AO157" s="778"/>
      <c r="AP157" s="778"/>
      <c r="AQ157" s="778"/>
      <c r="AR157" s="778"/>
      <c r="AS157" s="778"/>
      <c r="AT157" s="778"/>
      <c r="AU157" s="778"/>
      <c r="AV157" s="846"/>
      <c r="AW157" s="117"/>
    </row>
    <row r="158" spans="1:98" ht="28.25" customHeight="1" thickBot="1">
      <c r="A158" s="124"/>
      <c r="B158" s="124"/>
      <c r="C158" s="847" t="s">
        <v>374</v>
      </c>
      <c r="D158" s="848"/>
      <c r="E158" s="848"/>
      <c r="F158" s="848"/>
      <c r="G158" s="848"/>
      <c r="H158" s="848"/>
      <c r="I158" s="848"/>
      <c r="J158" s="848"/>
      <c r="K158" s="851"/>
      <c r="L158" s="619"/>
      <c r="M158" s="852" t="s">
        <v>375</v>
      </c>
      <c r="N158" s="852"/>
      <c r="O158" s="852"/>
      <c r="P158" s="853" t="s">
        <v>377</v>
      </c>
      <c r="Q158" s="853"/>
      <c r="R158" s="581"/>
      <c r="S158" s="582"/>
      <c r="T158" s="854" t="s">
        <v>378</v>
      </c>
      <c r="U158" s="855"/>
      <c r="V158" s="855"/>
      <c r="W158" s="855"/>
      <c r="X158" s="855"/>
      <c r="Y158" s="856"/>
      <c r="Z158" s="581"/>
      <c r="AA158" s="582"/>
      <c r="AB158" s="844" t="s">
        <v>396</v>
      </c>
      <c r="AC158" s="844"/>
      <c r="AD158" s="844"/>
      <c r="AE158" s="844"/>
      <c r="AF158" s="844"/>
      <c r="AG158" s="844"/>
      <c r="AH158" s="844"/>
      <c r="AI158" s="581"/>
      <c r="AJ158" s="582"/>
      <c r="AK158" s="844" t="s">
        <v>399</v>
      </c>
      <c r="AL158" s="844"/>
      <c r="AM158" s="844"/>
      <c r="AN158" s="844"/>
      <c r="AO158" s="844"/>
      <c r="AP158" s="844"/>
      <c r="AQ158" s="844"/>
      <c r="AR158" s="844"/>
      <c r="AS158" s="844"/>
      <c r="AT158" s="844"/>
      <c r="AU158" s="844"/>
      <c r="AV158" s="197"/>
      <c r="AW158" s="118" t="str">
        <f>IF(AND(K158="〇",K159="〇"),"要確認","")</f>
        <v/>
      </c>
    </row>
    <row r="159" spans="1:98" ht="28.25" customHeight="1" thickBot="1">
      <c r="A159" s="124"/>
      <c r="B159" s="124"/>
      <c r="C159" s="849"/>
      <c r="D159" s="850"/>
      <c r="E159" s="850"/>
      <c r="F159" s="850"/>
      <c r="G159" s="850"/>
      <c r="H159" s="850"/>
      <c r="I159" s="850"/>
      <c r="J159" s="850"/>
      <c r="K159" s="851"/>
      <c r="L159" s="619"/>
      <c r="M159" s="874" t="s">
        <v>376</v>
      </c>
      <c r="N159" s="874"/>
      <c r="O159" s="874"/>
      <c r="P159" s="875"/>
      <c r="Q159" s="876"/>
      <c r="R159" s="876"/>
      <c r="S159" s="876"/>
      <c r="T159" s="876"/>
      <c r="U159" s="876"/>
      <c r="V159" s="876"/>
      <c r="W159" s="876"/>
      <c r="X159" s="876"/>
      <c r="Y159" s="876"/>
      <c r="Z159" s="876"/>
      <c r="AA159" s="876"/>
      <c r="AB159" s="876"/>
      <c r="AC159" s="876"/>
      <c r="AD159" s="876"/>
      <c r="AE159" s="876"/>
      <c r="AF159" s="876"/>
      <c r="AG159" s="876"/>
      <c r="AH159" s="876"/>
      <c r="AI159" s="876"/>
      <c r="AJ159" s="876"/>
      <c r="AK159" s="876"/>
      <c r="AL159" s="876"/>
      <c r="AM159" s="876"/>
      <c r="AN159" s="876"/>
      <c r="AO159" s="876"/>
      <c r="AP159" s="876"/>
      <c r="AQ159" s="876"/>
      <c r="AR159" s="876"/>
      <c r="AS159" s="876"/>
      <c r="AT159" s="876"/>
      <c r="AU159" s="876"/>
      <c r="AV159" s="877"/>
      <c r="AW159" s="117"/>
    </row>
    <row r="160" spans="1:98" ht="28.25" customHeight="1" thickBot="1">
      <c r="A160" s="124"/>
      <c r="B160" s="124"/>
      <c r="C160" s="857" t="s">
        <v>379</v>
      </c>
      <c r="D160" s="858"/>
      <c r="E160" s="858"/>
      <c r="F160" s="858"/>
      <c r="G160" s="858"/>
      <c r="H160" s="858"/>
      <c r="I160" s="858"/>
      <c r="J160" s="859"/>
      <c r="K160" s="863"/>
      <c r="L160" s="863"/>
      <c r="M160" s="864"/>
      <c r="N160" s="864"/>
      <c r="O160" s="864"/>
      <c r="P160" s="864"/>
      <c r="Q160" s="864"/>
      <c r="R160" s="864"/>
      <c r="S160" s="864"/>
      <c r="T160" s="864"/>
      <c r="U160" s="864"/>
      <c r="V160" s="864"/>
      <c r="W160" s="864"/>
      <c r="X160" s="864"/>
      <c r="Y160" s="864"/>
      <c r="Z160" s="864"/>
      <c r="AA160" s="864"/>
      <c r="AB160" s="864"/>
      <c r="AC160" s="864"/>
      <c r="AD160" s="864"/>
      <c r="AE160" s="864"/>
      <c r="AF160" s="865"/>
      <c r="AG160" s="865"/>
      <c r="AH160" s="865"/>
      <c r="AI160" s="864"/>
      <c r="AJ160" s="864"/>
      <c r="AK160" s="864"/>
      <c r="AL160" s="864"/>
      <c r="AM160" s="864"/>
      <c r="AN160" s="865"/>
      <c r="AO160" s="865"/>
      <c r="AP160" s="865"/>
      <c r="AQ160" s="864"/>
      <c r="AR160" s="864"/>
      <c r="AS160" s="864"/>
      <c r="AT160" s="864"/>
      <c r="AU160" s="864"/>
      <c r="AV160" s="864"/>
      <c r="AW160" s="117"/>
    </row>
    <row r="161" spans="1:98" ht="28.25" customHeight="1">
      <c r="A161" s="124"/>
      <c r="B161" s="124"/>
      <c r="C161" s="860"/>
      <c r="D161" s="861"/>
      <c r="E161" s="861"/>
      <c r="F161" s="861"/>
      <c r="G161" s="861"/>
      <c r="H161" s="861"/>
      <c r="I161" s="861"/>
      <c r="J161" s="862"/>
      <c r="K161" s="866" t="s">
        <v>384</v>
      </c>
      <c r="L161" s="867"/>
      <c r="M161" s="867"/>
      <c r="N161" s="867"/>
      <c r="O161" s="867"/>
      <c r="P161" s="867"/>
      <c r="Q161" s="867"/>
      <c r="R161" s="867"/>
      <c r="S161" s="867"/>
      <c r="T161" s="867"/>
      <c r="U161" s="867"/>
      <c r="V161" s="867"/>
      <c r="W161" s="867"/>
      <c r="X161" s="867"/>
      <c r="Y161" s="867"/>
      <c r="Z161" s="867"/>
      <c r="AA161" s="867"/>
      <c r="AB161" s="867"/>
      <c r="AC161" s="867"/>
      <c r="AD161" s="867"/>
      <c r="AE161" s="867"/>
      <c r="AF161" s="868"/>
      <c r="AG161" s="869"/>
      <c r="AH161" s="870"/>
      <c r="AI161" s="871" t="s">
        <v>380</v>
      </c>
      <c r="AJ161" s="872"/>
      <c r="AK161" s="872"/>
      <c r="AL161" s="872"/>
      <c r="AM161" s="873"/>
      <c r="AN161" s="868"/>
      <c r="AO161" s="869"/>
      <c r="AP161" s="870"/>
      <c r="AQ161" s="871" t="s">
        <v>381</v>
      </c>
      <c r="AR161" s="872"/>
      <c r="AS161" s="872"/>
      <c r="AT161" s="872"/>
      <c r="AU161" s="872"/>
      <c r="AV161" s="872"/>
      <c r="AW161" s="118" t="str">
        <f>IF(AND(AF161="〇",AN161="〇"),"要確認","")</f>
        <v/>
      </c>
    </row>
    <row r="162" spans="1:98" ht="28.25" customHeight="1">
      <c r="A162" s="124"/>
      <c r="B162" s="124"/>
      <c r="C162" s="878" t="s">
        <v>397</v>
      </c>
      <c r="D162" s="879"/>
      <c r="E162" s="879"/>
      <c r="F162" s="879"/>
      <c r="G162" s="879"/>
      <c r="H162" s="879"/>
      <c r="I162" s="879"/>
      <c r="J162" s="880"/>
      <c r="K162" s="881"/>
      <c r="L162" s="882"/>
      <c r="M162" s="882"/>
      <c r="N162" s="882"/>
      <c r="O162" s="882"/>
      <c r="P162" s="882"/>
      <c r="Q162" s="882"/>
      <c r="R162" s="882"/>
      <c r="S162" s="882"/>
      <c r="T162" s="882"/>
      <c r="U162" s="882"/>
      <c r="V162" s="882"/>
      <c r="W162" s="882"/>
      <c r="X162" s="882"/>
      <c r="Y162" s="882"/>
      <c r="Z162" s="882"/>
      <c r="AA162" s="882"/>
      <c r="AB162" s="882"/>
      <c r="AC162" s="882"/>
      <c r="AD162" s="882"/>
      <c r="AE162" s="882"/>
      <c r="AF162" s="882"/>
      <c r="AG162" s="882"/>
      <c r="AH162" s="882"/>
      <c r="AI162" s="882"/>
      <c r="AJ162" s="882"/>
      <c r="AK162" s="882"/>
      <c r="AL162" s="882"/>
      <c r="AM162" s="882"/>
      <c r="AN162" s="882"/>
      <c r="AO162" s="882"/>
      <c r="AP162" s="882"/>
      <c r="AQ162" s="882"/>
      <c r="AR162" s="882"/>
      <c r="AS162" s="882"/>
      <c r="AT162" s="882"/>
      <c r="AU162" s="882"/>
      <c r="AV162" s="883"/>
      <c r="AW162" s="117"/>
    </row>
    <row r="163" spans="1:98" ht="28.25" customHeight="1">
      <c r="A163" s="124"/>
      <c r="B163" s="124"/>
      <c r="C163" s="884" t="s">
        <v>382</v>
      </c>
      <c r="D163" s="884"/>
      <c r="E163" s="884"/>
      <c r="F163" s="884"/>
      <c r="G163" s="884"/>
      <c r="H163" s="884"/>
      <c r="I163" s="884"/>
      <c r="J163" s="884"/>
      <c r="K163" s="885"/>
      <c r="L163" s="886"/>
      <c r="M163" s="886"/>
      <c r="N163" s="886"/>
      <c r="O163" s="886"/>
      <c r="P163" s="886"/>
      <c r="Q163" s="886"/>
      <c r="R163" s="887" t="s">
        <v>79</v>
      </c>
      <c r="S163" s="887"/>
      <c r="T163" s="887"/>
      <c r="U163" s="886"/>
      <c r="V163" s="886"/>
      <c r="W163" s="886"/>
      <c r="X163" s="886"/>
      <c r="Y163" s="888" t="s">
        <v>13</v>
      </c>
      <c r="Z163" s="888"/>
      <c r="AA163" s="888"/>
      <c r="AB163" s="888" t="s">
        <v>383</v>
      </c>
      <c r="AC163" s="888"/>
      <c r="AD163" s="888"/>
      <c r="AE163" s="888"/>
      <c r="AF163" s="885"/>
      <c r="AG163" s="886"/>
      <c r="AH163" s="886"/>
      <c r="AI163" s="886"/>
      <c r="AJ163" s="886"/>
      <c r="AK163" s="886"/>
      <c r="AL163" s="886"/>
      <c r="AM163" s="887" t="s">
        <v>79</v>
      </c>
      <c r="AN163" s="887"/>
      <c r="AO163" s="887"/>
      <c r="AP163" s="886"/>
      <c r="AQ163" s="886"/>
      <c r="AR163" s="886"/>
      <c r="AS163" s="886"/>
      <c r="AT163" s="888" t="s">
        <v>13</v>
      </c>
      <c r="AU163" s="888"/>
      <c r="AV163" s="889"/>
      <c r="AW163" s="117"/>
    </row>
    <row r="164" spans="1:98" ht="6.65" customHeight="1" thickBot="1">
      <c r="A164" s="124"/>
      <c r="B164" s="198"/>
      <c r="C164" s="199"/>
      <c r="D164" s="200"/>
      <c r="E164" s="200"/>
      <c r="F164" s="200"/>
      <c r="G164" s="200"/>
      <c r="H164" s="200"/>
      <c r="I164" s="201"/>
      <c r="J164" s="201"/>
      <c r="K164" s="202"/>
      <c r="L164" s="202"/>
      <c r="M164" s="203"/>
      <c r="N164" s="203"/>
      <c r="O164" s="203"/>
      <c r="P164" s="203"/>
      <c r="Q164" s="203"/>
      <c r="R164" s="204"/>
      <c r="S164" s="204"/>
      <c r="T164" s="204"/>
      <c r="U164" s="202"/>
      <c r="V164" s="202"/>
      <c r="W164" s="202"/>
      <c r="X164" s="202"/>
      <c r="Y164" s="202"/>
      <c r="Z164" s="202"/>
      <c r="AA164" s="202"/>
      <c r="AB164" s="203"/>
      <c r="AC164" s="203"/>
      <c r="AD164" s="203"/>
      <c r="AE164" s="203"/>
      <c r="AF164" s="203"/>
      <c r="AG164" s="203"/>
      <c r="AH164" s="203"/>
      <c r="AI164" s="202"/>
      <c r="AJ164" s="202"/>
      <c r="AK164" s="203"/>
      <c r="AL164" s="203"/>
      <c r="AM164" s="205"/>
      <c r="AN164" s="205"/>
      <c r="AO164" s="205"/>
      <c r="AP164" s="203"/>
      <c r="AQ164" s="203"/>
      <c r="AR164" s="203"/>
      <c r="AS164" s="203"/>
      <c r="AT164" s="203"/>
      <c r="AU164" s="203"/>
      <c r="AV164" s="206"/>
      <c r="AW164" s="148"/>
    </row>
    <row r="165" spans="1:98" ht="28.25" customHeight="1" thickBot="1">
      <c r="A165" s="124"/>
      <c r="B165" s="124"/>
      <c r="C165" s="847" t="s">
        <v>374</v>
      </c>
      <c r="D165" s="848"/>
      <c r="E165" s="848"/>
      <c r="F165" s="848"/>
      <c r="G165" s="848"/>
      <c r="H165" s="848"/>
      <c r="I165" s="848"/>
      <c r="J165" s="848"/>
      <c r="K165" s="851"/>
      <c r="L165" s="619"/>
      <c r="M165" s="852" t="s">
        <v>375</v>
      </c>
      <c r="N165" s="852"/>
      <c r="O165" s="852"/>
      <c r="P165" s="853" t="s">
        <v>377</v>
      </c>
      <c r="Q165" s="853"/>
      <c r="R165" s="581"/>
      <c r="S165" s="582"/>
      <c r="T165" s="854" t="s">
        <v>378</v>
      </c>
      <c r="U165" s="855"/>
      <c r="V165" s="855"/>
      <c r="W165" s="855"/>
      <c r="X165" s="855"/>
      <c r="Y165" s="856"/>
      <c r="Z165" s="581"/>
      <c r="AA165" s="582"/>
      <c r="AB165" s="844" t="s">
        <v>396</v>
      </c>
      <c r="AC165" s="844"/>
      <c r="AD165" s="844"/>
      <c r="AE165" s="844"/>
      <c r="AF165" s="844"/>
      <c r="AG165" s="844"/>
      <c r="AH165" s="844"/>
      <c r="AI165" s="581"/>
      <c r="AJ165" s="582"/>
      <c r="AK165" s="844" t="s">
        <v>399</v>
      </c>
      <c r="AL165" s="844"/>
      <c r="AM165" s="844"/>
      <c r="AN165" s="844"/>
      <c r="AO165" s="844"/>
      <c r="AP165" s="844"/>
      <c r="AQ165" s="844"/>
      <c r="AR165" s="844"/>
      <c r="AS165" s="844"/>
      <c r="AT165" s="844"/>
      <c r="AU165" s="844"/>
      <c r="AV165" s="197"/>
      <c r="AW165" s="118" t="str">
        <f>IF(AND(K165="〇",K166="〇"),"要確認","")</f>
        <v/>
      </c>
    </row>
    <row r="166" spans="1:98" ht="28.25" customHeight="1" thickBot="1">
      <c r="A166" s="124"/>
      <c r="B166" s="124"/>
      <c r="C166" s="849"/>
      <c r="D166" s="850"/>
      <c r="E166" s="850"/>
      <c r="F166" s="850"/>
      <c r="G166" s="850"/>
      <c r="H166" s="850"/>
      <c r="I166" s="850"/>
      <c r="J166" s="850"/>
      <c r="K166" s="851"/>
      <c r="L166" s="619"/>
      <c r="M166" s="874" t="s">
        <v>376</v>
      </c>
      <c r="N166" s="874"/>
      <c r="O166" s="874"/>
      <c r="P166" s="875"/>
      <c r="Q166" s="876"/>
      <c r="R166" s="876"/>
      <c r="S166" s="876"/>
      <c r="T166" s="876"/>
      <c r="U166" s="876"/>
      <c r="V166" s="876"/>
      <c r="W166" s="876"/>
      <c r="X166" s="876"/>
      <c r="Y166" s="876"/>
      <c r="Z166" s="876"/>
      <c r="AA166" s="876"/>
      <c r="AB166" s="876"/>
      <c r="AC166" s="876"/>
      <c r="AD166" s="876"/>
      <c r="AE166" s="876"/>
      <c r="AF166" s="876"/>
      <c r="AG166" s="876"/>
      <c r="AH166" s="876"/>
      <c r="AI166" s="876"/>
      <c r="AJ166" s="876"/>
      <c r="AK166" s="876"/>
      <c r="AL166" s="876"/>
      <c r="AM166" s="876"/>
      <c r="AN166" s="876"/>
      <c r="AO166" s="876"/>
      <c r="AP166" s="876"/>
      <c r="AQ166" s="876"/>
      <c r="AR166" s="876"/>
      <c r="AS166" s="876"/>
      <c r="AT166" s="876"/>
      <c r="AU166" s="876"/>
      <c r="AV166" s="877"/>
      <c r="AW166" s="117"/>
    </row>
    <row r="167" spans="1:98" ht="28.25" customHeight="1" thickBot="1">
      <c r="A167" s="124"/>
      <c r="B167" s="124"/>
      <c r="C167" s="857" t="s">
        <v>379</v>
      </c>
      <c r="D167" s="858"/>
      <c r="E167" s="858"/>
      <c r="F167" s="858"/>
      <c r="G167" s="858"/>
      <c r="H167" s="858"/>
      <c r="I167" s="858"/>
      <c r="J167" s="859"/>
      <c r="K167" s="863"/>
      <c r="L167" s="863"/>
      <c r="M167" s="864"/>
      <c r="N167" s="864"/>
      <c r="O167" s="864"/>
      <c r="P167" s="864"/>
      <c r="Q167" s="864"/>
      <c r="R167" s="864"/>
      <c r="S167" s="864"/>
      <c r="T167" s="864"/>
      <c r="U167" s="864"/>
      <c r="V167" s="864"/>
      <c r="W167" s="864"/>
      <c r="X167" s="864"/>
      <c r="Y167" s="864"/>
      <c r="Z167" s="864"/>
      <c r="AA167" s="864"/>
      <c r="AB167" s="864"/>
      <c r="AC167" s="864"/>
      <c r="AD167" s="864"/>
      <c r="AE167" s="864"/>
      <c r="AF167" s="865"/>
      <c r="AG167" s="865"/>
      <c r="AH167" s="865"/>
      <c r="AI167" s="864"/>
      <c r="AJ167" s="864"/>
      <c r="AK167" s="864"/>
      <c r="AL167" s="864"/>
      <c r="AM167" s="864"/>
      <c r="AN167" s="865"/>
      <c r="AO167" s="865"/>
      <c r="AP167" s="865"/>
      <c r="AQ167" s="864"/>
      <c r="AR167" s="864"/>
      <c r="AS167" s="864"/>
      <c r="AT167" s="864"/>
      <c r="AU167" s="864"/>
      <c r="AV167" s="864"/>
      <c r="AW167" s="117"/>
    </row>
    <row r="168" spans="1:98" ht="28.25" customHeight="1">
      <c r="A168" s="124"/>
      <c r="B168" s="124"/>
      <c r="C168" s="860"/>
      <c r="D168" s="861"/>
      <c r="E168" s="861"/>
      <c r="F168" s="861"/>
      <c r="G168" s="861"/>
      <c r="H168" s="861"/>
      <c r="I168" s="861"/>
      <c r="J168" s="862"/>
      <c r="K168" s="873" t="s">
        <v>384</v>
      </c>
      <c r="L168" s="890"/>
      <c r="M168" s="890"/>
      <c r="N168" s="890"/>
      <c r="O168" s="890"/>
      <c r="P168" s="890"/>
      <c r="Q168" s="890"/>
      <c r="R168" s="890"/>
      <c r="S168" s="890"/>
      <c r="T168" s="890"/>
      <c r="U168" s="890"/>
      <c r="V168" s="890"/>
      <c r="W168" s="890"/>
      <c r="X168" s="890"/>
      <c r="Y168" s="890"/>
      <c r="Z168" s="890"/>
      <c r="AA168" s="890"/>
      <c r="AB168" s="890"/>
      <c r="AC168" s="890"/>
      <c r="AD168" s="890"/>
      <c r="AE168" s="890"/>
      <c r="AF168" s="891"/>
      <c r="AG168" s="892"/>
      <c r="AH168" s="893"/>
      <c r="AI168" s="871" t="s">
        <v>380</v>
      </c>
      <c r="AJ168" s="872"/>
      <c r="AK168" s="872"/>
      <c r="AL168" s="872"/>
      <c r="AM168" s="873"/>
      <c r="AN168" s="891"/>
      <c r="AO168" s="892"/>
      <c r="AP168" s="893"/>
      <c r="AQ168" s="871" t="s">
        <v>381</v>
      </c>
      <c r="AR168" s="872"/>
      <c r="AS168" s="872"/>
      <c r="AT168" s="872"/>
      <c r="AU168" s="872"/>
      <c r="AV168" s="872"/>
      <c r="AW168" s="118" t="str">
        <f>IF(AND(AF168="〇",AN168="〇"),"要確認","")</f>
        <v/>
      </c>
    </row>
    <row r="169" spans="1:98" ht="28.25" customHeight="1">
      <c r="A169" s="124"/>
      <c r="B169" s="124"/>
      <c r="C169" s="878" t="s">
        <v>398</v>
      </c>
      <c r="D169" s="879"/>
      <c r="E169" s="879"/>
      <c r="F169" s="879"/>
      <c r="G169" s="879"/>
      <c r="H169" s="879"/>
      <c r="I169" s="879"/>
      <c r="J169" s="880"/>
      <c r="K169" s="881"/>
      <c r="L169" s="882"/>
      <c r="M169" s="882"/>
      <c r="N169" s="882"/>
      <c r="O169" s="882"/>
      <c r="P169" s="882"/>
      <c r="Q169" s="882"/>
      <c r="R169" s="882"/>
      <c r="S169" s="882"/>
      <c r="T169" s="882"/>
      <c r="U169" s="882"/>
      <c r="V169" s="882"/>
      <c r="W169" s="882"/>
      <c r="X169" s="882"/>
      <c r="Y169" s="882"/>
      <c r="Z169" s="882"/>
      <c r="AA169" s="882"/>
      <c r="AB169" s="882"/>
      <c r="AC169" s="882"/>
      <c r="AD169" s="882"/>
      <c r="AE169" s="882"/>
      <c r="AF169" s="882"/>
      <c r="AG169" s="882"/>
      <c r="AH169" s="882"/>
      <c r="AI169" s="882"/>
      <c r="AJ169" s="882"/>
      <c r="AK169" s="882"/>
      <c r="AL169" s="882"/>
      <c r="AM169" s="882"/>
      <c r="AN169" s="882"/>
      <c r="AO169" s="882"/>
      <c r="AP169" s="882"/>
      <c r="AQ169" s="882"/>
      <c r="AR169" s="882"/>
      <c r="AS169" s="882"/>
      <c r="AT169" s="882"/>
      <c r="AU169" s="882"/>
      <c r="AV169" s="883"/>
      <c r="AW169" s="117"/>
    </row>
    <row r="170" spans="1:98" ht="28.25" customHeight="1" thickBot="1">
      <c r="A170" s="124"/>
      <c r="B170" s="124"/>
      <c r="C170" s="884" t="s">
        <v>382</v>
      </c>
      <c r="D170" s="884"/>
      <c r="E170" s="884"/>
      <c r="F170" s="884"/>
      <c r="G170" s="884"/>
      <c r="H170" s="884"/>
      <c r="I170" s="884"/>
      <c r="J170" s="884"/>
      <c r="K170" s="885"/>
      <c r="L170" s="886"/>
      <c r="M170" s="886"/>
      <c r="N170" s="886"/>
      <c r="O170" s="886"/>
      <c r="P170" s="886"/>
      <c r="Q170" s="886"/>
      <c r="R170" s="887" t="s">
        <v>79</v>
      </c>
      <c r="S170" s="887"/>
      <c r="T170" s="887"/>
      <c r="U170" s="894"/>
      <c r="V170" s="894"/>
      <c r="W170" s="894"/>
      <c r="X170" s="894"/>
      <c r="Y170" s="888" t="s">
        <v>13</v>
      </c>
      <c r="Z170" s="888"/>
      <c r="AA170" s="888"/>
      <c r="AB170" s="888" t="s">
        <v>383</v>
      </c>
      <c r="AC170" s="888"/>
      <c r="AD170" s="888"/>
      <c r="AE170" s="888"/>
      <c r="AF170" s="908"/>
      <c r="AG170" s="894"/>
      <c r="AH170" s="894"/>
      <c r="AI170" s="894"/>
      <c r="AJ170" s="894"/>
      <c r="AK170" s="894"/>
      <c r="AL170" s="894"/>
      <c r="AM170" s="887" t="s">
        <v>79</v>
      </c>
      <c r="AN170" s="887"/>
      <c r="AO170" s="909"/>
      <c r="AP170" s="910"/>
      <c r="AQ170" s="910"/>
      <c r="AR170" s="894"/>
      <c r="AS170" s="894"/>
      <c r="AT170" s="888" t="s">
        <v>13</v>
      </c>
      <c r="AU170" s="888"/>
      <c r="AV170" s="889"/>
      <c r="AW170" s="117"/>
    </row>
    <row r="171" spans="1:98" s="121" customFormat="1" ht="21" customHeight="1" thickBot="1">
      <c r="A171" s="184"/>
      <c r="B171" s="184"/>
      <c r="C171" s="1085" t="s">
        <v>300</v>
      </c>
      <c r="D171" s="1086"/>
      <c r="E171" s="1086"/>
      <c r="F171" s="1086"/>
      <c r="G171" s="1086"/>
      <c r="H171" s="1086"/>
      <c r="I171" s="1086"/>
      <c r="J171" s="1086"/>
      <c r="K171" s="1086"/>
      <c r="L171" s="1086"/>
      <c r="M171" s="1086"/>
      <c r="N171" s="1086"/>
      <c r="O171" s="1086"/>
      <c r="P171" s="1086"/>
      <c r="Q171" s="1086"/>
      <c r="R171" s="1086"/>
      <c r="S171" s="1086"/>
      <c r="T171" s="1086"/>
      <c r="U171" s="1086"/>
      <c r="V171" s="1086"/>
      <c r="W171" s="1086"/>
      <c r="X171" s="1087"/>
      <c r="Y171" s="1088" t="s">
        <v>421</v>
      </c>
      <c r="Z171" s="1089"/>
      <c r="AA171" s="1089"/>
      <c r="AB171" s="1089"/>
      <c r="AC171" s="1089"/>
      <c r="AD171" s="1124" t="s">
        <v>422</v>
      </c>
      <c r="AE171" s="1124"/>
      <c r="AF171" s="1124"/>
      <c r="AG171" s="1125"/>
      <c r="AH171" s="911"/>
      <c r="AI171" s="912"/>
      <c r="AJ171" s="913"/>
      <c r="AK171" s="914" t="s">
        <v>27</v>
      </c>
      <c r="AL171" s="915"/>
      <c r="AM171" s="915"/>
      <c r="AN171" s="916"/>
      <c r="AO171" s="911"/>
      <c r="AP171" s="912"/>
      <c r="AQ171" s="913"/>
      <c r="AR171" s="862" t="s">
        <v>16</v>
      </c>
      <c r="AS171" s="917"/>
      <c r="AT171" s="917"/>
      <c r="AU171" s="917"/>
      <c r="AV171" s="917"/>
      <c r="AW171" s="118" t="str">
        <f>IF(AND(AH171="〇",AO171="〇"),"要確認","")</f>
        <v/>
      </c>
      <c r="AX171" s="126"/>
      <c r="AY171" s="126"/>
      <c r="AZ171" s="126"/>
      <c r="BA171" s="126"/>
      <c r="BB171" s="126"/>
      <c r="BC171" s="126"/>
      <c r="BD171" s="125"/>
      <c r="BE171" s="171"/>
      <c r="BF171" s="125"/>
      <c r="BG171" s="171"/>
      <c r="BH171" s="171"/>
      <c r="BI171" s="171"/>
      <c r="BJ171" s="171"/>
      <c r="BK171" s="171"/>
      <c r="BL171" s="171"/>
      <c r="BM171" s="171"/>
      <c r="BN171" s="171"/>
      <c r="BO171" s="171"/>
      <c r="BP171" s="171"/>
      <c r="BQ171" s="171"/>
      <c r="BR171" s="171"/>
      <c r="BS171" s="171"/>
      <c r="BT171" s="171"/>
      <c r="BU171" s="171"/>
      <c r="BV171" s="171"/>
      <c r="BW171" s="171"/>
      <c r="BX171" s="171"/>
      <c r="BY171" s="171"/>
      <c r="BZ171" s="171"/>
      <c r="CA171" s="171"/>
      <c r="CB171" s="171"/>
      <c r="CC171" s="171"/>
      <c r="CD171" s="171"/>
      <c r="CE171" s="171"/>
      <c r="CF171" s="171"/>
      <c r="CG171" s="171"/>
      <c r="CH171" s="171"/>
      <c r="CI171" s="171"/>
      <c r="CJ171" s="171"/>
      <c r="CK171" s="171"/>
      <c r="CL171" s="171"/>
      <c r="CM171" s="171"/>
      <c r="CN171" s="171"/>
      <c r="CO171" s="171"/>
      <c r="CP171" s="171"/>
      <c r="CQ171" s="171"/>
      <c r="CR171" s="171"/>
      <c r="CS171" s="171"/>
      <c r="CT171" s="171"/>
    </row>
    <row r="172" spans="1:98" ht="6" customHeight="1"/>
    <row r="173" spans="1:98" ht="17" customHeight="1">
      <c r="A173" s="124"/>
      <c r="B173" s="124"/>
      <c r="C173" s="546" t="s">
        <v>52</v>
      </c>
      <c r="D173" s="546"/>
      <c r="E173" s="546"/>
      <c r="F173" s="546"/>
      <c r="G173" s="546"/>
      <c r="H173" s="546"/>
      <c r="I173" s="546"/>
      <c r="J173" s="546"/>
      <c r="K173" s="546"/>
      <c r="L173" s="546"/>
      <c r="M173" s="546"/>
      <c r="N173" s="546"/>
      <c r="O173" s="546"/>
      <c r="P173" s="546"/>
      <c r="Q173" s="546"/>
      <c r="R173" s="546"/>
      <c r="S173" s="546"/>
      <c r="T173" s="546"/>
      <c r="U173" s="546"/>
      <c r="V173" s="546"/>
      <c r="W173" s="124"/>
      <c r="X173" s="124"/>
      <c r="Y173" s="124"/>
      <c r="Z173" s="124"/>
      <c r="AA173" s="124"/>
      <c r="AB173" s="124"/>
      <c r="AC173" s="124"/>
      <c r="AD173" s="124"/>
      <c r="AE173" s="124"/>
      <c r="AF173" s="124"/>
      <c r="AG173" s="124"/>
      <c r="AH173" s="124"/>
      <c r="AI173" s="124"/>
      <c r="AJ173" s="124"/>
      <c r="AK173" s="124"/>
      <c r="AL173" s="124"/>
      <c r="AM173" s="124"/>
      <c r="AN173" s="124"/>
      <c r="AO173" s="124"/>
      <c r="AP173" s="124"/>
      <c r="AQ173" s="124"/>
      <c r="AR173" s="124"/>
      <c r="AS173" s="124"/>
      <c r="AT173" s="124"/>
      <c r="AU173" s="124"/>
      <c r="AV173" s="124"/>
      <c r="AW173" s="117"/>
      <c r="AX173" s="207"/>
    </row>
    <row r="174" spans="1:98" s="121" customFormat="1" ht="15" customHeight="1">
      <c r="A174" s="184"/>
      <c r="B174" s="184"/>
      <c r="C174" s="729" t="s">
        <v>415</v>
      </c>
      <c r="D174" s="730"/>
      <c r="E174" s="730"/>
      <c r="F174" s="730"/>
      <c r="G174" s="730"/>
      <c r="H174" s="730"/>
      <c r="I174" s="730"/>
      <c r="J174" s="730"/>
      <c r="K174" s="730"/>
      <c r="L174" s="730"/>
      <c r="M174" s="730"/>
      <c r="N174" s="730"/>
      <c r="O174" s="730"/>
      <c r="P174" s="730"/>
      <c r="Q174" s="730"/>
      <c r="R174" s="730"/>
      <c r="S174" s="730"/>
      <c r="T174" s="730"/>
      <c r="U174" s="730"/>
      <c r="V174" s="730"/>
      <c r="W174" s="730"/>
      <c r="X174" s="730"/>
      <c r="Y174" s="730"/>
      <c r="Z174" s="730"/>
      <c r="AA174" s="730"/>
      <c r="AB174" s="730"/>
      <c r="AC174" s="730"/>
      <c r="AD174" s="730"/>
      <c r="AE174" s="730"/>
      <c r="AF174" s="730"/>
      <c r="AG174" s="730"/>
      <c r="AH174" s="730"/>
      <c r="AI174" s="730"/>
      <c r="AJ174" s="730"/>
      <c r="AK174" s="730"/>
      <c r="AL174" s="730"/>
      <c r="AM174" s="730"/>
      <c r="AN174" s="730"/>
      <c r="AO174" s="730"/>
      <c r="AP174" s="730"/>
      <c r="AQ174" s="730"/>
      <c r="AR174" s="730"/>
      <c r="AS174" s="730"/>
      <c r="AT174" s="730"/>
      <c r="AU174" s="730"/>
      <c r="AV174" s="731"/>
      <c r="AW174" s="108"/>
      <c r="AX174" s="676"/>
      <c r="AY174" s="676"/>
      <c r="AZ174" s="676"/>
      <c r="BA174" s="108"/>
      <c r="BB174" s="108"/>
      <c r="BC174" s="108"/>
      <c r="BD174" s="125"/>
      <c r="BE174" s="125"/>
      <c r="BF174" s="184"/>
      <c r="BG174" s="171"/>
      <c r="BH174" s="171"/>
      <c r="BI174" s="171"/>
      <c r="BJ174" s="171"/>
      <c r="BK174" s="171"/>
      <c r="BL174" s="171"/>
      <c r="BM174" s="171"/>
      <c r="BN174" s="171"/>
      <c r="BO174" s="171"/>
      <c r="BP174" s="171"/>
      <c r="BQ174" s="171"/>
      <c r="BR174" s="171"/>
      <c r="BS174" s="171"/>
      <c r="BT174" s="171"/>
      <c r="BU174" s="171"/>
      <c r="BV174" s="171"/>
      <c r="BW174" s="171"/>
      <c r="BX174" s="171"/>
      <c r="BY174" s="171"/>
      <c r="BZ174" s="171"/>
      <c r="CA174" s="171"/>
      <c r="CB174" s="171"/>
      <c r="CC174" s="171"/>
      <c r="CD174" s="171"/>
      <c r="CE174" s="171"/>
      <c r="CF174" s="171"/>
      <c r="CG174" s="171"/>
      <c r="CH174" s="171"/>
      <c r="CI174" s="171"/>
      <c r="CJ174" s="171"/>
      <c r="CK174" s="171"/>
      <c r="CL174" s="171"/>
      <c r="CM174" s="171"/>
      <c r="CN174" s="171"/>
      <c r="CO174" s="171"/>
      <c r="CP174" s="171"/>
      <c r="CQ174" s="171"/>
      <c r="CR174" s="171"/>
      <c r="CS174" s="171"/>
      <c r="CT174" s="171"/>
    </row>
    <row r="175" spans="1:98" s="121" customFormat="1" ht="12" customHeight="1">
      <c r="A175" s="184"/>
      <c r="B175" s="184"/>
      <c r="C175" s="895"/>
      <c r="D175" s="896"/>
      <c r="E175" s="896"/>
      <c r="F175" s="896"/>
      <c r="G175" s="896"/>
      <c r="H175" s="896"/>
      <c r="I175" s="896"/>
      <c r="J175" s="896"/>
      <c r="K175" s="896"/>
      <c r="L175" s="896"/>
      <c r="M175" s="896"/>
      <c r="N175" s="896"/>
      <c r="O175" s="896"/>
      <c r="P175" s="896"/>
      <c r="Q175" s="896"/>
      <c r="R175" s="896"/>
      <c r="S175" s="896"/>
      <c r="T175" s="896"/>
      <c r="U175" s="896"/>
      <c r="V175" s="896"/>
      <c r="W175" s="896"/>
      <c r="X175" s="896"/>
      <c r="Y175" s="896"/>
      <c r="Z175" s="896"/>
      <c r="AA175" s="896"/>
      <c r="AB175" s="896"/>
      <c r="AC175" s="896"/>
      <c r="AD175" s="896"/>
      <c r="AE175" s="896"/>
      <c r="AF175" s="896"/>
      <c r="AG175" s="896"/>
      <c r="AH175" s="896"/>
      <c r="AI175" s="896"/>
      <c r="AJ175" s="896"/>
      <c r="AK175" s="896"/>
      <c r="AL175" s="896"/>
      <c r="AM175" s="896"/>
      <c r="AN175" s="896"/>
      <c r="AO175" s="896"/>
      <c r="AP175" s="896"/>
      <c r="AQ175" s="896"/>
      <c r="AR175" s="896"/>
      <c r="AS175" s="896"/>
      <c r="AT175" s="896"/>
      <c r="AU175" s="896"/>
      <c r="AV175" s="897"/>
      <c r="AW175" s="109"/>
      <c r="AX175" s="109"/>
      <c r="AY175" s="109"/>
      <c r="AZ175" s="109"/>
      <c r="BA175" s="109"/>
      <c r="BB175" s="109"/>
      <c r="BC175" s="109"/>
      <c r="BD175" s="125"/>
      <c r="BE175" s="125"/>
      <c r="BF175" s="184"/>
      <c r="BG175" s="171"/>
      <c r="BH175" s="171"/>
      <c r="BI175" s="171"/>
      <c r="BJ175" s="171"/>
      <c r="BK175" s="171"/>
      <c r="BL175" s="171"/>
      <c r="BM175" s="171"/>
      <c r="BN175" s="171"/>
      <c r="BO175" s="171"/>
      <c r="BP175" s="171"/>
      <c r="BQ175" s="171"/>
      <c r="BR175" s="171"/>
      <c r="BS175" s="171"/>
      <c r="BT175" s="171"/>
      <c r="BU175" s="171"/>
      <c r="BV175" s="171"/>
      <c r="BW175" s="171"/>
      <c r="BX175" s="171"/>
      <c r="BY175" s="171"/>
      <c r="BZ175" s="171"/>
      <c r="CA175" s="171"/>
      <c r="CB175" s="171"/>
      <c r="CC175" s="171"/>
      <c r="CD175" s="171"/>
      <c r="CE175" s="171"/>
      <c r="CF175" s="171"/>
      <c r="CG175" s="171"/>
      <c r="CH175" s="171"/>
      <c r="CI175" s="171"/>
      <c r="CJ175" s="171"/>
      <c r="CK175" s="171"/>
      <c r="CL175" s="171"/>
      <c r="CM175" s="171"/>
      <c r="CN175" s="171"/>
      <c r="CO175" s="171"/>
      <c r="CP175" s="171"/>
      <c r="CQ175" s="171"/>
      <c r="CR175" s="171"/>
      <c r="CS175" s="171"/>
      <c r="CT175" s="171"/>
    </row>
    <row r="176" spans="1:98" s="121" customFormat="1" ht="12" customHeight="1">
      <c r="A176" s="184"/>
      <c r="B176" s="184"/>
      <c r="C176" s="895"/>
      <c r="D176" s="896"/>
      <c r="E176" s="896"/>
      <c r="F176" s="896"/>
      <c r="G176" s="896"/>
      <c r="H176" s="896"/>
      <c r="I176" s="896"/>
      <c r="J176" s="896"/>
      <c r="K176" s="896"/>
      <c r="L176" s="896"/>
      <c r="M176" s="896"/>
      <c r="N176" s="896"/>
      <c r="O176" s="896"/>
      <c r="P176" s="896"/>
      <c r="Q176" s="896"/>
      <c r="R176" s="896"/>
      <c r="S176" s="896"/>
      <c r="T176" s="896"/>
      <c r="U176" s="896"/>
      <c r="V176" s="896"/>
      <c r="W176" s="896"/>
      <c r="X176" s="896"/>
      <c r="Y176" s="896"/>
      <c r="Z176" s="896"/>
      <c r="AA176" s="896"/>
      <c r="AB176" s="896"/>
      <c r="AC176" s="896"/>
      <c r="AD176" s="896"/>
      <c r="AE176" s="896"/>
      <c r="AF176" s="896"/>
      <c r="AG176" s="896"/>
      <c r="AH176" s="896"/>
      <c r="AI176" s="896"/>
      <c r="AJ176" s="896"/>
      <c r="AK176" s="896"/>
      <c r="AL176" s="896"/>
      <c r="AM176" s="896"/>
      <c r="AN176" s="896"/>
      <c r="AO176" s="896"/>
      <c r="AP176" s="896"/>
      <c r="AQ176" s="896"/>
      <c r="AR176" s="896"/>
      <c r="AS176" s="896"/>
      <c r="AT176" s="896"/>
      <c r="AU176" s="896"/>
      <c r="AV176" s="897"/>
      <c r="AW176" s="110" t="s">
        <v>223</v>
      </c>
      <c r="AX176" s="109"/>
      <c r="AY176" s="109"/>
      <c r="AZ176" s="109"/>
      <c r="BA176" s="109"/>
      <c r="BB176" s="109"/>
      <c r="BC176" s="109"/>
      <c r="BD176" s="125"/>
      <c r="BE176" s="125"/>
      <c r="BF176" s="184"/>
      <c r="BG176" s="171"/>
      <c r="BH176" s="171"/>
      <c r="BI176" s="171"/>
      <c r="BJ176" s="171"/>
      <c r="BK176" s="171"/>
      <c r="BL176" s="171"/>
      <c r="BM176" s="171"/>
      <c r="BN176" s="171"/>
      <c r="BO176" s="171"/>
      <c r="BP176" s="171"/>
      <c r="BQ176" s="171"/>
      <c r="BR176" s="171"/>
      <c r="BS176" s="171"/>
      <c r="BT176" s="171"/>
      <c r="BU176" s="171"/>
      <c r="BV176" s="171"/>
      <c r="BW176" s="171"/>
      <c r="BX176" s="171"/>
      <c r="BY176" s="171"/>
      <c r="BZ176" s="171"/>
      <c r="CA176" s="171"/>
      <c r="CB176" s="171"/>
      <c r="CC176" s="171"/>
      <c r="CD176" s="171"/>
      <c r="CE176" s="171"/>
      <c r="CF176" s="171"/>
      <c r="CG176" s="171"/>
      <c r="CH176" s="171"/>
      <c r="CI176" s="171"/>
      <c r="CJ176" s="171"/>
      <c r="CK176" s="171"/>
      <c r="CL176" s="171"/>
      <c r="CM176" s="171"/>
      <c r="CN176" s="171"/>
      <c r="CO176" s="171"/>
      <c r="CP176" s="171"/>
      <c r="CQ176" s="171"/>
      <c r="CR176" s="171"/>
      <c r="CS176" s="171"/>
      <c r="CT176" s="171"/>
    </row>
    <row r="177" spans="1:98" s="121" customFormat="1" ht="15" customHeight="1">
      <c r="A177" s="184"/>
      <c r="B177" s="184"/>
      <c r="C177" s="898"/>
      <c r="D177" s="899"/>
      <c r="E177" s="899"/>
      <c r="F177" s="899"/>
      <c r="G177" s="899"/>
      <c r="H177" s="899"/>
      <c r="I177" s="899"/>
      <c r="J177" s="899"/>
      <c r="K177" s="899"/>
      <c r="L177" s="899"/>
      <c r="M177" s="899"/>
      <c r="N177" s="899"/>
      <c r="O177" s="899"/>
      <c r="P177" s="899"/>
      <c r="Q177" s="899"/>
      <c r="R177" s="899"/>
      <c r="S177" s="899"/>
      <c r="T177" s="899"/>
      <c r="U177" s="899"/>
      <c r="V177" s="899"/>
      <c r="W177" s="899"/>
      <c r="X177" s="899"/>
      <c r="Y177" s="899"/>
      <c r="Z177" s="899"/>
      <c r="AA177" s="899"/>
      <c r="AB177" s="899"/>
      <c r="AC177" s="899"/>
      <c r="AD177" s="899"/>
      <c r="AE177" s="899"/>
      <c r="AF177" s="899"/>
      <c r="AG177" s="899"/>
      <c r="AH177" s="899"/>
      <c r="AI177" s="899"/>
      <c r="AJ177" s="899"/>
      <c r="AK177" s="899"/>
      <c r="AL177" s="899"/>
      <c r="AM177" s="899"/>
      <c r="AN177" s="899"/>
      <c r="AO177" s="899"/>
      <c r="AP177" s="899"/>
      <c r="AQ177" s="899"/>
      <c r="AR177" s="899"/>
      <c r="AS177" s="899"/>
      <c r="AT177" s="899"/>
      <c r="AU177" s="899"/>
      <c r="AV177" s="900"/>
      <c r="AW177" s="907">
        <f>+LEN(C177)</f>
        <v>0</v>
      </c>
      <c r="AX177" s="111"/>
      <c r="AY177" s="111"/>
      <c r="AZ177" s="111"/>
      <c r="BA177" s="111"/>
      <c r="BB177" s="111"/>
      <c r="BC177" s="111"/>
      <c r="BD177" s="125"/>
      <c r="BE177" s="125"/>
      <c r="BF177" s="184"/>
      <c r="BG177" s="171"/>
      <c r="BH177" s="171"/>
      <c r="BI177" s="171"/>
      <c r="BJ177" s="171"/>
      <c r="BK177" s="171"/>
      <c r="BL177" s="171"/>
      <c r="BM177" s="171"/>
      <c r="BN177" s="171"/>
      <c r="BO177" s="171"/>
      <c r="BP177" s="171"/>
      <c r="BQ177" s="171"/>
      <c r="BR177" s="171"/>
      <c r="BS177" s="171"/>
      <c r="BT177" s="171"/>
      <c r="BU177" s="171"/>
      <c r="BV177" s="171"/>
      <c r="BW177" s="171"/>
      <c r="BX177" s="171"/>
      <c r="BY177" s="171"/>
      <c r="BZ177" s="171"/>
      <c r="CA177" s="171"/>
      <c r="CB177" s="171"/>
      <c r="CC177" s="171"/>
      <c r="CD177" s="171"/>
      <c r="CE177" s="171"/>
      <c r="CF177" s="171"/>
      <c r="CG177" s="171"/>
      <c r="CH177" s="171"/>
      <c r="CI177" s="171"/>
      <c r="CJ177" s="171"/>
      <c r="CK177" s="171"/>
      <c r="CL177" s="171"/>
      <c r="CM177" s="171"/>
      <c r="CN177" s="171"/>
      <c r="CO177" s="171"/>
      <c r="CP177" s="171"/>
      <c r="CQ177" s="171"/>
      <c r="CR177" s="171"/>
      <c r="CS177" s="171"/>
      <c r="CT177" s="171"/>
    </row>
    <row r="178" spans="1:98" s="121" customFormat="1" ht="15" customHeight="1">
      <c r="A178" s="184"/>
      <c r="B178" s="184"/>
      <c r="C178" s="901"/>
      <c r="D178" s="902"/>
      <c r="E178" s="902"/>
      <c r="F178" s="902"/>
      <c r="G178" s="902"/>
      <c r="H178" s="902"/>
      <c r="I178" s="902"/>
      <c r="J178" s="902"/>
      <c r="K178" s="902"/>
      <c r="L178" s="902"/>
      <c r="M178" s="902"/>
      <c r="N178" s="902"/>
      <c r="O178" s="902"/>
      <c r="P178" s="902"/>
      <c r="Q178" s="902"/>
      <c r="R178" s="902"/>
      <c r="S178" s="902"/>
      <c r="T178" s="902"/>
      <c r="U178" s="902"/>
      <c r="V178" s="902"/>
      <c r="W178" s="902"/>
      <c r="X178" s="902"/>
      <c r="Y178" s="902"/>
      <c r="Z178" s="902"/>
      <c r="AA178" s="902"/>
      <c r="AB178" s="902"/>
      <c r="AC178" s="902"/>
      <c r="AD178" s="902"/>
      <c r="AE178" s="902"/>
      <c r="AF178" s="902"/>
      <c r="AG178" s="902"/>
      <c r="AH178" s="902"/>
      <c r="AI178" s="902"/>
      <c r="AJ178" s="902"/>
      <c r="AK178" s="902"/>
      <c r="AL178" s="902"/>
      <c r="AM178" s="902"/>
      <c r="AN178" s="902"/>
      <c r="AO178" s="902"/>
      <c r="AP178" s="902"/>
      <c r="AQ178" s="902"/>
      <c r="AR178" s="902"/>
      <c r="AS178" s="902"/>
      <c r="AT178" s="902"/>
      <c r="AU178" s="902"/>
      <c r="AV178" s="903"/>
      <c r="AW178" s="907"/>
      <c r="AX178" s="111"/>
      <c r="AY178" s="111"/>
      <c r="AZ178" s="111"/>
      <c r="BA178" s="111"/>
      <c r="BB178" s="111"/>
      <c r="BC178" s="111"/>
      <c r="BD178" s="125"/>
      <c r="BE178" s="125"/>
      <c r="BF178" s="184"/>
      <c r="BG178" s="171"/>
      <c r="BH178" s="171"/>
      <c r="BI178" s="171"/>
      <c r="BJ178" s="171"/>
      <c r="BK178" s="171"/>
      <c r="BL178" s="171"/>
      <c r="BM178" s="171"/>
      <c r="BN178" s="171"/>
      <c r="BO178" s="171"/>
      <c r="BP178" s="171"/>
      <c r="BQ178" s="171"/>
      <c r="BR178" s="171"/>
      <c r="BS178" s="171"/>
      <c r="BT178" s="171"/>
      <c r="BU178" s="171"/>
      <c r="BV178" s="171"/>
      <c r="BW178" s="171"/>
      <c r="BX178" s="171"/>
      <c r="BY178" s="171"/>
      <c r="BZ178" s="171"/>
      <c r="CA178" s="171"/>
      <c r="CB178" s="171"/>
      <c r="CC178" s="171"/>
      <c r="CD178" s="171"/>
      <c r="CE178" s="171"/>
      <c r="CF178" s="171"/>
      <c r="CG178" s="171"/>
      <c r="CH178" s="171"/>
      <c r="CI178" s="171"/>
      <c r="CJ178" s="171"/>
      <c r="CK178" s="171"/>
      <c r="CL178" s="171"/>
      <c r="CM178" s="171"/>
      <c r="CN178" s="171"/>
      <c r="CO178" s="171"/>
      <c r="CP178" s="171"/>
      <c r="CQ178" s="171"/>
      <c r="CR178" s="171"/>
      <c r="CS178" s="171"/>
      <c r="CT178" s="171"/>
    </row>
    <row r="179" spans="1:98" s="121" customFormat="1" ht="15" customHeight="1">
      <c r="A179" s="184"/>
      <c r="B179" s="184"/>
      <c r="C179" s="901"/>
      <c r="D179" s="902"/>
      <c r="E179" s="902"/>
      <c r="F179" s="902"/>
      <c r="G179" s="902"/>
      <c r="H179" s="902"/>
      <c r="I179" s="902"/>
      <c r="J179" s="902"/>
      <c r="K179" s="902"/>
      <c r="L179" s="902"/>
      <c r="M179" s="902"/>
      <c r="N179" s="902"/>
      <c r="O179" s="902"/>
      <c r="P179" s="902"/>
      <c r="Q179" s="902"/>
      <c r="R179" s="902"/>
      <c r="S179" s="902"/>
      <c r="T179" s="902"/>
      <c r="U179" s="902"/>
      <c r="V179" s="902"/>
      <c r="W179" s="902"/>
      <c r="X179" s="902"/>
      <c r="Y179" s="902"/>
      <c r="Z179" s="902"/>
      <c r="AA179" s="902"/>
      <c r="AB179" s="902"/>
      <c r="AC179" s="902"/>
      <c r="AD179" s="902"/>
      <c r="AE179" s="902"/>
      <c r="AF179" s="902"/>
      <c r="AG179" s="902"/>
      <c r="AH179" s="902"/>
      <c r="AI179" s="902"/>
      <c r="AJ179" s="902"/>
      <c r="AK179" s="902"/>
      <c r="AL179" s="902"/>
      <c r="AM179" s="902"/>
      <c r="AN179" s="902"/>
      <c r="AO179" s="902"/>
      <c r="AP179" s="902"/>
      <c r="AQ179" s="902"/>
      <c r="AR179" s="902"/>
      <c r="AS179" s="902"/>
      <c r="AT179" s="902"/>
      <c r="AU179" s="902"/>
      <c r="AV179" s="903"/>
      <c r="AW179" s="490" t="str">
        <f>+IF(AW177&gt;650,"設定文字数を超過しています","")</f>
        <v/>
      </c>
      <c r="AX179" s="111"/>
      <c r="AY179" s="111"/>
      <c r="AZ179" s="111"/>
      <c r="BA179" s="111"/>
      <c r="BB179" s="111"/>
      <c r="BC179" s="111"/>
      <c r="BD179" s="125"/>
      <c r="BE179" s="125"/>
      <c r="BF179" s="184"/>
      <c r="BG179" s="171"/>
      <c r="BH179" s="171"/>
      <c r="BI179" s="171"/>
      <c r="BJ179" s="171"/>
      <c r="BK179" s="171"/>
      <c r="BL179" s="171"/>
      <c r="BM179" s="171"/>
      <c r="BN179" s="171"/>
      <c r="BO179" s="171"/>
      <c r="BP179" s="171"/>
      <c r="BQ179" s="171"/>
      <c r="BR179" s="171"/>
      <c r="BS179" s="171"/>
      <c r="BT179" s="171"/>
      <c r="BU179" s="171"/>
      <c r="BV179" s="171"/>
      <c r="BW179" s="171"/>
      <c r="BX179" s="171"/>
      <c r="BY179" s="171"/>
      <c r="BZ179" s="171"/>
      <c r="CA179" s="171"/>
      <c r="CB179" s="171"/>
      <c r="CC179" s="171"/>
      <c r="CD179" s="171"/>
      <c r="CE179" s="171"/>
      <c r="CF179" s="171"/>
      <c r="CG179" s="171"/>
      <c r="CH179" s="171"/>
      <c r="CI179" s="171"/>
      <c r="CJ179" s="171"/>
      <c r="CK179" s="171"/>
      <c r="CL179" s="171"/>
      <c r="CM179" s="171"/>
      <c r="CN179" s="171"/>
      <c r="CO179" s="171"/>
      <c r="CP179" s="171"/>
      <c r="CQ179" s="171"/>
      <c r="CR179" s="171"/>
      <c r="CS179" s="171"/>
      <c r="CT179" s="171"/>
    </row>
    <row r="180" spans="1:98" s="121" customFormat="1" ht="15" customHeight="1">
      <c r="A180" s="184"/>
      <c r="B180" s="184"/>
      <c r="C180" s="901"/>
      <c r="D180" s="902"/>
      <c r="E180" s="902"/>
      <c r="F180" s="902"/>
      <c r="G180" s="902"/>
      <c r="H180" s="902"/>
      <c r="I180" s="902"/>
      <c r="J180" s="902"/>
      <c r="K180" s="902"/>
      <c r="L180" s="902"/>
      <c r="M180" s="902"/>
      <c r="N180" s="902"/>
      <c r="O180" s="902"/>
      <c r="P180" s="902"/>
      <c r="Q180" s="902"/>
      <c r="R180" s="902"/>
      <c r="S180" s="902"/>
      <c r="T180" s="902"/>
      <c r="U180" s="902"/>
      <c r="V180" s="902"/>
      <c r="W180" s="902"/>
      <c r="X180" s="902"/>
      <c r="Y180" s="902"/>
      <c r="Z180" s="902"/>
      <c r="AA180" s="902"/>
      <c r="AB180" s="902"/>
      <c r="AC180" s="902"/>
      <c r="AD180" s="902"/>
      <c r="AE180" s="902"/>
      <c r="AF180" s="902"/>
      <c r="AG180" s="902"/>
      <c r="AH180" s="902"/>
      <c r="AI180" s="902"/>
      <c r="AJ180" s="902"/>
      <c r="AK180" s="902"/>
      <c r="AL180" s="902"/>
      <c r="AM180" s="902"/>
      <c r="AN180" s="902"/>
      <c r="AO180" s="902"/>
      <c r="AP180" s="902"/>
      <c r="AQ180" s="902"/>
      <c r="AR180" s="902"/>
      <c r="AS180" s="902"/>
      <c r="AT180" s="902"/>
      <c r="AU180" s="902"/>
      <c r="AV180" s="903"/>
      <c r="AW180" s="490"/>
      <c r="AX180" s="111"/>
      <c r="AY180" s="111"/>
      <c r="AZ180" s="111"/>
      <c r="BA180" s="111"/>
      <c r="BB180" s="111"/>
      <c r="BC180" s="111"/>
      <c r="BD180" s="125"/>
      <c r="BE180" s="125"/>
      <c r="BF180" s="125"/>
      <c r="BG180" s="171"/>
      <c r="BH180" s="171"/>
      <c r="BI180" s="171"/>
      <c r="BJ180" s="171"/>
      <c r="BK180" s="171"/>
      <c r="BL180" s="171"/>
      <c r="BM180" s="171"/>
      <c r="BN180" s="171"/>
      <c r="BO180" s="171"/>
      <c r="BP180" s="171"/>
      <c r="BQ180" s="171"/>
      <c r="BR180" s="171"/>
      <c r="BS180" s="171"/>
      <c r="BT180" s="171"/>
      <c r="BU180" s="171"/>
      <c r="BV180" s="171"/>
      <c r="BW180" s="171"/>
      <c r="BX180" s="171"/>
      <c r="BY180" s="171"/>
      <c r="BZ180" s="171"/>
      <c r="CA180" s="171"/>
      <c r="CB180" s="171"/>
      <c r="CC180" s="171"/>
      <c r="CD180" s="171"/>
      <c r="CE180" s="171"/>
      <c r="CF180" s="171"/>
      <c r="CG180" s="171"/>
      <c r="CH180" s="171"/>
      <c r="CI180" s="171"/>
      <c r="CJ180" s="171"/>
      <c r="CK180" s="171"/>
      <c r="CL180" s="171"/>
      <c r="CM180" s="171"/>
      <c r="CN180" s="171"/>
      <c r="CO180" s="171"/>
      <c r="CP180" s="171"/>
      <c r="CQ180" s="171"/>
      <c r="CR180" s="171"/>
      <c r="CS180" s="171"/>
      <c r="CT180" s="171"/>
    </row>
    <row r="181" spans="1:98" s="121" customFormat="1" ht="15" customHeight="1">
      <c r="A181" s="184"/>
      <c r="B181" s="184"/>
      <c r="C181" s="901"/>
      <c r="D181" s="902"/>
      <c r="E181" s="902"/>
      <c r="F181" s="902"/>
      <c r="G181" s="902"/>
      <c r="H181" s="902"/>
      <c r="I181" s="902"/>
      <c r="J181" s="902"/>
      <c r="K181" s="902"/>
      <c r="L181" s="902"/>
      <c r="M181" s="902"/>
      <c r="N181" s="902"/>
      <c r="O181" s="902"/>
      <c r="P181" s="902"/>
      <c r="Q181" s="902"/>
      <c r="R181" s="902"/>
      <c r="S181" s="902"/>
      <c r="T181" s="902"/>
      <c r="U181" s="902"/>
      <c r="V181" s="902"/>
      <c r="W181" s="902"/>
      <c r="X181" s="902"/>
      <c r="Y181" s="902"/>
      <c r="Z181" s="902"/>
      <c r="AA181" s="902"/>
      <c r="AB181" s="902"/>
      <c r="AC181" s="902"/>
      <c r="AD181" s="902"/>
      <c r="AE181" s="902"/>
      <c r="AF181" s="902"/>
      <c r="AG181" s="902"/>
      <c r="AH181" s="902"/>
      <c r="AI181" s="902"/>
      <c r="AJ181" s="902"/>
      <c r="AK181" s="902"/>
      <c r="AL181" s="902"/>
      <c r="AM181" s="902"/>
      <c r="AN181" s="902"/>
      <c r="AO181" s="902"/>
      <c r="AP181" s="902"/>
      <c r="AQ181" s="902"/>
      <c r="AR181" s="902"/>
      <c r="AS181" s="902"/>
      <c r="AT181" s="902"/>
      <c r="AU181" s="902"/>
      <c r="AV181" s="903"/>
      <c r="AW181" s="490"/>
      <c r="AX181" s="111"/>
      <c r="AY181" s="111"/>
      <c r="AZ181" s="111"/>
      <c r="BA181" s="111"/>
      <c r="BB181" s="111"/>
      <c r="BC181" s="111"/>
      <c r="BD181" s="125"/>
      <c r="BE181" s="125"/>
      <c r="BF181" s="125"/>
      <c r="BG181" s="208"/>
      <c r="BH181" s="208"/>
      <c r="BI181" s="208"/>
      <c r="BJ181" s="208"/>
      <c r="BK181" s="208"/>
      <c r="BL181" s="208"/>
      <c r="BM181" s="208"/>
      <c r="BN181" s="208"/>
      <c r="BO181" s="208"/>
      <c r="BP181" s="208"/>
      <c r="BQ181" s="208"/>
      <c r="BR181" s="208"/>
      <c r="BS181" s="208"/>
      <c r="BT181" s="208"/>
      <c r="BU181" s="208"/>
      <c r="BV181" s="208"/>
      <c r="BW181" s="208"/>
      <c r="BX181" s="208"/>
      <c r="BY181" s="208"/>
      <c r="BZ181" s="208"/>
      <c r="CA181" s="208"/>
      <c r="CB181" s="208"/>
      <c r="CC181" s="208"/>
      <c r="CD181" s="171"/>
      <c r="CE181" s="171"/>
      <c r="CF181" s="171"/>
      <c r="CG181" s="171"/>
      <c r="CH181" s="171"/>
      <c r="CI181" s="171"/>
      <c r="CJ181" s="171"/>
      <c r="CK181" s="171"/>
      <c r="CL181" s="171"/>
      <c r="CM181" s="171"/>
      <c r="CN181" s="171"/>
      <c r="CO181" s="171"/>
      <c r="CP181" s="171"/>
      <c r="CQ181" s="171"/>
      <c r="CR181" s="171"/>
      <c r="CS181" s="171"/>
      <c r="CT181" s="171"/>
    </row>
    <row r="182" spans="1:98" s="121" customFormat="1" ht="15" customHeight="1">
      <c r="A182" s="184"/>
      <c r="B182" s="184"/>
      <c r="C182" s="901"/>
      <c r="D182" s="902"/>
      <c r="E182" s="902"/>
      <c r="F182" s="902"/>
      <c r="G182" s="902"/>
      <c r="H182" s="902"/>
      <c r="I182" s="902"/>
      <c r="J182" s="902"/>
      <c r="K182" s="902"/>
      <c r="L182" s="902"/>
      <c r="M182" s="902"/>
      <c r="N182" s="902"/>
      <c r="O182" s="902"/>
      <c r="P182" s="902"/>
      <c r="Q182" s="902"/>
      <c r="R182" s="902"/>
      <c r="S182" s="902"/>
      <c r="T182" s="902"/>
      <c r="U182" s="902"/>
      <c r="V182" s="902"/>
      <c r="W182" s="902"/>
      <c r="X182" s="902"/>
      <c r="Y182" s="902"/>
      <c r="Z182" s="902"/>
      <c r="AA182" s="902"/>
      <c r="AB182" s="902"/>
      <c r="AC182" s="902"/>
      <c r="AD182" s="902"/>
      <c r="AE182" s="902"/>
      <c r="AF182" s="902"/>
      <c r="AG182" s="902"/>
      <c r="AH182" s="902"/>
      <c r="AI182" s="902"/>
      <c r="AJ182" s="902"/>
      <c r="AK182" s="902"/>
      <c r="AL182" s="902"/>
      <c r="AM182" s="902"/>
      <c r="AN182" s="902"/>
      <c r="AO182" s="902"/>
      <c r="AP182" s="902"/>
      <c r="AQ182" s="902"/>
      <c r="AR182" s="902"/>
      <c r="AS182" s="902"/>
      <c r="AT182" s="902"/>
      <c r="AU182" s="902"/>
      <c r="AV182" s="903"/>
      <c r="AW182" s="111"/>
      <c r="AX182" s="111"/>
      <c r="AY182" s="111"/>
      <c r="AZ182" s="111"/>
      <c r="BA182" s="111"/>
      <c r="BB182" s="111"/>
      <c r="BC182" s="111"/>
      <c r="BD182" s="125"/>
      <c r="BE182" s="125"/>
      <c r="BF182" s="125"/>
      <c r="BG182" s="208"/>
      <c r="BH182" s="208"/>
      <c r="BI182" s="208"/>
      <c r="BJ182" s="208"/>
      <c r="BK182" s="208"/>
      <c r="BL182" s="208"/>
      <c r="BM182" s="208"/>
      <c r="BN182" s="208"/>
      <c r="BO182" s="208"/>
      <c r="BP182" s="208"/>
      <c r="BQ182" s="208"/>
      <c r="BR182" s="208"/>
      <c r="BS182" s="208"/>
      <c r="BT182" s="208"/>
      <c r="BU182" s="208"/>
      <c r="BV182" s="208"/>
      <c r="BW182" s="208"/>
      <c r="BX182" s="208"/>
      <c r="BY182" s="208"/>
      <c r="BZ182" s="208"/>
      <c r="CA182" s="208"/>
      <c r="CB182" s="208"/>
      <c r="CC182" s="208"/>
      <c r="CD182" s="171"/>
      <c r="CE182" s="171"/>
      <c r="CF182" s="171"/>
      <c r="CG182" s="171"/>
      <c r="CH182" s="171"/>
      <c r="CI182" s="171"/>
      <c r="CJ182" s="171"/>
      <c r="CK182" s="171"/>
      <c r="CL182" s="171"/>
      <c r="CM182" s="171"/>
      <c r="CN182" s="171"/>
      <c r="CO182" s="171"/>
      <c r="CP182" s="171"/>
      <c r="CQ182" s="171"/>
      <c r="CR182" s="171"/>
      <c r="CS182" s="171"/>
      <c r="CT182" s="171"/>
    </row>
    <row r="183" spans="1:98" s="121" customFormat="1" ht="15" customHeight="1">
      <c r="A183" s="184"/>
      <c r="B183" s="184"/>
      <c r="C183" s="901"/>
      <c r="D183" s="902"/>
      <c r="E183" s="902"/>
      <c r="F183" s="902"/>
      <c r="G183" s="902"/>
      <c r="H183" s="902"/>
      <c r="I183" s="902"/>
      <c r="J183" s="902"/>
      <c r="K183" s="902"/>
      <c r="L183" s="902"/>
      <c r="M183" s="902"/>
      <c r="N183" s="902"/>
      <c r="O183" s="902"/>
      <c r="P183" s="902"/>
      <c r="Q183" s="902"/>
      <c r="R183" s="902"/>
      <c r="S183" s="902"/>
      <c r="T183" s="902"/>
      <c r="U183" s="902"/>
      <c r="V183" s="902"/>
      <c r="W183" s="902"/>
      <c r="X183" s="902"/>
      <c r="Y183" s="902"/>
      <c r="Z183" s="902"/>
      <c r="AA183" s="902"/>
      <c r="AB183" s="902"/>
      <c r="AC183" s="902"/>
      <c r="AD183" s="902"/>
      <c r="AE183" s="902"/>
      <c r="AF183" s="902"/>
      <c r="AG183" s="902"/>
      <c r="AH183" s="902"/>
      <c r="AI183" s="902"/>
      <c r="AJ183" s="902"/>
      <c r="AK183" s="902"/>
      <c r="AL183" s="902"/>
      <c r="AM183" s="902"/>
      <c r="AN183" s="902"/>
      <c r="AO183" s="902"/>
      <c r="AP183" s="902"/>
      <c r="AQ183" s="902"/>
      <c r="AR183" s="902"/>
      <c r="AS183" s="902"/>
      <c r="AT183" s="902"/>
      <c r="AU183" s="902"/>
      <c r="AV183" s="903"/>
      <c r="AW183" s="111"/>
      <c r="AX183" s="111"/>
      <c r="AY183" s="111"/>
      <c r="AZ183" s="111"/>
      <c r="BA183" s="111"/>
      <c r="BB183" s="111"/>
      <c r="BC183" s="111"/>
      <c r="BD183" s="125"/>
      <c r="BE183" s="125"/>
      <c r="BF183" s="125"/>
      <c r="BG183" s="209"/>
      <c r="BH183" s="209"/>
      <c r="BI183" s="209"/>
      <c r="BJ183" s="209"/>
      <c r="BK183" s="209"/>
      <c r="BL183" s="209"/>
      <c r="BM183" s="209"/>
      <c r="BN183" s="209"/>
      <c r="BO183" s="209"/>
      <c r="BP183" s="209"/>
      <c r="BQ183" s="209"/>
      <c r="BR183" s="209"/>
      <c r="BS183" s="209"/>
      <c r="BT183" s="209"/>
      <c r="BU183" s="209"/>
      <c r="BV183" s="209"/>
      <c r="BW183" s="209"/>
      <c r="BX183" s="209"/>
      <c r="BY183" s="209"/>
      <c r="BZ183" s="209"/>
      <c r="CA183" s="209"/>
      <c r="CB183" s="209"/>
      <c r="CC183" s="209"/>
      <c r="CD183" s="171"/>
      <c r="CE183" s="171"/>
      <c r="CF183" s="171"/>
      <c r="CG183" s="171"/>
      <c r="CH183" s="171"/>
      <c r="CI183" s="171"/>
      <c r="CJ183" s="171"/>
      <c r="CK183" s="171"/>
      <c r="CL183" s="171"/>
      <c r="CM183" s="171"/>
      <c r="CN183" s="171"/>
      <c r="CO183" s="171"/>
      <c r="CP183" s="171"/>
      <c r="CQ183" s="171"/>
      <c r="CR183" s="171"/>
      <c r="CS183" s="171"/>
      <c r="CT183" s="171"/>
    </row>
    <row r="184" spans="1:98" s="121" customFormat="1" ht="151.25" customHeight="1">
      <c r="A184" s="184"/>
      <c r="B184" s="184"/>
      <c r="C184" s="904"/>
      <c r="D184" s="905"/>
      <c r="E184" s="905"/>
      <c r="F184" s="905"/>
      <c r="G184" s="905"/>
      <c r="H184" s="905"/>
      <c r="I184" s="905"/>
      <c r="J184" s="905"/>
      <c r="K184" s="905"/>
      <c r="L184" s="905"/>
      <c r="M184" s="905"/>
      <c r="N184" s="905"/>
      <c r="O184" s="905"/>
      <c r="P184" s="905"/>
      <c r="Q184" s="905"/>
      <c r="R184" s="905"/>
      <c r="S184" s="905"/>
      <c r="T184" s="905"/>
      <c r="U184" s="905"/>
      <c r="V184" s="905"/>
      <c r="W184" s="905"/>
      <c r="X184" s="905"/>
      <c r="Y184" s="905"/>
      <c r="Z184" s="905"/>
      <c r="AA184" s="905"/>
      <c r="AB184" s="905"/>
      <c r="AC184" s="905"/>
      <c r="AD184" s="905"/>
      <c r="AE184" s="905"/>
      <c r="AF184" s="905"/>
      <c r="AG184" s="905"/>
      <c r="AH184" s="905"/>
      <c r="AI184" s="905"/>
      <c r="AJ184" s="905"/>
      <c r="AK184" s="905"/>
      <c r="AL184" s="905"/>
      <c r="AM184" s="905"/>
      <c r="AN184" s="905"/>
      <c r="AO184" s="905"/>
      <c r="AP184" s="905"/>
      <c r="AQ184" s="905"/>
      <c r="AR184" s="905"/>
      <c r="AS184" s="905"/>
      <c r="AT184" s="905"/>
      <c r="AU184" s="905"/>
      <c r="AV184" s="906"/>
      <c r="AW184" s="111"/>
      <c r="AX184" s="111"/>
      <c r="AY184" s="111"/>
      <c r="AZ184" s="111"/>
      <c r="BA184" s="111"/>
      <c r="BB184" s="111"/>
      <c r="BC184" s="111"/>
      <c r="BD184" s="125"/>
      <c r="BE184" s="125"/>
      <c r="BF184" s="125"/>
      <c r="BG184" s="208"/>
      <c r="BH184" s="208"/>
      <c r="BI184" s="208"/>
      <c r="BJ184" s="208"/>
      <c r="BK184" s="208"/>
      <c r="BL184" s="208"/>
      <c r="BM184" s="208"/>
      <c r="BN184" s="208"/>
      <c r="BO184" s="208"/>
      <c r="BP184" s="208"/>
      <c r="BQ184" s="208"/>
      <c r="BR184" s="208"/>
      <c r="BS184" s="208"/>
      <c r="BT184" s="208"/>
      <c r="BU184" s="208"/>
      <c r="BV184" s="208"/>
      <c r="BW184" s="208"/>
      <c r="BX184" s="208"/>
      <c r="BY184" s="208"/>
      <c r="BZ184" s="208"/>
      <c r="CA184" s="208"/>
      <c r="CB184" s="208"/>
      <c r="CC184" s="208"/>
      <c r="CD184" s="171"/>
      <c r="CE184" s="171"/>
      <c r="CF184" s="171"/>
      <c r="CG184" s="171"/>
      <c r="CH184" s="171"/>
      <c r="CI184" s="171"/>
      <c r="CJ184" s="171"/>
      <c r="CK184" s="171"/>
      <c r="CL184" s="171"/>
      <c r="CM184" s="171"/>
      <c r="CN184" s="171"/>
      <c r="CO184" s="171"/>
      <c r="CP184" s="171"/>
      <c r="CQ184" s="171"/>
      <c r="CR184" s="171"/>
      <c r="CS184" s="171"/>
      <c r="CT184" s="171"/>
    </row>
    <row r="185" spans="1:98" s="121" customFormat="1" ht="18.649999999999999" customHeight="1">
      <c r="A185" s="184"/>
      <c r="B185" s="184"/>
      <c r="C185" s="918" t="s">
        <v>512</v>
      </c>
      <c r="D185" s="919"/>
      <c r="E185" s="919"/>
      <c r="F185" s="919"/>
      <c r="G185" s="919"/>
      <c r="H185" s="919"/>
      <c r="I185" s="919"/>
      <c r="J185" s="919"/>
      <c r="K185" s="919"/>
      <c r="L185" s="919"/>
      <c r="M185" s="919"/>
      <c r="N185" s="919"/>
      <c r="O185" s="919"/>
      <c r="P185" s="919"/>
      <c r="Q185" s="919"/>
      <c r="R185" s="919"/>
      <c r="S185" s="919"/>
      <c r="T185" s="919"/>
      <c r="U185" s="919"/>
      <c r="V185" s="919"/>
      <c r="W185" s="919"/>
      <c r="X185" s="919"/>
      <c r="Y185" s="919"/>
      <c r="Z185" s="919"/>
      <c r="AA185" s="919"/>
      <c r="AB185" s="919"/>
      <c r="AC185" s="919"/>
      <c r="AD185" s="919"/>
      <c r="AE185" s="919"/>
      <c r="AF185" s="919"/>
      <c r="AG185" s="919"/>
      <c r="AH185" s="919"/>
      <c r="AI185" s="919"/>
      <c r="AJ185" s="919"/>
      <c r="AK185" s="919"/>
      <c r="AL185" s="919"/>
      <c r="AM185" s="919"/>
      <c r="AN185" s="919"/>
      <c r="AO185" s="919"/>
      <c r="AP185" s="919"/>
      <c r="AQ185" s="919"/>
      <c r="AR185" s="919"/>
      <c r="AS185" s="919"/>
      <c r="AT185" s="919"/>
      <c r="AU185" s="919"/>
      <c r="AV185" s="920"/>
      <c r="AW185" s="907"/>
      <c r="AX185" s="112"/>
      <c r="AY185" s="112"/>
      <c r="AZ185" s="112"/>
      <c r="BA185" s="112"/>
      <c r="BB185" s="112"/>
      <c r="BC185" s="112"/>
      <c r="BD185" s="125"/>
      <c r="BE185" s="125"/>
      <c r="BF185" s="125"/>
      <c r="BG185" s="171"/>
      <c r="BH185" s="171"/>
      <c r="BI185" s="171"/>
      <c r="BJ185" s="171"/>
      <c r="BK185" s="171"/>
      <c r="BL185" s="171"/>
      <c r="BM185" s="171"/>
      <c r="BN185" s="171"/>
      <c r="BO185" s="171"/>
      <c r="BP185" s="171"/>
      <c r="BQ185" s="171"/>
      <c r="BR185" s="171"/>
      <c r="BS185" s="171"/>
      <c r="BT185" s="171"/>
      <c r="BU185" s="171"/>
      <c r="BV185" s="171"/>
      <c r="BW185" s="171"/>
      <c r="BX185" s="171"/>
      <c r="BY185" s="171"/>
      <c r="BZ185" s="171"/>
      <c r="CA185" s="171"/>
      <c r="CB185" s="171"/>
      <c r="CC185" s="171"/>
      <c r="CD185" s="171"/>
      <c r="CE185" s="171"/>
      <c r="CF185" s="171"/>
      <c r="CG185" s="171"/>
      <c r="CH185" s="171"/>
      <c r="CI185" s="171"/>
      <c r="CJ185" s="171"/>
      <c r="CK185" s="171"/>
      <c r="CL185" s="171"/>
      <c r="CM185" s="171"/>
      <c r="CN185" s="171"/>
      <c r="CO185" s="171"/>
      <c r="CP185" s="171"/>
      <c r="CQ185" s="171"/>
      <c r="CR185" s="171"/>
      <c r="CS185" s="171"/>
      <c r="CT185" s="171"/>
    </row>
    <row r="186" spans="1:98" s="121" customFormat="1" ht="18.649999999999999" customHeight="1">
      <c r="A186" s="184"/>
      <c r="B186" s="184"/>
      <c r="C186" s="921"/>
      <c r="D186" s="922"/>
      <c r="E186" s="922"/>
      <c r="F186" s="922"/>
      <c r="G186" s="922"/>
      <c r="H186" s="922"/>
      <c r="I186" s="922"/>
      <c r="J186" s="922"/>
      <c r="K186" s="922"/>
      <c r="L186" s="922"/>
      <c r="M186" s="922"/>
      <c r="N186" s="922"/>
      <c r="O186" s="922"/>
      <c r="P186" s="922"/>
      <c r="Q186" s="922"/>
      <c r="R186" s="922"/>
      <c r="S186" s="922"/>
      <c r="T186" s="922"/>
      <c r="U186" s="922"/>
      <c r="V186" s="922"/>
      <c r="W186" s="922"/>
      <c r="X186" s="922"/>
      <c r="Y186" s="922"/>
      <c r="Z186" s="922"/>
      <c r="AA186" s="922"/>
      <c r="AB186" s="922"/>
      <c r="AC186" s="922"/>
      <c r="AD186" s="922"/>
      <c r="AE186" s="922"/>
      <c r="AF186" s="922"/>
      <c r="AG186" s="922"/>
      <c r="AH186" s="922"/>
      <c r="AI186" s="922"/>
      <c r="AJ186" s="922"/>
      <c r="AK186" s="922"/>
      <c r="AL186" s="922"/>
      <c r="AM186" s="922"/>
      <c r="AN186" s="922"/>
      <c r="AO186" s="922"/>
      <c r="AP186" s="922"/>
      <c r="AQ186" s="922"/>
      <c r="AR186" s="922"/>
      <c r="AS186" s="922"/>
      <c r="AT186" s="922"/>
      <c r="AU186" s="922"/>
      <c r="AV186" s="923"/>
      <c r="AW186" s="907"/>
      <c r="AX186" s="112"/>
      <c r="AY186" s="112"/>
      <c r="AZ186" s="112"/>
      <c r="BA186" s="112"/>
      <c r="BB186" s="112"/>
      <c r="BC186" s="112"/>
      <c r="BD186" s="125"/>
      <c r="BE186" s="125"/>
      <c r="BF186" s="184"/>
      <c r="BG186" s="171"/>
      <c r="BH186" s="171"/>
      <c r="BI186" s="171"/>
      <c r="BJ186" s="171"/>
      <c r="BK186" s="171"/>
      <c r="BL186" s="171"/>
      <c r="BM186" s="171"/>
      <c r="BN186" s="171"/>
      <c r="BO186" s="171"/>
      <c r="BP186" s="171"/>
      <c r="BQ186" s="171"/>
      <c r="BR186" s="171"/>
      <c r="BS186" s="171"/>
      <c r="BT186" s="171"/>
      <c r="BU186" s="171"/>
      <c r="BV186" s="171"/>
      <c r="BW186" s="171"/>
      <c r="BX186" s="171"/>
      <c r="BY186" s="171"/>
      <c r="BZ186" s="171"/>
      <c r="CA186" s="171"/>
      <c r="CB186" s="171"/>
      <c r="CC186" s="171"/>
      <c r="CD186" s="171"/>
      <c r="CE186" s="171"/>
      <c r="CF186" s="171"/>
      <c r="CG186" s="171"/>
      <c r="CH186" s="171"/>
      <c r="CI186" s="171"/>
      <c r="CJ186" s="171"/>
      <c r="CK186" s="171"/>
      <c r="CL186" s="171"/>
      <c r="CM186" s="171"/>
      <c r="CN186" s="171"/>
      <c r="CO186" s="171"/>
      <c r="CP186" s="171"/>
      <c r="CQ186" s="171"/>
      <c r="CR186" s="171"/>
      <c r="CS186" s="171"/>
      <c r="CT186" s="171"/>
    </row>
    <row r="187" spans="1:98" s="121" customFormat="1" ht="18.649999999999999" customHeight="1" thickBot="1">
      <c r="A187" s="184"/>
      <c r="B187" s="184"/>
      <c r="C187" s="921"/>
      <c r="D187" s="922"/>
      <c r="E187" s="922"/>
      <c r="F187" s="922"/>
      <c r="G187" s="922"/>
      <c r="H187" s="922"/>
      <c r="I187" s="922"/>
      <c r="J187" s="922"/>
      <c r="K187" s="922"/>
      <c r="L187" s="922"/>
      <c r="M187" s="922"/>
      <c r="N187" s="922"/>
      <c r="O187" s="922"/>
      <c r="P187" s="922"/>
      <c r="Q187" s="922"/>
      <c r="R187" s="922"/>
      <c r="S187" s="922"/>
      <c r="T187" s="922"/>
      <c r="U187" s="922"/>
      <c r="V187" s="922"/>
      <c r="W187" s="922"/>
      <c r="X187" s="922"/>
      <c r="Y187" s="922"/>
      <c r="Z187" s="922"/>
      <c r="AA187" s="922"/>
      <c r="AB187" s="922"/>
      <c r="AC187" s="922"/>
      <c r="AD187" s="922"/>
      <c r="AE187" s="922"/>
      <c r="AF187" s="922"/>
      <c r="AG187" s="922"/>
      <c r="AH187" s="922"/>
      <c r="AI187" s="922"/>
      <c r="AJ187" s="922"/>
      <c r="AK187" s="922"/>
      <c r="AL187" s="922"/>
      <c r="AM187" s="922"/>
      <c r="AN187" s="922"/>
      <c r="AO187" s="922"/>
      <c r="AP187" s="922"/>
      <c r="AQ187" s="922"/>
      <c r="AR187" s="922"/>
      <c r="AS187" s="922"/>
      <c r="AT187" s="922"/>
      <c r="AU187" s="922"/>
      <c r="AV187" s="923"/>
      <c r="AW187" s="490"/>
      <c r="AX187" s="112"/>
      <c r="AY187" s="112"/>
      <c r="AZ187" s="112"/>
      <c r="BA187" s="112"/>
      <c r="BB187" s="112"/>
      <c r="BC187" s="112"/>
      <c r="BD187" s="125"/>
      <c r="BE187" s="125"/>
      <c r="BF187" s="184"/>
      <c r="BG187" s="171"/>
      <c r="BH187" s="171"/>
      <c r="BI187" s="171"/>
      <c r="BJ187" s="171"/>
      <c r="BK187" s="171"/>
      <c r="BL187" s="171"/>
      <c r="BM187" s="171"/>
      <c r="BN187" s="171"/>
      <c r="BO187" s="171"/>
      <c r="BP187" s="171"/>
      <c r="BQ187" s="171"/>
      <c r="BR187" s="171"/>
      <c r="BS187" s="171"/>
      <c r="BT187" s="171"/>
      <c r="BU187" s="171"/>
      <c r="BV187" s="171"/>
      <c r="BW187" s="171"/>
      <c r="BX187" s="171"/>
      <c r="BY187" s="171"/>
      <c r="BZ187" s="171"/>
      <c r="CA187" s="171"/>
      <c r="CB187" s="171"/>
      <c r="CC187" s="171"/>
      <c r="CD187" s="171"/>
      <c r="CE187" s="171"/>
      <c r="CF187" s="171"/>
      <c r="CG187" s="171"/>
      <c r="CH187" s="171"/>
      <c r="CI187" s="171"/>
      <c r="CJ187" s="171"/>
      <c r="CK187" s="171"/>
      <c r="CL187" s="171"/>
      <c r="CM187" s="171"/>
      <c r="CN187" s="171"/>
      <c r="CO187" s="171"/>
      <c r="CP187" s="171"/>
      <c r="CQ187" s="171"/>
      <c r="CR187" s="171"/>
      <c r="CS187" s="171"/>
      <c r="CT187" s="171"/>
    </row>
    <row r="188" spans="1:98" s="121" customFormat="1" ht="30" customHeight="1" thickTop="1" thickBot="1">
      <c r="A188" s="184"/>
      <c r="B188" s="184"/>
      <c r="C188" s="925" t="s">
        <v>243</v>
      </c>
      <c r="D188" s="926"/>
      <c r="E188" s="926"/>
      <c r="F188" s="926"/>
      <c r="G188" s="926"/>
      <c r="H188" s="926"/>
      <c r="I188" s="927"/>
      <c r="J188" s="928"/>
      <c r="K188" s="929"/>
      <c r="L188" s="929"/>
      <c r="M188" s="929"/>
      <c r="N188" s="929"/>
      <c r="O188" s="930"/>
      <c r="P188" s="931" t="s">
        <v>319</v>
      </c>
      <c r="Q188" s="932"/>
      <c r="R188" s="932"/>
      <c r="S188" s="932"/>
      <c r="T188" s="932"/>
      <c r="U188" s="932"/>
      <c r="V188" s="932"/>
      <c r="W188" s="932"/>
      <c r="X188" s="932"/>
      <c r="Y188" s="932"/>
      <c r="Z188" s="932"/>
      <c r="AA188" s="932"/>
      <c r="AB188" s="932"/>
      <c r="AC188" s="932"/>
      <c r="AD188" s="932"/>
      <c r="AE188" s="932"/>
      <c r="AF188" s="932"/>
      <c r="AG188" s="932"/>
      <c r="AH188" s="932"/>
      <c r="AI188" s="932"/>
      <c r="AJ188" s="932"/>
      <c r="AK188" s="932"/>
      <c r="AL188" s="932"/>
      <c r="AM188" s="932"/>
      <c r="AN188" s="932"/>
      <c r="AO188" s="932"/>
      <c r="AP188" s="932"/>
      <c r="AQ188" s="932"/>
      <c r="AR188" s="932"/>
      <c r="AS188" s="932"/>
      <c r="AT188" s="932"/>
      <c r="AU188" s="932"/>
      <c r="AV188" s="933"/>
      <c r="AW188" s="490"/>
      <c r="AX188" s="111"/>
      <c r="AY188" s="111"/>
      <c r="AZ188" s="111"/>
      <c r="BA188" s="111"/>
      <c r="BB188" s="111"/>
      <c r="BC188" s="111"/>
      <c r="BD188" s="125"/>
      <c r="BE188" s="125"/>
      <c r="BF188" s="125"/>
      <c r="BG188" s="171"/>
      <c r="BH188" s="171"/>
      <c r="BI188" s="171"/>
      <c r="BJ188" s="171"/>
      <c r="BK188" s="171"/>
      <c r="BL188" s="171"/>
      <c r="BM188" s="171"/>
      <c r="BN188" s="171"/>
      <c r="BO188" s="171"/>
      <c r="BP188" s="171"/>
      <c r="BQ188" s="171"/>
      <c r="BR188" s="171"/>
      <c r="BS188" s="171"/>
      <c r="BT188" s="171"/>
      <c r="BU188" s="171"/>
      <c r="BV188" s="171"/>
      <c r="BW188" s="171"/>
      <c r="BX188" s="171"/>
      <c r="BY188" s="171"/>
      <c r="BZ188" s="171"/>
      <c r="CA188" s="171"/>
      <c r="CB188" s="171"/>
      <c r="CC188" s="171"/>
      <c r="CD188" s="171"/>
      <c r="CE188" s="171"/>
      <c r="CF188" s="171"/>
      <c r="CG188" s="171"/>
      <c r="CH188" s="171"/>
      <c r="CI188" s="171"/>
      <c r="CJ188" s="171"/>
      <c r="CK188" s="171"/>
      <c r="CL188" s="171"/>
      <c r="CM188" s="171"/>
      <c r="CN188" s="171"/>
      <c r="CO188" s="171"/>
      <c r="CP188" s="171"/>
      <c r="CQ188" s="171"/>
      <c r="CR188" s="171"/>
      <c r="CS188" s="171"/>
      <c r="CT188" s="171"/>
    </row>
    <row r="189" spans="1:98" s="121" customFormat="1" ht="25.25" customHeight="1" thickTop="1" thickBot="1">
      <c r="A189" s="184"/>
      <c r="B189" s="184"/>
      <c r="C189" s="934" t="s">
        <v>244</v>
      </c>
      <c r="D189" s="935"/>
      <c r="E189" s="935"/>
      <c r="F189" s="935"/>
      <c r="G189" s="936" t="s">
        <v>245</v>
      </c>
      <c r="H189" s="936"/>
      <c r="I189" s="936"/>
      <c r="J189" s="936"/>
      <c r="K189" s="936"/>
      <c r="L189" s="936"/>
      <c r="M189" s="936"/>
      <c r="N189" s="937" t="s">
        <v>298</v>
      </c>
      <c r="O189" s="937"/>
      <c r="P189" s="937"/>
      <c r="Q189" s="937"/>
      <c r="R189" s="937"/>
      <c r="S189" s="937"/>
      <c r="T189" s="937"/>
      <c r="U189" s="938" t="s">
        <v>299</v>
      </c>
      <c r="V189" s="938"/>
      <c r="W189" s="938"/>
      <c r="X189" s="938"/>
      <c r="Y189" s="938"/>
      <c r="Z189" s="938"/>
      <c r="AA189" s="938"/>
      <c r="AB189" s="938"/>
      <c r="AC189" s="938"/>
      <c r="AD189" s="938"/>
      <c r="AE189" s="938" t="s">
        <v>297</v>
      </c>
      <c r="AF189" s="938"/>
      <c r="AG189" s="938"/>
      <c r="AH189" s="938"/>
      <c r="AI189" s="938"/>
      <c r="AJ189" s="938"/>
      <c r="AK189" s="938"/>
      <c r="AL189" s="938"/>
      <c r="AM189" s="938"/>
      <c r="AN189" s="938"/>
      <c r="AO189" s="938"/>
      <c r="AP189" s="946" t="s">
        <v>416</v>
      </c>
      <c r="AQ189" s="946"/>
      <c r="AR189" s="946"/>
      <c r="AS189" s="946"/>
      <c r="AT189" s="946"/>
      <c r="AU189" s="946"/>
      <c r="AV189" s="947"/>
      <c r="AW189" s="490"/>
      <c r="AX189" s="112"/>
      <c r="AY189" s="112"/>
      <c r="AZ189" s="112"/>
      <c r="BA189" s="112"/>
      <c r="BB189" s="112"/>
      <c r="BC189" s="112"/>
      <c r="BD189" s="125"/>
      <c r="BE189" s="125"/>
      <c r="BF189" s="125"/>
      <c r="BG189" s="171"/>
      <c r="BH189" s="171"/>
      <c r="BI189" s="171"/>
      <c r="BJ189" s="171"/>
      <c r="BK189" s="171"/>
      <c r="BL189" s="171"/>
      <c r="BM189" s="171"/>
      <c r="BN189" s="171"/>
      <c r="BO189" s="171"/>
      <c r="BP189" s="171"/>
      <c r="BQ189" s="171"/>
      <c r="BR189" s="171"/>
      <c r="BS189" s="171"/>
      <c r="BT189" s="171"/>
      <c r="BU189" s="171"/>
      <c r="BV189" s="171"/>
      <c r="BW189" s="171"/>
      <c r="BX189" s="171"/>
      <c r="BY189" s="171"/>
      <c r="BZ189" s="171"/>
      <c r="CA189" s="171"/>
      <c r="CB189" s="171"/>
      <c r="CC189" s="171"/>
      <c r="CD189" s="171"/>
      <c r="CE189" s="171"/>
      <c r="CF189" s="171"/>
      <c r="CG189" s="171"/>
      <c r="CH189" s="171"/>
      <c r="CI189" s="171"/>
      <c r="CJ189" s="171"/>
      <c r="CK189" s="171"/>
      <c r="CL189" s="171"/>
      <c r="CM189" s="171"/>
      <c r="CN189" s="171"/>
      <c r="CO189" s="171"/>
      <c r="CP189" s="171"/>
      <c r="CQ189" s="171"/>
      <c r="CR189" s="171"/>
      <c r="CS189" s="171"/>
      <c r="CT189" s="171"/>
    </row>
    <row r="190" spans="1:98" s="121" customFormat="1" ht="35" customHeight="1">
      <c r="A190" s="184"/>
      <c r="B190" s="184"/>
      <c r="C190" s="939"/>
      <c r="D190" s="940"/>
      <c r="E190" s="940"/>
      <c r="F190" s="940"/>
      <c r="G190" s="940"/>
      <c r="H190" s="940"/>
      <c r="I190" s="940"/>
      <c r="J190" s="940"/>
      <c r="K190" s="940"/>
      <c r="L190" s="940"/>
      <c r="M190" s="940"/>
      <c r="N190" s="941"/>
      <c r="O190" s="941"/>
      <c r="P190" s="941"/>
      <c r="Q190" s="941"/>
      <c r="R190" s="941"/>
      <c r="S190" s="941"/>
      <c r="T190" s="941"/>
      <c r="U190" s="941"/>
      <c r="V190" s="941"/>
      <c r="W190" s="941"/>
      <c r="X190" s="941"/>
      <c r="Y190" s="941"/>
      <c r="Z190" s="941"/>
      <c r="AA190" s="941"/>
      <c r="AB190" s="941"/>
      <c r="AC190" s="941"/>
      <c r="AD190" s="941"/>
      <c r="AE190" s="941"/>
      <c r="AF190" s="941"/>
      <c r="AG190" s="941"/>
      <c r="AH190" s="941"/>
      <c r="AI190" s="941"/>
      <c r="AJ190" s="941"/>
      <c r="AK190" s="941"/>
      <c r="AL190" s="941"/>
      <c r="AM190" s="941"/>
      <c r="AN190" s="941"/>
      <c r="AO190" s="942"/>
      <c r="AP190" s="948"/>
      <c r="AQ190" s="949"/>
      <c r="AR190" s="949"/>
      <c r="AS190" s="949"/>
      <c r="AT190" s="949"/>
      <c r="AU190" s="949"/>
      <c r="AV190" s="950"/>
      <c r="AW190" s="924"/>
      <c r="AX190" s="112"/>
      <c r="AY190" s="112"/>
      <c r="AZ190" s="112" t="s">
        <v>246</v>
      </c>
      <c r="BA190" s="112"/>
      <c r="BB190" s="112"/>
      <c r="BC190" s="112"/>
      <c r="BD190" s="125"/>
      <c r="BE190" s="125"/>
      <c r="BF190" s="125"/>
      <c r="BG190" s="171"/>
      <c r="BH190" s="171"/>
      <c r="BI190" s="171"/>
      <c r="BJ190" s="171"/>
      <c r="BK190" s="171"/>
      <c r="BL190" s="171"/>
      <c r="BM190" s="171"/>
      <c r="BN190" s="171"/>
      <c r="BO190" s="171"/>
      <c r="BP190" s="171"/>
      <c r="BQ190" s="171"/>
      <c r="BR190" s="171"/>
      <c r="BS190" s="171"/>
      <c r="BT190" s="171"/>
      <c r="BU190" s="171"/>
      <c r="BV190" s="171"/>
      <c r="BW190" s="171"/>
      <c r="BX190" s="171"/>
      <c r="BY190" s="171"/>
      <c r="BZ190" s="171"/>
      <c r="CA190" s="171"/>
      <c r="CB190" s="171"/>
      <c r="CC190" s="171"/>
      <c r="CD190" s="171"/>
      <c r="CE190" s="171"/>
      <c r="CF190" s="171"/>
      <c r="CG190" s="171"/>
      <c r="CH190" s="171"/>
      <c r="CI190" s="171"/>
      <c r="CJ190" s="171"/>
      <c r="CK190" s="171"/>
      <c r="CL190" s="171"/>
      <c r="CM190" s="171"/>
      <c r="CN190" s="171"/>
      <c r="CO190" s="171"/>
      <c r="CP190" s="171"/>
      <c r="CQ190" s="171"/>
      <c r="CR190" s="171"/>
      <c r="CS190" s="171"/>
      <c r="CT190" s="171"/>
    </row>
    <row r="191" spans="1:98" s="121" customFormat="1" ht="35" customHeight="1">
      <c r="A191" s="184"/>
      <c r="B191" s="184"/>
      <c r="C191" s="939"/>
      <c r="D191" s="940"/>
      <c r="E191" s="940"/>
      <c r="F191" s="940"/>
      <c r="G191" s="940"/>
      <c r="H191" s="940"/>
      <c r="I191" s="940"/>
      <c r="J191" s="940"/>
      <c r="K191" s="940"/>
      <c r="L191" s="940"/>
      <c r="M191" s="940"/>
      <c r="N191" s="941"/>
      <c r="O191" s="941"/>
      <c r="P191" s="941"/>
      <c r="Q191" s="941"/>
      <c r="R191" s="941"/>
      <c r="S191" s="941"/>
      <c r="T191" s="941"/>
      <c r="U191" s="941"/>
      <c r="V191" s="941"/>
      <c r="W191" s="941"/>
      <c r="X191" s="941"/>
      <c r="Y191" s="941"/>
      <c r="Z191" s="941"/>
      <c r="AA191" s="941"/>
      <c r="AB191" s="941"/>
      <c r="AC191" s="941"/>
      <c r="AD191" s="941"/>
      <c r="AE191" s="941"/>
      <c r="AF191" s="941"/>
      <c r="AG191" s="941"/>
      <c r="AH191" s="941"/>
      <c r="AI191" s="941"/>
      <c r="AJ191" s="941"/>
      <c r="AK191" s="941"/>
      <c r="AL191" s="941"/>
      <c r="AM191" s="941"/>
      <c r="AN191" s="941"/>
      <c r="AO191" s="942"/>
      <c r="AP191" s="943"/>
      <c r="AQ191" s="944"/>
      <c r="AR191" s="944"/>
      <c r="AS191" s="944"/>
      <c r="AT191" s="944"/>
      <c r="AU191" s="944"/>
      <c r="AV191" s="945"/>
      <c r="AW191" s="112"/>
      <c r="AX191" s="112"/>
      <c r="AY191" s="112"/>
      <c r="AZ191" s="112" t="s">
        <v>247</v>
      </c>
      <c r="BA191" s="112"/>
      <c r="BB191" s="112"/>
      <c r="BC191" s="112"/>
      <c r="BD191" s="125"/>
      <c r="BE191" s="125"/>
      <c r="BF191" s="125"/>
      <c r="BG191" s="171"/>
      <c r="BH191" s="171"/>
      <c r="BI191" s="171"/>
      <c r="BJ191" s="171"/>
      <c r="BK191" s="171"/>
      <c r="BL191" s="171"/>
      <c r="BM191" s="171"/>
      <c r="BN191" s="171"/>
      <c r="BO191" s="171"/>
      <c r="BP191" s="171"/>
      <c r="BQ191" s="171"/>
      <c r="BR191" s="171"/>
      <c r="BS191" s="171"/>
      <c r="BT191" s="171"/>
      <c r="BU191" s="171"/>
      <c r="BV191" s="171"/>
      <c r="BW191" s="171"/>
      <c r="BX191" s="171"/>
      <c r="BY191" s="171"/>
      <c r="BZ191" s="171"/>
      <c r="CA191" s="171"/>
      <c r="CB191" s="171"/>
      <c r="CC191" s="171"/>
      <c r="CD191" s="171"/>
      <c r="CE191" s="171"/>
      <c r="CF191" s="171"/>
      <c r="CG191" s="171"/>
      <c r="CH191" s="171"/>
      <c r="CI191" s="171"/>
      <c r="CJ191" s="171"/>
      <c r="CK191" s="171"/>
      <c r="CL191" s="171"/>
      <c r="CM191" s="171"/>
      <c r="CN191" s="171"/>
      <c r="CO191" s="171"/>
      <c r="CP191" s="171"/>
      <c r="CQ191" s="171"/>
      <c r="CR191" s="171"/>
      <c r="CS191" s="171"/>
      <c r="CT191" s="171"/>
    </row>
    <row r="192" spans="1:98" s="121" customFormat="1" ht="35" customHeight="1">
      <c r="A192" s="184"/>
      <c r="B192" s="184"/>
      <c r="C192" s="939"/>
      <c r="D192" s="940"/>
      <c r="E192" s="940"/>
      <c r="F192" s="940"/>
      <c r="G192" s="940"/>
      <c r="H192" s="940"/>
      <c r="I192" s="940"/>
      <c r="J192" s="940"/>
      <c r="K192" s="940"/>
      <c r="L192" s="940"/>
      <c r="M192" s="940"/>
      <c r="N192" s="941"/>
      <c r="O192" s="941"/>
      <c r="P192" s="941"/>
      <c r="Q192" s="941"/>
      <c r="R192" s="941"/>
      <c r="S192" s="941"/>
      <c r="T192" s="941"/>
      <c r="U192" s="941"/>
      <c r="V192" s="941"/>
      <c r="W192" s="941"/>
      <c r="X192" s="941"/>
      <c r="Y192" s="941"/>
      <c r="Z192" s="941"/>
      <c r="AA192" s="941"/>
      <c r="AB192" s="941"/>
      <c r="AC192" s="941"/>
      <c r="AD192" s="941"/>
      <c r="AE192" s="941"/>
      <c r="AF192" s="941"/>
      <c r="AG192" s="941"/>
      <c r="AH192" s="941"/>
      <c r="AI192" s="941"/>
      <c r="AJ192" s="941"/>
      <c r="AK192" s="941"/>
      <c r="AL192" s="941"/>
      <c r="AM192" s="941"/>
      <c r="AN192" s="941"/>
      <c r="AO192" s="942"/>
      <c r="AP192" s="943"/>
      <c r="AQ192" s="944"/>
      <c r="AR192" s="944"/>
      <c r="AS192" s="944"/>
      <c r="AT192" s="944"/>
      <c r="AU192" s="944"/>
      <c r="AV192" s="945"/>
      <c r="AW192" s="112"/>
      <c r="AX192" s="112"/>
      <c r="AY192" s="112"/>
      <c r="AZ192" s="112"/>
      <c r="BA192" s="112"/>
      <c r="BB192" s="112"/>
      <c r="BC192" s="112"/>
      <c r="BD192" s="125"/>
      <c r="BE192" s="125"/>
      <c r="BF192" s="125"/>
      <c r="BG192" s="171"/>
      <c r="BH192" s="171"/>
      <c r="BI192" s="171"/>
      <c r="BJ192" s="171"/>
      <c r="BK192" s="171"/>
      <c r="BL192" s="171"/>
      <c r="BM192" s="171"/>
      <c r="BN192" s="171"/>
      <c r="BO192" s="171"/>
      <c r="BP192" s="171"/>
      <c r="BQ192" s="171"/>
      <c r="BR192" s="171"/>
      <c r="BS192" s="171"/>
      <c r="BT192" s="171"/>
      <c r="BU192" s="171"/>
      <c r="BV192" s="171"/>
      <c r="BW192" s="171"/>
      <c r="BX192" s="171"/>
      <c r="BY192" s="171"/>
      <c r="BZ192" s="171"/>
      <c r="CA192" s="171"/>
      <c r="CB192" s="171"/>
      <c r="CC192" s="171"/>
      <c r="CD192" s="171"/>
      <c r="CE192" s="171"/>
      <c r="CF192" s="171"/>
      <c r="CG192" s="171"/>
      <c r="CH192" s="171"/>
      <c r="CI192" s="171"/>
      <c r="CJ192" s="171"/>
      <c r="CK192" s="171"/>
      <c r="CL192" s="171"/>
      <c r="CM192" s="171"/>
      <c r="CN192" s="171"/>
      <c r="CO192" s="171"/>
      <c r="CP192" s="171"/>
      <c r="CQ192" s="171"/>
      <c r="CR192" s="171"/>
      <c r="CS192" s="171"/>
      <c r="CT192" s="171"/>
    </row>
    <row r="193" spans="1:98" s="121" customFormat="1" ht="35" customHeight="1">
      <c r="A193" s="184"/>
      <c r="B193" s="184"/>
      <c r="C193" s="939"/>
      <c r="D193" s="940"/>
      <c r="E193" s="940"/>
      <c r="F193" s="940"/>
      <c r="G193" s="940"/>
      <c r="H193" s="940"/>
      <c r="I193" s="940"/>
      <c r="J193" s="940"/>
      <c r="K193" s="940"/>
      <c r="L193" s="940"/>
      <c r="M193" s="940"/>
      <c r="N193" s="941"/>
      <c r="O193" s="941"/>
      <c r="P193" s="941"/>
      <c r="Q193" s="941"/>
      <c r="R193" s="941"/>
      <c r="S193" s="941"/>
      <c r="T193" s="941"/>
      <c r="U193" s="941"/>
      <c r="V193" s="941"/>
      <c r="W193" s="941"/>
      <c r="X193" s="941"/>
      <c r="Y193" s="941"/>
      <c r="Z193" s="941"/>
      <c r="AA193" s="941"/>
      <c r="AB193" s="941"/>
      <c r="AC193" s="941"/>
      <c r="AD193" s="941"/>
      <c r="AE193" s="941"/>
      <c r="AF193" s="941"/>
      <c r="AG193" s="941"/>
      <c r="AH193" s="941"/>
      <c r="AI193" s="941"/>
      <c r="AJ193" s="941"/>
      <c r="AK193" s="941"/>
      <c r="AL193" s="941"/>
      <c r="AM193" s="941"/>
      <c r="AN193" s="941"/>
      <c r="AO193" s="942"/>
      <c r="AP193" s="943"/>
      <c r="AQ193" s="944"/>
      <c r="AR193" s="944"/>
      <c r="AS193" s="944"/>
      <c r="AT193" s="944"/>
      <c r="AU193" s="944"/>
      <c r="AV193" s="945"/>
      <c r="AW193" s="112"/>
      <c r="AX193" s="112"/>
      <c r="AY193" s="112"/>
      <c r="AZ193" s="112"/>
      <c r="BA193" s="112"/>
      <c r="BB193" s="112"/>
      <c r="BC193" s="112"/>
      <c r="BD193" s="125"/>
      <c r="BE193" s="125"/>
      <c r="BF193" s="125"/>
      <c r="BG193" s="171"/>
      <c r="BH193" s="171"/>
      <c r="BI193" s="171"/>
      <c r="BJ193" s="171"/>
      <c r="BK193" s="171"/>
      <c r="BL193" s="171"/>
      <c r="BM193" s="171"/>
      <c r="BN193" s="171"/>
      <c r="BO193" s="171"/>
      <c r="BP193" s="171"/>
      <c r="BQ193" s="171"/>
      <c r="BR193" s="171"/>
      <c r="BS193" s="171"/>
      <c r="BT193" s="171"/>
      <c r="BU193" s="171"/>
      <c r="BV193" s="171"/>
      <c r="BW193" s="171"/>
      <c r="BX193" s="171"/>
      <c r="BY193" s="171"/>
      <c r="BZ193" s="171"/>
      <c r="CA193" s="171"/>
      <c r="CB193" s="171"/>
      <c r="CC193" s="171"/>
      <c r="CD193" s="171"/>
      <c r="CE193" s="171"/>
      <c r="CF193" s="171"/>
      <c r="CG193" s="171"/>
      <c r="CH193" s="171"/>
      <c r="CI193" s="171"/>
      <c r="CJ193" s="171"/>
      <c r="CK193" s="171"/>
      <c r="CL193" s="171"/>
      <c r="CM193" s="171"/>
      <c r="CN193" s="171"/>
      <c r="CO193" s="171"/>
      <c r="CP193" s="171"/>
      <c r="CQ193" s="171"/>
      <c r="CR193" s="171"/>
      <c r="CS193" s="171"/>
      <c r="CT193" s="171"/>
    </row>
    <row r="194" spans="1:98" s="121" customFormat="1" ht="35" customHeight="1">
      <c r="A194" s="184"/>
      <c r="B194" s="184"/>
      <c r="C194" s="939"/>
      <c r="D194" s="940"/>
      <c r="E194" s="940"/>
      <c r="F194" s="940"/>
      <c r="G194" s="940"/>
      <c r="H194" s="940"/>
      <c r="I194" s="940"/>
      <c r="J194" s="940"/>
      <c r="K194" s="940"/>
      <c r="L194" s="940"/>
      <c r="M194" s="940"/>
      <c r="N194" s="941"/>
      <c r="O194" s="941"/>
      <c r="P194" s="941"/>
      <c r="Q194" s="941"/>
      <c r="R194" s="941"/>
      <c r="S194" s="941"/>
      <c r="T194" s="941"/>
      <c r="U194" s="941"/>
      <c r="V194" s="941"/>
      <c r="W194" s="941"/>
      <c r="X194" s="941"/>
      <c r="Y194" s="941"/>
      <c r="Z194" s="941"/>
      <c r="AA194" s="941"/>
      <c r="AB194" s="941"/>
      <c r="AC194" s="941"/>
      <c r="AD194" s="941"/>
      <c r="AE194" s="941"/>
      <c r="AF194" s="941"/>
      <c r="AG194" s="941"/>
      <c r="AH194" s="941"/>
      <c r="AI194" s="941"/>
      <c r="AJ194" s="941"/>
      <c r="AK194" s="941"/>
      <c r="AL194" s="941"/>
      <c r="AM194" s="941"/>
      <c r="AN194" s="941"/>
      <c r="AO194" s="942"/>
      <c r="AP194" s="943"/>
      <c r="AQ194" s="944"/>
      <c r="AR194" s="944"/>
      <c r="AS194" s="944"/>
      <c r="AT194" s="944"/>
      <c r="AU194" s="944"/>
      <c r="AV194" s="945"/>
      <c r="AW194" s="112"/>
      <c r="AX194" s="112"/>
      <c r="AY194" s="112"/>
      <c r="AZ194" s="112"/>
      <c r="BA194" s="112"/>
      <c r="BB194" s="112"/>
      <c r="BC194" s="112"/>
      <c r="BD194" s="125"/>
      <c r="BE194" s="125"/>
      <c r="BF194" s="125"/>
      <c r="BG194" s="171"/>
      <c r="BH194" s="171"/>
      <c r="BI194" s="171"/>
      <c r="BJ194" s="171"/>
      <c r="BK194" s="171"/>
      <c r="BL194" s="171"/>
      <c r="BM194" s="171"/>
      <c r="BN194" s="171"/>
      <c r="BO194" s="171"/>
      <c r="BP194" s="171"/>
      <c r="BQ194" s="171"/>
      <c r="BR194" s="171"/>
      <c r="BS194" s="171"/>
      <c r="BT194" s="171"/>
      <c r="BU194" s="171"/>
      <c r="BV194" s="171"/>
      <c r="BW194" s="171"/>
      <c r="BX194" s="171"/>
      <c r="BY194" s="171"/>
      <c r="BZ194" s="171"/>
      <c r="CA194" s="171"/>
      <c r="CB194" s="171"/>
      <c r="CC194" s="171"/>
      <c r="CD194" s="171"/>
      <c r="CE194" s="171"/>
      <c r="CF194" s="171"/>
      <c r="CG194" s="171"/>
      <c r="CH194" s="171"/>
      <c r="CI194" s="171"/>
      <c r="CJ194" s="171"/>
      <c r="CK194" s="171"/>
      <c r="CL194" s="171"/>
      <c r="CM194" s="171"/>
      <c r="CN194" s="171"/>
      <c r="CO194" s="171"/>
      <c r="CP194" s="171"/>
      <c r="CQ194" s="171"/>
      <c r="CR194" s="171"/>
      <c r="CS194" s="171"/>
      <c r="CT194" s="171"/>
    </row>
    <row r="195" spans="1:98" s="121" customFormat="1" ht="35" customHeight="1">
      <c r="A195" s="184"/>
      <c r="B195" s="184"/>
      <c r="C195" s="939"/>
      <c r="D195" s="940"/>
      <c r="E195" s="940"/>
      <c r="F195" s="940"/>
      <c r="G195" s="940"/>
      <c r="H195" s="940"/>
      <c r="I195" s="940"/>
      <c r="J195" s="940"/>
      <c r="K195" s="940"/>
      <c r="L195" s="940"/>
      <c r="M195" s="940"/>
      <c r="N195" s="941"/>
      <c r="O195" s="941"/>
      <c r="P195" s="941"/>
      <c r="Q195" s="941"/>
      <c r="R195" s="941"/>
      <c r="S195" s="941"/>
      <c r="T195" s="941"/>
      <c r="U195" s="941"/>
      <c r="V195" s="941"/>
      <c r="W195" s="941"/>
      <c r="X195" s="941"/>
      <c r="Y195" s="941"/>
      <c r="Z195" s="941"/>
      <c r="AA195" s="941"/>
      <c r="AB195" s="941"/>
      <c r="AC195" s="941"/>
      <c r="AD195" s="941"/>
      <c r="AE195" s="941"/>
      <c r="AF195" s="941"/>
      <c r="AG195" s="941"/>
      <c r="AH195" s="941"/>
      <c r="AI195" s="941"/>
      <c r="AJ195" s="941"/>
      <c r="AK195" s="941"/>
      <c r="AL195" s="941"/>
      <c r="AM195" s="941"/>
      <c r="AN195" s="941"/>
      <c r="AO195" s="942"/>
      <c r="AP195" s="943"/>
      <c r="AQ195" s="944"/>
      <c r="AR195" s="944"/>
      <c r="AS195" s="944"/>
      <c r="AT195" s="944"/>
      <c r="AU195" s="944"/>
      <c r="AV195" s="945"/>
      <c r="AW195" s="112"/>
      <c r="AX195" s="112"/>
      <c r="AY195" s="112"/>
      <c r="AZ195" s="112"/>
      <c r="BA195" s="112"/>
      <c r="BB195" s="112"/>
      <c r="BC195" s="112"/>
      <c r="BD195" s="125"/>
      <c r="BE195" s="125"/>
      <c r="BF195" s="125"/>
      <c r="BG195" s="171"/>
      <c r="BH195" s="171"/>
      <c r="BI195" s="171"/>
      <c r="BJ195" s="171"/>
      <c r="BK195" s="171"/>
      <c r="BL195" s="171"/>
      <c r="BM195" s="171"/>
      <c r="BN195" s="171"/>
      <c r="BO195" s="171"/>
      <c r="BP195" s="171"/>
      <c r="BQ195" s="171"/>
      <c r="BR195" s="171"/>
      <c r="BS195" s="171"/>
      <c r="BT195" s="171"/>
      <c r="BU195" s="171"/>
      <c r="BV195" s="171"/>
      <c r="BW195" s="171"/>
      <c r="BX195" s="171"/>
      <c r="BY195" s="171"/>
      <c r="BZ195" s="171"/>
      <c r="CA195" s="171"/>
      <c r="CB195" s="171"/>
      <c r="CC195" s="171"/>
      <c r="CD195" s="171"/>
      <c r="CE195" s="171"/>
      <c r="CF195" s="171"/>
      <c r="CG195" s="171"/>
      <c r="CH195" s="171"/>
      <c r="CI195" s="171"/>
      <c r="CJ195" s="171"/>
      <c r="CK195" s="171"/>
      <c r="CL195" s="171"/>
      <c r="CM195" s="171"/>
      <c r="CN195" s="171"/>
      <c r="CO195" s="171"/>
      <c r="CP195" s="171"/>
      <c r="CQ195" s="171"/>
      <c r="CR195" s="171"/>
      <c r="CS195" s="171"/>
      <c r="CT195" s="171"/>
    </row>
    <row r="196" spans="1:98" s="121" customFormat="1" ht="35" customHeight="1">
      <c r="A196" s="184"/>
      <c r="B196" s="184"/>
      <c r="C196" s="939"/>
      <c r="D196" s="940"/>
      <c r="E196" s="940"/>
      <c r="F196" s="940"/>
      <c r="G196" s="940"/>
      <c r="H196" s="940"/>
      <c r="I196" s="940"/>
      <c r="J196" s="940"/>
      <c r="K196" s="940"/>
      <c r="L196" s="940"/>
      <c r="M196" s="940"/>
      <c r="N196" s="941"/>
      <c r="O196" s="941"/>
      <c r="P196" s="941"/>
      <c r="Q196" s="941"/>
      <c r="R196" s="941"/>
      <c r="S196" s="941"/>
      <c r="T196" s="941"/>
      <c r="U196" s="941"/>
      <c r="V196" s="941"/>
      <c r="W196" s="941"/>
      <c r="X196" s="941"/>
      <c r="Y196" s="941"/>
      <c r="Z196" s="941"/>
      <c r="AA196" s="941"/>
      <c r="AB196" s="941"/>
      <c r="AC196" s="941"/>
      <c r="AD196" s="941"/>
      <c r="AE196" s="941"/>
      <c r="AF196" s="941"/>
      <c r="AG196" s="941"/>
      <c r="AH196" s="941"/>
      <c r="AI196" s="941"/>
      <c r="AJ196" s="941"/>
      <c r="AK196" s="941"/>
      <c r="AL196" s="941"/>
      <c r="AM196" s="941"/>
      <c r="AN196" s="941"/>
      <c r="AO196" s="942"/>
      <c r="AP196" s="943"/>
      <c r="AQ196" s="944"/>
      <c r="AR196" s="944"/>
      <c r="AS196" s="944"/>
      <c r="AT196" s="944"/>
      <c r="AU196" s="944"/>
      <c r="AV196" s="945"/>
      <c r="AW196" s="112"/>
      <c r="AX196" s="112"/>
      <c r="AY196" s="112"/>
      <c r="AZ196" s="112"/>
      <c r="BA196" s="112"/>
      <c r="BB196" s="112"/>
      <c r="BC196" s="112"/>
      <c r="BD196" s="125"/>
      <c r="BE196" s="125"/>
      <c r="BF196" s="125"/>
      <c r="BG196" s="171"/>
      <c r="BH196" s="171"/>
      <c r="BI196" s="171"/>
      <c r="BJ196" s="171"/>
      <c r="BK196" s="171"/>
      <c r="BL196" s="171"/>
      <c r="BM196" s="171"/>
      <c r="BN196" s="171"/>
      <c r="BO196" s="171"/>
      <c r="BP196" s="171"/>
      <c r="BQ196" s="171"/>
      <c r="BR196" s="171"/>
      <c r="BS196" s="171"/>
      <c r="BT196" s="171"/>
      <c r="BU196" s="171"/>
      <c r="BV196" s="171"/>
      <c r="BW196" s="171"/>
      <c r="BX196" s="171"/>
      <c r="BY196" s="171"/>
      <c r="BZ196" s="171"/>
      <c r="CA196" s="171"/>
      <c r="CB196" s="171"/>
      <c r="CC196" s="171"/>
      <c r="CD196" s="171"/>
      <c r="CE196" s="171"/>
      <c r="CF196" s="171"/>
      <c r="CG196" s="171"/>
      <c r="CH196" s="171"/>
      <c r="CI196" s="171"/>
      <c r="CJ196" s="171"/>
      <c r="CK196" s="171"/>
      <c r="CL196" s="171"/>
      <c r="CM196" s="171"/>
      <c r="CN196" s="171"/>
      <c r="CO196" s="171"/>
      <c r="CP196" s="171"/>
      <c r="CQ196" s="171"/>
      <c r="CR196" s="171"/>
      <c r="CS196" s="171"/>
      <c r="CT196" s="171"/>
    </row>
    <row r="197" spans="1:98" s="121" customFormat="1" ht="35" customHeight="1">
      <c r="A197" s="184"/>
      <c r="B197" s="184"/>
      <c r="C197" s="939"/>
      <c r="D197" s="940"/>
      <c r="E197" s="940"/>
      <c r="F197" s="940"/>
      <c r="G197" s="940"/>
      <c r="H197" s="940"/>
      <c r="I197" s="940"/>
      <c r="J197" s="940"/>
      <c r="K197" s="940"/>
      <c r="L197" s="940"/>
      <c r="M197" s="940"/>
      <c r="N197" s="941"/>
      <c r="O197" s="941"/>
      <c r="P197" s="941"/>
      <c r="Q197" s="941"/>
      <c r="R197" s="941"/>
      <c r="S197" s="941"/>
      <c r="T197" s="941"/>
      <c r="U197" s="941"/>
      <c r="V197" s="941"/>
      <c r="W197" s="941"/>
      <c r="X197" s="941"/>
      <c r="Y197" s="941"/>
      <c r="Z197" s="941"/>
      <c r="AA197" s="941"/>
      <c r="AB197" s="941"/>
      <c r="AC197" s="941"/>
      <c r="AD197" s="941"/>
      <c r="AE197" s="941"/>
      <c r="AF197" s="941"/>
      <c r="AG197" s="941"/>
      <c r="AH197" s="941"/>
      <c r="AI197" s="941"/>
      <c r="AJ197" s="941"/>
      <c r="AK197" s="941"/>
      <c r="AL197" s="941"/>
      <c r="AM197" s="941"/>
      <c r="AN197" s="941"/>
      <c r="AO197" s="942"/>
      <c r="AP197" s="943"/>
      <c r="AQ197" s="944"/>
      <c r="AR197" s="944"/>
      <c r="AS197" s="944"/>
      <c r="AT197" s="944"/>
      <c r="AU197" s="944"/>
      <c r="AV197" s="945"/>
      <c r="AW197" s="112"/>
      <c r="AX197" s="112"/>
      <c r="AY197" s="112"/>
      <c r="AZ197" s="112"/>
      <c r="BA197" s="112"/>
      <c r="BB197" s="112"/>
      <c r="BC197" s="112"/>
      <c r="BD197" s="125"/>
      <c r="BE197" s="125"/>
      <c r="BF197" s="125"/>
      <c r="BG197" s="171"/>
      <c r="BH197" s="171"/>
      <c r="BI197" s="171"/>
      <c r="BJ197" s="171"/>
      <c r="BK197" s="171"/>
      <c r="BL197" s="171"/>
      <c r="BM197" s="171"/>
      <c r="BN197" s="171"/>
      <c r="BO197" s="171"/>
      <c r="BP197" s="171"/>
      <c r="BQ197" s="171"/>
      <c r="BR197" s="171"/>
      <c r="BS197" s="171"/>
      <c r="BT197" s="171"/>
      <c r="BU197" s="171"/>
      <c r="BV197" s="171"/>
      <c r="BW197" s="171"/>
      <c r="BX197" s="171"/>
      <c r="BY197" s="171"/>
      <c r="BZ197" s="171"/>
      <c r="CA197" s="171"/>
      <c r="CB197" s="171"/>
      <c r="CC197" s="171"/>
      <c r="CD197" s="171"/>
      <c r="CE197" s="171"/>
      <c r="CF197" s="171"/>
      <c r="CG197" s="171"/>
      <c r="CH197" s="171"/>
      <c r="CI197" s="171"/>
      <c r="CJ197" s="171"/>
      <c r="CK197" s="171"/>
      <c r="CL197" s="171"/>
      <c r="CM197" s="171"/>
      <c r="CN197" s="171"/>
      <c r="CO197" s="171"/>
      <c r="CP197" s="171"/>
      <c r="CQ197" s="171"/>
      <c r="CR197" s="171"/>
      <c r="CS197" s="171"/>
      <c r="CT197" s="171"/>
    </row>
    <row r="198" spans="1:98" s="121" customFormat="1" ht="35" customHeight="1">
      <c r="A198" s="184"/>
      <c r="B198" s="184"/>
      <c r="C198" s="939"/>
      <c r="D198" s="940"/>
      <c r="E198" s="940"/>
      <c r="F198" s="940"/>
      <c r="G198" s="940"/>
      <c r="H198" s="940"/>
      <c r="I198" s="940"/>
      <c r="J198" s="940"/>
      <c r="K198" s="940"/>
      <c r="L198" s="940"/>
      <c r="M198" s="940"/>
      <c r="N198" s="941"/>
      <c r="O198" s="941"/>
      <c r="P198" s="941"/>
      <c r="Q198" s="941"/>
      <c r="R198" s="941"/>
      <c r="S198" s="941"/>
      <c r="T198" s="941"/>
      <c r="U198" s="941"/>
      <c r="V198" s="941"/>
      <c r="W198" s="941"/>
      <c r="X198" s="941"/>
      <c r="Y198" s="941"/>
      <c r="Z198" s="941"/>
      <c r="AA198" s="941"/>
      <c r="AB198" s="941"/>
      <c r="AC198" s="941"/>
      <c r="AD198" s="941"/>
      <c r="AE198" s="941"/>
      <c r="AF198" s="941"/>
      <c r="AG198" s="941"/>
      <c r="AH198" s="941"/>
      <c r="AI198" s="941"/>
      <c r="AJ198" s="941"/>
      <c r="AK198" s="941"/>
      <c r="AL198" s="941"/>
      <c r="AM198" s="941"/>
      <c r="AN198" s="941"/>
      <c r="AO198" s="942"/>
      <c r="AP198" s="943"/>
      <c r="AQ198" s="944"/>
      <c r="AR198" s="944"/>
      <c r="AS198" s="944"/>
      <c r="AT198" s="944"/>
      <c r="AU198" s="944"/>
      <c r="AV198" s="945"/>
      <c r="AW198" s="112"/>
      <c r="AX198" s="112"/>
      <c r="AY198" s="112"/>
      <c r="AZ198" s="112"/>
      <c r="BA198" s="112"/>
      <c r="BB198" s="112"/>
      <c r="BC198" s="112"/>
      <c r="BD198" s="125"/>
      <c r="BE198" s="125"/>
      <c r="BF198" s="125"/>
      <c r="BG198" s="171"/>
      <c r="BH198" s="171"/>
      <c r="BI198" s="171"/>
      <c r="BJ198" s="171"/>
      <c r="BK198" s="171"/>
      <c r="BL198" s="171"/>
      <c r="BM198" s="171"/>
      <c r="BN198" s="171"/>
      <c r="BO198" s="171"/>
      <c r="BP198" s="171"/>
      <c r="BQ198" s="171"/>
      <c r="BR198" s="171"/>
      <c r="BS198" s="171"/>
      <c r="BT198" s="171"/>
      <c r="BU198" s="171"/>
      <c r="BV198" s="171"/>
      <c r="BW198" s="171"/>
      <c r="BX198" s="171"/>
      <c r="BY198" s="171"/>
      <c r="BZ198" s="171"/>
      <c r="CA198" s="171"/>
      <c r="CB198" s="171"/>
      <c r="CC198" s="171"/>
      <c r="CD198" s="171"/>
      <c r="CE198" s="171"/>
      <c r="CF198" s="171"/>
      <c r="CG198" s="171"/>
      <c r="CH198" s="171"/>
      <c r="CI198" s="171"/>
      <c r="CJ198" s="171"/>
      <c r="CK198" s="171"/>
      <c r="CL198" s="171"/>
      <c r="CM198" s="171"/>
      <c r="CN198" s="171"/>
      <c r="CO198" s="171"/>
      <c r="CP198" s="171"/>
      <c r="CQ198" s="171"/>
      <c r="CR198" s="171"/>
      <c r="CS198" s="171"/>
      <c r="CT198" s="171"/>
    </row>
    <row r="199" spans="1:98" s="121" customFormat="1" ht="35" customHeight="1">
      <c r="A199" s="184"/>
      <c r="B199" s="184"/>
      <c r="C199" s="939"/>
      <c r="D199" s="940"/>
      <c r="E199" s="940"/>
      <c r="F199" s="940"/>
      <c r="G199" s="940"/>
      <c r="H199" s="940"/>
      <c r="I199" s="940"/>
      <c r="J199" s="940"/>
      <c r="K199" s="940"/>
      <c r="L199" s="940"/>
      <c r="M199" s="940"/>
      <c r="N199" s="941"/>
      <c r="O199" s="941"/>
      <c r="P199" s="941"/>
      <c r="Q199" s="941"/>
      <c r="R199" s="941"/>
      <c r="S199" s="941"/>
      <c r="T199" s="941"/>
      <c r="U199" s="941"/>
      <c r="V199" s="941"/>
      <c r="W199" s="941"/>
      <c r="X199" s="941"/>
      <c r="Y199" s="941"/>
      <c r="Z199" s="941"/>
      <c r="AA199" s="941"/>
      <c r="AB199" s="941"/>
      <c r="AC199" s="941"/>
      <c r="AD199" s="941"/>
      <c r="AE199" s="941"/>
      <c r="AF199" s="941"/>
      <c r="AG199" s="941"/>
      <c r="AH199" s="941"/>
      <c r="AI199" s="941"/>
      <c r="AJ199" s="941"/>
      <c r="AK199" s="941"/>
      <c r="AL199" s="941"/>
      <c r="AM199" s="941"/>
      <c r="AN199" s="941"/>
      <c r="AO199" s="942"/>
      <c r="AP199" s="943"/>
      <c r="AQ199" s="944"/>
      <c r="AR199" s="944"/>
      <c r="AS199" s="944"/>
      <c r="AT199" s="944"/>
      <c r="AU199" s="944"/>
      <c r="AV199" s="945"/>
      <c r="AW199" s="112"/>
      <c r="AX199" s="112"/>
      <c r="AY199" s="112"/>
      <c r="AZ199" s="112"/>
      <c r="BA199" s="112"/>
      <c r="BB199" s="112"/>
      <c r="BC199" s="112"/>
      <c r="BD199" s="125"/>
      <c r="BE199" s="125"/>
      <c r="BF199" s="125"/>
      <c r="BG199" s="171"/>
      <c r="BH199" s="171"/>
      <c r="BI199" s="171"/>
      <c r="BJ199" s="171"/>
      <c r="BK199" s="171"/>
      <c r="BL199" s="171"/>
      <c r="BM199" s="171"/>
      <c r="BN199" s="171"/>
      <c r="BO199" s="171"/>
      <c r="BP199" s="171"/>
      <c r="BQ199" s="171"/>
      <c r="BR199" s="171"/>
      <c r="BS199" s="171"/>
      <c r="BT199" s="171"/>
      <c r="BU199" s="171"/>
      <c r="BV199" s="171"/>
      <c r="BW199" s="171"/>
      <c r="BX199" s="171"/>
      <c r="BY199" s="171"/>
      <c r="BZ199" s="171"/>
      <c r="CA199" s="171"/>
      <c r="CB199" s="171"/>
      <c r="CC199" s="171"/>
      <c r="CD199" s="171"/>
      <c r="CE199" s="171"/>
      <c r="CF199" s="171"/>
      <c r="CG199" s="171"/>
      <c r="CH199" s="171"/>
      <c r="CI199" s="171"/>
      <c r="CJ199" s="171"/>
      <c r="CK199" s="171"/>
      <c r="CL199" s="171"/>
      <c r="CM199" s="171"/>
      <c r="CN199" s="171"/>
      <c r="CO199" s="171"/>
      <c r="CP199" s="171"/>
      <c r="CQ199" s="171"/>
      <c r="CR199" s="171"/>
      <c r="CS199" s="171"/>
      <c r="CT199" s="171"/>
    </row>
    <row r="200" spans="1:98" s="121" customFormat="1" ht="35" customHeight="1">
      <c r="A200" s="184"/>
      <c r="B200" s="184"/>
      <c r="C200" s="939"/>
      <c r="D200" s="940"/>
      <c r="E200" s="940"/>
      <c r="F200" s="940"/>
      <c r="G200" s="940"/>
      <c r="H200" s="940"/>
      <c r="I200" s="940"/>
      <c r="J200" s="940"/>
      <c r="K200" s="940"/>
      <c r="L200" s="940"/>
      <c r="M200" s="940"/>
      <c r="N200" s="941"/>
      <c r="O200" s="941"/>
      <c r="P200" s="941"/>
      <c r="Q200" s="941"/>
      <c r="R200" s="941"/>
      <c r="S200" s="941"/>
      <c r="T200" s="941"/>
      <c r="U200" s="941"/>
      <c r="V200" s="941"/>
      <c r="W200" s="941"/>
      <c r="X200" s="941"/>
      <c r="Y200" s="941"/>
      <c r="Z200" s="941"/>
      <c r="AA200" s="941"/>
      <c r="AB200" s="941"/>
      <c r="AC200" s="941"/>
      <c r="AD200" s="941"/>
      <c r="AE200" s="941"/>
      <c r="AF200" s="941"/>
      <c r="AG200" s="941"/>
      <c r="AH200" s="941"/>
      <c r="AI200" s="941"/>
      <c r="AJ200" s="941"/>
      <c r="AK200" s="941"/>
      <c r="AL200" s="941"/>
      <c r="AM200" s="941"/>
      <c r="AN200" s="941"/>
      <c r="AO200" s="942"/>
      <c r="AP200" s="943"/>
      <c r="AQ200" s="944"/>
      <c r="AR200" s="944"/>
      <c r="AS200" s="944"/>
      <c r="AT200" s="944"/>
      <c r="AU200" s="944"/>
      <c r="AV200" s="945"/>
      <c r="AW200" s="112"/>
      <c r="AX200" s="112"/>
      <c r="AY200" s="112"/>
      <c r="AZ200" s="112"/>
      <c r="BA200" s="112"/>
      <c r="BB200" s="112"/>
      <c r="BC200" s="112"/>
      <c r="BD200" s="125"/>
      <c r="BE200" s="125"/>
      <c r="BF200" s="125"/>
      <c r="BG200" s="171"/>
      <c r="BH200" s="171"/>
      <c r="BI200" s="171"/>
      <c r="BJ200" s="171"/>
      <c r="BK200" s="171"/>
      <c r="BL200" s="171"/>
      <c r="BM200" s="171"/>
      <c r="BN200" s="171"/>
      <c r="BO200" s="171"/>
      <c r="BP200" s="171"/>
      <c r="BQ200" s="171"/>
      <c r="BR200" s="171"/>
      <c r="BS200" s="171"/>
      <c r="BT200" s="171"/>
      <c r="BU200" s="171"/>
      <c r="BV200" s="171"/>
      <c r="BW200" s="171"/>
      <c r="BX200" s="171"/>
      <c r="BY200" s="171"/>
      <c r="BZ200" s="171"/>
      <c r="CA200" s="171"/>
      <c r="CB200" s="171"/>
      <c r="CC200" s="171"/>
      <c r="CD200" s="171"/>
      <c r="CE200" s="171"/>
      <c r="CF200" s="171"/>
      <c r="CG200" s="171"/>
      <c r="CH200" s="171"/>
      <c r="CI200" s="171"/>
      <c r="CJ200" s="171"/>
      <c r="CK200" s="171"/>
      <c r="CL200" s="171"/>
      <c r="CM200" s="171"/>
      <c r="CN200" s="171"/>
      <c r="CO200" s="171"/>
      <c r="CP200" s="171"/>
      <c r="CQ200" s="171"/>
      <c r="CR200" s="171"/>
      <c r="CS200" s="171"/>
      <c r="CT200" s="171"/>
    </row>
    <row r="201" spans="1:98" s="121" customFormat="1" ht="35" customHeight="1">
      <c r="A201" s="184"/>
      <c r="B201" s="184"/>
      <c r="C201" s="939"/>
      <c r="D201" s="940"/>
      <c r="E201" s="940"/>
      <c r="F201" s="940"/>
      <c r="G201" s="940"/>
      <c r="H201" s="940"/>
      <c r="I201" s="940"/>
      <c r="J201" s="940"/>
      <c r="K201" s="940"/>
      <c r="L201" s="940"/>
      <c r="M201" s="940"/>
      <c r="N201" s="941"/>
      <c r="O201" s="941"/>
      <c r="P201" s="941"/>
      <c r="Q201" s="941"/>
      <c r="R201" s="941"/>
      <c r="S201" s="941"/>
      <c r="T201" s="941"/>
      <c r="U201" s="941"/>
      <c r="V201" s="941"/>
      <c r="W201" s="941"/>
      <c r="X201" s="941"/>
      <c r="Y201" s="941"/>
      <c r="Z201" s="941"/>
      <c r="AA201" s="941"/>
      <c r="AB201" s="941"/>
      <c r="AC201" s="941"/>
      <c r="AD201" s="941"/>
      <c r="AE201" s="941"/>
      <c r="AF201" s="941"/>
      <c r="AG201" s="941"/>
      <c r="AH201" s="941"/>
      <c r="AI201" s="941"/>
      <c r="AJ201" s="941"/>
      <c r="AK201" s="941"/>
      <c r="AL201" s="941"/>
      <c r="AM201" s="941"/>
      <c r="AN201" s="941"/>
      <c r="AO201" s="942"/>
      <c r="AP201" s="943"/>
      <c r="AQ201" s="944"/>
      <c r="AR201" s="944"/>
      <c r="AS201" s="944"/>
      <c r="AT201" s="944"/>
      <c r="AU201" s="944"/>
      <c r="AV201" s="945"/>
      <c r="AW201" s="111"/>
      <c r="AX201" s="111"/>
      <c r="AY201" s="111"/>
      <c r="AZ201" s="111"/>
      <c r="BA201" s="111"/>
      <c r="BB201" s="111"/>
      <c r="BC201" s="111"/>
      <c r="BD201" s="125"/>
      <c r="BE201" s="125"/>
      <c r="BF201" s="125"/>
      <c r="BG201" s="171"/>
      <c r="BH201" s="171"/>
      <c r="BI201" s="171"/>
      <c r="BJ201" s="171"/>
      <c r="BK201" s="171"/>
      <c r="BL201" s="171"/>
      <c r="BM201" s="171"/>
      <c r="BN201" s="171"/>
      <c r="BO201" s="171"/>
      <c r="BP201" s="171"/>
      <c r="BQ201" s="171"/>
      <c r="BR201" s="171"/>
      <c r="BS201" s="171"/>
      <c r="BT201" s="171"/>
      <c r="BU201" s="171"/>
      <c r="BV201" s="171"/>
      <c r="BW201" s="171"/>
      <c r="BX201" s="171"/>
      <c r="BY201" s="171"/>
      <c r="BZ201" s="171"/>
      <c r="CA201" s="171"/>
      <c r="CB201" s="171"/>
      <c r="CC201" s="171"/>
      <c r="CD201" s="171"/>
      <c r="CE201" s="171"/>
      <c r="CF201" s="171"/>
      <c r="CG201" s="171"/>
      <c r="CH201" s="171"/>
      <c r="CI201" s="171"/>
      <c r="CJ201" s="171"/>
      <c r="CK201" s="171"/>
      <c r="CL201" s="171"/>
      <c r="CM201" s="171"/>
      <c r="CN201" s="171"/>
      <c r="CO201" s="171"/>
      <c r="CP201" s="171"/>
      <c r="CQ201" s="171"/>
      <c r="CR201" s="171"/>
      <c r="CS201" s="171"/>
      <c r="CT201" s="171"/>
    </row>
    <row r="202" spans="1:98" s="121" customFormat="1" ht="35" customHeight="1">
      <c r="A202" s="184"/>
      <c r="B202" s="184"/>
      <c r="C202" s="939"/>
      <c r="D202" s="940"/>
      <c r="E202" s="940"/>
      <c r="F202" s="940"/>
      <c r="G202" s="940"/>
      <c r="H202" s="940"/>
      <c r="I202" s="940"/>
      <c r="J202" s="940"/>
      <c r="K202" s="940"/>
      <c r="L202" s="940"/>
      <c r="M202" s="940"/>
      <c r="N202" s="941"/>
      <c r="O202" s="941"/>
      <c r="P202" s="941"/>
      <c r="Q202" s="941"/>
      <c r="R202" s="941"/>
      <c r="S202" s="941"/>
      <c r="T202" s="941"/>
      <c r="U202" s="941"/>
      <c r="V202" s="941"/>
      <c r="W202" s="941"/>
      <c r="X202" s="941"/>
      <c r="Y202" s="941"/>
      <c r="Z202" s="941"/>
      <c r="AA202" s="941"/>
      <c r="AB202" s="941"/>
      <c r="AC202" s="941"/>
      <c r="AD202" s="941"/>
      <c r="AE202" s="941"/>
      <c r="AF202" s="941"/>
      <c r="AG202" s="941"/>
      <c r="AH202" s="941"/>
      <c r="AI202" s="941"/>
      <c r="AJ202" s="941"/>
      <c r="AK202" s="941"/>
      <c r="AL202" s="941"/>
      <c r="AM202" s="941"/>
      <c r="AN202" s="941"/>
      <c r="AO202" s="942"/>
      <c r="AP202" s="943"/>
      <c r="AQ202" s="944"/>
      <c r="AR202" s="944"/>
      <c r="AS202" s="944"/>
      <c r="AT202" s="944"/>
      <c r="AU202" s="944"/>
      <c r="AV202" s="945"/>
      <c r="AW202" s="111"/>
      <c r="AX202" s="111"/>
      <c r="AY202" s="111"/>
      <c r="AZ202" s="111"/>
      <c r="BA202" s="111"/>
      <c r="BB202" s="111"/>
      <c r="BC202" s="111"/>
      <c r="BD202" s="125"/>
      <c r="BE202" s="125"/>
      <c r="BF202" s="125"/>
      <c r="BG202" s="171"/>
      <c r="BH202" s="171"/>
      <c r="BI202" s="171"/>
      <c r="BJ202" s="171"/>
      <c r="BK202" s="171"/>
      <c r="BL202" s="171"/>
      <c r="BM202" s="171"/>
      <c r="BN202" s="171"/>
      <c r="BO202" s="171"/>
      <c r="BP202" s="171"/>
      <c r="BQ202" s="171"/>
      <c r="BR202" s="171"/>
      <c r="BS202" s="171"/>
      <c r="BT202" s="171"/>
      <c r="BU202" s="171"/>
      <c r="BV202" s="171"/>
      <c r="BW202" s="171"/>
      <c r="BX202" s="171"/>
      <c r="BY202" s="171"/>
      <c r="BZ202" s="171"/>
      <c r="CA202" s="171"/>
      <c r="CB202" s="171"/>
      <c r="CC202" s="171"/>
      <c r="CD202" s="171"/>
      <c r="CE202" s="171"/>
      <c r="CF202" s="171"/>
      <c r="CG202" s="171"/>
      <c r="CH202" s="171"/>
      <c r="CI202" s="171"/>
      <c r="CJ202" s="171"/>
      <c r="CK202" s="171"/>
      <c r="CL202" s="171"/>
      <c r="CM202" s="171"/>
      <c r="CN202" s="171"/>
      <c r="CO202" s="171"/>
      <c r="CP202" s="171"/>
      <c r="CQ202" s="171"/>
      <c r="CR202" s="171"/>
      <c r="CS202" s="171"/>
      <c r="CT202" s="171"/>
    </row>
    <row r="203" spans="1:98" s="121" customFormat="1" ht="35" customHeight="1">
      <c r="A203" s="184"/>
      <c r="B203" s="184"/>
      <c r="C203" s="939"/>
      <c r="D203" s="940"/>
      <c r="E203" s="940"/>
      <c r="F203" s="940"/>
      <c r="G203" s="940"/>
      <c r="H203" s="940"/>
      <c r="I203" s="940"/>
      <c r="J203" s="940"/>
      <c r="K203" s="940"/>
      <c r="L203" s="940"/>
      <c r="M203" s="940"/>
      <c r="N203" s="941"/>
      <c r="O203" s="941"/>
      <c r="P203" s="941"/>
      <c r="Q203" s="941"/>
      <c r="R203" s="941"/>
      <c r="S203" s="941"/>
      <c r="T203" s="941"/>
      <c r="U203" s="941"/>
      <c r="V203" s="941"/>
      <c r="W203" s="941"/>
      <c r="X203" s="941"/>
      <c r="Y203" s="941"/>
      <c r="Z203" s="941"/>
      <c r="AA203" s="941"/>
      <c r="AB203" s="941"/>
      <c r="AC203" s="941"/>
      <c r="AD203" s="941"/>
      <c r="AE203" s="941"/>
      <c r="AF203" s="941"/>
      <c r="AG203" s="941"/>
      <c r="AH203" s="941"/>
      <c r="AI203" s="941"/>
      <c r="AJ203" s="941"/>
      <c r="AK203" s="941"/>
      <c r="AL203" s="941"/>
      <c r="AM203" s="941"/>
      <c r="AN203" s="941"/>
      <c r="AO203" s="942"/>
      <c r="AP203" s="943"/>
      <c r="AQ203" s="944"/>
      <c r="AR203" s="944"/>
      <c r="AS203" s="944"/>
      <c r="AT203" s="944"/>
      <c r="AU203" s="944"/>
      <c r="AV203" s="945"/>
      <c r="AW203" s="111"/>
      <c r="AX203" s="111"/>
      <c r="AY203" s="111"/>
      <c r="AZ203" s="111"/>
      <c r="BA203" s="111"/>
      <c r="BB203" s="111"/>
      <c r="BC203" s="111"/>
      <c r="BD203" s="125"/>
      <c r="BE203" s="125"/>
      <c r="BF203" s="125"/>
      <c r="BG203" s="171"/>
      <c r="BH203" s="171"/>
      <c r="BI203" s="171"/>
      <c r="BJ203" s="171"/>
      <c r="BK203" s="171"/>
      <c r="BL203" s="171"/>
      <c r="BM203" s="171"/>
      <c r="BN203" s="171"/>
      <c r="BO203" s="171"/>
      <c r="BP203" s="171"/>
      <c r="BQ203" s="171"/>
      <c r="BR203" s="171"/>
      <c r="BS203" s="171"/>
      <c r="BT203" s="171"/>
      <c r="BU203" s="171"/>
      <c r="BV203" s="171"/>
      <c r="BW203" s="171"/>
      <c r="BX203" s="171"/>
      <c r="BY203" s="171"/>
      <c r="BZ203" s="171"/>
      <c r="CA203" s="171"/>
      <c r="CB203" s="171"/>
      <c r="CC203" s="171"/>
      <c r="CD203" s="171"/>
      <c r="CE203" s="171"/>
      <c r="CF203" s="171"/>
      <c r="CG203" s="171"/>
      <c r="CH203" s="171"/>
      <c r="CI203" s="171"/>
      <c r="CJ203" s="171"/>
      <c r="CK203" s="171"/>
      <c r="CL203" s="171"/>
      <c r="CM203" s="171"/>
      <c r="CN203" s="171"/>
      <c r="CO203" s="171"/>
      <c r="CP203" s="171"/>
      <c r="CQ203" s="171"/>
      <c r="CR203" s="171"/>
      <c r="CS203" s="171"/>
      <c r="CT203" s="171"/>
    </row>
    <row r="204" spans="1:98" s="121" customFormat="1" ht="35" customHeight="1" thickBot="1">
      <c r="A204" s="184"/>
      <c r="B204" s="184"/>
      <c r="C204" s="954"/>
      <c r="D204" s="955"/>
      <c r="E204" s="955"/>
      <c r="F204" s="955"/>
      <c r="G204" s="955"/>
      <c r="H204" s="955"/>
      <c r="I204" s="955"/>
      <c r="J204" s="955"/>
      <c r="K204" s="955"/>
      <c r="L204" s="955"/>
      <c r="M204" s="955"/>
      <c r="N204" s="956"/>
      <c r="O204" s="956"/>
      <c r="P204" s="956"/>
      <c r="Q204" s="956"/>
      <c r="R204" s="956"/>
      <c r="S204" s="956"/>
      <c r="T204" s="956"/>
      <c r="U204" s="956"/>
      <c r="V204" s="956"/>
      <c r="W204" s="956"/>
      <c r="X204" s="956"/>
      <c r="Y204" s="956"/>
      <c r="Z204" s="956"/>
      <c r="AA204" s="956"/>
      <c r="AB204" s="956"/>
      <c r="AC204" s="956"/>
      <c r="AD204" s="956"/>
      <c r="AE204" s="956"/>
      <c r="AF204" s="956"/>
      <c r="AG204" s="956"/>
      <c r="AH204" s="957"/>
      <c r="AI204" s="957"/>
      <c r="AJ204" s="957"/>
      <c r="AK204" s="956"/>
      <c r="AL204" s="956"/>
      <c r="AM204" s="956"/>
      <c r="AN204" s="956"/>
      <c r="AO204" s="958"/>
      <c r="AP204" s="959"/>
      <c r="AQ204" s="960"/>
      <c r="AR204" s="960"/>
      <c r="AS204" s="960"/>
      <c r="AT204" s="960"/>
      <c r="AU204" s="960"/>
      <c r="AV204" s="961"/>
      <c r="AW204" s="110"/>
      <c r="AX204" s="126"/>
      <c r="AY204" s="126"/>
      <c r="AZ204" s="126"/>
      <c r="BA204" s="126"/>
      <c r="BB204" s="126"/>
      <c r="BC204" s="126"/>
      <c r="BD204" s="125"/>
      <c r="BE204" s="171"/>
      <c r="BF204" s="125"/>
      <c r="BG204" s="171"/>
      <c r="BH204" s="171"/>
      <c r="BI204" s="171"/>
      <c r="BJ204" s="171"/>
      <c r="BK204" s="171"/>
      <c r="BL204" s="171"/>
      <c r="BM204" s="171"/>
      <c r="BN204" s="171"/>
      <c r="BO204" s="171"/>
      <c r="BP204" s="171"/>
      <c r="BQ204" s="171"/>
      <c r="BR204" s="171"/>
      <c r="BS204" s="171"/>
      <c r="BT204" s="171"/>
      <c r="BU204" s="171"/>
      <c r="BV204" s="171"/>
      <c r="BW204" s="171"/>
      <c r="BX204" s="171"/>
      <c r="BY204" s="171"/>
      <c r="BZ204" s="171"/>
      <c r="CA204" s="171"/>
      <c r="CB204" s="171"/>
      <c r="CC204" s="171"/>
      <c r="CD204" s="171"/>
      <c r="CE204" s="171"/>
      <c r="CF204" s="171"/>
      <c r="CG204" s="171"/>
      <c r="CH204" s="171"/>
      <c r="CI204" s="171"/>
      <c r="CJ204" s="171"/>
      <c r="CK204" s="171"/>
      <c r="CL204" s="171"/>
      <c r="CM204" s="171"/>
      <c r="CN204" s="171"/>
      <c r="CO204" s="171"/>
      <c r="CP204" s="171"/>
      <c r="CQ204" s="171"/>
      <c r="CR204" s="171"/>
      <c r="CS204" s="171"/>
      <c r="CT204" s="171"/>
    </row>
    <row r="205" spans="1:98" s="121" customFormat="1" ht="21" customHeight="1" thickBot="1">
      <c r="A205" s="184"/>
      <c r="B205" s="184"/>
      <c r="C205" s="1085" t="s">
        <v>300</v>
      </c>
      <c r="D205" s="1086"/>
      <c r="E205" s="1086"/>
      <c r="F205" s="1086"/>
      <c r="G205" s="1086"/>
      <c r="H205" s="1086"/>
      <c r="I205" s="1086"/>
      <c r="J205" s="1086"/>
      <c r="K205" s="1086"/>
      <c r="L205" s="1086"/>
      <c r="M205" s="1086"/>
      <c r="N205" s="1086"/>
      <c r="O205" s="1086"/>
      <c r="P205" s="1086"/>
      <c r="Q205" s="1086"/>
      <c r="R205" s="1086"/>
      <c r="S205" s="1086"/>
      <c r="T205" s="1086"/>
      <c r="U205" s="1086"/>
      <c r="V205" s="1086"/>
      <c r="W205" s="1086"/>
      <c r="X205" s="1087"/>
      <c r="Y205" s="1088" t="s">
        <v>421</v>
      </c>
      <c r="Z205" s="1089"/>
      <c r="AA205" s="1089"/>
      <c r="AB205" s="1089"/>
      <c r="AC205" s="1089"/>
      <c r="AD205" s="1124" t="s">
        <v>422</v>
      </c>
      <c r="AE205" s="1124"/>
      <c r="AF205" s="1124"/>
      <c r="AG205" s="1125"/>
      <c r="AH205" s="911"/>
      <c r="AI205" s="912"/>
      <c r="AJ205" s="913"/>
      <c r="AK205" s="914" t="s">
        <v>27</v>
      </c>
      <c r="AL205" s="915"/>
      <c r="AM205" s="915"/>
      <c r="AN205" s="916"/>
      <c r="AO205" s="911"/>
      <c r="AP205" s="951"/>
      <c r="AQ205" s="952"/>
      <c r="AR205" s="862" t="s">
        <v>16</v>
      </c>
      <c r="AS205" s="917"/>
      <c r="AT205" s="917"/>
      <c r="AU205" s="917"/>
      <c r="AV205" s="917"/>
      <c r="AW205" s="118" t="str">
        <f>IF(AND(AH205="〇",AO205="〇"),"要確認","")</f>
        <v/>
      </c>
      <c r="AX205" s="126"/>
      <c r="AY205" s="126"/>
      <c r="AZ205" s="126"/>
      <c r="BA205" s="126"/>
      <c r="BB205" s="126"/>
      <c r="BC205" s="126"/>
      <c r="BD205" s="125"/>
      <c r="BE205" s="171"/>
      <c r="BF205" s="125"/>
      <c r="BG205" s="171"/>
      <c r="BH205" s="171"/>
      <c r="BI205" s="171"/>
      <c r="BJ205" s="171"/>
      <c r="BK205" s="171"/>
      <c r="BL205" s="171"/>
      <c r="BM205" s="171"/>
      <c r="BN205" s="171"/>
      <c r="BO205" s="171"/>
      <c r="BP205" s="171"/>
      <c r="BQ205" s="171"/>
      <c r="BR205" s="171"/>
      <c r="BS205" s="171"/>
      <c r="BT205" s="171"/>
      <c r="BU205" s="171"/>
      <c r="BV205" s="171"/>
      <c r="BW205" s="171"/>
      <c r="BX205" s="171"/>
      <c r="BY205" s="171"/>
      <c r="BZ205" s="171"/>
      <c r="CA205" s="171"/>
      <c r="CB205" s="171"/>
      <c r="CC205" s="171"/>
      <c r="CD205" s="171"/>
      <c r="CE205" s="171"/>
      <c r="CF205" s="171"/>
      <c r="CG205" s="171"/>
      <c r="CH205" s="171"/>
      <c r="CI205" s="171"/>
      <c r="CJ205" s="171"/>
      <c r="CK205" s="171"/>
      <c r="CL205" s="171"/>
      <c r="CM205" s="171"/>
      <c r="CN205" s="171"/>
      <c r="CO205" s="171"/>
      <c r="CP205" s="171"/>
      <c r="CQ205" s="171"/>
      <c r="CR205" s="171"/>
      <c r="CS205" s="171"/>
      <c r="CT205" s="171"/>
    </row>
    <row r="206" spans="1:98" ht="21.9" customHeight="1">
      <c r="A206" s="117"/>
      <c r="B206" s="117"/>
      <c r="C206" s="953" t="s">
        <v>385</v>
      </c>
      <c r="D206" s="953"/>
      <c r="E206" s="953"/>
      <c r="F206" s="953"/>
      <c r="G206" s="953"/>
      <c r="H206" s="953"/>
      <c r="I206" s="953"/>
      <c r="J206" s="953"/>
      <c r="K206" s="953"/>
      <c r="L206" s="953"/>
      <c r="M206" s="953"/>
      <c r="N206" s="953"/>
      <c r="O206" s="953"/>
      <c r="P206" s="953"/>
      <c r="Q206" s="953"/>
      <c r="R206" s="953"/>
      <c r="S206" s="953"/>
      <c r="T206" s="953"/>
    </row>
    <row r="207" spans="1:98" ht="21.9" customHeight="1">
      <c r="A207" s="117"/>
      <c r="B207" s="117"/>
      <c r="C207" s="210" t="s">
        <v>229</v>
      </c>
      <c r="D207" s="211"/>
      <c r="E207" s="211"/>
      <c r="F207" s="211"/>
      <c r="G207" s="211"/>
      <c r="H207" s="211"/>
      <c r="I207" s="211"/>
      <c r="J207" s="211"/>
      <c r="K207" s="117"/>
      <c r="L207" s="117"/>
      <c r="M207" s="117"/>
      <c r="N207" s="117"/>
      <c r="O207" s="117"/>
      <c r="P207" s="117"/>
      <c r="Q207" s="117"/>
      <c r="R207" s="117"/>
      <c r="S207" s="117"/>
      <c r="T207" s="117"/>
      <c r="U207" s="117"/>
      <c r="V207" s="117"/>
      <c r="W207" s="117"/>
      <c r="X207" s="117"/>
      <c r="Y207" s="117"/>
      <c r="Z207" s="117"/>
      <c r="AA207" s="117"/>
      <c r="AB207" s="117"/>
      <c r="AC207" s="117"/>
      <c r="AD207" s="117"/>
      <c r="AE207" s="117"/>
      <c r="AF207" s="117"/>
      <c r="AG207" s="117"/>
      <c r="AH207" s="117"/>
      <c r="AI207" s="117"/>
      <c r="AJ207" s="117"/>
      <c r="AK207" s="117"/>
      <c r="AL207" s="117"/>
      <c r="AM207" s="117"/>
      <c r="AN207" s="117"/>
      <c r="AO207" s="117"/>
      <c r="AP207" s="117"/>
      <c r="AQ207" s="117"/>
      <c r="AR207" s="117"/>
      <c r="AS207" s="117"/>
      <c r="AT207" s="117"/>
      <c r="AU207" s="117"/>
      <c r="AV207" s="117"/>
      <c r="AW207" s="117"/>
    </row>
    <row r="208" spans="1:98" ht="16.25" customHeight="1" thickBot="1">
      <c r="A208" s="117"/>
      <c r="B208" s="117"/>
      <c r="C208" s="500" t="s">
        <v>9</v>
      </c>
      <c r="D208" s="500"/>
      <c r="E208" s="500"/>
      <c r="F208" s="500"/>
      <c r="G208" s="500"/>
      <c r="H208" s="500"/>
      <c r="I208" s="500"/>
      <c r="J208" s="962"/>
      <c r="K208" s="962"/>
      <c r="L208" s="962"/>
      <c r="M208" s="962"/>
      <c r="N208" s="962"/>
      <c r="O208" s="962"/>
      <c r="P208" s="962"/>
      <c r="Q208" s="962"/>
      <c r="R208" s="962"/>
      <c r="S208" s="962"/>
      <c r="T208" s="962"/>
      <c r="U208" s="962"/>
      <c r="V208" s="962"/>
      <c r="W208" s="962"/>
      <c r="X208" s="962"/>
      <c r="Y208" s="962"/>
      <c r="Z208" s="962"/>
      <c r="AA208" s="500" t="s">
        <v>75</v>
      </c>
      <c r="AB208" s="500"/>
      <c r="AC208" s="500"/>
      <c r="AD208" s="500"/>
      <c r="AE208" s="500"/>
      <c r="AF208" s="500"/>
      <c r="AG208" s="500"/>
      <c r="AH208" s="500"/>
      <c r="AI208" s="500"/>
      <c r="AJ208" s="500"/>
      <c r="AK208" s="500"/>
      <c r="AL208" s="500"/>
      <c r="AM208" s="500"/>
      <c r="AN208" s="500"/>
      <c r="AO208" s="963" t="s">
        <v>1</v>
      </c>
      <c r="AP208" s="964"/>
      <c r="AQ208" s="965"/>
      <c r="AR208" s="966" t="s">
        <v>18</v>
      </c>
      <c r="AS208" s="967"/>
      <c r="AT208" s="967"/>
      <c r="AU208" s="967"/>
      <c r="AV208" s="968"/>
      <c r="AW208" s="117"/>
    </row>
    <row r="209" spans="1:98" ht="12" customHeight="1">
      <c r="A209" s="117"/>
      <c r="B209" s="117"/>
      <c r="C209" s="969" t="s">
        <v>37</v>
      </c>
      <c r="D209" s="969"/>
      <c r="E209" s="969"/>
      <c r="F209" s="969"/>
      <c r="G209" s="969"/>
      <c r="H209" s="969"/>
      <c r="I209" s="969"/>
      <c r="J209" s="970" t="s">
        <v>367</v>
      </c>
      <c r="K209" s="971"/>
      <c r="L209" s="972"/>
      <c r="M209" s="973"/>
      <c r="N209" s="973"/>
      <c r="O209" s="973"/>
      <c r="P209" s="973"/>
      <c r="Q209" s="974"/>
      <c r="R209" s="975" t="s">
        <v>368</v>
      </c>
      <c r="S209" s="976"/>
      <c r="T209" s="972"/>
      <c r="U209" s="973"/>
      <c r="V209" s="973"/>
      <c r="W209" s="973"/>
      <c r="X209" s="973"/>
      <c r="Y209" s="973"/>
      <c r="Z209" s="974"/>
      <c r="AA209" s="998"/>
      <c r="AB209" s="999"/>
      <c r="AC209" s="999"/>
      <c r="AD209" s="999"/>
      <c r="AE209" s="1004" t="s">
        <v>79</v>
      </c>
      <c r="AF209" s="1004"/>
      <c r="AG209" s="1007"/>
      <c r="AH209" s="1007"/>
      <c r="AI209" s="1004" t="s">
        <v>80</v>
      </c>
      <c r="AJ209" s="1004"/>
      <c r="AK209" s="1007"/>
      <c r="AL209" s="1007"/>
      <c r="AM209" s="1010" t="s">
        <v>81</v>
      </c>
      <c r="AN209" s="1010"/>
      <c r="AO209" s="857" t="e">
        <f ca="1">DATEDIF(BB209,BC209,"Y")</f>
        <v>#VALUE!</v>
      </c>
      <c r="AP209" s="858"/>
      <c r="AQ209" s="977"/>
      <c r="AR209" s="982"/>
      <c r="AS209" s="983"/>
      <c r="AT209" s="983"/>
      <c r="AU209" s="983"/>
      <c r="AV209" s="665"/>
      <c r="AW209" s="117"/>
      <c r="BB209" s="212" t="str">
        <f>AA209&amp;"/"&amp;AG209&amp;"/"&amp;AK209</f>
        <v>//</v>
      </c>
      <c r="BC209" s="213">
        <f ca="1">TODAY()</f>
        <v>44190</v>
      </c>
    </row>
    <row r="210" spans="1:98" ht="11.4" customHeight="1">
      <c r="A210" s="117"/>
      <c r="B210" s="117"/>
      <c r="C210" s="990" t="s">
        <v>10</v>
      </c>
      <c r="D210" s="990"/>
      <c r="E210" s="990"/>
      <c r="F210" s="990"/>
      <c r="G210" s="990"/>
      <c r="H210" s="990"/>
      <c r="I210" s="990"/>
      <c r="J210" s="991" t="s">
        <v>365</v>
      </c>
      <c r="K210" s="992"/>
      <c r="L210" s="995"/>
      <c r="M210" s="996"/>
      <c r="N210" s="996"/>
      <c r="O210" s="996"/>
      <c r="P210" s="996"/>
      <c r="Q210" s="997"/>
      <c r="R210" s="991" t="s">
        <v>366</v>
      </c>
      <c r="S210" s="992"/>
      <c r="T210" s="995"/>
      <c r="U210" s="996"/>
      <c r="V210" s="996"/>
      <c r="W210" s="996"/>
      <c r="X210" s="996"/>
      <c r="Y210" s="996"/>
      <c r="Z210" s="997"/>
      <c r="AA210" s="1000"/>
      <c r="AB210" s="1001"/>
      <c r="AC210" s="1001"/>
      <c r="AD210" s="1001"/>
      <c r="AE210" s="1005"/>
      <c r="AF210" s="1005"/>
      <c r="AG210" s="1008"/>
      <c r="AH210" s="1008"/>
      <c r="AI210" s="1005"/>
      <c r="AJ210" s="1005"/>
      <c r="AK210" s="1008"/>
      <c r="AL210" s="1008"/>
      <c r="AM210" s="1011"/>
      <c r="AN210" s="1011"/>
      <c r="AO210" s="978"/>
      <c r="AP210" s="979"/>
      <c r="AQ210" s="980"/>
      <c r="AR210" s="984"/>
      <c r="AS210" s="985"/>
      <c r="AT210" s="985"/>
      <c r="AU210" s="985"/>
      <c r="AV210" s="986"/>
      <c r="AW210" s="117"/>
      <c r="BB210" s="212"/>
    </row>
    <row r="211" spans="1:98" ht="11.4" customHeight="1" thickBot="1">
      <c r="A211" s="117"/>
      <c r="B211" s="117"/>
      <c r="C211" s="476"/>
      <c r="D211" s="476"/>
      <c r="E211" s="476"/>
      <c r="F211" s="476"/>
      <c r="G211" s="476"/>
      <c r="H211" s="476"/>
      <c r="I211" s="476"/>
      <c r="J211" s="993"/>
      <c r="K211" s="994"/>
      <c r="L211" s="623"/>
      <c r="M211" s="518"/>
      <c r="N211" s="518"/>
      <c r="O211" s="518"/>
      <c r="P211" s="518"/>
      <c r="Q211" s="519"/>
      <c r="R211" s="993"/>
      <c r="S211" s="994"/>
      <c r="T211" s="623"/>
      <c r="U211" s="518"/>
      <c r="V211" s="518"/>
      <c r="W211" s="518"/>
      <c r="X211" s="518"/>
      <c r="Y211" s="518"/>
      <c r="Z211" s="519"/>
      <c r="AA211" s="1002"/>
      <c r="AB211" s="1003"/>
      <c r="AC211" s="1003"/>
      <c r="AD211" s="1003"/>
      <c r="AE211" s="1006"/>
      <c r="AF211" s="1006"/>
      <c r="AG211" s="1009"/>
      <c r="AH211" s="1009"/>
      <c r="AI211" s="1006"/>
      <c r="AJ211" s="1006"/>
      <c r="AK211" s="1009"/>
      <c r="AL211" s="1009"/>
      <c r="AM211" s="1012"/>
      <c r="AN211" s="1012"/>
      <c r="AO211" s="860"/>
      <c r="AP211" s="861"/>
      <c r="AQ211" s="981"/>
      <c r="AR211" s="987"/>
      <c r="AS211" s="988"/>
      <c r="AT211" s="988"/>
      <c r="AU211" s="988"/>
      <c r="AV211" s="989"/>
      <c r="AW211" s="117"/>
    </row>
    <row r="212" spans="1:98" ht="15.65" customHeight="1">
      <c r="A212" s="117"/>
      <c r="B212" s="117"/>
      <c r="C212" s="500" t="s">
        <v>132</v>
      </c>
      <c r="D212" s="500"/>
      <c r="E212" s="500"/>
      <c r="F212" s="500"/>
      <c r="G212" s="500"/>
      <c r="H212" s="500"/>
      <c r="I212" s="500"/>
      <c r="J212" s="1016" t="s">
        <v>510</v>
      </c>
      <c r="K212" s="1017"/>
      <c r="L212" s="1018"/>
      <c r="M212" s="1018"/>
      <c r="N212" s="1018"/>
      <c r="O212" s="1018"/>
      <c r="P212" s="1018"/>
      <c r="Q212" s="1018"/>
      <c r="R212" s="1018"/>
      <c r="S212" s="1018"/>
      <c r="T212" s="1018"/>
      <c r="U212" s="1018"/>
      <c r="V212" s="1018"/>
      <c r="W212" s="1018"/>
      <c r="X212" s="1018"/>
      <c r="Y212" s="1018"/>
      <c r="Z212" s="1018"/>
      <c r="AA212" s="1018"/>
      <c r="AB212" s="1018"/>
      <c r="AC212" s="1018"/>
      <c r="AD212" s="1018"/>
      <c r="AE212" s="1018"/>
      <c r="AF212" s="1018"/>
      <c r="AG212" s="1018"/>
      <c r="AH212" s="1018"/>
      <c r="AI212" s="1018"/>
      <c r="AJ212" s="1018"/>
      <c r="AK212" s="1018"/>
      <c r="AL212" s="1018"/>
      <c r="AM212" s="1018"/>
      <c r="AN212" s="1018"/>
      <c r="AO212" s="1018"/>
      <c r="AP212" s="1018"/>
      <c r="AQ212" s="1018"/>
      <c r="AR212" s="1018"/>
      <c r="AS212" s="1018"/>
      <c r="AT212" s="1018"/>
      <c r="AU212" s="1018"/>
      <c r="AV212" s="1019"/>
      <c r="AW212" s="117"/>
    </row>
    <row r="213" spans="1:98" ht="28.25" customHeight="1">
      <c r="A213" s="117"/>
      <c r="B213" s="117"/>
      <c r="C213" s="500"/>
      <c r="D213" s="500"/>
      <c r="E213" s="500"/>
      <c r="F213" s="500"/>
      <c r="G213" s="500"/>
      <c r="H213" s="500"/>
      <c r="I213" s="500"/>
      <c r="J213" s="1025" t="s">
        <v>353</v>
      </c>
      <c r="K213" s="520"/>
      <c r="L213" s="521"/>
      <c r="M213" s="521"/>
      <c r="N213" s="521"/>
      <c r="O213" s="521"/>
      <c r="P213" s="521"/>
      <c r="Q213" s="516"/>
      <c r="R213" s="516"/>
      <c r="S213" s="516"/>
      <c r="T213" s="516"/>
      <c r="U213" s="516"/>
      <c r="V213" s="516"/>
      <c r="W213" s="516"/>
      <c r="X213" s="516"/>
      <c r="Y213" s="516"/>
      <c r="Z213" s="516"/>
      <c r="AA213" s="516"/>
      <c r="AB213" s="516"/>
      <c r="AC213" s="516"/>
      <c r="AD213" s="516"/>
      <c r="AE213" s="516"/>
      <c r="AF213" s="516"/>
      <c r="AG213" s="516"/>
      <c r="AH213" s="516"/>
      <c r="AI213" s="516"/>
      <c r="AJ213" s="516"/>
      <c r="AK213" s="516"/>
      <c r="AL213" s="516"/>
      <c r="AM213" s="516"/>
      <c r="AN213" s="516"/>
      <c r="AO213" s="516"/>
      <c r="AP213" s="516"/>
      <c r="AQ213" s="516"/>
      <c r="AR213" s="516"/>
      <c r="AS213" s="516"/>
      <c r="AT213" s="516"/>
      <c r="AU213" s="516"/>
      <c r="AV213" s="517"/>
      <c r="AW213" s="117"/>
      <c r="BJ213" s="214"/>
    </row>
    <row r="214" spans="1:98" ht="16.25" customHeight="1">
      <c r="A214" s="117"/>
      <c r="B214" s="117"/>
      <c r="C214" s="500" t="s">
        <v>12</v>
      </c>
      <c r="D214" s="500"/>
      <c r="E214" s="500"/>
      <c r="F214" s="500"/>
      <c r="G214" s="500"/>
      <c r="H214" s="500"/>
      <c r="I214" s="500"/>
      <c r="J214" s="1020" t="s">
        <v>54</v>
      </c>
      <c r="K214" s="1021"/>
      <c r="L214" s="1021"/>
      <c r="M214" s="1022"/>
      <c r="N214" s="1013"/>
      <c r="O214" s="514"/>
      <c r="P214" s="514"/>
      <c r="Q214" s="514"/>
      <c r="R214" s="514"/>
      <c r="S214" s="514"/>
      <c r="T214" s="514"/>
      <c r="U214" s="514"/>
      <c r="V214" s="514"/>
      <c r="W214" s="514"/>
      <c r="X214" s="514"/>
      <c r="Y214" s="514"/>
      <c r="Z214" s="515"/>
      <c r="AA214" s="1023" t="s">
        <v>38</v>
      </c>
      <c r="AB214" s="1023"/>
      <c r="AC214" s="1023"/>
      <c r="AD214" s="1023"/>
      <c r="AE214" s="1023"/>
      <c r="AF214" s="1023"/>
      <c r="AG214" s="1023"/>
      <c r="AH214" s="1024"/>
      <c r="AI214" s="1024"/>
      <c r="AJ214" s="1024"/>
      <c r="AK214" s="1024"/>
      <c r="AL214" s="1024"/>
      <c r="AM214" s="1024"/>
      <c r="AN214" s="1024"/>
      <c r="AO214" s="1024"/>
      <c r="AP214" s="1024"/>
      <c r="AQ214" s="1024"/>
      <c r="AR214" s="1024"/>
      <c r="AS214" s="1024"/>
      <c r="AT214" s="1024"/>
      <c r="AU214" s="1024"/>
      <c r="AV214" s="1024"/>
      <c r="AW214" s="117"/>
    </row>
    <row r="215" spans="1:98" ht="16.25" customHeight="1">
      <c r="A215" s="117"/>
      <c r="B215" s="117"/>
      <c r="C215" s="500"/>
      <c r="D215" s="500"/>
      <c r="E215" s="500"/>
      <c r="F215" s="500"/>
      <c r="G215" s="500"/>
      <c r="H215" s="500"/>
      <c r="I215" s="500"/>
      <c r="J215" s="1020" t="s">
        <v>55</v>
      </c>
      <c r="K215" s="1021"/>
      <c r="L215" s="1021"/>
      <c r="M215" s="1022"/>
      <c r="N215" s="1013"/>
      <c r="O215" s="514"/>
      <c r="P215" s="514"/>
      <c r="Q215" s="514"/>
      <c r="R215" s="514"/>
      <c r="S215" s="514"/>
      <c r="T215" s="514"/>
      <c r="U215" s="514"/>
      <c r="V215" s="514"/>
      <c r="W215" s="514"/>
      <c r="X215" s="514"/>
      <c r="Y215" s="514"/>
      <c r="Z215" s="515"/>
      <c r="AA215" s="1023"/>
      <c r="AB215" s="1023"/>
      <c r="AC215" s="1023"/>
      <c r="AD215" s="1023"/>
      <c r="AE215" s="1023"/>
      <c r="AF215" s="1023"/>
      <c r="AG215" s="1023"/>
      <c r="AH215" s="1024"/>
      <c r="AI215" s="1024"/>
      <c r="AJ215" s="1024"/>
      <c r="AK215" s="1024"/>
      <c r="AL215" s="1024"/>
      <c r="AM215" s="1024"/>
      <c r="AN215" s="1024"/>
      <c r="AO215" s="1024"/>
      <c r="AP215" s="1024"/>
      <c r="AQ215" s="1024"/>
      <c r="AR215" s="1024"/>
      <c r="AS215" s="1024"/>
      <c r="AT215" s="1024"/>
      <c r="AU215" s="1024"/>
      <c r="AV215" s="1024"/>
      <c r="AW215" s="117"/>
    </row>
    <row r="216" spans="1:98" ht="21.9" customHeight="1">
      <c r="A216" s="117"/>
      <c r="B216" s="117"/>
      <c r="C216" s="500" t="s">
        <v>76</v>
      </c>
      <c r="D216" s="500"/>
      <c r="E216" s="500"/>
      <c r="F216" s="500"/>
      <c r="G216" s="500"/>
      <c r="H216" s="500" t="s">
        <v>13</v>
      </c>
      <c r="I216" s="500"/>
      <c r="J216" s="500"/>
      <c r="K216" s="500"/>
      <c r="L216" s="500" t="s">
        <v>14</v>
      </c>
      <c r="M216" s="500"/>
      <c r="N216" s="500"/>
      <c r="O216" s="500"/>
      <c r="P216" s="500"/>
      <c r="Q216" s="500"/>
      <c r="R216" s="500"/>
      <c r="S216" s="500"/>
      <c r="T216" s="500"/>
      <c r="U216" s="500"/>
      <c r="V216" s="500"/>
      <c r="W216" s="500"/>
      <c r="X216" s="500"/>
      <c r="Y216" s="500"/>
      <c r="Z216" s="500"/>
      <c r="AA216" s="500"/>
      <c r="AB216" s="500"/>
      <c r="AC216" s="500"/>
      <c r="AD216" s="500"/>
      <c r="AE216" s="500"/>
      <c r="AF216" s="500"/>
      <c r="AG216" s="500"/>
      <c r="AH216" s="500"/>
      <c r="AI216" s="500"/>
      <c r="AJ216" s="500"/>
      <c r="AK216" s="500"/>
      <c r="AL216" s="500"/>
      <c r="AM216" s="500"/>
      <c r="AN216" s="500"/>
      <c r="AO216" s="500"/>
      <c r="AP216" s="500"/>
      <c r="AQ216" s="500"/>
      <c r="AR216" s="500"/>
      <c r="AS216" s="500"/>
      <c r="AT216" s="500"/>
      <c r="AU216" s="500"/>
      <c r="AV216" s="500"/>
      <c r="AW216" s="117"/>
    </row>
    <row r="217" spans="1:98" ht="21.65" customHeight="1">
      <c r="A217" s="117"/>
      <c r="B217" s="117"/>
      <c r="C217" s="1014"/>
      <c r="D217" s="1014"/>
      <c r="E217" s="1014"/>
      <c r="F217" s="1014"/>
      <c r="G217" s="1014"/>
      <c r="H217" s="1014"/>
      <c r="I217" s="1014"/>
      <c r="J217" s="1014"/>
      <c r="K217" s="1014"/>
      <c r="L217" s="1015"/>
      <c r="M217" s="1015"/>
      <c r="N217" s="1015"/>
      <c r="O217" s="1015"/>
      <c r="P217" s="1015"/>
      <c r="Q217" s="1015"/>
      <c r="R217" s="1015"/>
      <c r="S217" s="1015"/>
      <c r="T217" s="1015"/>
      <c r="U217" s="1015"/>
      <c r="V217" s="1015"/>
      <c r="W217" s="1015"/>
      <c r="X217" s="1015"/>
      <c r="Y217" s="1015"/>
      <c r="Z217" s="1015"/>
      <c r="AA217" s="1015"/>
      <c r="AB217" s="1015"/>
      <c r="AC217" s="1015"/>
      <c r="AD217" s="1015"/>
      <c r="AE217" s="1015"/>
      <c r="AF217" s="1015"/>
      <c r="AG217" s="1015"/>
      <c r="AH217" s="1015"/>
      <c r="AI217" s="1015"/>
      <c r="AJ217" s="1015"/>
      <c r="AK217" s="1015"/>
      <c r="AL217" s="1015"/>
      <c r="AM217" s="1015"/>
      <c r="AN217" s="1015"/>
      <c r="AO217" s="1015"/>
      <c r="AP217" s="1015"/>
      <c r="AQ217" s="1015"/>
      <c r="AR217" s="1015"/>
      <c r="AS217" s="1015"/>
      <c r="AT217" s="1015"/>
      <c r="AU217" s="1015"/>
      <c r="AV217" s="1015"/>
      <c r="AW217" s="117"/>
    </row>
    <row r="218" spans="1:98" ht="21.9" customHeight="1">
      <c r="A218" s="117"/>
      <c r="B218" s="117"/>
      <c r="C218" s="1026"/>
      <c r="D218" s="1026"/>
      <c r="E218" s="1026"/>
      <c r="F218" s="1026"/>
      <c r="G218" s="1026"/>
      <c r="H218" s="1026"/>
      <c r="I218" s="1026"/>
      <c r="J218" s="1026"/>
      <c r="K218" s="1026"/>
      <c r="L218" s="1027"/>
      <c r="M218" s="1027"/>
      <c r="N218" s="1027"/>
      <c r="O218" s="1027"/>
      <c r="P218" s="1027"/>
      <c r="Q218" s="1027"/>
      <c r="R218" s="1027"/>
      <c r="S218" s="1027"/>
      <c r="T218" s="1027"/>
      <c r="U218" s="1027"/>
      <c r="V218" s="1027"/>
      <c r="W218" s="1027"/>
      <c r="X218" s="1027"/>
      <c r="Y218" s="1027"/>
      <c r="Z218" s="1027"/>
      <c r="AA218" s="1027"/>
      <c r="AB218" s="1027"/>
      <c r="AC218" s="1027"/>
      <c r="AD218" s="1027"/>
      <c r="AE218" s="1027"/>
      <c r="AF218" s="1027"/>
      <c r="AG218" s="1027"/>
      <c r="AH218" s="1027"/>
      <c r="AI218" s="1027"/>
      <c r="AJ218" s="1027"/>
      <c r="AK218" s="1027"/>
      <c r="AL218" s="1027"/>
      <c r="AM218" s="1027"/>
      <c r="AN218" s="1027"/>
      <c r="AO218" s="1027"/>
      <c r="AP218" s="1027"/>
      <c r="AQ218" s="1027"/>
      <c r="AR218" s="1027"/>
      <c r="AS218" s="1027"/>
      <c r="AT218" s="1027"/>
      <c r="AU218" s="1027"/>
      <c r="AV218" s="1027"/>
      <c r="AW218" s="117"/>
    </row>
    <row r="219" spans="1:98" ht="21.9" customHeight="1">
      <c r="A219" s="117"/>
      <c r="B219" s="117"/>
      <c r="C219" s="1026"/>
      <c r="D219" s="1026"/>
      <c r="E219" s="1026"/>
      <c r="F219" s="1026"/>
      <c r="G219" s="1026"/>
      <c r="H219" s="1026"/>
      <c r="I219" s="1026"/>
      <c r="J219" s="1026"/>
      <c r="K219" s="1026"/>
      <c r="L219" s="1027"/>
      <c r="M219" s="1027"/>
      <c r="N219" s="1027"/>
      <c r="O219" s="1027"/>
      <c r="P219" s="1027"/>
      <c r="Q219" s="1027"/>
      <c r="R219" s="1027"/>
      <c r="S219" s="1027"/>
      <c r="T219" s="1027"/>
      <c r="U219" s="1027"/>
      <c r="V219" s="1027"/>
      <c r="W219" s="1027"/>
      <c r="X219" s="1027"/>
      <c r="Y219" s="1027"/>
      <c r="Z219" s="1027"/>
      <c r="AA219" s="1027"/>
      <c r="AB219" s="1027"/>
      <c r="AC219" s="1027"/>
      <c r="AD219" s="1027"/>
      <c r="AE219" s="1027"/>
      <c r="AF219" s="1027"/>
      <c r="AG219" s="1027"/>
      <c r="AH219" s="1027"/>
      <c r="AI219" s="1027"/>
      <c r="AJ219" s="1027"/>
      <c r="AK219" s="1027"/>
      <c r="AL219" s="1027"/>
      <c r="AM219" s="1027"/>
      <c r="AN219" s="1027"/>
      <c r="AO219" s="1027"/>
      <c r="AP219" s="1027"/>
      <c r="AQ219" s="1027"/>
      <c r="AR219" s="1027"/>
      <c r="AS219" s="1027"/>
      <c r="AT219" s="1027"/>
      <c r="AU219" s="1027"/>
      <c r="AV219" s="1027"/>
      <c r="AW219" s="117"/>
    </row>
    <row r="220" spans="1:98" ht="21.9" customHeight="1">
      <c r="A220" s="117"/>
      <c r="B220" s="117"/>
      <c r="C220" s="1026"/>
      <c r="D220" s="1026"/>
      <c r="E220" s="1026"/>
      <c r="F220" s="1026"/>
      <c r="G220" s="1026"/>
      <c r="H220" s="1026"/>
      <c r="I220" s="1026"/>
      <c r="J220" s="1026"/>
      <c r="K220" s="1026"/>
      <c r="L220" s="1027"/>
      <c r="M220" s="1027"/>
      <c r="N220" s="1027"/>
      <c r="O220" s="1027"/>
      <c r="P220" s="1027"/>
      <c r="Q220" s="1027"/>
      <c r="R220" s="1027"/>
      <c r="S220" s="1027"/>
      <c r="T220" s="1027"/>
      <c r="U220" s="1027"/>
      <c r="V220" s="1027"/>
      <c r="W220" s="1027"/>
      <c r="X220" s="1027"/>
      <c r="Y220" s="1027"/>
      <c r="Z220" s="1027"/>
      <c r="AA220" s="1027"/>
      <c r="AB220" s="1027"/>
      <c r="AC220" s="1027"/>
      <c r="AD220" s="1027"/>
      <c r="AE220" s="1027"/>
      <c r="AF220" s="1027"/>
      <c r="AG220" s="1027"/>
      <c r="AH220" s="1027"/>
      <c r="AI220" s="1027"/>
      <c r="AJ220" s="1027"/>
      <c r="AK220" s="1027"/>
      <c r="AL220" s="1027"/>
      <c r="AM220" s="1027"/>
      <c r="AN220" s="1027"/>
      <c r="AO220" s="1027"/>
      <c r="AP220" s="1027"/>
      <c r="AQ220" s="1027"/>
      <c r="AR220" s="1027"/>
      <c r="AS220" s="1027"/>
      <c r="AT220" s="1027"/>
      <c r="AU220" s="1027"/>
      <c r="AV220" s="1027"/>
      <c r="AW220" s="117"/>
    </row>
    <row r="221" spans="1:98" ht="21.9" customHeight="1">
      <c r="A221" s="117"/>
      <c r="B221" s="117"/>
      <c r="C221" s="1026"/>
      <c r="D221" s="1026"/>
      <c r="E221" s="1026"/>
      <c r="F221" s="1026"/>
      <c r="G221" s="1026"/>
      <c r="H221" s="1026"/>
      <c r="I221" s="1026"/>
      <c r="J221" s="1026"/>
      <c r="K221" s="1026"/>
      <c r="L221" s="1027"/>
      <c r="M221" s="1027"/>
      <c r="N221" s="1027"/>
      <c r="O221" s="1027"/>
      <c r="P221" s="1027"/>
      <c r="Q221" s="1027"/>
      <c r="R221" s="1027"/>
      <c r="S221" s="1027"/>
      <c r="T221" s="1027"/>
      <c r="U221" s="1027"/>
      <c r="V221" s="1027"/>
      <c r="W221" s="1027"/>
      <c r="X221" s="1027"/>
      <c r="Y221" s="1027"/>
      <c r="Z221" s="1027"/>
      <c r="AA221" s="1027"/>
      <c r="AB221" s="1027"/>
      <c r="AC221" s="1027"/>
      <c r="AD221" s="1027"/>
      <c r="AE221" s="1027"/>
      <c r="AF221" s="1027"/>
      <c r="AG221" s="1027"/>
      <c r="AH221" s="1027"/>
      <c r="AI221" s="1027"/>
      <c r="AJ221" s="1027"/>
      <c r="AK221" s="1027"/>
      <c r="AL221" s="1027"/>
      <c r="AM221" s="1027"/>
      <c r="AN221" s="1027"/>
      <c r="AO221" s="1027"/>
      <c r="AP221" s="1027"/>
      <c r="AQ221" s="1027"/>
      <c r="AR221" s="1027"/>
      <c r="AS221" s="1027"/>
      <c r="AT221" s="1027"/>
      <c r="AU221" s="1027"/>
      <c r="AV221" s="1027"/>
      <c r="AW221" s="117"/>
    </row>
    <row r="222" spans="1:98" ht="21.65" customHeight="1" thickBot="1">
      <c r="A222" s="117"/>
      <c r="B222" s="117"/>
      <c r="C222" s="1028"/>
      <c r="D222" s="1028"/>
      <c r="E222" s="1028"/>
      <c r="F222" s="1028"/>
      <c r="G222" s="1028"/>
      <c r="H222" s="1028"/>
      <c r="I222" s="1028"/>
      <c r="J222" s="1028"/>
      <c r="K222" s="1028"/>
      <c r="L222" s="1029"/>
      <c r="M222" s="1029"/>
      <c r="N222" s="1029"/>
      <c r="O222" s="1029"/>
      <c r="P222" s="1029"/>
      <c r="Q222" s="1029"/>
      <c r="R222" s="1029"/>
      <c r="S222" s="1029"/>
      <c r="T222" s="1029"/>
      <c r="U222" s="1029"/>
      <c r="V222" s="1029"/>
      <c r="W222" s="1029"/>
      <c r="X222" s="1029"/>
      <c r="Y222" s="1029"/>
      <c r="Z222" s="1029"/>
      <c r="AA222" s="1029"/>
      <c r="AB222" s="1029"/>
      <c r="AC222" s="1029"/>
      <c r="AD222" s="1029"/>
      <c r="AE222" s="1029"/>
      <c r="AF222" s="1029"/>
      <c r="AG222" s="1029"/>
      <c r="AH222" s="1029"/>
      <c r="AI222" s="1029"/>
      <c r="AJ222" s="1029"/>
      <c r="AK222" s="1029"/>
      <c r="AL222" s="1029"/>
      <c r="AM222" s="1029"/>
      <c r="AN222" s="1029"/>
      <c r="AO222" s="1029"/>
      <c r="AP222" s="1029"/>
      <c r="AQ222" s="1029"/>
      <c r="AR222" s="1029"/>
      <c r="AS222" s="1029"/>
      <c r="AT222" s="1029"/>
      <c r="AU222" s="1029"/>
      <c r="AV222" s="1029"/>
      <c r="AW222" s="117"/>
    </row>
    <row r="223" spans="1:98" s="121" customFormat="1" ht="16.25" customHeight="1" thickBot="1">
      <c r="A223" s="125"/>
      <c r="B223" s="125"/>
      <c r="C223" s="1030" t="s">
        <v>17</v>
      </c>
      <c r="D223" s="1031"/>
      <c r="E223" s="1031"/>
      <c r="F223" s="1032"/>
      <c r="G223" s="1036" t="s">
        <v>230</v>
      </c>
      <c r="H223" s="562"/>
      <c r="I223" s="562"/>
      <c r="J223" s="562"/>
      <c r="K223" s="562"/>
      <c r="L223" s="562"/>
      <c r="M223" s="562"/>
      <c r="N223" s="562"/>
      <c r="O223" s="562"/>
      <c r="P223" s="562"/>
      <c r="Q223" s="562"/>
      <c r="R223" s="562"/>
      <c r="S223" s="562"/>
      <c r="T223" s="562"/>
      <c r="U223" s="562"/>
      <c r="V223" s="562"/>
      <c r="W223" s="562"/>
      <c r="X223" s="562"/>
      <c r="Y223" s="562"/>
      <c r="Z223" s="562"/>
      <c r="AA223" s="562"/>
      <c r="AB223" s="562"/>
      <c r="AC223" s="562"/>
      <c r="AD223" s="562"/>
      <c r="AE223" s="562"/>
      <c r="AF223" s="562"/>
      <c r="AG223" s="562"/>
      <c r="AH223" s="562"/>
      <c r="AI223" s="562"/>
      <c r="AJ223" s="562"/>
      <c r="AK223" s="562"/>
      <c r="AL223" s="1037"/>
      <c r="AM223" s="851"/>
      <c r="AN223" s="619"/>
      <c r="AO223" s="586" t="s">
        <v>29</v>
      </c>
      <c r="AP223" s="586"/>
      <c r="AQ223" s="586"/>
      <c r="AR223" s="851"/>
      <c r="AS223" s="619"/>
      <c r="AT223" s="586" t="s">
        <v>30</v>
      </c>
      <c r="AU223" s="586"/>
      <c r="AV223" s="1038"/>
      <c r="AW223" s="144" t="str">
        <f>IF(AND(AM223="〇",AR223="〇"),"要確認","")</f>
        <v/>
      </c>
      <c r="AX223" s="122"/>
      <c r="AY223" s="122"/>
      <c r="AZ223" s="122"/>
      <c r="BA223" s="122"/>
      <c r="BB223" s="122"/>
      <c r="BC223" s="122"/>
      <c r="BD223" s="125"/>
      <c r="BE223" s="125"/>
      <c r="BF223" s="125"/>
      <c r="BG223" s="171"/>
      <c r="BH223" s="171"/>
      <c r="BI223" s="171"/>
      <c r="BJ223" s="171"/>
      <c r="BK223" s="171"/>
      <c r="BL223" s="171"/>
      <c r="BM223" s="171"/>
      <c r="BN223" s="171"/>
      <c r="BO223" s="171"/>
      <c r="BP223" s="171"/>
      <c r="BQ223" s="171"/>
      <c r="BR223" s="171"/>
      <c r="BS223" s="171"/>
      <c r="BT223" s="171"/>
      <c r="BU223" s="171"/>
      <c r="BV223" s="171"/>
      <c r="BW223" s="171"/>
      <c r="BX223" s="171"/>
      <c r="BY223" s="171"/>
      <c r="BZ223" s="171"/>
      <c r="CA223" s="171"/>
      <c r="CB223" s="171"/>
      <c r="CC223" s="171"/>
      <c r="CD223" s="171"/>
      <c r="CE223" s="171"/>
      <c r="CF223" s="171"/>
      <c r="CG223" s="171"/>
      <c r="CH223" s="171"/>
      <c r="CI223" s="171"/>
      <c r="CJ223" s="171"/>
      <c r="CK223" s="171"/>
      <c r="CL223" s="171"/>
      <c r="CM223" s="171"/>
      <c r="CN223" s="171"/>
      <c r="CO223" s="171"/>
      <c r="CP223" s="171"/>
      <c r="CQ223" s="171"/>
      <c r="CR223" s="171"/>
      <c r="CS223" s="171"/>
      <c r="CT223" s="171"/>
    </row>
    <row r="224" spans="1:98" s="121" customFormat="1" ht="29" customHeight="1">
      <c r="A224" s="125"/>
      <c r="B224" s="125"/>
      <c r="C224" s="1033"/>
      <c r="D224" s="1034"/>
      <c r="E224" s="1034"/>
      <c r="F224" s="1035"/>
      <c r="G224" s="1039" t="s">
        <v>231</v>
      </c>
      <c r="H224" s="1040"/>
      <c r="I224" s="1040"/>
      <c r="J224" s="1040"/>
      <c r="K224" s="1040"/>
      <c r="L224" s="1040"/>
      <c r="M224" s="1040"/>
      <c r="N224" s="1040"/>
      <c r="O224" s="1040"/>
      <c r="P224" s="1040"/>
      <c r="Q224" s="1040"/>
      <c r="R224" s="1040"/>
      <c r="S224" s="1040"/>
      <c r="T224" s="1040"/>
      <c r="U224" s="1040"/>
      <c r="V224" s="1040"/>
      <c r="W224" s="1040"/>
      <c r="X224" s="1040"/>
      <c r="Y224" s="1040"/>
      <c r="Z224" s="1040"/>
      <c r="AA224" s="1040"/>
      <c r="AB224" s="1040"/>
      <c r="AC224" s="1040"/>
      <c r="AD224" s="1040"/>
      <c r="AE224" s="1040"/>
      <c r="AF224" s="1040"/>
      <c r="AG224" s="1040"/>
      <c r="AH224" s="1040"/>
      <c r="AI224" s="1040"/>
      <c r="AJ224" s="1040"/>
      <c r="AK224" s="1040"/>
      <c r="AL224" s="1040"/>
      <c r="AM224" s="1040"/>
      <c r="AN224" s="1040"/>
      <c r="AO224" s="1040"/>
      <c r="AP224" s="1040"/>
      <c r="AQ224" s="1040"/>
      <c r="AR224" s="1040"/>
      <c r="AS224" s="1040"/>
      <c r="AT224" s="1040"/>
      <c r="AU224" s="1040"/>
      <c r="AV224" s="1041"/>
      <c r="AW224" s="123"/>
      <c r="AX224" s="123"/>
      <c r="AY224" s="123"/>
      <c r="AZ224" s="123"/>
      <c r="BA224" s="123"/>
      <c r="BB224" s="123"/>
      <c r="BC224" s="123"/>
      <c r="BD224" s="125"/>
      <c r="BE224" s="125"/>
      <c r="BF224" s="125"/>
      <c r="BG224" s="171"/>
      <c r="BH224" s="171"/>
      <c r="BI224" s="171"/>
      <c r="BJ224" s="171"/>
      <c r="BK224" s="171"/>
      <c r="BL224" s="171"/>
      <c r="BM224" s="171"/>
      <c r="BN224" s="171"/>
      <c r="BO224" s="171"/>
      <c r="BP224" s="171"/>
      <c r="BQ224" s="171"/>
      <c r="BR224" s="171"/>
      <c r="BS224" s="171"/>
      <c r="BT224" s="171"/>
      <c r="BU224" s="171"/>
      <c r="BV224" s="171"/>
      <c r="BW224" s="171"/>
      <c r="BX224" s="171"/>
      <c r="BY224" s="171"/>
      <c r="BZ224" s="171"/>
      <c r="CA224" s="171"/>
      <c r="CB224" s="171"/>
      <c r="CC224" s="171"/>
      <c r="CD224" s="171"/>
      <c r="CE224" s="171"/>
      <c r="CF224" s="171"/>
      <c r="CG224" s="171"/>
      <c r="CH224" s="171"/>
      <c r="CI224" s="171"/>
      <c r="CJ224" s="171"/>
      <c r="CK224" s="171"/>
      <c r="CL224" s="171"/>
      <c r="CM224" s="171"/>
      <c r="CN224" s="171"/>
      <c r="CO224" s="171"/>
      <c r="CP224" s="171"/>
      <c r="CQ224" s="171"/>
      <c r="CR224" s="171"/>
      <c r="CS224" s="171"/>
      <c r="CT224" s="171"/>
    </row>
    <row r="225" spans="1:98" s="121" customFormat="1" ht="6.65" customHeight="1">
      <c r="A225" s="125"/>
      <c r="B225" s="125"/>
      <c r="C225" s="1033"/>
      <c r="D225" s="1034"/>
      <c r="E225" s="1034"/>
      <c r="F225" s="1035"/>
      <c r="G225" s="1042"/>
      <c r="H225" s="1043"/>
      <c r="I225" s="1043"/>
      <c r="J225" s="1043"/>
      <c r="K225" s="1043"/>
      <c r="L225" s="1043"/>
      <c r="M225" s="1043"/>
      <c r="N225" s="1043"/>
      <c r="O225" s="1043"/>
      <c r="P225" s="1043"/>
      <c r="Q225" s="1043"/>
      <c r="R225" s="1043"/>
      <c r="S225" s="1043"/>
      <c r="T225" s="1043"/>
      <c r="U225" s="1043"/>
      <c r="V225" s="1043"/>
      <c r="W225" s="1043"/>
      <c r="X225" s="1043"/>
      <c r="Y225" s="1043"/>
      <c r="Z225" s="1043"/>
      <c r="AA225" s="1043"/>
      <c r="AB225" s="1043"/>
      <c r="AC225" s="1043"/>
      <c r="AD225" s="1043"/>
      <c r="AE225" s="1043"/>
      <c r="AF225" s="1043"/>
      <c r="AG225" s="1043"/>
      <c r="AH225" s="1043"/>
      <c r="AI225" s="1043"/>
      <c r="AJ225" s="1043"/>
      <c r="AK225" s="1043"/>
      <c r="AL225" s="1043"/>
      <c r="AM225" s="1043"/>
      <c r="AN225" s="1043"/>
      <c r="AO225" s="1043"/>
      <c r="AP225" s="1043"/>
      <c r="AQ225" s="1043"/>
      <c r="AR225" s="1043"/>
      <c r="AS225" s="1043"/>
      <c r="AT225" s="1043"/>
      <c r="AU225" s="1043"/>
      <c r="AV225" s="1044"/>
      <c r="AW225" s="123"/>
      <c r="AX225" s="123"/>
      <c r="AY225" s="123"/>
      <c r="AZ225" s="123"/>
      <c r="BA225" s="123"/>
      <c r="BB225" s="123"/>
      <c r="BC225" s="123"/>
      <c r="BD225" s="125"/>
      <c r="BE225" s="125"/>
      <c r="BF225" s="125"/>
      <c r="BG225" s="171"/>
      <c r="BH225" s="171"/>
      <c r="BI225" s="171"/>
      <c r="BJ225" s="171"/>
      <c r="BK225" s="171"/>
      <c r="BL225" s="171"/>
      <c r="BM225" s="171"/>
      <c r="BN225" s="171"/>
      <c r="BO225" s="171"/>
      <c r="BP225" s="171"/>
      <c r="BQ225" s="171"/>
      <c r="BR225" s="171"/>
      <c r="BS225" s="171"/>
      <c r="BT225" s="171"/>
      <c r="BU225" s="171"/>
      <c r="BV225" s="171"/>
      <c r="BW225" s="171"/>
      <c r="BX225" s="171"/>
      <c r="BY225" s="171"/>
      <c r="BZ225" s="171"/>
      <c r="CA225" s="171"/>
      <c r="CB225" s="171"/>
      <c r="CC225" s="171"/>
      <c r="CD225" s="171"/>
      <c r="CE225" s="171"/>
      <c r="CF225" s="171"/>
      <c r="CG225" s="171"/>
      <c r="CH225" s="171"/>
      <c r="CI225" s="171"/>
      <c r="CJ225" s="171"/>
      <c r="CK225" s="171"/>
      <c r="CL225" s="171"/>
      <c r="CM225" s="171"/>
      <c r="CN225" s="171"/>
      <c r="CO225" s="171"/>
      <c r="CP225" s="171"/>
      <c r="CQ225" s="171"/>
      <c r="CR225" s="171"/>
      <c r="CS225" s="171"/>
      <c r="CT225" s="171"/>
    </row>
    <row r="226" spans="1:98" s="121" customFormat="1" ht="12.65" customHeight="1">
      <c r="A226" s="125"/>
      <c r="B226" s="125"/>
      <c r="C226" s="673" t="s">
        <v>78</v>
      </c>
      <c r="D226" s="675"/>
      <c r="E226" s="1030" t="s">
        <v>386</v>
      </c>
      <c r="F226" s="1031"/>
      <c r="G226" s="1031"/>
      <c r="H226" s="1031"/>
      <c r="I226" s="1031"/>
      <c r="J226" s="1032"/>
      <c r="K226" s="1030" t="s">
        <v>0</v>
      </c>
      <c r="L226" s="1031"/>
      <c r="M226" s="1031"/>
      <c r="N226" s="1031"/>
      <c r="O226" s="1031"/>
      <c r="P226" s="1031"/>
      <c r="Q226" s="1031"/>
      <c r="R226" s="1031"/>
      <c r="S226" s="1032"/>
      <c r="T226" s="1030" t="s">
        <v>1</v>
      </c>
      <c r="U226" s="1032"/>
      <c r="V226" s="1064" t="s">
        <v>387</v>
      </c>
      <c r="W226" s="1064"/>
      <c r="X226" s="1064"/>
      <c r="Y226" s="1064"/>
      <c r="Z226" s="1064"/>
      <c r="AA226" s="1064"/>
      <c r="AB226" s="1066" t="s">
        <v>388</v>
      </c>
      <c r="AC226" s="1066"/>
      <c r="AD226" s="1066"/>
      <c r="AE226" s="1066"/>
      <c r="AF226" s="1066"/>
      <c r="AG226" s="1045" t="s">
        <v>430</v>
      </c>
      <c r="AH226" s="1046"/>
      <c r="AI226" s="1046"/>
      <c r="AJ226" s="1046"/>
      <c r="AK226" s="1046"/>
      <c r="AL226" s="1046"/>
      <c r="AM226" s="1046"/>
      <c r="AN226" s="1046"/>
      <c r="AO226" s="1046"/>
      <c r="AP226" s="1046"/>
      <c r="AQ226" s="1046"/>
      <c r="AR226" s="1046"/>
      <c r="AS226" s="1046"/>
      <c r="AT226" s="1046"/>
      <c r="AU226" s="1046"/>
      <c r="AV226" s="1046"/>
      <c r="AW226" s="122"/>
      <c r="AX226" s="122"/>
      <c r="AY226" s="122"/>
      <c r="AZ226" s="122"/>
      <c r="BA226" s="122"/>
      <c r="BB226" s="122"/>
      <c r="BC226" s="122"/>
      <c r="BD226" s="125"/>
      <c r="BE226" s="125"/>
      <c r="BF226" s="125"/>
      <c r="BG226" s="171"/>
      <c r="BH226" s="171"/>
      <c r="BI226" s="171"/>
      <c r="BJ226" s="171"/>
      <c r="BK226" s="171"/>
      <c r="BL226" s="171"/>
      <c r="BM226" s="171"/>
      <c r="BN226" s="171"/>
      <c r="BO226" s="171"/>
      <c r="BP226" s="171"/>
      <c r="BQ226" s="171"/>
      <c r="BR226" s="171"/>
      <c r="BS226" s="171"/>
      <c r="BT226" s="171"/>
      <c r="BU226" s="171"/>
      <c r="BV226" s="171"/>
      <c r="BW226" s="171"/>
      <c r="BX226" s="171"/>
      <c r="BY226" s="171"/>
      <c r="BZ226" s="171"/>
      <c r="CA226" s="171"/>
      <c r="CB226" s="171"/>
      <c r="CC226" s="171"/>
      <c r="CD226" s="171"/>
      <c r="CE226" s="171"/>
      <c r="CF226" s="171"/>
      <c r="CG226" s="171"/>
      <c r="CH226" s="171"/>
      <c r="CI226" s="171"/>
      <c r="CJ226" s="171"/>
      <c r="CK226" s="171"/>
      <c r="CL226" s="171"/>
      <c r="CM226" s="171"/>
      <c r="CN226" s="171"/>
      <c r="CO226" s="171"/>
      <c r="CP226" s="171"/>
      <c r="CQ226" s="171"/>
      <c r="CR226" s="171"/>
      <c r="CS226" s="171"/>
      <c r="CT226" s="171"/>
    </row>
    <row r="227" spans="1:98" s="121" customFormat="1" ht="25.25" customHeight="1" thickBot="1">
      <c r="A227" s="125"/>
      <c r="B227" s="125"/>
      <c r="C227" s="1057"/>
      <c r="D227" s="1058"/>
      <c r="E227" s="1061"/>
      <c r="F227" s="1062"/>
      <c r="G227" s="1062"/>
      <c r="H227" s="1062"/>
      <c r="I227" s="1062"/>
      <c r="J227" s="1063"/>
      <c r="K227" s="1061"/>
      <c r="L227" s="1062"/>
      <c r="M227" s="1062"/>
      <c r="N227" s="1062"/>
      <c r="O227" s="1062"/>
      <c r="P227" s="1062"/>
      <c r="Q227" s="1062"/>
      <c r="R227" s="1062"/>
      <c r="S227" s="1063"/>
      <c r="T227" s="1061"/>
      <c r="U227" s="1063"/>
      <c r="V227" s="1065"/>
      <c r="W227" s="1065"/>
      <c r="X227" s="1065"/>
      <c r="Y227" s="1065"/>
      <c r="Z227" s="1065"/>
      <c r="AA227" s="1065"/>
      <c r="AB227" s="1067"/>
      <c r="AC227" s="1067"/>
      <c r="AD227" s="1067"/>
      <c r="AE227" s="1067"/>
      <c r="AF227" s="1067"/>
      <c r="AG227" s="1046"/>
      <c r="AH227" s="1046"/>
      <c r="AI227" s="1046"/>
      <c r="AJ227" s="1046"/>
      <c r="AK227" s="1046"/>
      <c r="AL227" s="1046"/>
      <c r="AM227" s="1046"/>
      <c r="AN227" s="1046"/>
      <c r="AO227" s="1046"/>
      <c r="AP227" s="1046"/>
      <c r="AQ227" s="1046"/>
      <c r="AR227" s="1046"/>
      <c r="AS227" s="1046"/>
      <c r="AT227" s="1046"/>
      <c r="AU227" s="1046"/>
      <c r="AV227" s="1046"/>
      <c r="AW227" s="122"/>
      <c r="AX227" s="122"/>
      <c r="AY227" s="122"/>
      <c r="AZ227" s="122"/>
      <c r="BA227" s="122"/>
      <c r="BB227" s="122"/>
      <c r="BC227" s="122"/>
      <c r="BD227" s="125"/>
      <c r="BE227" s="125"/>
      <c r="BF227" s="125"/>
      <c r="BG227" s="171"/>
      <c r="BH227" s="171"/>
      <c r="BI227" s="171"/>
      <c r="BJ227" s="171"/>
      <c r="BK227" s="171"/>
      <c r="BL227" s="171"/>
      <c r="BM227" s="171"/>
      <c r="BN227" s="171"/>
      <c r="BO227" s="171"/>
      <c r="BP227" s="171"/>
      <c r="BQ227" s="171"/>
      <c r="BR227" s="171"/>
      <c r="BS227" s="171"/>
      <c r="BT227" s="171"/>
      <c r="BU227" s="171"/>
      <c r="BV227" s="171"/>
      <c r="BW227" s="171"/>
      <c r="BX227" s="171"/>
      <c r="BY227" s="171"/>
      <c r="BZ227" s="171"/>
      <c r="CA227" s="171"/>
      <c r="CB227" s="171"/>
      <c r="CC227" s="171"/>
      <c r="CD227" s="171"/>
      <c r="CE227" s="171"/>
      <c r="CF227" s="171"/>
      <c r="CG227" s="171"/>
      <c r="CH227" s="171"/>
      <c r="CI227" s="171"/>
      <c r="CJ227" s="171"/>
      <c r="CK227" s="171"/>
      <c r="CL227" s="171"/>
      <c r="CM227" s="171"/>
      <c r="CN227" s="171"/>
      <c r="CO227" s="171"/>
      <c r="CP227" s="171"/>
      <c r="CQ227" s="171"/>
      <c r="CR227" s="171"/>
      <c r="CS227" s="171"/>
      <c r="CT227" s="171"/>
    </row>
    <row r="228" spans="1:98" s="121" customFormat="1" ht="21.65" customHeight="1">
      <c r="A228" s="125"/>
      <c r="B228" s="125"/>
      <c r="C228" s="1057"/>
      <c r="D228" s="1058"/>
      <c r="E228" s="1047"/>
      <c r="F228" s="1048"/>
      <c r="G228" s="1048"/>
      <c r="H228" s="1048"/>
      <c r="I228" s="1048"/>
      <c r="J228" s="1049"/>
      <c r="K228" s="1050"/>
      <c r="L228" s="1051"/>
      <c r="M228" s="1051"/>
      <c r="N228" s="1051"/>
      <c r="O228" s="1051"/>
      <c r="P228" s="1051"/>
      <c r="Q228" s="1051"/>
      <c r="R228" s="1051"/>
      <c r="S228" s="1052"/>
      <c r="T228" s="1047"/>
      <c r="U228" s="1048"/>
      <c r="V228" s="1053"/>
      <c r="W228" s="1053"/>
      <c r="X228" s="1053"/>
      <c r="Y228" s="1053"/>
      <c r="Z228" s="1053"/>
      <c r="AA228" s="1053"/>
      <c r="AB228" s="1053"/>
      <c r="AC228" s="1053"/>
      <c r="AD228" s="1053"/>
      <c r="AE228" s="1053"/>
      <c r="AF228" s="1053"/>
      <c r="AG228" s="1054"/>
      <c r="AH228" s="1055"/>
      <c r="AI228" s="1055"/>
      <c r="AJ228" s="1055"/>
      <c r="AK228" s="1055"/>
      <c r="AL228" s="1055"/>
      <c r="AM228" s="1055"/>
      <c r="AN228" s="1055"/>
      <c r="AO228" s="215" t="s">
        <v>389</v>
      </c>
      <c r="AP228" s="1056"/>
      <c r="AQ228" s="1056"/>
      <c r="AR228" s="1056"/>
      <c r="AS228" s="1056"/>
      <c r="AT228" s="1056"/>
      <c r="AU228" s="1056"/>
      <c r="AV228" s="216" t="s">
        <v>390</v>
      </c>
      <c r="AW228" s="146" t="str">
        <f>IF(AND(NOT(K228=""),AG228=""),"要確認","")</f>
        <v/>
      </c>
      <c r="AX228" s="124"/>
      <c r="AY228" s="124"/>
      <c r="AZ228" s="124"/>
      <c r="BA228" s="124"/>
      <c r="BB228" s="124"/>
      <c r="BC228" s="124"/>
      <c r="BD228" s="125"/>
      <c r="BE228" s="125"/>
      <c r="BF228" s="125"/>
      <c r="BG228" s="171"/>
      <c r="BH228" s="171"/>
      <c r="BI228" s="171"/>
      <c r="BJ228" s="171"/>
      <c r="BK228" s="171"/>
      <c r="BL228" s="171"/>
      <c r="BM228" s="171"/>
      <c r="BN228" s="171"/>
      <c r="BO228" s="171"/>
      <c r="BP228" s="171"/>
      <c r="BQ228" s="171"/>
      <c r="BR228" s="171"/>
      <c r="BS228" s="171"/>
      <c r="BT228" s="171"/>
      <c r="BU228" s="171"/>
      <c r="BV228" s="217"/>
      <c r="BW228" s="171"/>
      <c r="BX228" s="171"/>
      <c r="BY228" s="171"/>
      <c r="BZ228" s="171"/>
      <c r="CA228" s="171"/>
      <c r="CB228" s="171"/>
      <c r="CC228" s="171"/>
      <c r="CD228" s="171"/>
      <c r="CE228" s="171"/>
      <c r="CF228" s="171"/>
      <c r="CG228" s="171"/>
      <c r="CH228" s="171"/>
      <c r="CI228" s="171"/>
      <c r="CJ228" s="171"/>
      <c r="CK228" s="171"/>
      <c r="CL228" s="171"/>
      <c r="CM228" s="171"/>
      <c r="CN228" s="171"/>
      <c r="CO228" s="171"/>
      <c r="CP228" s="171"/>
      <c r="CQ228" s="171"/>
      <c r="CR228" s="171"/>
      <c r="CS228" s="171"/>
      <c r="CT228" s="171"/>
    </row>
    <row r="229" spans="1:98" s="121" customFormat="1" ht="21.65" customHeight="1">
      <c r="A229" s="125"/>
      <c r="B229" s="125"/>
      <c r="C229" s="1057"/>
      <c r="D229" s="1058"/>
      <c r="E229" s="1068"/>
      <c r="F229" s="1069"/>
      <c r="G229" s="1069"/>
      <c r="H229" s="1069"/>
      <c r="I229" s="1069"/>
      <c r="J229" s="1070"/>
      <c r="K229" s="1071"/>
      <c r="L229" s="1072"/>
      <c r="M229" s="1072"/>
      <c r="N229" s="1072"/>
      <c r="O229" s="1072"/>
      <c r="P229" s="1072"/>
      <c r="Q229" s="1072"/>
      <c r="R229" s="1072"/>
      <c r="S229" s="1073"/>
      <c r="T229" s="1068"/>
      <c r="U229" s="1069"/>
      <c r="V229" s="1074"/>
      <c r="W229" s="1075"/>
      <c r="X229" s="1075"/>
      <c r="Y229" s="1075"/>
      <c r="Z229" s="1075"/>
      <c r="AA229" s="1076"/>
      <c r="AB229" s="1074"/>
      <c r="AC229" s="1075"/>
      <c r="AD229" s="1075"/>
      <c r="AE229" s="1075"/>
      <c r="AF229" s="1076"/>
      <c r="AG229" s="1077"/>
      <c r="AH229" s="1078"/>
      <c r="AI229" s="1078"/>
      <c r="AJ229" s="1078"/>
      <c r="AK229" s="1078"/>
      <c r="AL229" s="1078"/>
      <c r="AM229" s="1078"/>
      <c r="AN229" s="1078"/>
      <c r="AO229" s="218" t="s">
        <v>389</v>
      </c>
      <c r="AP229" s="1079"/>
      <c r="AQ229" s="1079"/>
      <c r="AR229" s="1079"/>
      <c r="AS229" s="1079"/>
      <c r="AT229" s="1079"/>
      <c r="AU229" s="1079"/>
      <c r="AV229" s="219" t="s">
        <v>390</v>
      </c>
      <c r="AW229" s="146" t="str">
        <f t="shared" ref="AW229:AW239" si="0">IF(AND(NOT(K229=""),AB229=""),"要確認","")</f>
        <v/>
      </c>
      <c r="AX229" s="124"/>
      <c r="AY229" s="124"/>
      <c r="AZ229" s="124"/>
      <c r="BA229" s="124"/>
      <c r="BB229" s="124"/>
      <c r="BC229" s="124"/>
      <c r="BD229" s="125"/>
      <c r="BE229" s="125"/>
      <c r="BF229" s="125"/>
      <c r="BG229" s="171"/>
      <c r="BH229" s="171"/>
      <c r="BI229" s="171"/>
      <c r="BJ229" s="171"/>
      <c r="BK229" s="171"/>
      <c r="BL229" s="171"/>
      <c r="BM229" s="171"/>
      <c r="BN229" s="171"/>
      <c r="BO229" s="171"/>
      <c r="BP229" s="171"/>
      <c r="BQ229" s="171"/>
      <c r="BR229" s="171"/>
      <c r="BS229" s="171"/>
      <c r="BT229" s="171"/>
      <c r="BU229" s="171"/>
      <c r="BV229" s="217"/>
      <c r="BW229" s="171"/>
      <c r="BX229" s="171"/>
      <c r="BY229" s="171"/>
      <c r="BZ229" s="171"/>
      <c r="CA229" s="171"/>
      <c r="CB229" s="171"/>
      <c r="CC229" s="171"/>
      <c r="CD229" s="171"/>
      <c r="CE229" s="171"/>
      <c r="CF229" s="171"/>
      <c r="CG229" s="171"/>
      <c r="CH229" s="171"/>
      <c r="CI229" s="171"/>
      <c r="CJ229" s="171"/>
      <c r="CK229" s="171"/>
      <c r="CL229" s="171"/>
      <c r="CM229" s="171"/>
      <c r="CN229" s="171"/>
      <c r="CO229" s="171"/>
      <c r="CP229" s="171"/>
      <c r="CQ229" s="171"/>
      <c r="CR229" s="171"/>
      <c r="CS229" s="171"/>
      <c r="CT229" s="171"/>
    </row>
    <row r="230" spans="1:98" s="121" customFormat="1" ht="21.65" customHeight="1">
      <c r="A230" s="125"/>
      <c r="B230" s="125"/>
      <c r="C230" s="1057"/>
      <c r="D230" s="1058"/>
      <c r="E230" s="1068"/>
      <c r="F230" s="1069"/>
      <c r="G230" s="1069"/>
      <c r="H230" s="1069"/>
      <c r="I230" s="1069"/>
      <c r="J230" s="1070"/>
      <c r="K230" s="1071"/>
      <c r="L230" s="1072"/>
      <c r="M230" s="1072"/>
      <c r="N230" s="1072"/>
      <c r="O230" s="1072"/>
      <c r="P230" s="1072"/>
      <c r="Q230" s="1072"/>
      <c r="R230" s="1072"/>
      <c r="S230" s="1073"/>
      <c r="T230" s="1068"/>
      <c r="U230" s="1069"/>
      <c r="V230" s="1074"/>
      <c r="W230" s="1075"/>
      <c r="X230" s="1075"/>
      <c r="Y230" s="1075"/>
      <c r="Z230" s="1075"/>
      <c r="AA230" s="1076"/>
      <c r="AB230" s="1074"/>
      <c r="AC230" s="1075"/>
      <c r="AD230" s="1075"/>
      <c r="AE230" s="1075"/>
      <c r="AF230" s="1076"/>
      <c r="AG230" s="1077"/>
      <c r="AH230" s="1078"/>
      <c r="AI230" s="1078"/>
      <c r="AJ230" s="1078"/>
      <c r="AK230" s="1078"/>
      <c r="AL230" s="1078"/>
      <c r="AM230" s="1078"/>
      <c r="AN230" s="1078"/>
      <c r="AO230" s="218" t="s">
        <v>389</v>
      </c>
      <c r="AP230" s="1079"/>
      <c r="AQ230" s="1079"/>
      <c r="AR230" s="1079"/>
      <c r="AS230" s="1079"/>
      <c r="AT230" s="1079"/>
      <c r="AU230" s="1079"/>
      <c r="AV230" s="219" t="s">
        <v>390</v>
      </c>
      <c r="AW230" s="146" t="str">
        <f t="shared" si="0"/>
        <v/>
      </c>
      <c r="AX230" s="124"/>
      <c r="AY230" s="124"/>
      <c r="AZ230" s="124"/>
      <c r="BA230" s="124"/>
      <c r="BB230" s="124"/>
      <c r="BC230" s="124"/>
      <c r="BD230" s="125"/>
      <c r="BE230" s="125"/>
      <c r="BF230" s="125"/>
      <c r="BG230" s="171"/>
      <c r="BH230" s="171"/>
      <c r="BI230" s="171"/>
      <c r="BJ230" s="171"/>
      <c r="BK230" s="171"/>
      <c r="BL230" s="171"/>
      <c r="BM230" s="171"/>
      <c r="BN230" s="171"/>
      <c r="BO230" s="171"/>
      <c r="BP230" s="171"/>
      <c r="BQ230" s="171"/>
      <c r="BR230" s="171"/>
      <c r="BS230" s="171"/>
      <c r="BT230" s="171"/>
      <c r="BU230" s="171"/>
      <c r="BV230" s="217"/>
      <c r="BW230" s="171"/>
      <c r="BX230" s="171"/>
      <c r="BY230" s="171"/>
      <c r="BZ230" s="171"/>
      <c r="CA230" s="171"/>
      <c r="CB230" s="171"/>
      <c r="CC230" s="171"/>
      <c r="CD230" s="171"/>
      <c r="CE230" s="171"/>
      <c r="CF230" s="171"/>
      <c r="CG230" s="171"/>
      <c r="CH230" s="171"/>
      <c r="CI230" s="171"/>
      <c r="CJ230" s="171"/>
      <c r="CK230" s="171"/>
      <c r="CL230" s="171"/>
      <c r="CM230" s="171"/>
      <c r="CN230" s="171"/>
      <c r="CO230" s="171"/>
      <c r="CP230" s="171"/>
      <c r="CQ230" s="171"/>
      <c r="CR230" s="171"/>
      <c r="CS230" s="171"/>
      <c r="CT230" s="171"/>
    </row>
    <row r="231" spans="1:98" s="121" customFormat="1" ht="21.65" customHeight="1">
      <c r="A231" s="125"/>
      <c r="B231" s="125"/>
      <c r="C231" s="1057"/>
      <c r="D231" s="1058"/>
      <c r="E231" s="1068"/>
      <c r="F231" s="1069"/>
      <c r="G231" s="1069"/>
      <c r="H231" s="1069"/>
      <c r="I231" s="1069"/>
      <c r="J231" s="1070"/>
      <c r="K231" s="1071"/>
      <c r="L231" s="1072"/>
      <c r="M231" s="1072"/>
      <c r="N231" s="1072"/>
      <c r="O231" s="1072"/>
      <c r="P231" s="1072"/>
      <c r="Q231" s="1072"/>
      <c r="R231" s="1072"/>
      <c r="S231" s="1073"/>
      <c r="T231" s="1068"/>
      <c r="U231" s="1069"/>
      <c r="V231" s="1074"/>
      <c r="W231" s="1075"/>
      <c r="X231" s="1075"/>
      <c r="Y231" s="1075"/>
      <c r="Z231" s="1075"/>
      <c r="AA231" s="1076"/>
      <c r="AB231" s="1074"/>
      <c r="AC231" s="1075"/>
      <c r="AD231" s="1075"/>
      <c r="AE231" s="1075"/>
      <c r="AF231" s="1076"/>
      <c r="AG231" s="1077"/>
      <c r="AH231" s="1078"/>
      <c r="AI231" s="1078"/>
      <c r="AJ231" s="1078"/>
      <c r="AK231" s="1078"/>
      <c r="AL231" s="1078"/>
      <c r="AM231" s="1078"/>
      <c r="AN231" s="1078"/>
      <c r="AO231" s="218" t="s">
        <v>389</v>
      </c>
      <c r="AP231" s="1079"/>
      <c r="AQ231" s="1079"/>
      <c r="AR231" s="1079"/>
      <c r="AS231" s="1079"/>
      <c r="AT231" s="1079"/>
      <c r="AU231" s="1079"/>
      <c r="AV231" s="219" t="s">
        <v>390</v>
      </c>
      <c r="AW231" s="146" t="str">
        <f t="shared" si="0"/>
        <v/>
      </c>
      <c r="AX231" s="124"/>
      <c r="AY231" s="124"/>
      <c r="AZ231" s="124"/>
      <c r="BA231" s="124"/>
      <c r="BB231" s="124"/>
      <c r="BC231" s="124"/>
      <c r="BD231" s="125"/>
      <c r="BE231" s="125"/>
      <c r="BF231" s="125"/>
      <c r="BG231" s="171"/>
      <c r="BH231" s="171"/>
      <c r="BI231" s="171"/>
      <c r="BJ231" s="171"/>
      <c r="BK231" s="171"/>
      <c r="BL231" s="171"/>
      <c r="BM231" s="171"/>
      <c r="BN231" s="171"/>
      <c r="BO231" s="171"/>
      <c r="BP231" s="171"/>
      <c r="BQ231" s="171"/>
      <c r="BR231" s="171"/>
      <c r="BS231" s="171"/>
      <c r="BT231" s="171"/>
      <c r="BU231" s="171"/>
      <c r="BV231" s="217"/>
      <c r="BW231" s="171"/>
      <c r="BX231" s="171"/>
      <c r="BY231" s="171"/>
      <c r="BZ231" s="171"/>
      <c r="CA231" s="171"/>
      <c r="CB231" s="171"/>
      <c r="CC231" s="171"/>
      <c r="CD231" s="171"/>
      <c r="CE231" s="171"/>
      <c r="CF231" s="171"/>
      <c r="CG231" s="171"/>
      <c r="CH231" s="171"/>
      <c r="CI231" s="171"/>
      <c r="CJ231" s="171"/>
      <c r="CK231" s="171"/>
      <c r="CL231" s="171"/>
      <c r="CM231" s="171"/>
      <c r="CN231" s="171"/>
      <c r="CO231" s="171"/>
      <c r="CP231" s="171"/>
      <c r="CQ231" s="171"/>
      <c r="CR231" s="171"/>
      <c r="CS231" s="171"/>
      <c r="CT231" s="171"/>
    </row>
    <row r="232" spans="1:98" s="121" customFormat="1" ht="21.65" customHeight="1">
      <c r="A232" s="125"/>
      <c r="B232" s="125"/>
      <c r="C232" s="1057"/>
      <c r="D232" s="1058"/>
      <c r="E232" s="1068"/>
      <c r="F232" s="1069"/>
      <c r="G232" s="1069"/>
      <c r="H232" s="1069"/>
      <c r="I232" s="1069"/>
      <c r="J232" s="1070"/>
      <c r="K232" s="1071"/>
      <c r="L232" s="1072"/>
      <c r="M232" s="1072"/>
      <c r="N232" s="1072"/>
      <c r="O232" s="1072"/>
      <c r="P232" s="1072"/>
      <c r="Q232" s="1072"/>
      <c r="R232" s="1072"/>
      <c r="S232" s="1073"/>
      <c r="T232" s="1068"/>
      <c r="U232" s="1069"/>
      <c r="V232" s="1074"/>
      <c r="W232" s="1075"/>
      <c r="X232" s="1075"/>
      <c r="Y232" s="1075"/>
      <c r="Z232" s="1075"/>
      <c r="AA232" s="1076"/>
      <c r="AB232" s="1074"/>
      <c r="AC232" s="1075"/>
      <c r="AD232" s="1075"/>
      <c r="AE232" s="1075"/>
      <c r="AF232" s="1076"/>
      <c r="AG232" s="1077"/>
      <c r="AH232" s="1078"/>
      <c r="AI232" s="1078"/>
      <c r="AJ232" s="1078"/>
      <c r="AK232" s="1078"/>
      <c r="AL232" s="1078"/>
      <c r="AM232" s="1078"/>
      <c r="AN232" s="1078"/>
      <c r="AO232" s="218" t="s">
        <v>389</v>
      </c>
      <c r="AP232" s="1079"/>
      <c r="AQ232" s="1079"/>
      <c r="AR232" s="1079"/>
      <c r="AS232" s="1079"/>
      <c r="AT232" s="1079"/>
      <c r="AU232" s="1079"/>
      <c r="AV232" s="219" t="s">
        <v>390</v>
      </c>
      <c r="AW232" s="146" t="str">
        <f t="shared" si="0"/>
        <v/>
      </c>
      <c r="AX232" s="124"/>
      <c r="AY232" s="124"/>
      <c r="AZ232" s="124"/>
      <c r="BA232" s="124"/>
      <c r="BB232" s="124"/>
      <c r="BC232" s="124"/>
      <c r="BD232" s="125"/>
      <c r="BE232" s="125"/>
      <c r="BF232" s="125"/>
      <c r="BG232" s="171"/>
      <c r="BH232" s="171"/>
      <c r="BI232" s="171"/>
      <c r="BJ232" s="171"/>
      <c r="BK232" s="171"/>
      <c r="BL232" s="171"/>
      <c r="BM232" s="171"/>
      <c r="BN232" s="171"/>
      <c r="BO232" s="171"/>
      <c r="BP232" s="171"/>
      <c r="BQ232" s="171"/>
      <c r="BR232" s="171"/>
      <c r="BS232" s="171"/>
      <c r="BT232" s="171"/>
      <c r="BU232" s="171"/>
      <c r="BV232" s="217"/>
      <c r="BW232" s="171"/>
      <c r="BX232" s="171"/>
      <c r="BY232" s="171"/>
      <c r="BZ232" s="171"/>
      <c r="CA232" s="171"/>
      <c r="CB232" s="171"/>
      <c r="CC232" s="171"/>
      <c r="CD232" s="171"/>
      <c r="CE232" s="171"/>
      <c r="CF232" s="171"/>
      <c r="CG232" s="171"/>
      <c r="CH232" s="171"/>
      <c r="CI232" s="171"/>
      <c r="CJ232" s="171"/>
      <c r="CK232" s="171"/>
      <c r="CL232" s="171"/>
      <c r="CM232" s="171"/>
      <c r="CN232" s="171"/>
      <c r="CO232" s="171"/>
      <c r="CP232" s="171"/>
      <c r="CQ232" s="171"/>
      <c r="CR232" s="171"/>
      <c r="CS232" s="171"/>
      <c r="CT232" s="171"/>
    </row>
    <row r="233" spans="1:98" s="121" customFormat="1" ht="21.65" customHeight="1">
      <c r="A233" s="125"/>
      <c r="B233" s="125"/>
      <c r="C233" s="1057"/>
      <c r="D233" s="1058"/>
      <c r="E233" s="1068"/>
      <c r="F233" s="1069"/>
      <c r="G233" s="1069"/>
      <c r="H233" s="1069"/>
      <c r="I233" s="1069"/>
      <c r="J233" s="1070"/>
      <c r="K233" s="1071"/>
      <c r="L233" s="1072"/>
      <c r="M233" s="1072"/>
      <c r="N233" s="1072"/>
      <c r="O233" s="1072"/>
      <c r="P233" s="1072"/>
      <c r="Q233" s="1072"/>
      <c r="R233" s="1072"/>
      <c r="S233" s="1073"/>
      <c r="T233" s="1068"/>
      <c r="U233" s="1069"/>
      <c r="V233" s="1080"/>
      <c r="W233" s="1080"/>
      <c r="X233" s="1080"/>
      <c r="Y233" s="1080"/>
      <c r="Z233" s="1080"/>
      <c r="AA233" s="1080"/>
      <c r="AB233" s="1080"/>
      <c r="AC233" s="1080"/>
      <c r="AD233" s="1080"/>
      <c r="AE233" s="1080"/>
      <c r="AF233" s="1080"/>
      <c r="AG233" s="1077"/>
      <c r="AH233" s="1078"/>
      <c r="AI233" s="1078"/>
      <c r="AJ233" s="1078"/>
      <c r="AK233" s="1078"/>
      <c r="AL233" s="1078"/>
      <c r="AM233" s="1078"/>
      <c r="AN233" s="1078"/>
      <c r="AO233" s="218" t="s">
        <v>389</v>
      </c>
      <c r="AP233" s="1079"/>
      <c r="AQ233" s="1079"/>
      <c r="AR233" s="1079"/>
      <c r="AS233" s="1079"/>
      <c r="AT233" s="1079"/>
      <c r="AU233" s="1079"/>
      <c r="AV233" s="219" t="s">
        <v>390</v>
      </c>
      <c r="AW233" s="146" t="str">
        <f t="shared" si="0"/>
        <v/>
      </c>
      <c r="AX233" s="124"/>
      <c r="AY233" s="124"/>
      <c r="AZ233" s="124"/>
      <c r="BA233" s="124"/>
      <c r="BB233" s="124"/>
      <c r="BC233" s="124"/>
      <c r="BD233" s="125"/>
      <c r="BE233" s="125"/>
      <c r="BF233" s="125"/>
      <c r="BG233" s="171"/>
      <c r="BH233" s="171"/>
      <c r="BI233" s="171"/>
      <c r="BJ233" s="171"/>
      <c r="BK233" s="171"/>
      <c r="BL233" s="171"/>
      <c r="BM233" s="171"/>
      <c r="BN233" s="171"/>
      <c r="BO233" s="171"/>
      <c r="BP233" s="171"/>
      <c r="BQ233" s="171"/>
      <c r="BR233" s="171"/>
      <c r="BS233" s="171"/>
      <c r="BT233" s="171"/>
      <c r="BU233" s="171"/>
      <c r="BV233" s="171"/>
      <c r="BW233" s="171"/>
      <c r="BX233" s="171"/>
      <c r="BY233" s="171"/>
      <c r="BZ233" s="171"/>
      <c r="CA233" s="171"/>
      <c r="CB233" s="171"/>
      <c r="CC233" s="171"/>
      <c r="CD233" s="171"/>
      <c r="CE233" s="171"/>
      <c r="CF233" s="171"/>
      <c r="CG233" s="171"/>
      <c r="CH233" s="171"/>
      <c r="CI233" s="171"/>
      <c r="CJ233" s="171"/>
      <c r="CK233" s="171"/>
      <c r="CL233" s="171"/>
      <c r="CM233" s="171"/>
      <c r="CN233" s="171"/>
      <c r="CO233" s="171"/>
      <c r="CP233" s="171"/>
      <c r="CQ233" s="171"/>
      <c r="CR233" s="171"/>
      <c r="CS233" s="171"/>
      <c r="CT233" s="171"/>
    </row>
    <row r="234" spans="1:98" s="121" customFormat="1" ht="21.65" customHeight="1">
      <c r="A234" s="125"/>
      <c r="B234" s="125"/>
      <c r="C234" s="1057"/>
      <c r="D234" s="1058"/>
      <c r="E234" s="1068"/>
      <c r="F234" s="1069"/>
      <c r="G234" s="1069"/>
      <c r="H234" s="1069"/>
      <c r="I234" s="1069"/>
      <c r="J234" s="1070"/>
      <c r="K234" s="1071"/>
      <c r="L234" s="1072"/>
      <c r="M234" s="1072"/>
      <c r="N234" s="1072"/>
      <c r="O234" s="1072"/>
      <c r="P234" s="1072"/>
      <c r="Q234" s="1072"/>
      <c r="R234" s="1072"/>
      <c r="S234" s="1073"/>
      <c r="T234" s="1068"/>
      <c r="U234" s="1069"/>
      <c r="V234" s="1080"/>
      <c r="W234" s="1080"/>
      <c r="X234" s="1080"/>
      <c r="Y234" s="1080"/>
      <c r="Z234" s="1080"/>
      <c r="AA234" s="1080"/>
      <c r="AB234" s="1080"/>
      <c r="AC234" s="1080"/>
      <c r="AD234" s="1080"/>
      <c r="AE234" s="1080"/>
      <c r="AF234" s="1080"/>
      <c r="AG234" s="1077"/>
      <c r="AH234" s="1078"/>
      <c r="AI234" s="1078"/>
      <c r="AJ234" s="1078"/>
      <c r="AK234" s="1078"/>
      <c r="AL234" s="1078"/>
      <c r="AM234" s="1078"/>
      <c r="AN234" s="1078"/>
      <c r="AO234" s="218" t="s">
        <v>389</v>
      </c>
      <c r="AP234" s="1079"/>
      <c r="AQ234" s="1079"/>
      <c r="AR234" s="1079"/>
      <c r="AS234" s="1079"/>
      <c r="AT234" s="1079"/>
      <c r="AU234" s="1079"/>
      <c r="AV234" s="219" t="s">
        <v>390</v>
      </c>
      <c r="AW234" s="146" t="str">
        <f t="shared" si="0"/>
        <v/>
      </c>
      <c r="AX234" s="124"/>
      <c r="AY234" s="124"/>
      <c r="AZ234" s="124"/>
      <c r="BA234" s="124"/>
      <c r="BB234" s="124"/>
      <c r="BC234" s="124"/>
      <c r="BD234" s="125"/>
      <c r="BE234" s="125"/>
      <c r="BF234" s="125"/>
      <c r="BG234" s="171"/>
      <c r="BH234" s="171"/>
      <c r="BI234" s="171"/>
      <c r="BJ234" s="171"/>
      <c r="BK234" s="171"/>
      <c r="BL234" s="171"/>
      <c r="BM234" s="171"/>
      <c r="BN234" s="171"/>
      <c r="BO234" s="171"/>
      <c r="BP234" s="171"/>
      <c r="BQ234" s="171"/>
      <c r="BR234" s="171"/>
      <c r="BS234" s="171"/>
      <c r="BT234" s="171"/>
      <c r="BU234" s="171"/>
      <c r="BV234" s="171"/>
      <c r="BW234" s="171"/>
      <c r="BX234" s="171"/>
      <c r="BY234" s="171"/>
      <c r="BZ234" s="171"/>
      <c r="CA234" s="171"/>
      <c r="CB234" s="171"/>
      <c r="CC234" s="171"/>
      <c r="CD234" s="171"/>
      <c r="CE234" s="171"/>
      <c r="CF234" s="171"/>
      <c r="CG234" s="171"/>
      <c r="CH234" s="171"/>
      <c r="CI234" s="171"/>
      <c r="CJ234" s="171"/>
      <c r="CK234" s="171"/>
      <c r="CL234" s="171"/>
      <c r="CM234" s="171"/>
      <c r="CN234" s="171"/>
      <c r="CO234" s="171"/>
      <c r="CP234" s="171"/>
      <c r="CQ234" s="171"/>
      <c r="CR234" s="171"/>
      <c r="CS234" s="171"/>
      <c r="CT234" s="171"/>
    </row>
    <row r="235" spans="1:98" s="121" customFormat="1" ht="21.65" customHeight="1">
      <c r="A235" s="125"/>
      <c r="B235" s="125"/>
      <c r="C235" s="1057"/>
      <c r="D235" s="1058"/>
      <c r="E235" s="1068"/>
      <c r="F235" s="1069"/>
      <c r="G235" s="1069"/>
      <c r="H235" s="1069"/>
      <c r="I235" s="1069"/>
      <c r="J235" s="1070"/>
      <c r="K235" s="1071"/>
      <c r="L235" s="1072"/>
      <c r="M235" s="1072"/>
      <c r="N235" s="1072"/>
      <c r="O235" s="1072"/>
      <c r="P235" s="1072"/>
      <c r="Q235" s="1072"/>
      <c r="R235" s="1072"/>
      <c r="S235" s="1073"/>
      <c r="T235" s="1068"/>
      <c r="U235" s="1069"/>
      <c r="V235" s="1080"/>
      <c r="W235" s="1080"/>
      <c r="X235" s="1080"/>
      <c r="Y235" s="1080"/>
      <c r="Z235" s="1080"/>
      <c r="AA235" s="1080"/>
      <c r="AB235" s="1080"/>
      <c r="AC235" s="1080"/>
      <c r="AD235" s="1080"/>
      <c r="AE235" s="1080"/>
      <c r="AF235" s="1080"/>
      <c r="AG235" s="1077"/>
      <c r="AH235" s="1078"/>
      <c r="AI235" s="1078"/>
      <c r="AJ235" s="1078"/>
      <c r="AK235" s="1078"/>
      <c r="AL235" s="1078"/>
      <c r="AM235" s="1078"/>
      <c r="AN235" s="1078"/>
      <c r="AO235" s="218" t="s">
        <v>389</v>
      </c>
      <c r="AP235" s="1079"/>
      <c r="AQ235" s="1079"/>
      <c r="AR235" s="1079"/>
      <c r="AS235" s="1079"/>
      <c r="AT235" s="1079"/>
      <c r="AU235" s="1079"/>
      <c r="AV235" s="219" t="s">
        <v>390</v>
      </c>
      <c r="AW235" s="146" t="str">
        <f t="shared" si="0"/>
        <v/>
      </c>
      <c r="AX235" s="124"/>
      <c r="AY235" s="124"/>
      <c r="AZ235" s="124"/>
      <c r="BA235" s="124"/>
      <c r="BB235" s="124"/>
      <c r="BC235" s="124"/>
      <c r="BD235" s="125"/>
      <c r="BE235" s="125"/>
      <c r="BF235" s="125"/>
      <c r="BG235" s="171"/>
      <c r="BH235" s="171"/>
      <c r="BI235" s="171"/>
      <c r="BJ235" s="171"/>
      <c r="BK235" s="171"/>
      <c r="BL235" s="171"/>
      <c r="BM235" s="171"/>
      <c r="BN235" s="171"/>
      <c r="BO235" s="171"/>
      <c r="BP235" s="171"/>
      <c r="BQ235" s="171"/>
      <c r="BR235" s="171"/>
      <c r="BS235" s="171"/>
      <c r="BT235" s="171"/>
      <c r="BU235" s="220"/>
      <c r="BV235" s="171"/>
      <c r="BW235" s="171"/>
      <c r="BX235" s="171"/>
      <c r="BY235" s="171"/>
      <c r="BZ235" s="171"/>
      <c r="CA235" s="171"/>
      <c r="CB235" s="171"/>
      <c r="CC235" s="171"/>
      <c r="CD235" s="171"/>
      <c r="CE235" s="171"/>
      <c r="CF235" s="171"/>
      <c r="CG235" s="171"/>
      <c r="CH235" s="171"/>
      <c r="CI235" s="171"/>
      <c r="CJ235" s="171"/>
      <c r="CK235" s="171"/>
      <c r="CL235" s="171"/>
      <c r="CM235" s="171"/>
      <c r="CN235" s="171"/>
      <c r="CO235" s="171"/>
      <c r="CP235" s="171"/>
      <c r="CQ235" s="171"/>
      <c r="CR235" s="171"/>
      <c r="CS235" s="171"/>
      <c r="CT235" s="171"/>
    </row>
    <row r="236" spans="1:98" s="121" customFormat="1" ht="21.65" customHeight="1">
      <c r="A236" s="125"/>
      <c r="B236" s="125"/>
      <c r="C236" s="1057"/>
      <c r="D236" s="1058"/>
      <c r="E236" s="1068"/>
      <c r="F236" s="1069"/>
      <c r="G236" s="1069"/>
      <c r="H236" s="1069"/>
      <c r="I236" s="1069"/>
      <c r="J236" s="1070"/>
      <c r="K236" s="1071"/>
      <c r="L236" s="1072"/>
      <c r="M236" s="1072"/>
      <c r="N236" s="1072"/>
      <c r="O236" s="1072"/>
      <c r="P236" s="1072"/>
      <c r="Q236" s="1072"/>
      <c r="R236" s="1072"/>
      <c r="S236" s="1073"/>
      <c r="T236" s="1068"/>
      <c r="U236" s="1069"/>
      <c r="V236" s="1080"/>
      <c r="W236" s="1080"/>
      <c r="X236" s="1080"/>
      <c r="Y236" s="1080"/>
      <c r="Z236" s="1080"/>
      <c r="AA236" s="1080"/>
      <c r="AB236" s="1080"/>
      <c r="AC236" s="1080"/>
      <c r="AD236" s="1080"/>
      <c r="AE236" s="1080"/>
      <c r="AF236" s="1080"/>
      <c r="AG236" s="1077"/>
      <c r="AH236" s="1078"/>
      <c r="AI236" s="1078"/>
      <c r="AJ236" s="1078"/>
      <c r="AK236" s="1078"/>
      <c r="AL236" s="1078"/>
      <c r="AM236" s="1078"/>
      <c r="AN236" s="1078"/>
      <c r="AO236" s="218" t="s">
        <v>389</v>
      </c>
      <c r="AP236" s="1079"/>
      <c r="AQ236" s="1079"/>
      <c r="AR236" s="1079"/>
      <c r="AS236" s="1079"/>
      <c r="AT236" s="1079"/>
      <c r="AU236" s="1079"/>
      <c r="AV236" s="219" t="s">
        <v>390</v>
      </c>
      <c r="AW236" s="146" t="str">
        <f t="shared" si="0"/>
        <v/>
      </c>
      <c r="AX236" s="124"/>
      <c r="AY236" s="124"/>
      <c r="AZ236" s="124"/>
      <c r="BA236" s="124"/>
      <c r="BB236" s="124"/>
      <c r="BC236" s="124"/>
      <c r="BD236" s="125"/>
      <c r="BE236" s="125"/>
      <c r="BF236" s="125"/>
      <c r="BG236" s="171"/>
      <c r="BH236" s="171"/>
      <c r="BI236" s="171"/>
      <c r="BJ236" s="171"/>
      <c r="BK236" s="171"/>
      <c r="BL236" s="171"/>
      <c r="BM236" s="171"/>
      <c r="BN236" s="171"/>
      <c r="BO236" s="171"/>
      <c r="BP236" s="171"/>
      <c r="BQ236" s="171"/>
      <c r="BR236" s="171"/>
      <c r="BS236" s="171"/>
      <c r="BT236" s="171"/>
      <c r="BU236" s="171"/>
      <c r="BV236" s="171"/>
      <c r="BW236" s="171"/>
      <c r="BX236" s="171"/>
      <c r="BY236" s="171"/>
      <c r="BZ236" s="171"/>
      <c r="CA236" s="171"/>
      <c r="CB236" s="171"/>
      <c r="CC236" s="171"/>
      <c r="CD236" s="171"/>
      <c r="CE236" s="171"/>
      <c r="CF236" s="171"/>
      <c r="CG236" s="171"/>
      <c r="CH236" s="171"/>
      <c r="CI236" s="171"/>
      <c r="CJ236" s="171"/>
      <c r="CK236" s="171"/>
      <c r="CL236" s="171"/>
      <c r="CM236" s="171"/>
      <c r="CN236" s="171"/>
      <c r="CO236" s="171"/>
      <c r="CP236" s="171"/>
      <c r="CQ236" s="171"/>
      <c r="CR236" s="171"/>
      <c r="CS236" s="171"/>
      <c r="CT236" s="171"/>
    </row>
    <row r="237" spans="1:98" s="121" customFormat="1" ht="21.65" customHeight="1">
      <c r="A237" s="125"/>
      <c r="B237" s="125"/>
      <c r="C237" s="1057"/>
      <c r="D237" s="1058"/>
      <c r="E237" s="1068"/>
      <c r="F237" s="1069"/>
      <c r="G237" s="1069"/>
      <c r="H237" s="1069"/>
      <c r="I237" s="1069"/>
      <c r="J237" s="1070"/>
      <c r="K237" s="1071"/>
      <c r="L237" s="1072"/>
      <c r="M237" s="1072"/>
      <c r="N237" s="1072"/>
      <c r="O237" s="1072"/>
      <c r="P237" s="1072"/>
      <c r="Q237" s="1072"/>
      <c r="R237" s="1072"/>
      <c r="S237" s="1073"/>
      <c r="T237" s="1068"/>
      <c r="U237" s="1069"/>
      <c r="V237" s="1080"/>
      <c r="W237" s="1080"/>
      <c r="X237" s="1080"/>
      <c r="Y237" s="1080"/>
      <c r="Z237" s="1080"/>
      <c r="AA237" s="1080"/>
      <c r="AB237" s="1080"/>
      <c r="AC237" s="1080"/>
      <c r="AD237" s="1080"/>
      <c r="AE237" s="1080"/>
      <c r="AF237" s="1080"/>
      <c r="AG237" s="1077"/>
      <c r="AH237" s="1078"/>
      <c r="AI237" s="1078"/>
      <c r="AJ237" s="1078"/>
      <c r="AK237" s="1078"/>
      <c r="AL237" s="1078"/>
      <c r="AM237" s="1078"/>
      <c r="AN237" s="1078"/>
      <c r="AO237" s="218" t="s">
        <v>389</v>
      </c>
      <c r="AP237" s="1079"/>
      <c r="AQ237" s="1079"/>
      <c r="AR237" s="1079"/>
      <c r="AS237" s="1079"/>
      <c r="AT237" s="1079"/>
      <c r="AU237" s="1079"/>
      <c r="AV237" s="219" t="s">
        <v>390</v>
      </c>
      <c r="AW237" s="146" t="str">
        <f t="shared" si="0"/>
        <v/>
      </c>
      <c r="AX237" s="124"/>
      <c r="AY237" s="124"/>
      <c r="AZ237" s="124"/>
      <c r="BA237" s="124"/>
      <c r="BB237" s="124"/>
      <c r="BC237" s="124"/>
      <c r="BD237" s="125"/>
      <c r="BE237" s="125"/>
      <c r="BF237" s="125"/>
      <c r="BG237" s="171"/>
      <c r="BH237" s="171"/>
      <c r="BI237" s="171"/>
      <c r="BJ237" s="171"/>
      <c r="BK237" s="171"/>
      <c r="BL237" s="171"/>
      <c r="BM237" s="171"/>
      <c r="BN237" s="171"/>
      <c r="BO237" s="171"/>
      <c r="BP237" s="171"/>
      <c r="BQ237" s="171"/>
      <c r="BR237" s="171"/>
      <c r="BS237" s="171"/>
      <c r="BT237" s="171"/>
      <c r="BU237" s="171"/>
      <c r="BV237" s="171"/>
      <c r="BW237" s="171"/>
      <c r="BX237" s="171"/>
      <c r="BY237" s="171"/>
      <c r="BZ237" s="171"/>
      <c r="CA237" s="171"/>
      <c r="CB237" s="171"/>
      <c r="CC237" s="171"/>
      <c r="CD237" s="171"/>
      <c r="CE237" s="171"/>
      <c r="CF237" s="171"/>
      <c r="CG237" s="171"/>
      <c r="CH237" s="171"/>
      <c r="CI237" s="171"/>
      <c r="CJ237" s="171"/>
      <c r="CK237" s="171"/>
      <c r="CL237" s="171"/>
      <c r="CM237" s="171"/>
      <c r="CN237" s="171"/>
      <c r="CO237" s="171"/>
      <c r="CP237" s="171"/>
      <c r="CQ237" s="171"/>
      <c r="CR237" s="171"/>
      <c r="CS237" s="171"/>
      <c r="CT237" s="171"/>
    </row>
    <row r="238" spans="1:98" s="121" customFormat="1" ht="21.65" customHeight="1">
      <c r="A238" s="125"/>
      <c r="B238" s="125"/>
      <c r="C238" s="1057"/>
      <c r="D238" s="1058"/>
      <c r="E238" s="1081" t="s">
        <v>391</v>
      </c>
      <c r="F238" s="1082"/>
      <c r="G238" s="1082"/>
      <c r="H238" s="1082"/>
      <c r="I238" s="1082"/>
      <c r="J238" s="1083"/>
      <c r="K238" s="1071"/>
      <c r="L238" s="1072"/>
      <c r="M238" s="1072"/>
      <c r="N238" s="1072"/>
      <c r="O238" s="1072"/>
      <c r="P238" s="1072"/>
      <c r="Q238" s="1072"/>
      <c r="R238" s="1072"/>
      <c r="S238" s="1073"/>
      <c r="T238" s="1068"/>
      <c r="U238" s="1069"/>
      <c r="V238" s="1080"/>
      <c r="W238" s="1080"/>
      <c r="X238" s="1080"/>
      <c r="Y238" s="1080"/>
      <c r="Z238" s="1080"/>
      <c r="AA238" s="1080"/>
      <c r="AB238" s="1080"/>
      <c r="AC238" s="1080"/>
      <c r="AD238" s="1080"/>
      <c r="AE238" s="1080"/>
      <c r="AF238" s="1080"/>
      <c r="AG238" s="1077"/>
      <c r="AH238" s="1078"/>
      <c r="AI238" s="1078"/>
      <c r="AJ238" s="1078"/>
      <c r="AK238" s="1078"/>
      <c r="AL238" s="1078"/>
      <c r="AM238" s="1078"/>
      <c r="AN238" s="1078"/>
      <c r="AO238" s="218" t="s">
        <v>389</v>
      </c>
      <c r="AP238" s="1079"/>
      <c r="AQ238" s="1079"/>
      <c r="AR238" s="1079"/>
      <c r="AS238" s="1079"/>
      <c r="AT238" s="1079"/>
      <c r="AU238" s="1079"/>
      <c r="AV238" s="219" t="s">
        <v>390</v>
      </c>
      <c r="AW238" s="146" t="str">
        <f t="shared" si="0"/>
        <v/>
      </c>
      <c r="AX238" s="124"/>
      <c r="AY238" s="124"/>
      <c r="AZ238" s="124"/>
      <c r="BA238" s="124"/>
      <c r="BB238" s="124"/>
      <c r="BC238" s="124"/>
      <c r="BD238" s="125"/>
      <c r="BE238" s="125"/>
      <c r="BF238" s="125"/>
      <c r="BG238" s="171"/>
      <c r="BH238" s="171"/>
      <c r="BI238" s="171"/>
      <c r="BJ238" s="171"/>
      <c r="BK238" s="171"/>
      <c r="BL238" s="171"/>
      <c r="BM238" s="171"/>
      <c r="BN238" s="171"/>
      <c r="BO238" s="171"/>
      <c r="BP238" s="171"/>
      <c r="BQ238" s="171"/>
      <c r="BR238" s="171"/>
      <c r="BS238" s="171"/>
      <c r="BT238" s="171"/>
      <c r="BU238" s="171"/>
      <c r="BV238" s="171"/>
      <c r="BW238" s="171"/>
      <c r="BX238" s="171"/>
      <c r="BY238" s="171"/>
      <c r="BZ238" s="171"/>
      <c r="CA238" s="171"/>
      <c r="CB238" s="171"/>
      <c r="CC238" s="171"/>
      <c r="CD238" s="171"/>
      <c r="CE238" s="171"/>
      <c r="CF238" s="171"/>
      <c r="CG238" s="171"/>
      <c r="CH238" s="171"/>
      <c r="CI238" s="171"/>
      <c r="CJ238" s="171"/>
      <c r="CK238" s="171"/>
      <c r="CL238" s="171"/>
      <c r="CM238" s="171"/>
      <c r="CN238" s="171"/>
      <c r="CO238" s="171"/>
      <c r="CP238" s="171"/>
      <c r="CQ238" s="171"/>
      <c r="CR238" s="171"/>
      <c r="CS238" s="171"/>
      <c r="CT238" s="171"/>
    </row>
    <row r="239" spans="1:98" s="121" customFormat="1" ht="21.65" customHeight="1" thickBot="1">
      <c r="A239" s="125"/>
      <c r="B239" s="125"/>
      <c r="C239" s="1059"/>
      <c r="D239" s="1060"/>
      <c r="E239" s="1092" t="s">
        <v>391</v>
      </c>
      <c r="F239" s="1093"/>
      <c r="G239" s="1093"/>
      <c r="H239" s="1093"/>
      <c r="I239" s="1093"/>
      <c r="J239" s="1094"/>
      <c r="K239" s="1095"/>
      <c r="L239" s="1096"/>
      <c r="M239" s="1096"/>
      <c r="N239" s="1096"/>
      <c r="O239" s="1096"/>
      <c r="P239" s="1096"/>
      <c r="Q239" s="1096"/>
      <c r="R239" s="1096"/>
      <c r="S239" s="1097"/>
      <c r="T239" s="1098"/>
      <c r="U239" s="1099"/>
      <c r="V239" s="1100"/>
      <c r="W239" s="1100"/>
      <c r="X239" s="1100"/>
      <c r="Y239" s="1100"/>
      <c r="Z239" s="1100"/>
      <c r="AA239" s="1100"/>
      <c r="AB239" s="1100"/>
      <c r="AC239" s="1100"/>
      <c r="AD239" s="1100"/>
      <c r="AE239" s="1100"/>
      <c r="AF239" s="1100"/>
      <c r="AG239" s="1101"/>
      <c r="AH239" s="1102"/>
      <c r="AI239" s="1102"/>
      <c r="AJ239" s="1102"/>
      <c r="AK239" s="1102"/>
      <c r="AL239" s="1102"/>
      <c r="AM239" s="1102"/>
      <c r="AN239" s="1102"/>
      <c r="AO239" s="221" t="s">
        <v>389</v>
      </c>
      <c r="AP239" s="1084"/>
      <c r="AQ239" s="1084"/>
      <c r="AR239" s="1084"/>
      <c r="AS239" s="1084"/>
      <c r="AT239" s="1084"/>
      <c r="AU239" s="1084"/>
      <c r="AV239" s="222" t="s">
        <v>390</v>
      </c>
      <c r="AW239" s="146" t="str">
        <f t="shared" si="0"/>
        <v/>
      </c>
      <c r="AX239" s="124"/>
      <c r="AY239" s="124"/>
      <c r="AZ239" s="124"/>
      <c r="BA239" s="124"/>
      <c r="BB239" s="124"/>
      <c r="BC239" s="124"/>
      <c r="BD239" s="125"/>
      <c r="BE239" s="125"/>
      <c r="BF239" s="125"/>
      <c r="BG239" s="171"/>
      <c r="BH239" s="171"/>
      <c r="BI239" s="171"/>
      <c r="BJ239" s="171"/>
      <c r="BK239" s="171"/>
      <c r="BL239" s="171"/>
      <c r="BM239" s="171"/>
      <c r="BN239" s="171"/>
      <c r="BO239" s="171"/>
      <c r="BP239" s="171"/>
      <c r="BQ239" s="171"/>
      <c r="BR239" s="171"/>
      <c r="BS239" s="171"/>
      <c r="BT239" s="171"/>
      <c r="BU239" s="171"/>
      <c r="BV239" s="171"/>
      <c r="BW239" s="171"/>
      <c r="BX239" s="171"/>
      <c r="BY239" s="171"/>
      <c r="BZ239" s="171"/>
      <c r="CA239" s="171"/>
      <c r="CB239" s="171"/>
      <c r="CC239" s="171"/>
      <c r="CD239" s="171"/>
      <c r="CE239" s="171"/>
      <c r="CF239" s="171"/>
      <c r="CG239" s="171"/>
      <c r="CH239" s="171"/>
      <c r="CI239" s="171"/>
      <c r="CJ239" s="171"/>
      <c r="CK239" s="171"/>
      <c r="CL239" s="171"/>
      <c r="CM239" s="171"/>
      <c r="CN239" s="171"/>
      <c r="CO239" s="171"/>
      <c r="CP239" s="171"/>
      <c r="CQ239" s="171"/>
      <c r="CR239" s="171"/>
      <c r="CS239" s="171"/>
      <c r="CT239" s="171"/>
    </row>
    <row r="240" spans="1:98" s="121" customFormat="1" ht="21.65" customHeight="1" thickBot="1">
      <c r="A240" s="125"/>
      <c r="B240" s="125"/>
      <c r="C240" s="1085" t="s">
        <v>300</v>
      </c>
      <c r="D240" s="1086"/>
      <c r="E240" s="1086"/>
      <c r="F240" s="1086"/>
      <c r="G240" s="1086"/>
      <c r="H240" s="1086"/>
      <c r="I240" s="1086"/>
      <c r="J240" s="1086"/>
      <c r="K240" s="1086"/>
      <c r="L240" s="1086"/>
      <c r="M240" s="1086"/>
      <c r="N240" s="1086"/>
      <c r="O240" s="1086"/>
      <c r="P240" s="1086"/>
      <c r="Q240" s="1086"/>
      <c r="R240" s="1086"/>
      <c r="S240" s="1086"/>
      <c r="T240" s="1086"/>
      <c r="U240" s="1086"/>
      <c r="V240" s="1086"/>
      <c r="W240" s="1086"/>
      <c r="X240" s="1087"/>
      <c r="Y240" s="1088" t="s">
        <v>421</v>
      </c>
      <c r="Z240" s="1089"/>
      <c r="AA240" s="1089"/>
      <c r="AB240" s="1089"/>
      <c r="AC240" s="1089"/>
      <c r="AD240" s="1090" t="s">
        <v>422</v>
      </c>
      <c r="AE240" s="1090"/>
      <c r="AF240" s="1090"/>
      <c r="AG240" s="1091"/>
      <c r="AH240" s="911"/>
      <c r="AI240" s="912"/>
      <c r="AJ240" s="913"/>
      <c r="AK240" s="914" t="s">
        <v>27</v>
      </c>
      <c r="AL240" s="915"/>
      <c r="AM240" s="915"/>
      <c r="AN240" s="916"/>
      <c r="AO240" s="911"/>
      <c r="AP240" s="912"/>
      <c r="AQ240" s="913"/>
      <c r="AR240" s="880" t="s">
        <v>16</v>
      </c>
      <c r="AS240" s="884"/>
      <c r="AT240" s="884"/>
      <c r="AU240" s="884"/>
      <c r="AV240" s="884"/>
      <c r="AW240" s="118" t="str">
        <f>IF(AND(AH240="〇",AO240="〇"),"要確認","")</f>
        <v/>
      </c>
      <c r="AX240" s="124"/>
      <c r="AY240" s="124"/>
      <c r="AZ240" s="124"/>
      <c r="BA240" s="124"/>
      <c r="BB240" s="124"/>
      <c r="BC240" s="124"/>
      <c r="BD240" s="125"/>
      <c r="BE240" s="125"/>
      <c r="BF240" s="125"/>
      <c r="BG240" s="171"/>
      <c r="BH240" s="171"/>
      <c r="BI240" s="171"/>
      <c r="BJ240" s="171"/>
      <c r="BK240" s="171"/>
      <c r="BL240" s="171"/>
      <c r="BM240" s="171"/>
      <c r="BN240" s="171"/>
      <c r="BO240" s="171"/>
      <c r="BP240" s="171"/>
      <c r="BQ240" s="171"/>
      <c r="BR240" s="171"/>
      <c r="BS240" s="171"/>
      <c r="BT240" s="171"/>
      <c r="BU240" s="171"/>
      <c r="BV240" s="171"/>
      <c r="BW240" s="171"/>
      <c r="BX240" s="171"/>
      <c r="BY240" s="171"/>
      <c r="BZ240" s="171"/>
      <c r="CA240" s="171"/>
      <c r="CB240" s="171"/>
      <c r="CC240" s="171"/>
      <c r="CD240" s="171"/>
      <c r="CE240" s="171"/>
      <c r="CF240" s="171"/>
      <c r="CG240" s="171"/>
      <c r="CH240" s="171"/>
      <c r="CI240" s="171"/>
      <c r="CJ240" s="171"/>
      <c r="CK240" s="171"/>
      <c r="CL240" s="171"/>
      <c r="CM240" s="171"/>
      <c r="CN240" s="171"/>
      <c r="CO240" s="171"/>
      <c r="CP240" s="171"/>
      <c r="CQ240" s="171"/>
      <c r="CR240" s="171"/>
      <c r="CS240" s="171"/>
      <c r="CT240" s="171"/>
    </row>
    <row r="241" spans="1:98" s="121" customFormat="1" ht="24.65" customHeight="1">
      <c r="A241" s="125"/>
      <c r="B241" s="125"/>
      <c r="C241" s="210" t="s">
        <v>232</v>
      </c>
      <c r="D241" s="223"/>
      <c r="E241" s="223"/>
      <c r="F241" s="223"/>
      <c r="G241" s="223"/>
      <c r="H241" s="223"/>
      <c r="I241" s="223"/>
      <c r="J241" s="223"/>
      <c r="K241" s="125"/>
      <c r="L241" s="125"/>
      <c r="M241" s="125"/>
      <c r="N241" s="125"/>
      <c r="O241" s="125"/>
      <c r="P241" s="125"/>
      <c r="Q241" s="125"/>
      <c r="R241" s="125"/>
      <c r="S241" s="125"/>
      <c r="T241" s="125"/>
      <c r="U241" s="125"/>
      <c r="V241" s="125"/>
      <c r="W241" s="125"/>
      <c r="X241" s="125"/>
      <c r="Y241" s="125"/>
      <c r="Z241" s="125"/>
      <c r="AA241" s="125"/>
      <c r="AB241" s="125"/>
      <c r="AC241" s="125"/>
      <c r="AD241" s="125"/>
      <c r="AE241" s="125"/>
      <c r="AF241" s="125"/>
      <c r="AG241" s="125"/>
      <c r="AH241" s="125"/>
      <c r="AI241" s="125"/>
      <c r="AJ241" s="125"/>
      <c r="AK241" s="125"/>
      <c r="AL241" s="125"/>
      <c r="AM241" s="125"/>
      <c r="AN241" s="125"/>
      <c r="AO241" s="125"/>
      <c r="AP241" s="125"/>
      <c r="AQ241" s="125"/>
      <c r="AR241" s="125"/>
      <c r="AS241" s="125"/>
      <c r="AT241" s="125"/>
      <c r="AU241" s="125"/>
      <c r="AV241" s="125"/>
      <c r="AW241" s="125"/>
      <c r="AX241" s="125"/>
      <c r="AY241" s="224"/>
      <c r="AZ241" s="125"/>
      <c r="BA241" s="125"/>
      <c r="BB241" s="125"/>
      <c r="BC241" s="125"/>
      <c r="BD241" s="125"/>
      <c r="BE241" s="125"/>
      <c r="BF241" s="125"/>
      <c r="BG241" s="171"/>
      <c r="BH241" s="171"/>
      <c r="BI241" s="171"/>
      <c r="BJ241" s="171"/>
      <c r="BK241" s="171"/>
      <c r="BL241" s="171"/>
      <c r="BM241" s="171"/>
      <c r="BN241" s="171"/>
      <c r="BO241" s="171"/>
      <c r="BP241" s="171"/>
      <c r="BQ241" s="171"/>
      <c r="BR241" s="171"/>
      <c r="BS241" s="171"/>
      <c r="BT241" s="171"/>
      <c r="BU241" s="171"/>
      <c r="BV241" s="171"/>
      <c r="BW241" s="171"/>
      <c r="BX241" s="171"/>
      <c r="BY241" s="171"/>
      <c r="BZ241" s="171"/>
      <c r="CA241" s="171"/>
      <c r="CB241" s="171"/>
      <c r="CC241" s="171"/>
      <c r="CD241" s="171"/>
      <c r="CE241" s="171"/>
      <c r="CF241" s="171"/>
      <c r="CG241" s="171"/>
      <c r="CH241" s="171"/>
      <c r="CI241" s="171"/>
      <c r="CJ241" s="171"/>
      <c r="CK241" s="171"/>
      <c r="CL241" s="171"/>
      <c r="CM241" s="171"/>
      <c r="CN241" s="171"/>
      <c r="CO241" s="171"/>
      <c r="CP241" s="171"/>
      <c r="CQ241" s="171"/>
      <c r="CR241" s="171"/>
      <c r="CS241" s="171"/>
      <c r="CT241" s="171"/>
    </row>
    <row r="242" spans="1:98" s="121" customFormat="1" ht="24" customHeight="1">
      <c r="A242" s="125"/>
      <c r="B242" s="125"/>
      <c r="C242" s="673" t="s">
        <v>320</v>
      </c>
      <c r="D242" s="674"/>
      <c r="E242" s="674"/>
      <c r="F242" s="674"/>
      <c r="G242" s="674"/>
      <c r="H242" s="674"/>
      <c r="I242" s="675"/>
      <c r="J242" s="579" t="s">
        <v>262</v>
      </c>
      <c r="K242" s="580"/>
      <c r="L242" s="580"/>
      <c r="M242" s="580"/>
      <c r="N242" s="1109"/>
      <c r="O242" s="1045" t="s">
        <v>443</v>
      </c>
      <c r="P242" s="1045"/>
      <c r="Q242" s="1045"/>
      <c r="R242" s="1045"/>
      <c r="S242" s="1045"/>
      <c r="T242" s="1045"/>
      <c r="U242" s="1045"/>
      <c r="V242" s="1045"/>
      <c r="W242" s="1045"/>
      <c r="X242" s="1045"/>
      <c r="Y242" s="1045"/>
      <c r="Z242" s="1045"/>
      <c r="AA242" s="1045"/>
      <c r="AB242" s="1045"/>
      <c r="AC242" s="1045"/>
      <c r="AD242" s="1045"/>
      <c r="AE242" s="1045"/>
      <c r="AF242" s="1045"/>
      <c r="AG242" s="1045"/>
      <c r="AH242" s="1045"/>
      <c r="AI242" s="1045"/>
      <c r="AJ242" s="1045"/>
      <c r="AK242" s="1045"/>
      <c r="AL242" s="1045"/>
      <c r="AM242" s="1045"/>
      <c r="AN242" s="1045" t="s">
        <v>233</v>
      </c>
      <c r="AO242" s="1045"/>
      <c r="AP242" s="1045"/>
      <c r="AQ242" s="1045"/>
      <c r="AR242" s="1045"/>
      <c r="AS242" s="1045"/>
      <c r="AT242" s="1045"/>
      <c r="AU242" s="1045"/>
      <c r="AV242" s="1045"/>
      <c r="AW242" s="126"/>
      <c r="AX242" s="126"/>
      <c r="AY242" s="126"/>
      <c r="AZ242" s="126"/>
      <c r="BA242" s="126"/>
      <c r="BB242" s="126"/>
      <c r="BC242" s="126"/>
      <c r="BD242" s="125"/>
      <c r="BE242" s="125"/>
      <c r="BF242" s="125"/>
      <c r="BG242" s="171"/>
      <c r="BH242" s="171"/>
      <c r="BI242" s="171"/>
      <c r="BJ242" s="171"/>
      <c r="BK242" s="171"/>
      <c r="BL242" s="171"/>
      <c r="BM242" s="171"/>
      <c r="BN242" s="171"/>
      <c r="BO242" s="171"/>
      <c r="BP242" s="171"/>
      <c r="BQ242" s="171"/>
      <c r="BR242" s="171"/>
      <c r="BS242" s="171"/>
      <c r="BT242" s="171"/>
      <c r="BU242" s="171"/>
      <c r="BV242" s="171"/>
      <c r="BW242" s="171"/>
      <c r="BX242" s="171"/>
      <c r="BY242" s="171"/>
      <c r="BZ242" s="171"/>
      <c r="CA242" s="171"/>
      <c r="CB242" s="171"/>
      <c r="CC242" s="171"/>
      <c r="CD242" s="171"/>
      <c r="CE242" s="171"/>
      <c r="CF242" s="171"/>
      <c r="CG242" s="171"/>
      <c r="CH242" s="171"/>
      <c r="CI242" s="171"/>
      <c r="CJ242" s="171"/>
      <c r="CK242" s="171"/>
      <c r="CL242" s="171"/>
      <c r="CM242" s="171"/>
      <c r="CN242" s="171"/>
      <c r="CO242" s="171"/>
      <c r="CP242" s="171"/>
      <c r="CQ242" s="171"/>
      <c r="CR242" s="171"/>
      <c r="CS242" s="171"/>
      <c r="CT242" s="171"/>
    </row>
    <row r="243" spans="1:98" s="121" customFormat="1" ht="49.75" customHeight="1">
      <c r="A243" s="125"/>
      <c r="B243" s="125"/>
      <c r="C243" s="1057"/>
      <c r="D243" s="1107"/>
      <c r="E243" s="1107"/>
      <c r="F243" s="1107"/>
      <c r="G243" s="1107"/>
      <c r="H243" s="1107"/>
      <c r="I243" s="1058"/>
      <c r="J243" s="1047"/>
      <c r="K243" s="1048"/>
      <c r="L243" s="1048"/>
      <c r="M243" s="1048"/>
      <c r="N243" s="1049"/>
      <c r="O243" s="1110"/>
      <c r="P243" s="1111"/>
      <c r="Q243" s="1111"/>
      <c r="R243" s="1111"/>
      <c r="S243" s="1111"/>
      <c r="T243" s="1111"/>
      <c r="U243" s="1111"/>
      <c r="V243" s="1111"/>
      <c r="W243" s="1111"/>
      <c r="X243" s="1111"/>
      <c r="Y243" s="1111"/>
      <c r="Z243" s="1111"/>
      <c r="AA243" s="1111"/>
      <c r="AB243" s="1111"/>
      <c r="AC243" s="1111"/>
      <c r="AD243" s="1111"/>
      <c r="AE243" s="1111"/>
      <c r="AF243" s="1111"/>
      <c r="AG243" s="1111"/>
      <c r="AH243" s="1111"/>
      <c r="AI243" s="1111"/>
      <c r="AJ243" s="1111"/>
      <c r="AK243" s="1111"/>
      <c r="AL243" s="1111"/>
      <c r="AM243" s="1112"/>
      <c r="AN243" s="1113"/>
      <c r="AO243" s="1113"/>
      <c r="AP243" s="1113"/>
      <c r="AQ243" s="1113"/>
      <c r="AR243" s="1113"/>
      <c r="AS243" s="1113"/>
      <c r="AT243" s="1113"/>
      <c r="AU243" s="1113"/>
      <c r="AV243" s="1113"/>
      <c r="AW243" s="126"/>
      <c r="AX243" s="126"/>
      <c r="AY243" s="126"/>
      <c r="AZ243" s="126"/>
      <c r="BA243" s="126"/>
      <c r="BB243" s="126"/>
      <c r="BC243" s="126"/>
      <c r="BD243" s="125"/>
      <c r="BE243" s="125"/>
      <c r="BF243" s="125"/>
      <c r="BG243" s="171"/>
      <c r="BH243" s="171"/>
      <c r="BI243" s="171"/>
      <c r="BJ243" s="171"/>
      <c r="BK243" s="171"/>
      <c r="BL243" s="171"/>
      <c r="BM243" s="171"/>
      <c r="BN243" s="171"/>
      <c r="BO243" s="171"/>
      <c r="BP243" s="171"/>
      <c r="BQ243" s="171"/>
      <c r="BR243" s="171"/>
      <c r="BS243" s="171"/>
      <c r="BT243" s="171"/>
      <c r="BU243" s="171"/>
      <c r="BV243" s="171"/>
      <c r="BW243" s="171"/>
      <c r="BX243" s="171"/>
      <c r="BY243" s="171"/>
      <c r="BZ243" s="171"/>
      <c r="CA243" s="171"/>
      <c r="CB243" s="171"/>
      <c r="CC243" s="171"/>
      <c r="CD243" s="171"/>
      <c r="CE243" s="171"/>
      <c r="CF243" s="171"/>
      <c r="CG243" s="171"/>
      <c r="CH243" s="171"/>
      <c r="CI243" s="171"/>
      <c r="CJ243" s="171"/>
      <c r="CK243" s="171"/>
      <c r="CL243" s="171"/>
      <c r="CM243" s="171"/>
      <c r="CN243" s="171"/>
      <c r="CO243" s="171"/>
      <c r="CP243" s="171"/>
      <c r="CQ243" s="171"/>
      <c r="CR243" s="171"/>
      <c r="CS243" s="171"/>
      <c r="CT243" s="171"/>
    </row>
    <row r="244" spans="1:98" s="121" customFormat="1" ht="49.75" customHeight="1">
      <c r="A244" s="125"/>
      <c r="B244" s="125"/>
      <c r="C244" s="1057"/>
      <c r="D244" s="1107"/>
      <c r="E244" s="1107"/>
      <c r="F244" s="1107"/>
      <c r="G244" s="1107"/>
      <c r="H244" s="1107"/>
      <c r="I244" s="1058"/>
      <c r="J244" s="1068"/>
      <c r="K244" s="1069"/>
      <c r="L244" s="1069"/>
      <c r="M244" s="1069"/>
      <c r="N244" s="1070"/>
      <c r="O244" s="1103"/>
      <c r="P244" s="1104"/>
      <c r="Q244" s="1104"/>
      <c r="R244" s="1104"/>
      <c r="S244" s="1104"/>
      <c r="T244" s="1104"/>
      <c r="U244" s="1104"/>
      <c r="V244" s="1104"/>
      <c r="W244" s="1104"/>
      <c r="X244" s="1104"/>
      <c r="Y244" s="1104"/>
      <c r="Z244" s="1104"/>
      <c r="AA244" s="1104"/>
      <c r="AB244" s="1104"/>
      <c r="AC244" s="1104"/>
      <c r="AD244" s="1104"/>
      <c r="AE244" s="1104"/>
      <c r="AF244" s="1104"/>
      <c r="AG244" s="1104"/>
      <c r="AH244" s="1104"/>
      <c r="AI244" s="1104"/>
      <c r="AJ244" s="1104"/>
      <c r="AK244" s="1104"/>
      <c r="AL244" s="1104"/>
      <c r="AM244" s="1105"/>
      <c r="AN244" s="1106"/>
      <c r="AO244" s="1106"/>
      <c r="AP244" s="1106"/>
      <c r="AQ244" s="1106"/>
      <c r="AR244" s="1106"/>
      <c r="AS244" s="1106"/>
      <c r="AT244" s="1106"/>
      <c r="AU244" s="1106"/>
      <c r="AV244" s="1106"/>
      <c r="AW244" s="109"/>
      <c r="AX244" s="109"/>
      <c r="AY244" s="109"/>
      <c r="AZ244" s="109"/>
      <c r="BA244" s="109"/>
      <c r="BB244" s="109"/>
      <c r="BC244" s="109"/>
      <c r="BD244" s="125"/>
      <c r="BE244" s="125"/>
      <c r="BF244" s="125"/>
      <c r="BG244" s="171"/>
      <c r="BH244" s="171"/>
      <c r="BI244" s="171"/>
      <c r="BJ244" s="171"/>
      <c r="BK244" s="171"/>
      <c r="BL244" s="171"/>
      <c r="BM244" s="171"/>
      <c r="BN244" s="171"/>
      <c r="BO244" s="171"/>
      <c r="BP244" s="171"/>
      <c r="BQ244" s="171"/>
      <c r="BR244" s="171"/>
      <c r="BS244" s="171"/>
      <c r="BT244" s="171"/>
      <c r="BU244" s="171"/>
      <c r="BV244" s="171"/>
      <c r="BW244" s="171"/>
      <c r="BX244" s="171"/>
      <c r="BY244" s="171"/>
      <c r="BZ244" s="171"/>
      <c r="CA244" s="171"/>
      <c r="CB244" s="171"/>
      <c r="CC244" s="171"/>
      <c r="CD244" s="171"/>
      <c r="CE244" s="171"/>
      <c r="CF244" s="171"/>
      <c r="CG244" s="171"/>
      <c r="CH244" s="171"/>
      <c r="CI244" s="171"/>
      <c r="CJ244" s="171"/>
      <c r="CK244" s="171"/>
      <c r="CL244" s="171"/>
      <c r="CM244" s="171"/>
      <c r="CN244" s="171"/>
      <c r="CO244" s="171"/>
      <c r="CP244" s="171"/>
      <c r="CQ244" s="171"/>
      <c r="CR244" s="171"/>
      <c r="CS244" s="171"/>
      <c r="CT244" s="171"/>
    </row>
    <row r="245" spans="1:98" s="121" customFormat="1" ht="49.75" customHeight="1">
      <c r="A245" s="125"/>
      <c r="B245" s="125"/>
      <c r="C245" s="1057"/>
      <c r="D245" s="1107"/>
      <c r="E245" s="1107"/>
      <c r="F245" s="1107"/>
      <c r="G245" s="1107"/>
      <c r="H245" s="1107"/>
      <c r="I245" s="1058"/>
      <c r="J245" s="1068"/>
      <c r="K245" s="1069"/>
      <c r="L245" s="1069"/>
      <c r="M245" s="1069"/>
      <c r="N245" s="1070"/>
      <c r="O245" s="1103"/>
      <c r="P245" s="1104"/>
      <c r="Q245" s="1104"/>
      <c r="R245" s="1104"/>
      <c r="S245" s="1104"/>
      <c r="T245" s="1104"/>
      <c r="U245" s="1104"/>
      <c r="V245" s="1104"/>
      <c r="W245" s="1104"/>
      <c r="X245" s="1104"/>
      <c r="Y245" s="1104"/>
      <c r="Z245" s="1104"/>
      <c r="AA245" s="1104"/>
      <c r="AB245" s="1104"/>
      <c r="AC245" s="1104"/>
      <c r="AD245" s="1104"/>
      <c r="AE245" s="1104"/>
      <c r="AF245" s="1104"/>
      <c r="AG245" s="1104"/>
      <c r="AH245" s="1104"/>
      <c r="AI245" s="1104"/>
      <c r="AJ245" s="1104"/>
      <c r="AK245" s="1104"/>
      <c r="AL245" s="1104"/>
      <c r="AM245" s="1105"/>
      <c r="AN245" s="1106"/>
      <c r="AO245" s="1106"/>
      <c r="AP245" s="1106"/>
      <c r="AQ245" s="1106"/>
      <c r="AR245" s="1106"/>
      <c r="AS245" s="1106"/>
      <c r="AT245" s="1106"/>
      <c r="AU245" s="1106"/>
      <c r="AV245" s="1106"/>
      <c r="AW245" s="109"/>
      <c r="AX245" s="109"/>
      <c r="AY245" s="109"/>
      <c r="AZ245" s="109"/>
      <c r="BA245" s="109"/>
      <c r="BB245" s="109"/>
      <c r="BC245" s="109"/>
      <c r="BD245" s="125"/>
      <c r="BE245" s="125"/>
      <c r="BF245" s="125"/>
      <c r="BG245" s="171"/>
      <c r="BH245" s="171"/>
      <c r="BI245" s="171"/>
      <c r="BJ245" s="171"/>
      <c r="BK245" s="171"/>
      <c r="BL245" s="171"/>
      <c r="BM245" s="171"/>
      <c r="BN245" s="171"/>
      <c r="BO245" s="171"/>
      <c r="BP245" s="171"/>
      <c r="BQ245" s="171"/>
      <c r="BR245" s="171"/>
      <c r="BS245" s="171"/>
      <c r="BT245" s="171"/>
      <c r="BU245" s="171"/>
      <c r="BV245" s="171"/>
      <c r="BW245" s="171"/>
      <c r="BX245" s="171"/>
      <c r="BY245" s="171"/>
      <c r="BZ245" s="171"/>
      <c r="CA245" s="171"/>
      <c r="CB245" s="171"/>
      <c r="CC245" s="171"/>
      <c r="CD245" s="171"/>
      <c r="CE245" s="171"/>
      <c r="CF245" s="171"/>
      <c r="CG245" s="171"/>
      <c r="CH245" s="171"/>
      <c r="CI245" s="171"/>
      <c r="CJ245" s="171"/>
      <c r="CK245" s="171"/>
      <c r="CL245" s="171"/>
      <c r="CM245" s="171"/>
      <c r="CN245" s="171"/>
      <c r="CO245" s="171"/>
      <c r="CP245" s="171"/>
      <c r="CQ245" s="171"/>
      <c r="CR245" s="171"/>
      <c r="CS245" s="171"/>
      <c r="CT245" s="171"/>
    </row>
    <row r="246" spans="1:98" s="121" customFormat="1" ht="49.75" customHeight="1">
      <c r="A246" s="125"/>
      <c r="B246" s="125"/>
      <c r="C246" s="1057"/>
      <c r="D246" s="1107"/>
      <c r="E246" s="1107"/>
      <c r="F246" s="1107"/>
      <c r="G246" s="1107"/>
      <c r="H246" s="1107"/>
      <c r="I246" s="1058"/>
      <c r="J246" s="1068"/>
      <c r="K246" s="1069"/>
      <c r="L246" s="1069"/>
      <c r="M246" s="1069"/>
      <c r="N246" s="1070"/>
      <c r="O246" s="1071"/>
      <c r="P246" s="1072"/>
      <c r="Q246" s="1072"/>
      <c r="R246" s="1072"/>
      <c r="S246" s="1072"/>
      <c r="T246" s="1072"/>
      <c r="U246" s="1072"/>
      <c r="V246" s="1072"/>
      <c r="W246" s="1072"/>
      <c r="X246" s="1072"/>
      <c r="Y246" s="1072"/>
      <c r="Z246" s="1072"/>
      <c r="AA246" s="1072"/>
      <c r="AB246" s="1072"/>
      <c r="AC246" s="1072"/>
      <c r="AD246" s="1072"/>
      <c r="AE246" s="1072"/>
      <c r="AF246" s="1072"/>
      <c r="AG246" s="1072"/>
      <c r="AH246" s="1072"/>
      <c r="AI246" s="1072"/>
      <c r="AJ246" s="1072"/>
      <c r="AK246" s="1072"/>
      <c r="AL246" s="1072"/>
      <c r="AM246" s="1073"/>
      <c r="AN246" s="1106"/>
      <c r="AO246" s="1106"/>
      <c r="AP246" s="1106"/>
      <c r="AQ246" s="1106"/>
      <c r="AR246" s="1106"/>
      <c r="AS246" s="1106"/>
      <c r="AT246" s="1106"/>
      <c r="AU246" s="1106"/>
      <c r="AV246" s="1106"/>
      <c r="AW246" s="109"/>
      <c r="AX246" s="109"/>
      <c r="AY246" s="109"/>
      <c r="AZ246" s="109"/>
      <c r="BA246" s="109"/>
      <c r="BB246" s="109"/>
      <c r="BC246" s="109"/>
      <c r="BD246" s="125"/>
      <c r="BE246" s="125"/>
      <c r="BF246" s="125"/>
      <c r="BG246" s="171"/>
      <c r="BH246" s="171"/>
      <c r="BI246" s="171"/>
      <c r="BJ246" s="171"/>
      <c r="BK246" s="171"/>
      <c r="BL246" s="171"/>
      <c r="BM246" s="171"/>
      <c r="BN246" s="171"/>
      <c r="BO246" s="171"/>
      <c r="BP246" s="171"/>
      <c r="BQ246" s="171"/>
      <c r="BR246" s="171"/>
      <c r="BS246" s="171"/>
      <c r="BT246" s="171"/>
      <c r="BU246" s="171"/>
      <c r="BV246" s="171"/>
      <c r="BW246" s="171"/>
      <c r="BX246" s="171"/>
      <c r="BY246" s="171"/>
      <c r="BZ246" s="171"/>
      <c r="CA246" s="171"/>
      <c r="CB246" s="171"/>
      <c r="CC246" s="171"/>
      <c r="CD246" s="171"/>
      <c r="CE246" s="171"/>
      <c r="CF246" s="171"/>
      <c r="CG246" s="171"/>
      <c r="CH246" s="171"/>
      <c r="CI246" s="171"/>
      <c r="CJ246" s="171"/>
      <c r="CK246" s="171"/>
      <c r="CL246" s="171"/>
      <c r="CM246" s="171"/>
      <c r="CN246" s="171"/>
      <c r="CO246" s="171"/>
      <c r="CP246" s="171"/>
      <c r="CQ246" s="171"/>
      <c r="CR246" s="171"/>
      <c r="CS246" s="171"/>
      <c r="CT246" s="171"/>
    </row>
    <row r="247" spans="1:98" s="121" customFormat="1" ht="49.75" customHeight="1">
      <c r="A247" s="125"/>
      <c r="B247" s="125"/>
      <c r="C247" s="1057"/>
      <c r="D247" s="1107"/>
      <c r="E247" s="1107"/>
      <c r="F247" s="1107"/>
      <c r="G247" s="1107"/>
      <c r="H247" s="1107"/>
      <c r="I247" s="1058"/>
      <c r="J247" s="1068"/>
      <c r="K247" s="1069"/>
      <c r="L247" s="1069"/>
      <c r="M247" s="1069"/>
      <c r="N247" s="1070"/>
      <c r="O247" s="1071"/>
      <c r="P247" s="1072"/>
      <c r="Q247" s="1072"/>
      <c r="R247" s="1072"/>
      <c r="S247" s="1072"/>
      <c r="T247" s="1072"/>
      <c r="U247" s="1072"/>
      <c r="V247" s="1072"/>
      <c r="W247" s="1072"/>
      <c r="X247" s="1072"/>
      <c r="Y247" s="1072"/>
      <c r="Z247" s="1072"/>
      <c r="AA247" s="1072"/>
      <c r="AB247" s="1072"/>
      <c r="AC247" s="1072"/>
      <c r="AD247" s="1072"/>
      <c r="AE247" s="1072"/>
      <c r="AF247" s="1072"/>
      <c r="AG247" s="1072"/>
      <c r="AH247" s="1072"/>
      <c r="AI247" s="1072"/>
      <c r="AJ247" s="1072"/>
      <c r="AK247" s="1072"/>
      <c r="AL247" s="1072"/>
      <c r="AM247" s="1073"/>
      <c r="AN247" s="1106"/>
      <c r="AO247" s="1106"/>
      <c r="AP247" s="1106"/>
      <c r="AQ247" s="1106"/>
      <c r="AR247" s="1106"/>
      <c r="AS247" s="1106"/>
      <c r="AT247" s="1106"/>
      <c r="AU247" s="1106"/>
      <c r="AV247" s="1106"/>
      <c r="AW247" s="109"/>
      <c r="AX247" s="109"/>
      <c r="AY247" s="109"/>
      <c r="AZ247" s="109"/>
      <c r="BA247" s="109"/>
      <c r="BB247" s="109"/>
      <c r="BC247" s="109"/>
      <c r="BD247" s="125"/>
      <c r="BE247" s="125"/>
      <c r="BF247" s="125"/>
      <c r="BG247" s="171"/>
      <c r="BH247" s="171"/>
      <c r="BI247" s="171"/>
      <c r="BJ247" s="171"/>
      <c r="BK247" s="171"/>
      <c r="BL247" s="171"/>
      <c r="BM247" s="171"/>
      <c r="BN247" s="171"/>
      <c r="BO247" s="171"/>
      <c r="BP247" s="171"/>
      <c r="BQ247" s="171"/>
      <c r="BR247" s="171"/>
      <c r="BS247" s="171"/>
      <c r="BT247" s="171"/>
      <c r="BU247" s="171"/>
      <c r="BV247" s="171"/>
      <c r="BW247" s="171"/>
      <c r="BX247" s="171"/>
      <c r="BY247" s="171"/>
      <c r="BZ247" s="171"/>
      <c r="CA247" s="171"/>
      <c r="CB247" s="171"/>
      <c r="CC247" s="171"/>
      <c r="CD247" s="171"/>
      <c r="CE247" s="171"/>
      <c r="CF247" s="171"/>
      <c r="CG247" s="171"/>
      <c r="CH247" s="171"/>
      <c r="CI247" s="171"/>
      <c r="CJ247" s="171"/>
      <c r="CK247" s="171"/>
      <c r="CL247" s="171"/>
      <c r="CM247" s="171"/>
      <c r="CN247" s="171"/>
      <c r="CO247" s="171"/>
      <c r="CP247" s="171"/>
      <c r="CQ247" s="171"/>
      <c r="CR247" s="171"/>
      <c r="CS247" s="171"/>
      <c r="CT247" s="171"/>
    </row>
    <row r="248" spans="1:98" s="121" customFormat="1" ht="49.75" customHeight="1">
      <c r="A248" s="125"/>
      <c r="B248" s="125"/>
      <c r="C248" s="1057"/>
      <c r="D248" s="1107"/>
      <c r="E248" s="1107"/>
      <c r="F248" s="1107"/>
      <c r="G248" s="1107"/>
      <c r="H248" s="1107"/>
      <c r="I248" s="1058"/>
      <c r="J248" s="1068"/>
      <c r="K248" s="1069"/>
      <c r="L248" s="1069"/>
      <c r="M248" s="1069"/>
      <c r="N248" s="1070"/>
      <c r="O248" s="1071"/>
      <c r="P248" s="1072"/>
      <c r="Q248" s="1072"/>
      <c r="R248" s="1072"/>
      <c r="S248" s="1072"/>
      <c r="T248" s="1072"/>
      <c r="U248" s="1072"/>
      <c r="V248" s="1072"/>
      <c r="W248" s="1072"/>
      <c r="X248" s="1072"/>
      <c r="Y248" s="1072"/>
      <c r="Z248" s="1072"/>
      <c r="AA248" s="1072"/>
      <c r="AB248" s="1072"/>
      <c r="AC248" s="1072"/>
      <c r="AD248" s="1072"/>
      <c r="AE248" s="1072"/>
      <c r="AF248" s="1072"/>
      <c r="AG248" s="1072"/>
      <c r="AH248" s="1072"/>
      <c r="AI248" s="1072"/>
      <c r="AJ248" s="1072"/>
      <c r="AK248" s="1072"/>
      <c r="AL248" s="1072"/>
      <c r="AM248" s="1073"/>
      <c r="AN248" s="1106"/>
      <c r="AO248" s="1106"/>
      <c r="AP248" s="1106"/>
      <c r="AQ248" s="1106"/>
      <c r="AR248" s="1106"/>
      <c r="AS248" s="1106"/>
      <c r="AT248" s="1106"/>
      <c r="AU248" s="1106"/>
      <c r="AV248" s="1106"/>
      <c r="AW248" s="109"/>
      <c r="AX248" s="109"/>
      <c r="AY248" s="109"/>
      <c r="AZ248" s="109"/>
      <c r="BA248" s="109"/>
      <c r="BB248" s="109"/>
      <c r="BC248" s="109"/>
      <c r="BD248" s="125"/>
      <c r="BE248" s="125"/>
      <c r="BF248" s="125"/>
      <c r="BG248" s="171"/>
      <c r="BH248" s="171"/>
      <c r="BI248" s="171"/>
      <c r="BJ248" s="171"/>
      <c r="BK248" s="171"/>
      <c r="BL248" s="171"/>
      <c r="BM248" s="171"/>
      <c r="BN248" s="171"/>
      <c r="BO248" s="171"/>
      <c r="BP248" s="171"/>
      <c r="BQ248" s="171"/>
      <c r="BR248" s="171"/>
      <c r="BS248" s="171"/>
      <c r="BT248" s="171"/>
      <c r="BU248" s="171"/>
      <c r="BV248" s="171"/>
      <c r="BW248" s="171"/>
      <c r="BX248" s="171"/>
      <c r="BY248" s="171"/>
      <c r="BZ248" s="171"/>
      <c r="CA248" s="171"/>
      <c r="CB248" s="171"/>
      <c r="CC248" s="171"/>
      <c r="CD248" s="171"/>
      <c r="CE248" s="171"/>
      <c r="CF248" s="171"/>
      <c r="CG248" s="171"/>
      <c r="CH248" s="171"/>
      <c r="CI248" s="171"/>
      <c r="CJ248" s="171"/>
      <c r="CK248" s="171"/>
      <c r="CL248" s="171"/>
      <c r="CM248" s="171"/>
      <c r="CN248" s="171"/>
      <c r="CO248" s="171"/>
      <c r="CP248" s="171"/>
      <c r="CQ248" s="171"/>
      <c r="CR248" s="171"/>
      <c r="CS248" s="171"/>
      <c r="CT248" s="171"/>
    </row>
    <row r="249" spans="1:98" s="121" customFormat="1" ht="49.75" customHeight="1">
      <c r="A249" s="125"/>
      <c r="B249" s="125"/>
      <c r="C249" s="1057"/>
      <c r="D249" s="1107"/>
      <c r="E249" s="1107"/>
      <c r="F249" s="1107"/>
      <c r="G249" s="1107"/>
      <c r="H249" s="1107"/>
      <c r="I249" s="1058"/>
      <c r="J249" s="1068"/>
      <c r="K249" s="1069"/>
      <c r="L249" s="1069"/>
      <c r="M249" s="1069"/>
      <c r="N249" s="1070"/>
      <c r="O249" s="1071"/>
      <c r="P249" s="1072"/>
      <c r="Q249" s="1072"/>
      <c r="R249" s="1072"/>
      <c r="S249" s="1072"/>
      <c r="T249" s="1072"/>
      <c r="U249" s="1072"/>
      <c r="V249" s="1072"/>
      <c r="W249" s="1072"/>
      <c r="X249" s="1072"/>
      <c r="Y249" s="1072"/>
      <c r="Z249" s="1072"/>
      <c r="AA249" s="1072"/>
      <c r="AB249" s="1072"/>
      <c r="AC249" s="1072"/>
      <c r="AD249" s="1072"/>
      <c r="AE249" s="1072"/>
      <c r="AF249" s="1072"/>
      <c r="AG249" s="1072"/>
      <c r="AH249" s="1072"/>
      <c r="AI249" s="1072"/>
      <c r="AJ249" s="1072"/>
      <c r="AK249" s="1072"/>
      <c r="AL249" s="1072"/>
      <c r="AM249" s="1073"/>
      <c r="AN249" s="1106"/>
      <c r="AO249" s="1106"/>
      <c r="AP249" s="1106"/>
      <c r="AQ249" s="1106"/>
      <c r="AR249" s="1106"/>
      <c r="AS249" s="1106"/>
      <c r="AT249" s="1106"/>
      <c r="AU249" s="1106"/>
      <c r="AV249" s="1106"/>
      <c r="AW249" s="109"/>
      <c r="AX249" s="109"/>
      <c r="AY249" s="109"/>
      <c r="AZ249" s="109"/>
      <c r="BA249" s="109"/>
      <c r="BB249" s="109"/>
      <c r="BC249" s="109"/>
      <c r="BD249" s="125"/>
      <c r="BE249" s="125"/>
      <c r="BF249" s="125"/>
      <c r="BG249" s="171"/>
      <c r="BH249" s="171"/>
      <c r="BI249" s="171"/>
      <c r="BJ249" s="171"/>
      <c r="BK249" s="171"/>
      <c r="BL249" s="171"/>
      <c r="BM249" s="171"/>
      <c r="BN249" s="171"/>
      <c r="BO249" s="171"/>
      <c r="BP249" s="171"/>
      <c r="BQ249" s="171"/>
      <c r="BR249" s="171"/>
      <c r="BS249" s="171"/>
      <c r="BT249" s="171"/>
      <c r="BU249" s="171"/>
      <c r="BV249" s="171"/>
      <c r="BW249" s="171"/>
      <c r="BX249" s="171"/>
      <c r="BY249" s="171"/>
      <c r="BZ249" s="171"/>
      <c r="CA249" s="171"/>
      <c r="CB249" s="171"/>
      <c r="CC249" s="171"/>
      <c r="CD249" s="171"/>
      <c r="CE249" s="171"/>
      <c r="CF249" s="171"/>
      <c r="CG249" s="171"/>
      <c r="CH249" s="171"/>
      <c r="CI249" s="171"/>
      <c r="CJ249" s="171"/>
      <c r="CK249" s="171"/>
      <c r="CL249" s="171"/>
      <c r="CM249" s="171"/>
      <c r="CN249" s="171"/>
      <c r="CO249" s="171"/>
      <c r="CP249" s="171"/>
      <c r="CQ249" s="171"/>
      <c r="CR249" s="171"/>
      <c r="CS249" s="171"/>
      <c r="CT249" s="171"/>
    </row>
    <row r="250" spans="1:98" s="121" customFormat="1" ht="49.75" customHeight="1">
      <c r="A250" s="125"/>
      <c r="B250" s="125"/>
      <c r="C250" s="1057"/>
      <c r="D250" s="1107"/>
      <c r="E250" s="1107"/>
      <c r="F250" s="1107"/>
      <c r="G250" s="1107"/>
      <c r="H250" s="1107"/>
      <c r="I250" s="1058"/>
      <c r="J250" s="1068"/>
      <c r="K250" s="1069"/>
      <c r="L250" s="1069"/>
      <c r="M250" s="1069"/>
      <c r="N250" s="1070"/>
      <c r="O250" s="1071"/>
      <c r="P250" s="1072"/>
      <c r="Q250" s="1072"/>
      <c r="R250" s="1072"/>
      <c r="S250" s="1072"/>
      <c r="T250" s="1072"/>
      <c r="U250" s="1072"/>
      <c r="V250" s="1072"/>
      <c r="W250" s="1072"/>
      <c r="X250" s="1072"/>
      <c r="Y250" s="1072"/>
      <c r="Z250" s="1072"/>
      <c r="AA250" s="1072"/>
      <c r="AB250" s="1072"/>
      <c r="AC250" s="1072"/>
      <c r="AD250" s="1072"/>
      <c r="AE250" s="1072"/>
      <c r="AF250" s="1072"/>
      <c r="AG250" s="1072"/>
      <c r="AH250" s="1072"/>
      <c r="AI250" s="1072"/>
      <c r="AJ250" s="1072"/>
      <c r="AK250" s="1072"/>
      <c r="AL250" s="1072"/>
      <c r="AM250" s="1073"/>
      <c r="AN250" s="1106"/>
      <c r="AO250" s="1106"/>
      <c r="AP250" s="1106"/>
      <c r="AQ250" s="1106"/>
      <c r="AR250" s="1106"/>
      <c r="AS250" s="1106"/>
      <c r="AT250" s="1106"/>
      <c r="AU250" s="1106"/>
      <c r="AV250" s="1106"/>
      <c r="AW250" s="109"/>
      <c r="AX250" s="109"/>
      <c r="AY250" s="109"/>
      <c r="AZ250" s="109"/>
      <c r="BA250" s="109"/>
      <c r="BB250" s="109"/>
      <c r="BC250" s="109"/>
      <c r="BD250" s="125"/>
      <c r="BE250" s="125"/>
      <c r="BF250" s="125"/>
      <c r="BG250" s="171"/>
      <c r="BH250" s="171"/>
      <c r="BI250" s="171"/>
      <c r="BJ250" s="171"/>
      <c r="BK250" s="171"/>
      <c r="BL250" s="171"/>
      <c r="BM250" s="171"/>
      <c r="BN250" s="171"/>
      <c r="BO250" s="171"/>
      <c r="BP250" s="171"/>
      <c r="BQ250" s="171"/>
      <c r="BR250" s="171"/>
      <c r="BS250" s="171"/>
      <c r="BT250" s="171"/>
      <c r="BU250" s="171"/>
      <c r="BV250" s="171"/>
      <c r="BW250" s="171"/>
      <c r="BX250" s="171"/>
      <c r="BY250" s="171"/>
      <c r="BZ250" s="171"/>
      <c r="CA250" s="171"/>
      <c r="CB250" s="171"/>
      <c r="CC250" s="171"/>
      <c r="CD250" s="171"/>
      <c r="CE250" s="171"/>
      <c r="CF250" s="171"/>
      <c r="CG250" s="171"/>
      <c r="CH250" s="171"/>
      <c r="CI250" s="171"/>
      <c r="CJ250" s="171"/>
      <c r="CK250" s="171"/>
      <c r="CL250" s="171"/>
      <c r="CM250" s="171"/>
      <c r="CN250" s="171"/>
      <c r="CO250" s="171"/>
      <c r="CP250" s="171"/>
      <c r="CQ250" s="171"/>
      <c r="CR250" s="171"/>
      <c r="CS250" s="171"/>
      <c r="CT250" s="171"/>
    </row>
    <row r="251" spans="1:98" s="121" customFormat="1" ht="49.75" customHeight="1">
      <c r="A251" s="125"/>
      <c r="B251" s="125"/>
      <c r="C251" s="1057"/>
      <c r="D251" s="1107"/>
      <c r="E251" s="1107"/>
      <c r="F251" s="1107"/>
      <c r="G251" s="1107"/>
      <c r="H251" s="1107"/>
      <c r="I251" s="1058"/>
      <c r="J251" s="1068"/>
      <c r="K251" s="1069"/>
      <c r="L251" s="1069"/>
      <c r="M251" s="1069"/>
      <c r="N251" s="1070"/>
      <c r="O251" s="1071"/>
      <c r="P251" s="1072"/>
      <c r="Q251" s="1072"/>
      <c r="R251" s="1072"/>
      <c r="S251" s="1072"/>
      <c r="T251" s="1072"/>
      <c r="U251" s="1072"/>
      <c r="V251" s="1072"/>
      <c r="W251" s="1072"/>
      <c r="X251" s="1072"/>
      <c r="Y251" s="1072"/>
      <c r="Z251" s="1072"/>
      <c r="AA251" s="1072"/>
      <c r="AB251" s="1072"/>
      <c r="AC251" s="1072"/>
      <c r="AD251" s="1072"/>
      <c r="AE251" s="1072"/>
      <c r="AF251" s="1072"/>
      <c r="AG251" s="1072"/>
      <c r="AH251" s="1072"/>
      <c r="AI251" s="1072"/>
      <c r="AJ251" s="1072"/>
      <c r="AK251" s="1072"/>
      <c r="AL251" s="1072"/>
      <c r="AM251" s="1073"/>
      <c r="AN251" s="1106"/>
      <c r="AO251" s="1106"/>
      <c r="AP251" s="1106"/>
      <c r="AQ251" s="1106"/>
      <c r="AR251" s="1106"/>
      <c r="AS251" s="1106"/>
      <c r="AT251" s="1106"/>
      <c r="AU251" s="1106"/>
      <c r="AV251" s="1106"/>
      <c r="AW251" s="109"/>
      <c r="AX251" s="109"/>
      <c r="AY251" s="109"/>
      <c r="AZ251" s="109"/>
      <c r="BA251" s="109"/>
      <c r="BB251" s="109"/>
      <c r="BC251" s="109"/>
      <c r="BD251" s="125"/>
      <c r="BE251" s="125"/>
      <c r="BF251" s="125"/>
      <c r="BG251" s="171"/>
      <c r="BH251" s="171"/>
      <c r="BI251" s="171"/>
      <c r="BJ251" s="171"/>
      <c r="BK251" s="171"/>
      <c r="BL251" s="171"/>
      <c r="BM251" s="171"/>
      <c r="BN251" s="171"/>
      <c r="BO251" s="171"/>
      <c r="BP251" s="171"/>
      <c r="BQ251" s="171"/>
      <c r="BR251" s="171"/>
      <c r="BS251" s="171"/>
      <c r="BT251" s="171"/>
      <c r="BU251" s="171"/>
      <c r="BV251" s="171"/>
      <c r="BW251" s="171"/>
      <c r="BX251" s="171"/>
      <c r="BY251" s="171"/>
      <c r="BZ251" s="171"/>
      <c r="CA251" s="171"/>
      <c r="CB251" s="171"/>
      <c r="CC251" s="171"/>
      <c r="CD251" s="171"/>
      <c r="CE251" s="171"/>
      <c r="CF251" s="171"/>
      <c r="CG251" s="171"/>
      <c r="CH251" s="171"/>
      <c r="CI251" s="171"/>
      <c r="CJ251" s="171"/>
      <c r="CK251" s="171"/>
      <c r="CL251" s="171"/>
      <c r="CM251" s="171"/>
      <c r="CN251" s="171"/>
      <c r="CO251" s="171"/>
      <c r="CP251" s="171"/>
      <c r="CQ251" s="171"/>
      <c r="CR251" s="171"/>
      <c r="CS251" s="171"/>
      <c r="CT251" s="171"/>
    </row>
    <row r="252" spans="1:98" s="121" customFormat="1" ht="49.75" customHeight="1">
      <c r="A252" s="125"/>
      <c r="B252" s="125"/>
      <c r="C252" s="1057"/>
      <c r="D252" s="1107"/>
      <c r="E252" s="1107"/>
      <c r="F252" s="1107"/>
      <c r="G252" s="1107"/>
      <c r="H252" s="1107"/>
      <c r="I252" s="1058"/>
      <c r="J252" s="1068"/>
      <c r="K252" s="1069"/>
      <c r="L252" s="1069"/>
      <c r="M252" s="1069"/>
      <c r="N252" s="1070"/>
      <c r="O252" s="1071"/>
      <c r="P252" s="1072"/>
      <c r="Q252" s="1072"/>
      <c r="R252" s="1072"/>
      <c r="S252" s="1072"/>
      <c r="T252" s="1072"/>
      <c r="U252" s="1072"/>
      <c r="V252" s="1072"/>
      <c r="W252" s="1072"/>
      <c r="X252" s="1072"/>
      <c r="Y252" s="1072"/>
      <c r="Z252" s="1072"/>
      <c r="AA252" s="1072"/>
      <c r="AB252" s="1072"/>
      <c r="AC252" s="1072"/>
      <c r="AD252" s="1072"/>
      <c r="AE252" s="1072"/>
      <c r="AF252" s="1072"/>
      <c r="AG252" s="1072"/>
      <c r="AH252" s="1072"/>
      <c r="AI252" s="1072"/>
      <c r="AJ252" s="1072"/>
      <c r="AK252" s="1072"/>
      <c r="AL252" s="1072"/>
      <c r="AM252" s="1073"/>
      <c r="AN252" s="1106"/>
      <c r="AO252" s="1106"/>
      <c r="AP252" s="1106"/>
      <c r="AQ252" s="1106"/>
      <c r="AR252" s="1106"/>
      <c r="AS252" s="1106"/>
      <c r="AT252" s="1106"/>
      <c r="AU252" s="1106"/>
      <c r="AV252" s="1106"/>
      <c r="AW252" s="109"/>
      <c r="AX252" s="109"/>
      <c r="AY252" s="109"/>
      <c r="AZ252" s="109"/>
      <c r="BA252" s="109"/>
      <c r="BB252" s="109"/>
      <c r="BC252" s="109"/>
      <c r="BD252" s="125"/>
      <c r="BE252" s="125"/>
      <c r="BF252" s="125"/>
      <c r="BG252" s="171"/>
      <c r="BH252" s="171"/>
      <c r="BI252" s="171"/>
      <c r="BJ252" s="171"/>
      <c r="BK252" s="171"/>
      <c r="BL252" s="171"/>
      <c r="BM252" s="171"/>
      <c r="BN252" s="171"/>
      <c r="BO252" s="171"/>
      <c r="BP252" s="171"/>
      <c r="BQ252" s="171"/>
      <c r="BR252" s="171"/>
      <c r="BS252" s="171"/>
      <c r="BT252" s="171"/>
      <c r="BU252" s="171"/>
      <c r="BV252" s="171"/>
      <c r="BW252" s="171"/>
      <c r="BX252" s="171"/>
      <c r="BY252" s="171"/>
      <c r="BZ252" s="171"/>
      <c r="CA252" s="171"/>
      <c r="CB252" s="171"/>
      <c r="CC252" s="171"/>
      <c r="CD252" s="171"/>
      <c r="CE252" s="171"/>
      <c r="CF252" s="171"/>
      <c r="CG252" s="171"/>
      <c r="CH252" s="171"/>
      <c r="CI252" s="171"/>
      <c r="CJ252" s="171"/>
      <c r="CK252" s="171"/>
      <c r="CL252" s="171"/>
      <c r="CM252" s="171"/>
      <c r="CN252" s="171"/>
      <c r="CO252" s="171"/>
      <c r="CP252" s="171"/>
      <c r="CQ252" s="171"/>
      <c r="CR252" s="171"/>
      <c r="CS252" s="171"/>
      <c r="CT252" s="171"/>
    </row>
    <row r="253" spans="1:98" s="121" customFormat="1" ht="49.75" customHeight="1">
      <c r="A253" s="125"/>
      <c r="B253" s="125"/>
      <c r="C253" s="1057"/>
      <c r="D253" s="1107"/>
      <c r="E253" s="1107"/>
      <c r="F253" s="1107"/>
      <c r="G253" s="1107"/>
      <c r="H253" s="1107"/>
      <c r="I253" s="1058"/>
      <c r="J253" s="1068"/>
      <c r="K253" s="1069"/>
      <c r="L253" s="1069"/>
      <c r="M253" s="1069"/>
      <c r="N253" s="1070"/>
      <c r="O253" s="1071"/>
      <c r="P253" s="1072"/>
      <c r="Q253" s="1072"/>
      <c r="R253" s="1072"/>
      <c r="S253" s="1072"/>
      <c r="T253" s="1072"/>
      <c r="U253" s="1072"/>
      <c r="V253" s="1072"/>
      <c r="W253" s="1072"/>
      <c r="X253" s="1072"/>
      <c r="Y253" s="1072"/>
      <c r="Z253" s="1072"/>
      <c r="AA253" s="1072"/>
      <c r="AB253" s="1072"/>
      <c r="AC253" s="1072"/>
      <c r="AD253" s="1072"/>
      <c r="AE253" s="1072"/>
      <c r="AF253" s="1072"/>
      <c r="AG253" s="1072"/>
      <c r="AH253" s="1072"/>
      <c r="AI253" s="1072"/>
      <c r="AJ253" s="1072"/>
      <c r="AK253" s="1072"/>
      <c r="AL253" s="1072"/>
      <c r="AM253" s="1073"/>
      <c r="AN253" s="1106"/>
      <c r="AO253" s="1106"/>
      <c r="AP253" s="1106"/>
      <c r="AQ253" s="1106"/>
      <c r="AR253" s="1106"/>
      <c r="AS253" s="1106"/>
      <c r="AT253" s="1106"/>
      <c r="AU253" s="1106"/>
      <c r="AV253" s="1106"/>
      <c r="AW253" s="109"/>
      <c r="AX253" s="109"/>
      <c r="AY253" s="109"/>
      <c r="AZ253" s="109"/>
      <c r="BA253" s="109"/>
      <c r="BB253" s="109"/>
      <c r="BC253" s="109"/>
      <c r="BD253" s="125"/>
      <c r="BE253" s="125"/>
      <c r="BF253" s="125"/>
      <c r="BG253" s="171"/>
      <c r="BH253" s="171"/>
      <c r="BI253" s="171"/>
      <c r="BJ253" s="171"/>
      <c r="BK253" s="171"/>
      <c r="BL253" s="171"/>
      <c r="BM253" s="171"/>
      <c r="BN253" s="171"/>
      <c r="BO253" s="171"/>
      <c r="BP253" s="171"/>
      <c r="BQ253" s="171"/>
      <c r="BR253" s="171"/>
      <c r="BS253" s="171"/>
      <c r="BT253" s="171"/>
      <c r="BU253" s="171"/>
      <c r="BV253" s="171"/>
      <c r="BW253" s="171"/>
      <c r="BX253" s="171"/>
      <c r="BY253" s="171"/>
      <c r="BZ253" s="171"/>
      <c r="CA253" s="171"/>
      <c r="CB253" s="171"/>
      <c r="CC253" s="171"/>
      <c r="CD253" s="171"/>
      <c r="CE253" s="171"/>
      <c r="CF253" s="171"/>
      <c r="CG253" s="171"/>
      <c r="CH253" s="171"/>
      <c r="CI253" s="171"/>
      <c r="CJ253" s="171"/>
      <c r="CK253" s="171"/>
      <c r="CL253" s="171"/>
      <c r="CM253" s="171"/>
      <c r="CN253" s="171"/>
      <c r="CO253" s="171"/>
      <c r="CP253" s="171"/>
      <c r="CQ253" s="171"/>
      <c r="CR253" s="171"/>
      <c r="CS253" s="171"/>
      <c r="CT253" s="171"/>
    </row>
    <row r="254" spans="1:98" s="121" customFormat="1" ht="49.75" customHeight="1">
      <c r="A254" s="125"/>
      <c r="B254" s="125"/>
      <c r="C254" s="1057"/>
      <c r="D254" s="1107"/>
      <c r="E254" s="1107"/>
      <c r="F254" s="1107"/>
      <c r="G254" s="1107"/>
      <c r="H254" s="1107"/>
      <c r="I254" s="1058"/>
      <c r="J254" s="1068"/>
      <c r="K254" s="1069"/>
      <c r="L254" s="1069"/>
      <c r="M254" s="1069"/>
      <c r="N254" s="1070"/>
      <c r="O254" s="1071"/>
      <c r="P254" s="1072"/>
      <c r="Q254" s="1072"/>
      <c r="R254" s="1072"/>
      <c r="S254" s="1072"/>
      <c r="T254" s="1072"/>
      <c r="U254" s="1072"/>
      <c r="V254" s="1072"/>
      <c r="W254" s="1072"/>
      <c r="X254" s="1072"/>
      <c r="Y254" s="1072"/>
      <c r="Z254" s="1072"/>
      <c r="AA254" s="1072"/>
      <c r="AB254" s="1072"/>
      <c r="AC254" s="1072"/>
      <c r="AD254" s="1072"/>
      <c r="AE254" s="1072"/>
      <c r="AF254" s="1072"/>
      <c r="AG254" s="1072"/>
      <c r="AH254" s="1072"/>
      <c r="AI254" s="1072"/>
      <c r="AJ254" s="1072"/>
      <c r="AK254" s="1072"/>
      <c r="AL254" s="1072"/>
      <c r="AM254" s="1073"/>
      <c r="AN254" s="1106"/>
      <c r="AO254" s="1106"/>
      <c r="AP254" s="1106"/>
      <c r="AQ254" s="1106"/>
      <c r="AR254" s="1106"/>
      <c r="AS254" s="1106"/>
      <c r="AT254" s="1106"/>
      <c r="AU254" s="1106"/>
      <c r="AV254" s="1106"/>
      <c r="AW254" s="109"/>
      <c r="AX254" s="109"/>
      <c r="AY254" s="109"/>
      <c r="AZ254" s="109"/>
      <c r="BA254" s="109"/>
      <c r="BB254" s="109"/>
      <c r="BC254" s="109"/>
      <c r="BD254" s="125"/>
      <c r="BE254" s="125"/>
      <c r="BF254" s="125"/>
      <c r="BG254" s="171"/>
      <c r="BH254" s="171"/>
      <c r="BI254" s="171"/>
      <c r="BJ254" s="171"/>
      <c r="BK254" s="171"/>
      <c r="BL254" s="171"/>
      <c r="BM254" s="171"/>
      <c r="BN254" s="171"/>
      <c r="BO254" s="171"/>
      <c r="BP254" s="171"/>
      <c r="BQ254" s="171"/>
      <c r="BR254" s="171"/>
      <c r="BS254" s="171"/>
      <c r="BT254" s="171"/>
      <c r="BU254" s="171"/>
      <c r="BV254" s="171"/>
      <c r="BW254" s="171"/>
      <c r="BX254" s="171"/>
      <c r="BY254" s="171"/>
      <c r="BZ254" s="171"/>
      <c r="CA254" s="171"/>
      <c r="CB254" s="171"/>
      <c r="CC254" s="171"/>
      <c r="CD254" s="171"/>
      <c r="CE254" s="171"/>
      <c r="CF254" s="171"/>
      <c r="CG254" s="171"/>
      <c r="CH254" s="171"/>
      <c r="CI254" s="171"/>
      <c r="CJ254" s="171"/>
      <c r="CK254" s="171"/>
      <c r="CL254" s="171"/>
      <c r="CM254" s="171"/>
      <c r="CN254" s="171"/>
      <c r="CO254" s="171"/>
      <c r="CP254" s="171"/>
      <c r="CQ254" s="171"/>
      <c r="CR254" s="171"/>
      <c r="CS254" s="171"/>
      <c r="CT254" s="171"/>
    </row>
    <row r="255" spans="1:98" s="121" customFormat="1" ht="49.75" customHeight="1">
      <c r="A255" s="125"/>
      <c r="B255" s="125"/>
      <c r="C255" s="1057"/>
      <c r="D255" s="1107"/>
      <c r="E255" s="1107"/>
      <c r="F255" s="1107"/>
      <c r="G255" s="1107"/>
      <c r="H255" s="1107"/>
      <c r="I255" s="1058"/>
      <c r="J255" s="1068"/>
      <c r="K255" s="1069"/>
      <c r="L255" s="1069"/>
      <c r="M255" s="1069"/>
      <c r="N255" s="1070"/>
      <c r="O255" s="1071"/>
      <c r="P255" s="1072"/>
      <c r="Q255" s="1072"/>
      <c r="R255" s="1072"/>
      <c r="S255" s="1072"/>
      <c r="T255" s="1072"/>
      <c r="U255" s="1072"/>
      <c r="V255" s="1072"/>
      <c r="W255" s="1072"/>
      <c r="X255" s="1072"/>
      <c r="Y255" s="1072"/>
      <c r="Z255" s="1072"/>
      <c r="AA255" s="1072"/>
      <c r="AB255" s="1072"/>
      <c r="AC255" s="1072"/>
      <c r="AD255" s="1072"/>
      <c r="AE255" s="1072"/>
      <c r="AF255" s="1072"/>
      <c r="AG255" s="1072"/>
      <c r="AH255" s="1072"/>
      <c r="AI255" s="1072"/>
      <c r="AJ255" s="1072"/>
      <c r="AK255" s="1072"/>
      <c r="AL255" s="1072"/>
      <c r="AM255" s="1073"/>
      <c r="AN255" s="1106"/>
      <c r="AO255" s="1106"/>
      <c r="AP255" s="1106"/>
      <c r="AQ255" s="1106"/>
      <c r="AR255" s="1106"/>
      <c r="AS255" s="1106"/>
      <c r="AT255" s="1106"/>
      <c r="AU255" s="1106"/>
      <c r="AV255" s="1106"/>
      <c r="AW255" s="109"/>
      <c r="AX255" s="109"/>
      <c r="AY255" s="109"/>
      <c r="AZ255" s="109"/>
      <c r="BA255" s="109"/>
      <c r="BB255" s="109"/>
      <c r="BC255" s="109"/>
      <c r="BD255" s="125"/>
      <c r="BE255" s="125"/>
      <c r="BF255" s="125"/>
      <c r="BG255" s="171"/>
      <c r="BH255" s="171"/>
      <c r="BI255" s="171"/>
      <c r="BJ255" s="171"/>
      <c r="BK255" s="171"/>
      <c r="BL255" s="171"/>
      <c r="BM255" s="171"/>
      <c r="BN255" s="171"/>
      <c r="BO255" s="171"/>
      <c r="BP255" s="171"/>
      <c r="BQ255" s="171"/>
      <c r="BR255" s="171"/>
      <c r="BS255" s="171"/>
      <c r="BT255" s="171"/>
      <c r="BU255" s="171"/>
      <c r="BV255" s="171"/>
      <c r="BW255" s="171"/>
      <c r="BX255" s="171"/>
      <c r="BY255" s="171"/>
      <c r="BZ255" s="171"/>
      <c r="CA255" s="171"/>
      <c r="CB255" s="171"/>
      <c r="CC255" s="171"/>
      <c r="CD255" s="171"/>
      <c r="CE255" s="171"/>
      <c r="CF255" s="171"/>
      <c r="CG255" s="171"/>
      <c r="CH255" s="171"/>
      <c r="CI255" s="171"/>
      <c r="CJ255" s="171"/>
      <c r="CK255" s="171"/>
      <c r="CL255" s="171"/>
      <c r="CM255" s="171"/>
      <c r="CN255" s="171"/>
      <c r="CO255" s="171"/>
      <c r="CP255" s="171"/>
      <c r="CQ255" s="171"/>
      <c r="CR255" s="171"/>
      <c r="CS255" s="171"/>
      <c r="CT255" s="171"/>
    </row>
    <row r="256" spans="1:98" s="121" customFormat="1" ht="49.75" customHeight="1">
      <c r="A256" s="125"/>
      <c r="B256" s="125"/>
      <c r="C256" s="1059"/>
      <c r="D256" s="1108"/>
      <c r="E256" s="1108"/>
      <c r="F256" s="1108"/>
      <c r="G256" s="1108"/>
      <c r="H256" s="1108"/>
      <c r="I256" s="1060"/>
      <c r="J256" s="1098"/>
      <c r="K256" s="1099"/>
      <c r="L256" s="1099"/>
      <c r="M256" s="1099"/>
      <c r="N256" s="1117"/>
      <c r="O256" s="1095"/>
      <c r="P256" s="1096"/>
      <c r="Q256" s="1096"/>
      <c r="R256" s="1096"/>
      <c r="S256" s="1096"/>
      <c r="T256" s="1096"/>
      <c r="U256" s="1096"/>
      <c r="V256" s="1096"/>
      <c r="W256" s="1096"/>
      <c r="X256" s="1096"/>
      <c r="Y256" s="1096"/>
      <c r="Z256" s="1096"/>
      <c r="AA256" s="1096"/>
      <c r="AB256" s="1096"/>
      <c r="AC256" s="1096"/>
      <c r="AD256" s="1096"/>
      <c r="AE256" s="1096"/>
      <c r="AF256" s="1096"/>
      <c r="AG256" s="1096"/>
      <c r="AH256" s="1096"/>
      <c r="AI256" s="1096"/>
      <c r="AJ256" s="1096"/>
      <c r="AK256" s="1096"/>
      <c r="AL256" s="1096"/>
      <c r="AM256" s="1097"/>
      <c r="AN256" s="1118"/>
      <c r="AO256" s="1118"/>
      <c r="AP256" s="1118"/>
      <c r="AQ256" s="1118"/>
      <c r="AR256" s="1118"/>
      <c r="AS256" s="1118"/>
      <c r="AT256" s="1118"/>
      <c r="AU256" s="1118"/>
      <c r="AV256" s="1118"/>
      <c r="AW256" s="109"/>
      <c r="AX256" s="109"/>
      <c r="AY256" s="109"/>
      <c r="AZ256" s="109"/>
      <c r="BA256" s="109"/>
      <c r="BB256" s="109"/>
      <c r="BC256" s="109"/>
      <c r="BD256" s="125"/>
      <c r="BE256" s="125"/>
      <c r="BF256" s="125"/>
      <c r="BG256" s="171"/>
      <c r="BH256" s="171"/>
      <c r="BI256" s="171"/>
      <c r="BJ256" s="171"/>
      <c r="BK256" s="171"/>
      <c r="BL256" s="171"/>
      <c r="BM256" s="171"/>
      <c r="BN256" s="171"/>
      <c r="BO256" s="171"/>
      <c r="BP256" s="171"/>
      <c r="BQ256" s="171"/>
      <c r="BR256" s="171"/>
      <c r="BS256" s="171"/>
      <c r="BT256" s="171"/>
      <c r="BU256" s="171"/>
      <c r="BV256" s="171"/>
      <c r="BW256" s="171"/>
      <c r="BX256" s="171"/>
      <c r="BY256" s="171"/>
      <c r="BZ256" s="171"/>
      <c r="CA256" s="171"/>
      <c r="CB256" s="171"/>
      <c r="CC256" s="171"/>
      <c r="CD256" s="171"/>
      <c r="CE256" s="171"/>
      <c r="CF256" s="171"/>
      <c r="CG256" s="171"/>
      <c r="CH256" s="171"/>
      <c r="CI256" s="171"/>
      <c r="CJ256" s="171"/>
      <c r="CK256" s="171"/>
      <c r="CL256" s="171"/>
      <c r="CM256" s="171"/>
      <c r="CN256" s="171"/>
      <c r="CO256" s="171"/>
      <c r="CP256" s="171"/>
      <c r="CQ256" s="171"/>
      <c r="CR256" s="171"/>
      <c r="CS256" s="171"/>
      <c r="CT256" s="171"/>
    </row>
    <row r="258" spans="3:51" ht="12.75" customHeight="1">
      <c r="C258" s="1132" t="s">
        <v>216</v>
      </c>
      <c r="D258" s="1132"/>
      <c r="E258" s="1132"/>
      <c r="F258" s="1132"/>
      <c r="G258" s="1132"/>
      <c r="H258" s="1132"/>
      <c r="I258" s="1132"/>
      <c r="J258" s="1132"/>
      <c r="K258" s="1132"/>
      <c r="L258" s="1132"/>
      <c r="M258" s="1132"/>
      <c r="N258" s="1132"/>
      <c r="O258" s="1132"/>
      <c r="P258" s="1132"/>
      <c r="Q258" s="1132"/>
      <c r="R258" s="1132"/>
      <c r="S258" s="1132"/>
      <c r="T258" s="1132"/>
      <c r="U258" s="1132"/>
      <c r="V258" s="1132"/>
      <c r="W258" s="1132"/>
      <c r="X258" s="1132"/>
      <c r="Y258" s="1132"/>
      <c r="Z258" s="1132"/>
      <c r="AA258" s="1132"/>
      <c r="AB258" s="1132"/>
      <c r="AC258" s="1132"/>
      <c r="AD258" s="1132"/>
      <c r="AE258" s="1132"/>
      <c r="AF258" s="1132"/>
      <c r="AG258" s="1132"/>
      <c r="AH258" s="1132"/>
      <c r="AI258" s="1132"/>
      <c r="AJ258" s="1132"/>
      <c r="AK258" s="1132"/>
      <c r="AL258" s="1132"/>
      <c r="AM258" s="1132"/>
      <c r="AN258" s="1132"/>
      <c r="AO258" s="1132"/>
      <c r="AP258" s="1132"/>
      <c r="AQ258" s="1132"/>
      <c r="AR258" s="1132"/>
      <c r="AS258" s="1132"/>
      <c r="AT258" s="1132"/>
      <c r="AU258" s="1132"/>
      <c r="AV258" s="1132"/>
      <c r="AW258" s="117"/>
    </row>
    <row r="259" spans="3:51" ht="12.75" customHeight="1">
      <c r="C259" s="1133" t="s">
        <v>33</v>
      </c>
      <c r="D259" s="1134"/>
      <c r="E259" s="1134"/>
      <c r="F259" s="1134"/>
      <c r="G259" s="1134"/>
      <c r="H259" s="1134"/>
      <c r="I259" s="1134"/>
      <c r="J259" s="1134"/>
      <c r="K259" s="1134"/>
      <c r="L259" s="1134"/>
      <c r="M259" s="1134"/>
      <c r="N259" s="1134"/>
      <c r="O259" s="1134"/>
      <c r="P259" s="1134"/>
      <c r="Q259" s="1134"/>
      <c r="R259" s="1134"/>
      <c r="S259" s="1134"/>
      <c r="T259" s="1134"/>
      <c r="U259" s="1134"/>
      <c r="V259" s="1134"/>
      <c r="W259" s="1134"/>
      <c r="X259" s="1134"/>
      <c r="Y259" s="1134"/>
      <c r="Z259" s="1134"/>
      <c r="AA259" s="1134"/>
      <c r="AB259" s="1134"/>
      <c r="AC259" s="1134"/>
      <c r="AD259" s="1134"/>
      <c r="AE259" s="1134"/>
      <c r="AF259" s="1134"/>
      <c r="AG259" s="1134"/>
      <c r="AH259" s="1134"/>
      <c r="AI259" s="1134"/>
      <c r="AJ259" s="1134"/>
      <c r="AK259" s="1134"/>
      <c r="AL259" s="1134"/>
      <c r="AM259" s="1134"/>
      <c r="AN259" s="1134"/>
      <c r="AO259" s="1134"/>
      <c r="AP259" s="1134"/>
      <c r="AQ259" s="1134"/>
      <c r="AR259" s="1134"/>
      <c r="AS259" s="1134"/>
      <c r="AT259" s="1134"/>
      <c r="AU259" s="1134"/>
      <c r="AV259" s="1135"/>
      <c r="AW259" s="117"/>
    </row>
    <row r="260" spans="3:51" ht="26.4" customHeight="1" thickBot="1">
      <c r="C260" s="1136"/>
      <c r="D260" s="1137"/>
      <c r="E260" s="1137"/>
      <c r="F260" s="1137"/>
      <c r="G260" s="1137"/>
      <c r="H260" s="1137"/>
      <c r="I260" s="1137"/>
      <c r="J260" s="1137"/>
      <c r="K260" s="1137"/>
      <c r="L260" s="1137"/>
      <c r="M260" s="1137"/>
      <c r="N260" s="1137"/>
      <c r="O260" s="1137"/>
      <c r="P260" s="1137"/>
      <c r="Q260" s="1137"/>
      <c r="R260" s="1137"/>
      <c r="S260" s="1137"/>
      <c r="T260" s="1137"/>
      <c r="U260" s="1137"/>
      <c r="V260" s="1137"/>
      <c r="W260" s="1137"/>
      <c r="X260" s="1137"/>
      <c r="Y260" s="1137"/>
      <c r="Z260" s="1137"/>
      <c r="AA260" s="1137"/>
      <c r="AB260" s="1137"/>
      <c r="AC260" s="1137"/>
      <c r="AD260" s="1137"/>
      <c r="AE260" s="1137"/>
      <c r="AF260" s="1137"/>
      <c r="AG260" s="1137"/>
      <c r="AH260" s="1137"/>
      <c r="AI260" s="1137"/>
      <c r="AJ260" s="1137"/>
      <c r="AK260" s="1137"/>
      <c r="AL260" s="1137"/>
      <c r="AM260" s="1137"/>
      <c r="AN260" s="1137"/>
      <c r="AO260" s="1137"/>
      <c r="AP260" s="1137"/>
      <c r="AQ260" s="1137"/>
      <c r="AR260" s="1137"/>
      <c r="AS260" s="1137"/>
      <c r="AT260" s="1137"/>
      <c r="AU260" s="1137"/>
      <c r="AV260" s="1138"/>
      <c r="AW260" s="118" t="str">
        <f>IF(AY262&gt;1,"要確認","")</f>
        <v/>
      </c>
      <c r="AY260" s="2"/>
    </row>
    <row r="261" spans="3:51" ht="12.75" customHeight="1">
      <c r="C261" s="1139"/>
      <c r="D261" s="1140"/>
      <c r="E261" s="1141" t="s">
        <v>4</v>
      </c>
      <c r="F261" s="1142"/>
      <c r="G261" s="1142"/>
      <c r="H261" s="1142"/>
      <c r="I261" s="1142"/>
      <c r="J261" s="1142"/>
      <c r="K261" s="1142"/>
      <c r="L261" s="1142"/>
      <c r="M261" s="1142"/>
      <c r="N261" s="1142"/>
      <c r="O261" s="1142"/>
      <c r="P261" s="1142"/>
      <c r="Q261" s="1142"/>
      <c r="R261" s="1142"/>
      <c r="S261" s="1143"/>
      <c r="T261" s="1150" t="s">
        <v>6</v>
      </c>
      <c r="U261" s="1151"/>
      <c r="V261" s="1151"/>
      <c r="W261" s="1151"/>
      <c r="X261" s="1151"/>
      <c r="Y261" s="1151"/>
      <c r="Z261" s="1151"/>
      <c r="AA261" s="1151"/>
      <c r="AB261" s="1151"/>
      <c r="AC261" s="1151"/>
      <c r="AD261" s="1151"/>
      <c r="AE261" s="1151"/>
      <c r="AF261" s="1151"/>
      <c r="AG261" s="1151"/>
      <c r="AH261" s="1151"/>
      <c r="AI261" s="1151"/>
      <c r="AJ261" s="1151"/>
      <c r="AK261" s="1151"/>
      <c r="AL261" s="1151"/>
      <c r="AM261" s="1151"/>
      <c r="AN261" s="1151"/>
      <c r="AO261" s="1151"/>
      <c r="AP261" s="1151"/>
      <c r="AQ261" s="1151"/>
      <c r="AR261" s="1151"/>
      <c r="AS261" s="1151"/>
      <c r="AT261" s="1151"/>
      <c r="AU261" s="1151"/>
      <c r="AV261" s="1152"/>
      <c r="AW261" s="117"/>
    </row>
    <row r="262" spans="3:51" ht="21.65" customHeight="1">
      <c r="C262" s="1126"/>
      <c r="D262" s="1127"/>
      <c r="E262" s="1144"/>
      <c r="F262" s="1145"/>
      <c r="G262" s="1145"/>
      <c r="H262" s="1145"/>
      <c r="I262" s="1145"/>
      <c r="J262" s="1145"/>
      <c r="K262" s="1145"/>
      <c r="L262" s="1145"/>
      <c r="M262" s="1145"/>
      <c r="N262" s="1145"/>
      <c r="O262" s="1145"/>
      <c r="P262" s="1145"/>
      <c r="Q262" s="1145"/>
      <c r="R262" s="1145"/>
      <c r="S262" s="1146"/>
      <c r="T262" s="1114" t="s">
        <v>7</v>
      </c>
      <c r="U262" s="1115"/>
      <c r="V262" s="1115"/>
      <c r="W262" s="1115"/>
      <c r="X262" s="1115"/>
      <c r="Y262" s="1115"/>
      <c r="Z262" s="1115"/>
      <c r="AA262" s="1115"/>
      <c r="AB262" s="1115"/>
      <c r="AC262" s="1115"/>
      <c r="AD262" s="1115"/>
      <c r="AE262" s="1115"/>
      <c r="AF262" s="1115"/>
      <c r="AG262" s="1115"/>
      <c r="AH262" s="1115"/>
      <c r="AI262" s="1115"/>
      <c r="AJ262" s="1115"/>
      <c r="AK262" s="1115"/>
      <c r="AL262" s="1115"/>
      <c r="AM262" s="1115"/>
      <c r="AN262" s="1115"/>
      <c r="AO262" s="1115"/>
      <c r="AP262" s="1115"/>
      <c r="AQ262" s="1115"/>
      <c r="AR262" s="1115"/>
      <c r="AS262" s="1115"/>
      <c r="AT262" s="1115"/>
      <c r="AU262" s="1115"/>
      <c r="AV262" s="1116"/>
      <c r="AW262" s="117"/>
      <c r="AY262" s="117">
        <f>COUNTIFS(C261:D273,"○")</f>
        <v>0</v>
      </c>
    </row>
    <row r="263" spans="3:51" ht="32.4" customHeight="1">
      <c r="C263" s="1126"/>
      <c r="D263" s="1127"/>
      <c r="E263" s="1144"/>
      <c r="F263" s="1145"/>
      <c r="G263" s="1145"/>
      <c r="H263" s="1145"/>
      <c r="I263" s="1145"/>
      <c r="J263" s="1145"/>
      <c r="K263" s="1145"/>
      <c r="L263" s="1145"/>
      <c r="M263" s="1145"/>
      <c r="N263" s="1145"/>
      <c r="O263" s="1145"/>
      <c r="P263" s="1145"/>
      <c r="Q263" s="1145"/>
      <c r="R263" s="1145"/>
      <c r="S263" s="1146"/>
      <c r="T263" s="1114" t="s">
        <v>8</v>
      </c>
      <c r="U263" s="1115"/>
      <c r="V263" s="1115"/>
      <c r="W263" s="1115"/>
      <c r="X263" s="1115"/>
      <c r="Y263" s="1115"/>
      <c r="Z263" s="1115"/>
      <c r="AA263" s="1115"/>
      <c r="AB263" s="1115"/>
      <c r="AC263" s="1115"/>
      <c r="AD263" s="1115"/>
      <c r="AE263" s="1115"/>
      <c r="AF263" s="1115"/>
      <c r="AG263" s="1115"/>
      <c r="AH263" s="1115"/>
      <c r="AI263" s="1115"/>
      <c r="AJ263" s="1115"/>
      <c r="AK263" s="1115"/>
      <c r="AL263" s="1115"/>
      <c r="AM263" s="1115"/>
      <c r="AN263" s="1115"/>
      <c r="AO263" s="1115"/>
      <c r="AP263" s="1115"/>
      <c r="AQ263" s="1115"/>
      <c r="AR263" s="1115"/>
      <c r="AS263" s="1115"/>
      <c r="AT263" s="1115"/>
      <c r="AU263" s="1115"/>
      <c r="AV263" s="1116"/>
      <c r="AW263" s="117"/>
    </row>
    <row r="264" spans="3:51" ht="22.25" customHeight="1">
      <c r="C264" s="1126"/>
      <c r="D264" s="1127"/>
      <c r="E264" s="1147"/>
      <c r="F264" s="1148"/>
      <c r="G264" s="1148"/>
      <c r="H264" s="1148"/>
      <c r="I264" s="1148"/>
      <c r="J264" s="1148"/>
      <c r="K264" s="1148"/>
      <c r="L264" s="1148"/>
      <c r="M264" s="1148"/>
      <c r="N264" s="1148"/>
      <c r="O264" s="1148"/>
      <c r="P264" s="1148"/>
      <c r="Q264" s="1148"/>
      <c r="R264" s="1148"/>
      <c r="S264" s="1149"/>
      <c r="T264" s="1114" t="s">
        <v>25</v>
      </c>
      <c r="U264" s="1115"/>
      <c r="V264" s="1115"/>
      <c r="W264" s="1115"/>
      <c r="X264" s="1115"/>
      <c r="Y264" s="1115"/>
      <c r="Z264" s="1115"/>
      <c r="AA264" s="1115"/>
      <c r="AB264" s="1115"/>
      <c r="AC264" s="1115"/>
      <c r="AD264" s="1115"/>
      <c r="AE264" s="1115"/>
      <c r="AF264" s="1115"/>
      <c r="AG264" s="1115"/>
      <c r="AH264" s="1115"/>
      <c r="AI264" s="1115"/>
      <c r="AJ264" s="1115"/>
      <c r="AK264" s="1115"/>
      <c r="AL264" s="1115"/>
      <c r="AM264" s="1115"/>
      <c r="AN264" s="1115"/>
      <c r="AO264" s="1115"/>
      <c r="AP264" s="1115"/>
      <c r="AQ264" s="1115"/>
      <c r="AR264" s="1115"/>
      <c r="AS264" s="1115"/>
      <c r="AT264" s="1115"/>
      <c r="AU264" s="1115"/>
      <c r="AV264" s="1116"/>
      <c r="AW264" s="117"/>
    </row>
    <row r="265" spans="3:51" ht="12.75" customHeight="1">
      <c r="C265" s="1126"/>
      <c r="D265" s="1127"/>
      <c r="E265" s="1128" t="s">
        <v>39</v>
      </c>
      <c r="F265" s="1129"/>
      <c r="G265" s="1129"/>
      <c r="H265" s="1129"/>
      <c r="I265" s="1129"/>
      <c r="J265" s="1129"/>
      <c r="K265" s="1129"/>
      <c r="L265" s="1129"/>
      <c r="M265" s="1129"/>
      <c r="N265" s="1129"/>
      <c r="O265" s="1129"/>
      <c r="P265" s="1129"/>
      <c r="Q265" s="1129"/>
      <c r="R265" s="1129"/>
      <c r="S265" s="1129"/>
      <c r="T265" s="1130" t="s">
        <v>19</v>
      </c>
      <c r="U265" s="1130"/>
      <c r="V265" s="1130"/>
      <c r="W265" s="1130"/>
      <c r="X265" s="1130"/>
      <c r="Y265" s="1130"/>
      <c r="Z265" s="1130"/>
      <c r="AA265" s="1130"/>
      <c r="AB265" s="1130"/>
      <c r="AC265" s="1130"/>
      <c r="AD265" s="1130"/>
      <c r="AE265" s="1130"/>
      <c r="AF265" s="1130"/>
      <c r="AG265" s="1130"/>
      <c r="AH265" s="1130"/>
      <c r="AI265" s="1130"/>
      <c r="AJ265" s="1130"/>
      <c r="AK265" s="1130"/>
      <c r="AL265" s="1130"/>
      <c r="AM265" s="1130"/>
      <c r="AN265" s="1130"/>
      <c r="AO265" s="1130"/>
      <c r="AP265" s="1130"/>
      <c r="AQ265" s="1130"/>
      <c r="AR265" s="1130"/>
      <c r="AS265" s="1130"/>
      <c r="AT265" s="1130"/>
      <c r="AU265" s="1130"/>
      <c r="AV265" s="1130"/>
      <c r="AW265" s="117"/>
    </row>
    <row r="266" spans="3:51" ht="12.75" customHeight="1">
      <c r="C266" s="1126"/>
      <c r="D266" s="1127"/>
      <c r="E266" s="1128"/>
      <c r="F266" s="1129"/>
      <c r="G266" s="1129"/>
      <c r="H266" s="1129"/>
      <c r="I266" s="1129"/>
      <c r="J266" s="1129"/>
      <c r="K266" s="1129"/>
      <c r="L266" s="1129"/>
      <c r="M266" s="1129"/>
      <c r="N266" s="1129"/>
      <c r="O266" s="1129"/>
      <c r="P266" s="1129"/>
      <c r="Q266" s="1129"/>
      <c r="R266" s="1129"/>
      <c r="S266" s="1129"/>
      <c r="T266" s="1130" t="s">
        <v>20</v>
      </c>
      <c r="U266" s="1130"/>
      <c r="V266" s="1130"/>
      <c r="W266" s="1130"/>
      <c r="X266" s="1130"/>
      <c r="Y266" s="1130"/>
      <c r="Z266" s="1130"/>
      <c r="AA266" s="1130"/>
      <c r="AB266" s="1130"/>
      <c r="AC266" s="1130"/>
      <c r="AD266" s="1130"/>
      <c r="AE266" s="1130"/>
      <c r="AF266" s="1130"/>
      <c r="AG266" s="1130"/>
      <c r="AH266" s="1130"/>
      <c r="AI266" s="1130"/>
      <c r="AJ266" s="1130"/>
      <c r="AK266" s="1130"/>
      <c r="AL266" s="1130"/>
      <c r="AM266" s="1130"/>
      <c r="AN266" s="1130"/>
      <c r="AO266" s="1130"/>
      <c r="AP266" s="1130"/>
      <c r="AQ266" s="1130"/>
      <c r="AR266" s="1130"/>
      <c r="AS266" s="1130"/>
      <c r="AT266" s="1130"/>
      <c r="AU266" s="1130"/>
      <c r="AV266" s="1130"/>
      <c r="AW266" s="117"/>
    </row>
    <row r="267" spans="3:51" ht="12.75" customHeight="1">
      <c r="C267" s="1126"/>
      <c r="D267" s="1127"/>
      <c r="E267" s="1128"/>
      <c r="F267" s="1129"/>
      <c r="G267" s="1129"/>
      <c r="H267" s="1129"/>
      <c r="I267" s="1129"/>
      <c r="J267" s="1129"/>
      <c r="K267" s="1129"/>
      <c r="L267" s="1129"/>
      <c r="M267" s="1129"/>
      <c r="N267" s="1129"/>
      <c r="O267" s="1129"/>
      <c r="P267" s="1129"/>
      <c r="Q267" s="1129"/>
      <c r="R267" s="1129"/>
      <c r="S267" s="1129"/>
      <c r="T267" s="1131" t="s">
        <v>21</v>
      </c>
      <c r="U267" s="1131"/>
      <c r="V267" s="1131"/>
      <c r="W267" s="1131"/>
      <c r="X267" s="1131"/>
      <c r="Y267" s="1131"/>
      <c r="Z267" s="1131"/>
      <c r="AA267" s="1131"/>
      <c r="AB267" s="1131"/>
      <c r="AC267" s="1131"/>
      <c r="AD267" s="1131"/>
      <c r="AE267" s="1131"/>
      <c r="AF267" s="1131"/>
      <c r="AG267" s="1131"/>
      <c r="AH267" s="1131"/>
      <c r="AI267" s="1131"/>
      <c r="AJ267" s="1131"/>
      <c r="AK267" s="1131"/>
      <c r="AL267" s="1131"/>
      <c r="AM267" s="1131"/>
      <c r="AN267" s="1131"/>
      <c r="AO267" s="1131"/>
      <c r="AP267" s="1131"/>
      <c r="AQ267" s="1131"/>
      <c r="AR267" s="1131"/>
      <c r="AS267" s="1131"/>
      <c r="AT267" s="1131"/>
      <c r="AU267" s="1131"/>
      <c r="AV267" s="1131"/>
      <c r="AW267" s="117"/>
    </row>
    <row r="268" spans="3:51" ht="12.75" customHeight="1">
      <c r="C268" s="1126"/>
      <c r="D268" s="1127"/>
      <c r="E268" s="1128"/>
      <c r="F268" s="1129"/>
      <c r="G268" s="1129"/>
      <c r="H268" s="1129"/>
      <c r="I268" s="1129"/>
      <c r="J268" s="1129"/>
      <c r="K268" s="1129"/>
      <c r="L268" s="1129"/>
      <c r="M268" s="1129"/>
      <c r="N268" s="1129"/>
      <c r="O268" s="1129"/>
      <c r="P268" s="1129"/>
      <c r="Q268" s="1129"/>
      <c r="R268" s="1129"/>
      <c r="S268" s="1129"/>
      <c r="T268" s="1130" t="s">
        <v>34</v>
      </c>
      <c r="U268" s="1130"/>
      <c r="V268" s="1130"/>
      <c r="W268" s="1130"/>
      <c r="X268" s="1130"/>
      <c r="Y268" s="1130"/>
      <c r="Z268" s="1130"/>
      <c r="AA268" s="1130"/>
      <c r="AB268" s="1130"/>
      <c r="AC268" s="1130"/>
      <c r="AD268" s="1130"/>
      <c r="AE268" s="1130"/>
      <c r="AF268" s="1130"/>
      <c r="AG268" s="1130"/>
      <c r="AH268" s="1130"/>
      <c r="AI268" s="1130"/>
      <c r="AJ268" s="1130"/>
      <c r="AK268" s="1130"/>
      <c r="AL268" s="1130"/>
      <c r="AM268" s="1130"/>
      <c r="AN268" s="1130"/>
      <c r="AO268" s="1130"/>
      <c r="AP268" s="1130"/>
      <c r="AQ268" s="1130"/>
      <c r="AR268" s="1130"/>
      <c r="AS268" s="1130"/>
      <c r="AT268" s="1130"/>
      <c r="AU268" s="1130"/>
      <c r="AV268" s="1130"/>
      <c r="AW268" s="117"/>
    </row>
    <row r="269" spans="3:51" ht="22.25" customHeight="1">
      <c r="C269" s="1126"/>
      <c r="D269" s="1127"/>
      <c r="E269" s="1128"/>
      <c r="F269" s="1129"/>
      <c r="G269" s="1129"/>
      <c r="H269" s="1129"/>
      <c r="I269" s="1129"/>
      <c r="J269" s="1129"/>
      <c r="K269" s="1129"/>
      <c r="L269" s="1129"/>
      <c r="M269" s="1129"/>
      <c r="N269" s="1129"/>
      <c r="O269" s="1129"/>
      <c r="P269" s="1129"/>
      <c r="Q269" s="1129"/>
      <c r="R269" s="1129"/>
      <c r="S269" s="1129"/>
      <c r="T269" s="1131" t="s">
        <v>22</v>
      </c>
      <c r="U269" s="1131"/>
      <c r="V269" s="1131"/>
      <c r="W269" s="1131"/>
      <c r="X269" s="1131"/>
      <c r="Y269" s="1131"/>
      <c r="Z269" s="1131"/>
      <c r="AA269" s="1131"/>
      <c r="AB269" s="1131"/>
      <c r="AC269" s="1131"/>
      <c r="AD269" s="1131"/>
      <c r="AE269" s="1131"/>
      <c r="AF269" s="1131"/>
      <c r="AG269" s="1131"/>
      <c r="AH269" s="1131"/>
      <c r="AI269" s="1131"/>
      <c r="AJ269" s="1131"/>
      <c r="AK269" s="1131"/>
      <c r="AL269" s="1131"/>
      <c r="AM269" s="1131"/>
      <c r="AN269" s="1131"/>
      <c r="AO269" s="1131"/>
      <c r="AP269" s="1131"/>
      <c r="AQ269" s="1131"/>
      <c r="AR269" s="1131"/>
      <c r="AS269" s="1131"/>
      <c r="AT269" s="1131"/>
      <c r="AU269" s="1131"/>
      <c r="AV269" s="1131"/>
      <c r="AW269" s="117"/>
    </row>
    <row r="270" spans="3:51" ht="21" customHeight="1">
      <c r="C270" s="1126"/>
      <c r="D270" s="1127"/>
      <c r="E270" s="1128"/>
      <c r="F270" s="1129"/>
      <c r="G270" s="1129"/>
      <c r="H270" s="1129"/>
      <c r="I270" s="1129"/>
      <c r="J270" s="1129"/>
      <c r="K270" s="1129"/>
      <c r="L270" s="1129"/>
      <c r="M270" s="1129"/>
      <c r="N270" s="1129"/>
      <c r="O270" s="1129"/>
      <c r="P270" s="1129"/>
      <c r="Q270" s="1129"/>
      <c r="R270" s="1129"/>
      <c r="S270" s="1129"/>
      <c r="T270" s="1131" t="s">
        <v>35</v>
      </c>
      <c r="U270" s="1131"/>
      <c r="V270" s="1131"/>
      <c r="W270" s="1131"/>
      <c r="X270" s="1131"/>
      <c r="Y270" s="1131"/>
      <c r="Z270" s="1131"/>
      <c r="AA270" s="1131"/>
      <c r="AB270" s="1131"/>
      <c r="AC270" s="1131"/>
      <c r="AD270" s="1131"/>
      <c r="AE270" s="1131"/>
      <c r="AF270" s="1131"/>
      <c r="AG270" s="1131"/>
      <c r="AH270" s="1131"/>
      <c r="AI270" s="1131"/>
      <c r="AJ270" s="1131"/>
      <c r="AK270" s="1131"/>
      <c r="AL270" s="1131"/>
      <c r="AM270" s="1131"/>
      <c r="AN270" s="1131"/>
      <c r="AO270" s="1131"/>
      <c r="AP270" s="1131"/>
      <c r="AQ270" s="1131"/>
      <c r="AR270" s="1131"/>
      <c r="AS270" s="1131"/>
      <c r="AT270" s="1131"/>
      <c r="AU270" s="1131"/>
      <c r="AV270" s="1131"/>
      <c r="AW270" s="117"/>
    </row>
    <row r="271" spans="3:51" ht="21" customHeight="1">
      <c r="C271" s="1126"/>
      <c r="D271" s="1127"/>
      <c r="E271" s="1128"/>
      <c r="F271" s="1129"/>
      <c r="G271" s="1129"/>
      <c r="H271" s="1129"/>
      <c r="I271" s="1129"/>
      <c r="J271" s="1129"/>
      <c r="K271" s="1129"/>
      <c r="L271" s="1129"/>
      <c r="M271" s="1129"/>
      <c r="N271" s="1129"/>
      <c r="O271" s="1129"/>
      <c r="P271" s="1129"/>
      <c r="Q271" s="1129"/>
      <c r="R271" s="1129"/>
      <c r="S271" s="1129"/>
      <c r="T271" s="1130" t="s">
        <v>11</v>
      </c>
      <c r="U271" s="1130"/>
      <c r="V271" s="1130"/>
      <c r="W271" s="1130"/>
      <c r="X271" s="1130"/>
      <c r="Y271" s="1130"/>
      <c r="Z271" s="1130"/>
      <c r="AA271" s="1130"/>
      <c r="AB271" s="1130"/>
      <c r="AC271" s="1130"/>
      <c r="AD271" s="1130"/>
      <c r="AE271" s="1130"/>
      <c r="AF271" s="1130"/>
      <c r="AG271" s="1130"/>
      <c r="AH271" s="1130"/>
      <c r="AI271" s="1130"/>
      <c r="AJ271" s="1130"/>
      <c r="AK271" s="1130"/>
      <c r="AL271" s="1130"/>
      <c r="AM271" s="1130"/>
      <c r="AN271" s="1130"/>
      <c r="AO271" s="1130"/>
      <c r="AP271" s="1130"/>
      <c r="AQ271" s="1130"/>
      <c r="AR271" s="1130"/>
      <c r="AS271" s="1130"/>
      <c r="AT271" s="1130"/>
      <c r="AU271" s="1130"/>
      <c r="AV271" s="1130"/>
      <c r="AW271" s="117"/>
    </row>
    <row r="272" spans="3:51" ht="12.75" customHeight="1">
      <c r="C272" s="1119"/>
      <c r="D272" s="1120"/>
      <c r="E272" s="584" t="s">
        <v>92</v>
      </c>
      <c r="F272" s="1121"/>
      <c r="G272" s="1121"/>
      <c r="H272" s="1121"/>
      <c r="I272" s="1121"/>
      <c r="J272" s="1121"/>
      <c r="K272" s="1121"/>
      <c r="L272" s="1121"/>
      <c r="M272" s="1121"/>
      <c r="N272" s="1121"/>
      <c r="O272" s="1121"/>
      <c r="P272" s="1121"/>
      <c r="Q272" s="1121"/>
      <c r="R272" s="1121"/>
      <c r="S272" s="1121"/>
      <c r="T272" s="1121"/>
      <c r="U272" s="1121"/>
      <c r="V272" s="1121"/>
      <c r="W272" s="1121"/>
      <c r="X272" s="1121"/>
      <c r="Y272" s="1121"/>
      <c r="Z272" s="1121"/>
      <c r="AA272" s="1121"/>
      <c r="AB272" s="1121"/>
      <c r="AC272" s="1121"/>
      <c r="AD272" s="1121"/>
      <c r="AE272" s="1121"/>
      <c r="AF272" s="1121"/>
      <c r="AG272" s="1121"/>
      <c r="AH272" s="1121"/>
      <c r="AI272" s="1121"/>
      <c r="AJ272" s="1121"/>
      <c r="AK272" s="1121"/>
      <c r="AL272" s="1121"/>
      <c r="AM272" s="1121"/>
      <c r="AN272" s="1121"/>
      <c r="AO272" s="1121"/>
      <c r="AP272" s="1121"/>
      <c r="AQ272" s="1121"/>
      <c r="AR272" s="1121"/>
      <c r="AS272" s="1121"/>
      <c r="AT272" s="1121"/>
      <c r="AU272" s="1121"/>
      <c r="AV272" s="1121"/>
      <c r="AW272" s="117"/>
    </row>
    <row r="273" spans="3:49" ht="12.75" customHeight="1" thickBot="1">
      <c r="C273" s="1122"/>
      <c r="D273" s="1123"/>
      <c r="E273" s="584" t="s">
        <v>5</v>
      </c>
      <c r="F273" s="1121"/>
      <c r="G273" s="1121"/>
      <c r="H273" s="1121"/>
      <c r="I273" s="1121"/>
      <c r="J273" s="1121"/>
      <c r="K273" s="1121"/>
      <c r="L273" s="1121"/>
      <c r="M273" s="1121"/>
      <c r="N273" s="1121"/>
      <c r="O273" s="1121"/>
      <c r="P273" s="1121"/>
      <c r="Q273" s="1121"/>
      <c r="R273" s="1121"/>
      <c r="S273" s="1121"/>
      <c r="T273" s="1121"/>
      <c r="U273" s="1121"/>
      <c r="V273" s="1121"/>
      <c r="W273" s="1121"/>
      <c r="X273" s="1121"/>
      <c r="Y273" s="1121"/>
      <c r="Z273" s="1121"/>
      <c r="AA273" s="1121"/>
      <c r="AB273" s="1121"/>
      <c r="AC273" s="1121"/>
      <c r="AD273" s="1121"/>
      <c r="AE273" s="1121"/>
      <c r="AF273" s="1121"/>
      <c r="AG273" s="1121"/>
      <c r="AH273" s="1121"/>
      <c r="AI273" s="1121"/>
      <c r="AJ273" s="1121"/>
      <c r="AK273" s="1121"/>
      <c r="AL273" s="1121"/>
      <c r="AM273" s="1121"/>
      <c r="AN273" s="1121"/>
      <c r="AO273" s="1121"/>
      <c r="AP273" s="1121"/>
      <c r="AQ273" s="1121"/>
      <c r="AR273" s="1121"/>
      <c r="AS273" s="1121"/>
      <c r="AT273" s="1121"/>
      <c r="AU273" s="1121"/>
      <c r="AV273" s="1121"/>
      <c r="AW273" s="117"/>
    </row>
  </sheetData>
  <sheetProtection algorithmName="SHA-512" hashValue="C0A9IyHgfRKw9Fh7ZtB54RETI0zIOZ0wLZ/WonQBHfP9IrSOOSWuOr1aMlBswRN+oOUWwGGgjSEPb1fKeBqJ3Q==" saltValue="L2N0d36eSiLJXtCgjJMx1Q==" spinCount="100000" sheet="1" formatCells="0" selectLockedCells="1" sort="0" autoFilter="0" pivotTables="0"/>
  <mergeCells count="713">
    <mergeCell ref="C272:D272"/>
    <mergeCell ref="E272:AV272"/>
    <mergeCell ref="C273:D273"/>
    <mergeCell ref="E273:AV273"/>
    <mergeCell ref="C171:X171"/>
    <mergeCell ref="Y171:AC171"/>
    <mergeCell ref="AD171:AG171"/>
    <mergeCell ref="C205:X205"/>
    <mergeCell ref="Y205:AC205"/>
    <mergeCell ref="AD205:AG205"/>
    <mergeCell ref="C265:D271"/>
    <mergeCell ref="E265:S271"/>
    <mergeCell ref="T265:AV265"/>
    <mergeCell ref="T266:AV266"/>
    <mergeCell ref="T267:AV267"/>
    <mergeCell ref="T268:AV268"/>
    <mergeCell ref="T269:AV269"/>
    <mergeCell ref="T270:AV270"/>
    <mergeCell ref="T271:AV271"/>
    <mergeCell ref="C258:AV258"/>
    <mergeCell ref="C259:AV260"/>
    <mergeCell ref="C261:D264"/>
    <mergeCell ref="E261:S264"/>
    <mergeCell ref="T261:AV261"/>
    <mergeCell ref="T262:AV262"/>
    <mergeCell ref="T263:AV263"/>
    <mergeCell ref="T264:AV264"/>
    <mergeCell ref="J255:N255"/>
    <mergeCell ref="O255:AM255"/>
    <mergeCell ref="AN255:AV255"/>
    <mergeCell ref="J256:N256"/>
    <mergeCell ref="O256:AM256"/>
    <mergeCell ref="AN256:AV256"/>
    <mergeCell ref="AN247:AV247"/>
    <mergeCell ref="J248:N248"/>
    <mergeCell ref="O248:AM248"/>
    <mergeCell ref="AN248:AV248"/>
    <mergeCell ref="J253:N253"/>
    <mergeCell ref="O253:AM253"/>
    <mergeCell ref="AN253:AV253"/>
    <mergeCell ref="J254:N254"/>
    <mergeCell ref="O254:AM254"/>
    <mergeCell ref="AN254:AV254"/>
    <mergeCell ref="J251:N251"/>
    <mergeCell ref="O251:AM251"/>
    <mergeCell ref="AN251:AV251"/>
    <mergeCell ref="J252:N252"/>
    <mergeCell ref="O252:AM252"/>
    <mergeCell ref="AN252:AV252"/>
    <mergeCell ref="J245:N245"/>
    <mergeCell ref="O245:AM245"/>
    <mergeCell ref="AN245:AV245"/>
    <mergeCell ref="J246:N246"/>
    <mergeCell ref="O246:AM246"/>
    <mergeCell ref="AN246:AV246"/>
    <mergeCell ref="C242:I256"/>
    <mergeCell ref="J242:N242"/>
    <mergeCell ref="O242:AM242"/>
    <mergeCell ref="AN242:AV242"/>
    <mergeCell ref="J243:N243"/>
    <mergeCell ref="O243:AM243"/>
    <mergeCell ref="AN243:AV243"/>
    <mergeCell ref="J244:N244"/>
    <mergeCell ref="O244:AM244"/>
    <mergeCell ref="AN244:AV244"/>
    <mergeCell ref="J249:N249"/>
    <mergeCell ref="O249:AM249"/>
    <mergeCell ref="AN249:AV249"/>
    <mergeCell ref="J250:N250"/>
    <mergeCell ref="O250:AM250"/>
    <mergeCell ref="AN250:AV250"/>
    <mergeCell ref="J247:N247"/>
    <mergeCell ref="O247:AM247"/>
    <mergeCell ref="AP239:AU239"/>
    <mergeCell ref="AH240:AJ240"/>
    <mergeCell ref="AK240:AN240"/>
    <mergeCell ref="AO240:AQ240"/>
    <mergeCell ref="AR240:AV240"/>
    <mergeCell ref="C240:X240"/>
    <mergeCell ref="Y240:AC240"/>
    <mergeCell ref="AD240:AG240"/>
    <mergeCell ref="E239:J239"/>
    <mergeCell ref="K239:S239"/>
    <mergeCell ref="T239:U239"/>
    <mergeCell ref="V239:AA239"/>
    <mergeCell ref="AB239:AF239"/>
    <mergeCell ref="AG239:AN239"/>
    <mergeCell ref="AP237:AU237"/>
    <mergeCell ref="E238:J238"/>
    <mergeCell ref="K238:S238"/>
    <mergeCell ref="T238:U238"/>
    <mergeCell ref="V238:AA238"/>
    <mergeCell ref="AB238:AF238"/>
    <mergeCell ref="AG238:AN238"/>
    <mergeCell ref="AP238:AU238"/>
    <mergeCell ref="E237:J237"/>
    <mergeCell ref="K237:S237"/>
    <mergeCell ref="T237:U237"/>
    <mergeCell ref="V237:AA237"/>
    <mergeCell ref="AB237:AF237"/>
    <mergeCell ref="AG237:AN237"/>
    <mergeCell ref="AP235:AU235"/>
    <mergeCell ref="E236:J236"/>
    <mergeCell ref="K236:S236"/>
    <mergeCell ref="T236:U236"/>
    <mergeCell ref="V236:AA236"/>
    <mergeCell ref="AB236:AF236"/>
    <mergeCell ref="AG236:AN236"/>
    <mergeCell ref="AP236:AU236"/>
    <mergeCell ref="E235:J235"/>
    <mergeCell ref="K235:S235"/>
    <mergeCell ref="T235:U235"/>
    <mergeCell ref="V235:AA235"/>
    <mergeCell ref="AB235:AF235"/>
    <mergeCell ref="AG235:AN235"/>
    <mergeCell ref="AP233:AU233"/>
    <mergeCell ref="E234:J234"/>
    <mergeCell ref="K234:S234"/>
    <mergeCell ref="T234:U234"/>
    <mergeCell ref="V234:AA234"/>
    <mergeCell ref="AB234:AF234"/>
    <mergeCell ref="AG234:AN234"/>
    <mergeCell ref="AP234:AU234"/>
    <mergeCell ref="E233:J233"/>
    <mergeCell ref="K233:S233"/>
    <mergeCell ref="T233:U233"/>
    <mergeCell ref="V233:AA233"/>
    <mergeCell ref="AB233:AF233"/>
    <mergeCell ref="AG233:AN233"/>
    <mergeCell ref="V230:AA230"/>
    <mergeCell ref="AB230:AF230"/>
    <mergeCell ref="AG230:AN230"/>
    <mergeCell ref="AP230:AU230"/>
    <mergeCell ref="AP231:AU231"/>
    <mergeCell ref="E232:J232"/>
    <mergeCell ref="K232:S232"/>
    <mergeCell ref="T232:U232"/>
    <mergeCell ref="V232:AA232"/>
    <mergeCell ref="AB232:AF232"/>
    <mergeCell ref="AG232:AN232"/>
    <mergeCell ref="AP232:AU232"/>
    <mergeCell ref="E231:J231"/>
    <mergeCell ref="K231:S231"/>
    <mergeCell ref="T231:U231"/>
    <mergeCell ref="V231:AA231"/>
    <mergeCell ref="AB231:AF231"/>
    <mergeCell ref="AG231:AN231"/>
    <mergeCell ref="AG226:AV227"/>
    <mergeCell ref="E228:J228"/>
    <mergeCell ref="K228:S228"/>
    <mergeCell ref="T228:U228"/>
    <mergeCell ref="V228:AA228"/>
    <mergeCell ref="AB228:AF228"/>
    <mergeCell ref="AG228:AN228"/>
    <mergeCell ref="AP228:AU228"/>
    <mergeCell ref="C226:D239"/>
    <mergeCell ref="E226:J227"/>
    <mergeCell ref="K226:S227"/>
    <mergeCell ref="T226:U227"/>
    <mergeCell ref="V226:AA227"/>
    <mergeCell ref="AB226:AF227"/>
    <mergeCell ref="E229:J229"/>
    <mergeCell ref="K229:S229"/>
    <mergeCell ref="T229:U229"/>
    <mergeCell ref="V229:AA229"/>
    <mergeCell ref="AB229:AF229"/>
    <mergeCell ref="AG229:AN229"/>
    <mergeCell ref="AP229:AU229"/>
    <mergeCell ref="E230:J230"/>
    <mergeCell ref="K230:S230"/>
    <mergeCell ref="T230:U230"/>
    <mergeCell ref="C222:G222"/>
    <mergeCell ref="H222:K222"/>
    <mergeCell ref="L222:AV222"/>
    <mergeCell ref="C223:F225"/>
    <mergeCell ref="G223:AL223"/>
    <mergeCell ref="AM223:AN223"/>
    <mergeCell ref="AO223:AQ223"/>
    <mergeCell ref="AR223:AS223"/>
    <mergeCell ref="AT223:AV223"/>
    <mergeCell ref="G224:AV225"/>
    <mergeCell ref="C220:G220"/>
    <mergeCell ref="H220:K220"/>
    <mergeCell ref="L220:AV220"/>
    <mergeCell ref="C221:G221"/>
    <mergeCell ref="H221:K221"/>
    <mergeCell ref="L221:AV221"/>
    <mergeCell ref="C218:G218"/>
    <mergeCell ref="H218:K218"/>
    <mergeCell ref="L218:AV218"/>
    <mergeCell ref="C219:G219"/>
    <mergeCell ref="H219:K219"/>
    <mergeCell ref="L219:AV219"/>
    <mergeCell ref="N215:Z215"/>
    <mergeCell ref="C216:G216"/>
    <mergeCell ref="H216:K216"/>
    <mergeCell ref="L216:AV216"/>
    <mergeCell ref="C217:G217"/>
    <mergeCell ref="H217:K217"/>
    <mergeCell ref="L217:AV217"/>
    <mergeCell ref="C212:I213"/>
    <mergeCell ref="J212:K212"/>
    <mergeCell ref="L212:AV212"/>
    <mergeCell ref="C214:I215"/>
    <mergeCell ref="J214:M214"/>
    <mergeCell ref="N214:Z214"/>
    <mergeCell ref="AA214:AG215"/>
    <mergeCell ref="AH214:AV215"/>
    <mergeCell ref="J215:M215"/>
    <mergeCell ref="J213:K213"/>
    <mergeCell ref="L213:P213"/>
    <mergeCell ref="Q213:AV213"/>
    <mergeCell ref="C208:I208"/>
    <mergeCell ref="J208:Z208"/>
    <mergeCell ref="AA208:AN208"/>
    <mergeCell ref="AO208:AQ208"/>
    <mergeCell ref="AR208:AV208"/>
    <mergeCell ref="C209:I209"/>
    <mergeCell ref="J209:K209"/>
    <mergeCell ref="L209:Q209"/>
    <mergeCell ref="R209:S209"/>
    <mergeCell ref="T209:Z209"/>
    <mergeCell ref="AO209:AQ211"/>
    <mergeCell ref="AR209:AV211"/>
    <mergeCell ref="C210:I211"/>
    <mergeCell ref="J210:K211"/>
    <mergeCell ref="L210:Q211"/>
    <mergeCell ref="R210:S211"/>
    <mergeCell ref="T210:Z211"/>
    <mergeCell ref="AA209:AD211"/>
    <mergeCell ref="AE209:AF211"/>
    <mergeCell ref="AG209:AH211"/>
    <mergeCell ref="AI209:AJ211"/>
    <mergeCell ref="AK209:AL211"/>
    <mergeCell ref="AM209:AN211"/>
    <mergeCell ref="AH205:AJ205"/>
    <mergeCell ref="AK205:AN205"/>
    <mergeCell ref="AO205:AQ205"/>
    <mergeCell ref="AR205:AV205"/>
    <mergeCell ref="C206:T206"/>
    <mergeCell ref="C204:F204"/>
    <mergeCell ref="G204:M204"/>
    <mergeCell ref="N204:T204"/>
    <mergeCell ref="U204:AD204"/>
    <mergeCell ref="AE204:AO204"/>
    <mergeCell ref="AP204:AV204"/>
    <mergeCell ref="C203:F203"/>
    <mergeCell ref="G203:M203"/>
    <mergeCell ref="N203:T203"/>
    <mergeCell ref="U203:AD203"/>
    <mergeCell ref="AE203:AO203"/>
    <mergeCell ref="AP203:AV203"/>
    <mergeCell ref="C202:F202"/>
    <mergeCell ref="G202:M202"/>
    <mergeCell ref="N202:T202"/>
    <mergeCell ref="U202:AD202"/>
    <mergeCell ref="AE202:AO202"/>
    <mergeCell ref="AP202:AV202"/>
    <mergeCell ref="C201:F201"/>
    <mergeCell ref="G201:M201"/>
    <mergeCell ref="N201:T201"/>
    <mergeCell ref="U201:AD201"/>
    <mergeCell ref="AE201:AO201"/>
    <mergeCell ref="AP201:AV201"/>
    <mergeCell ref="C200:F200"/>
    <mergeCell ref="G200:M200"/>
    <mergeCell ref="N200:T200"/>
    <mergeCell ref="U200:AD200"/>
    <mergeCell ref="AE200:AO200"/>
    <mergeCell ref="AP200:AV200"/>
    <mergeCell ref="C199:F199"/>
    <mergeCell ref="G199:M199"/>
    <mergeCell ref="N199:T199"/>
    <mergeCell ref="U199:AD199"/>
    <mergeCell ref="AE199:AO199"/>
    <mergeCell ref="AP199:AV199"/>
    <mergeCell ref="C198:F198"/>
    <mergeCell ref="G198:M198"/>
    <mergeCell ref="N198:T198"/>
    <mergeCell ref="U198:AD198"/>
    <mergeCell ref="AE198:AO198"/>
    <mergeCell ref="AP198:AV198"/>
    <mergeCell ref="C197:F197"/>
    <mergeCell ref="G197:M197"/>
    <mergeCell ref="N197:T197"/>
    <mergeCell ref="U197:AD197"/>
    <mergeCell ref="AE197:AO197"/>
    <mergeCell ref="AP197:AV197"/>
    <mergeCell ref="C196:F196"/>
    <mergeCell ref="G196:M196"/>
    <mergeCell ref="N196:T196"/>
    <mergeCell ref="U196:AD196"/>
    <mergeCell ref="AE196:AO196"/>
    <mergeCell ref="AP196:AV196"/>
    <mergeCell ref="C195:F195"/>
    <mergeCell ref="G195:M195"/>
    <mergeCell ref="N195:T195"/>
    <mergeCell ref="U195:AD195"/>
    <mergeCell ref="AE195:AO195"/>
    <mergeCell ref="AP195:AV195"/>
    <mergeCell ref="C194:F194"/>
    <mergeCell ref="G194:M194"/>
    <mergeCell ref="N194:T194"/>
    <mergeCell ref="U194:AD194"/>
    <mergeCell ref="AE194:AO194"/>
    <mergeCell ref="AP194:AV194"/>
    <mergeCell ref="C193:F193"/>
    <mergeCell ref="G193:M193"/>
    <mergeCell ref="N193:T193"/>
    <mergeCell ref="U193:AD193"/>
    <mergeCell ref="AE193:AO193"/>
    <mergeCell ref="AP193:AV193"/>
    <mergeCell ref="C192:F192"/>
    <mergeCell ref="G192:M192"/>
    <mergeCell ref="N192:T192"/>
    <mergeCell ref="U192:AD192"/>
    <mergeCell ref="AE192:AO192"/>
    <mergeCell ref="AP192:AV192"/>
    <mergeCell ref="C191:F191"/>
    <mergeCell ref="G191:M191"/>
    <mergeCell ref="N191:T191"/>
    <mergeCell ref="U191:AD191"/>
    <mergeCell ref="AE191:AO191"/>
    <mergeCell ref="AP191:AV191"/>
    <mergeCell ref="AE189:AO189"/>
    <mergeCell ref="AP189:AV189"/>
    <mergeCell ref="C190:F190"/>
    <mergeCell ref="G190:M190"/>
    <mergeCell ref="N190:T190"/>
    <mergeCell ref="U190:AD190"/>
    <mergeCell ref="AE190:AO190"/>
    <mergeCell ref="AP190:AV190"/>
    <mergeCell ref="C185:AV187"/>
    <mergeCell ref="AW185:AW186"/>
    <mergeCell ref="AW187:AW190"/>
    <mergeCell ref="C188:I188"/>
    <mergeCell ref="J188:O188"/>
    <mergeCell ref="P188:AV188"/>
    <mergeCell ref="C189:F189"/>
    <mergeCell ref="G189:M189"/>
    <mergeCell ref="N189:T189"/>
    <mergeCell ref="U189:AD189"/>
    <mergeCell ref="C174:AV176"/>
    <mergeCell ref="AX174:AZ174"/>
    <mergeCell ref="C177:AV184"/>
    <mergeCell ref="AW177:AW178"/>
    <mergeCell ref="AW179:AW181"/>
    <mergeCell ref="AF170:AL170"/>
    <mergeCell ref="AM170:AO170"/>
    <mergeCell ref="AP170:AS170"/>
    <mergeCell ref="AT170:AV170"/>
    <mergeCell ref="AH171:AJ171"/>
    <mergeCell ref="AK171:AN171"/>
    <mergeCell ref="AO171:AQ171"/>
    <mergeCell ref="AR171:AV171"/>
    <mergeCell ref="C169:J169"/>
    <mergeCell ref="K169:AV169"/>
    <mergeCell ref="C170:J170"/>
    <mergeCell ref="K170:Q170"/>
    <mergeCell ref="R170:T170"/>
    <mergeCell ref="U170:X170"/>
    <mergeCell ref="Y170:AA170"/>
    <mergeCell ref="AB170:AE170"/>
    <mergeCell ref="C173:V173"/>
    <mergeCell ref="AK165:AU165"/>
    <mergeCell ref="K166:L166"/>
    <mergeCell ref="M166:O166"/>
    <mergeCell ref="P166:AV166"/>
    <mergeCell ref="C167:J168"/>
    <mergeCell ref="K167:AV167"/>
    <mergeCell ref="K168:AE168"/>
    <mergeCell ref="AF168:AH168"/>
    <mergeCell ref="AI168:AM168"/>
    <mergeCell ref="AN168:AP168"/>
    <mergeCell ref="AQ168:AV168"/>
    <mergeCell ref="C165:J166"/>
    <mergeCell ref="K165:L165"/>
    <mergeCell ref="M165:O165"/>
    <mergeCell ref="P165:Q165"/>
    <mergeCell ref="R165:S165"/>
    <mergeCell ref="T165:Y165"/>
    <mergeCell ref="Z165:AA165"/>
    <mergeCell ref="AB165:AH165"/>
    <mergeCell ref="AI165:AJ165"/>
    <mergeCell ref="C162:J162"/>
    <mergeCell ref="K162:AV162"/>
    <mergeCell ref="C163:J163"/>
    <mergeCell ref="K163:Q163"/>
    <mergeCell ref="R163:T163"/>
    <mergeCell ref="U163:X163"/>
    <mergeCell ref="Y163:AA163"/>
    <mergeCell ref="AB163:AE163"/>
    <mergeCell ref="AF163:AL163"/>
    <mergeCell ref="AM163:AO163"/>
    <mergeCell ref="AP163:AS163"/>
    <mergeCell ref="AT163:AV163"/>
    <mergeCell ref="C157:AV157"/>
    <mergeCell ref="C158:J159"/>
    <mergeCell ref="K158:L158"/>
    <mergeCell ref="M158:O158"/>
    <mergeCell ref="P158:Q158"/>
    <mergeCell ref="R158:S158"/>
    <mergeCell ref="T158:Y158"/>
    <mergeCell ref="Z158:AA158"/>
    <mergeCell ref="C160:J161"/>
    <mergeCell ref="K160:AV160"/>
    <mergeCell ref="K161:AE161"/>
    <mergeCell ref="AF161:AH161"/>
    <mergeCell ref="AI161:AM161"/>
    <mergeCell ref="AN161:AP161"/>
    <mergeCell ref="AQ161:AV161"/>
    <mergeCell ref="AB158:AH158"/>
    <mergeCell ref="AI158:AJ158"/>
    <mergeCell ref="AK158:AU158"/>
    <mergeCell ref="K159:L159"/>
    <mergeCell ref="M159:O159"/>
    <mergeCell ref="P159:AV159"/>
    <mergeCell ref="C154:J156"/>
    <mergeCell ref="K154:T154"/>
    <mergeCell ref="U154:AD154"/>
    <mergeCell ref="AE154:AV154"/>
    <mergeCell ref="K155:T155"/>
    <mergeCell ref="U155:AD155"/>
    <mergeCell ref="AE155:AV155"/>
    <mergeCell ref="K156:T156"/>
    <mergeCell ref="K150:L150"/>
    <mergeCell ref="M150:V150"/>
    <mergeCell ref="W150:X150"/>
    <mergeCell ref="Y150:AH150"/>
    <mergeCell ref="AI150:AJ150"/>
    <mergeCell ref="AK150:AM150"/>
    <mergeCell ref="U156:AD156"/>
    <mergeCell ref="AE156:AV156"/>
    <mergeCell ref="C141:J153"/>
    <mergeCell ref="K141:AV142"/>
    <mergeCell ref="K143:AV144"/>
    <mergeCell ref="K145:AV145"/>
    <mergeCell ref="K146:L146"/>
    <mergeCell ref="M146:V146"/>
    <mergeCell ref="W146:X146"/>
    <mergeCell ref="Y146:AH146"/>
    <mergeCell ref="Y149:AH149"/>
    <mergeCell ref="AI149:AJ149"/>
    <mergeCell ref="AK149:AV149"/>
    <mergeCell ref="AK146:AV146"/>
    <mergeCell ref="K147:L147"/>
    <mergeCell ref="M147:V147"/>
    <mergeCell ref="W147:X147"/>
    <mergeCell ref="Y147:AA147"/>
    <mergeCell ref="AB147:AU147"/>
    <mergeCell ref="AN150:AU150"/>
    <mergeCell ref="K151:AV153"/>
    <mergeCell ref="U135:Z135"/>
    <mergeCell ref="AA135:AB135"/>
    <mergeCell ref="AC135:AH135"/>
    <mergeCell ref="AI135:AJ135"/>
    <mergeCell ref="AK135:AM135"/>
    <mergeCell ref="AN135:AU135"/>
    <mergeCell ref="C128:J140"/>
    <mergeCell ref="K128:AV128"/>
    <mergeCell ref="K129:AV129"/>
    <mergeCell ref="K130:L133"/>
    <mergeCell ref="M130:AV130"/>
    <mergeCell ref="M131:AV133"/>
    <mergeCell ref="K134:AV134"/>
    <mergeCell ref="K135:L135"/>
    <mergeCell ref="M135:R135"/>
    <mergeCell ref="S135:T135"/>
    <mergeCell ref="K136:AV140"/>
    <mergeCell ref="AI146:AJ146"/>
    <mergeCell ref="K148:AV148"/>
    <mergeCell ref="K149:L149"/>
    <mergeCell ref="M149:V149"/>
    <mergeCell ref="W149:X149"/>
    <mergeCell ref="C116:AV116"/>
    <mergeCell ref="C117:I117"/>
    <mergeCell ref="J117:AV117"/>
    <mergeCell ref="C119:J127"/>
    <mergeCell ref="K119:AV119"/>
    <mergeCell ref="K120:AV127"/>
    <mergeCell ref="C104:D112"/>
    <mergeCell ref="E104:AK112"/>
    <mergeCell ref="AL104:AV112"/>
    <mergeCell ref="C113:AV113"/>
    <mergeCell ref="C114:I115"/>
    <mergeCell ref="J114:T114"/>
    <mergeCell ref="U114:AB115"/>
    <mergeCell ref="AC114:AV114"/>
    <mergeCell ref="J115:T115"/>
    <mergeCell ref="AC115:AV115"/>
    <mergeCell ref="C92:V92"/>
    <mergeCell ref="C93:AV93"/>
    <mergeCell ref="AX93:BA93"/>
    <mergeCell ref="C94:AK94"/>
    <mergeCell ref="AL94:AV94"/>
    <mergeCell ref="C95:D103"/>
    <mergeCell ref="E95:AK103"/>
    <mergeCell ref="AL95:AV103"/>
    <mergeCell ref="K86:AV86"/>
    <mergeCell ref="K87:L87"/>
    <mergeCell ref="M87:AC87"/>
    <mergeCell ref="AD87:AE87"/>
    <mergeCell ref="AF87:AV87"/>
    <mergeCell ref="K88:AV90"/>
    <mergeCell ref="C85:J90"/>
    <mergeCell ref="C83:J84"/>
    <mergeCell ref="K83:AV83"/>
    <mergeCell ref="K84:AV84"/>
    <mergeCell ref="K81:L81"/>
    <mergeCell ref="M81:AV81"/>
    <mergeCell ref="K82:L82"/>
    <mergeCell ref="M82:AV82"/>
    <mergeCell ref="K85:AJ85"/>
    <mergeCell ref="AK85:AM85"/>
    <mergeCell ref="AN85:AP85"/>
    <mergeCell ref="AQ85:AS85"/>
    <mergeCell ref="AT85:AV85"/>
    <mergeCell ref="Z80:AI80"/>
    <mergeCell ref="AJ80:AK80"/>
    <mergeCell ref="AL80:AV80"/>
    <mergeCell ref="AN77:AV77"/>
    <mergeCell ref="K78:L78"/>
    <mergeCell ref="M78:S78"/>
    <mergeCell ref="T78:U78"/>
    <mergeCell ref="V78:Z78"/>
    <mergeCell ref="AA78:AB78"/>
    <mergeCell ref="AC78:AT78"/>
    <mergeCell ref="AU78:AV78"/>
    <mergeCell ref="AW60:AW61"/>
    <mergeCell ref="K61:AV62"/>
    <mergeCell ref="K63:AV70"/>
    <mergeCell ref="AW64:AW66"/>
    <mergeCell ref="K71:AV71"/>
    <mergeCell ref="K72:M72"/>
    <mergeCell ref="N72:AC72"/>
    <mergeCell ref="AD72:AF72"/>
    <mergeCell ref="AG72:AV72"/>
    <mergeCell ref="C48:J54"/>
    <mergeCell ref="K48:AV48"/>
    <mergeCell ref="K49:AV54"/>
    <mergeCell ref="C56:R56"/>
    <mergeCell ref="C57:J82"/>
    <mergeCell ref="K57:AV57"/>
    <mergeCell ref="K58:AV58"/>
    <mergeCell ref="K59:AV59"/>
    <mergeCell ref="K60:AQ60"/>
    <mergeCell ref="AR60:AV60"/>
    <mergeCell ref="K73:AV73"/>
    <mergeCell ref="K74:AV75"/>
    <mergeCell ref="K76:AV76"/>
    <mergeCell ref="K77:L77"/>
    <mergeCell ref="M77:S77"/>
    <mergeCell ref="T77:U77"/>
    <mergeCell ref="V77:AB77"/>
    <mergeCell ref="AC77:AD77"/>
    <mergeCell ref="AE77:AK77"/>
    <mergeCell ref="AL77:AM77"/>
    <mergeCell ref="K79:AV79"/>
    <mergeCell ref="K80:L80"/>
    <mergeCell ref="M80:W80"/>
    <mergeCell ref="X80:Y80"/>
    <mergeCell ref="AF37:AV37"/>
    <mergeCell ref="C38:I38"/>
    <mergeCell ref="J38:P38"/>
    <mergeCell ref="AA38:AJ38"/>
    <mergeCell ref="C39:V39"/>
    <mergeCell ref="C40:J47"/>
    <mergeCell ref="K40:AV40"/>
    <mergeCell ref="K41:AV47"/>
    <mergeCell ref="C37:I37"/>
    <mergeCell ref="J37:N37"/>
    <mergeCell ref="O37:R37"/>
    <mergeCell ref="S37:U37"/>
    <mergeCell ref="V37:AA37"/>
    <mergeCell ref="AB37:AE37"/>
    <mergeCell ref="AF35:AH35"/>
    <mergeCell ref="AI35:AO35"/>
    <mergeCell ref="AP35:AS35"/>
    <mergeCell ref="AT35:AV35"/>
    <mergeCell ref="C36:I36"/>
    <mergeCell ref="O36:R36"/>
    <mergeCell ref="S36:U36"/>
    <mergeCell ref="C35:I35"/>
    <mergeCell ref="J35:N35"/>
    <mergeCell ref="O35:R35"/>
    <mergeCell ref="S35:U35"/>
    <mergeCell ref="V35:AA35"/>
    <mergeCell ref="AB35:AE35"/>
    <mergeCell ref="Y34:Z34"/>
    <mergeCell ref="AA34:AE34"/>
    <mergeCell ref="AF34:AG34"/>
    <mergeCell ref="AH34:AL34"/>
    <mergeCell ref="AM34:AN34"/>
    <mergeCell ref="AO34:AV34"/>
    <mergeCell ref="AK30:AV30"/>
    <mergeCell ref="C31:I32"/>
    <mergeCell ref="J31:AV32"/>
    <mergeCell ref="C33:AV33"/>
    <mergeCell ref="C34:D34"/>
    <mergeCell ref="E34:I34"/>
    <mergeCell ref="J34:K34"/>
    <mergeCell ref="L34:Q34"/>
    <mergeCell ref="R34:S34"/>
    <mergeCell ref="T34:X34"/>
    <mergeCell ref="C30:I30"/>
    <mergeCell ref="J30:K30"/>
    <mergeCell ref="L30:V30"/>
    <mergeCell ref="W30:X30"/>
    <mergeCell ref="Y30:AH30"/>
    <mergeCell ref="AI30:AJ30"/>
    <mergeCell ref="C27:I29"/>
    <mergeCell ref="W27:Z28"/>
    <mergeCell ref="AA27:AJ27"/>
    <mergeCell ref="AA28:AJ28"/>
    <mergeCell ref="J27:N28"/>
    <mergeCell ref="O27:P28"/>
    <mergeCell ref="Q27:R28"/>
    <mergeCell ref="S27:T28"/>
    <mergeCell ref="U27:V28"/>
    <mergeCell ref="J29:Z29"/>
    <mergeCell ref="AA29:AK29"/>
    <mergeCell ref="AL29:AS29"/>
    <mergeCell ref="AT29:AV29"/>
    <mergeCell ref="AK27:AS27"/>
    <mergeCell ref="AT27:AV27"/>
    <mergeCell ref="AK28:AS28"/>
    <mergeCell ref="AT28:AV28"/>
    <mergeCell ref="C23:I23"/>
    <mergeCell ref="J23:M23"/>
    <mergeCell ref="N23:Z23"/>
    <mergeCell ref="AA23:AD23"/>
    <mergeCell ref="AE23:AV23"/>
    <mergeCell ref="C24:I26"/>
    <mergeCell ref="J24:M24"/>
    <mergeCell ref="N24:Z24"/>
    <mergeCell ref="AA24:AB24"/>
    <mergeCell ref="AC24:AE24"/>
    <mergeCell ref="AF24:AG24"/>
    <mergeCell ref="AH24:AI24"/>
    <mergeCell ref="AJ24:AK24"/>
    <mergeCell ref="AL24:AN24"/>
    <mergeCell ref="AO24:AU24"/>
    <mergeCell ref="J25:M25"/>
    <mergeCell ref="N25:Z25"/>
    <mergeCell ref="AA25:AH25"/>
    <mergeCell ref="AI25:AV25"/>
    <mergeCell ref="J26:M26"/>
    <mergeCell ref="N26:Z26"/>
    <mergeCell ref="AA26:AD26"/>
    <mergeCell ref="AE26:AV26"/>
    <mergeCell ref="C20:I22"/>
    <mergeCell ref="J20:M21"/>
    <mergeCell ref="N20:O20"/>
    <mergeCell ref="P20:AV20"/>
    <mergeCell ref="J22:M22"/>
    <mergeCell ref="N22:Z22"/>
    <mergeCell ref="AA22:AD22"/>
    <mergeCell ref="AE22:AV22"/>
    <mergeCell ref="N21:O21"/>
    <mergeCell ref="P21:T21"/>
    <mergeCell ref="U21:AV21"/>
    <mergeCell ref="C13:I13"/>
    <mergeCell ref="J13:AV13"/>
    <mergeCell ref="C14:I14"/>
    <mergeCell ref="J14:AV14"/>
    <mergeCell ref="AW14:AW15"/>
    <mergeCell ref="C15:I19"/>
    <mergeCell ref="J15:M16"/>
    <mergeCell ref="N15:O15"/>
    <mergeCell ref="P15:AV15"/>
    <mergeCell ref="J18:M18"/>
    <mergeCell ref="N18:Z18"/>
    <mergeCell ref="AA18:AD18"/>
    <mergeCell ref="AE18:AV18"/>
    <mergeCell ref="J19:O19"/>
    <mergeCell ref="P19:AV19"/>
    <mergeCell ref="U16:AV16"/>
    <mergeCell ref="J17:M17"/>
    <mergeCell ref="N17:Z17"/>
    <mergeCell ref="AA17:AD17"/>
    <mergeCell ref="AE17:AV17"/>
    <mergeCell ref="N16:O16"/>
    <mergeCell ref="P16:T16"/>
    <mergeCell ref="C9:L9"/>
    <mergeCell ref="C10:I10"/>
    <mergeCell ref="J10:AV10"/>
    <mergeCell ref="C11:I11"/>
    <mergeCell ref="J11:AV11"/>
    <mergeCell ref="C12:I12"/>
    <mergeCell ref="J12:AV12"/>
    <mergeCell ref="C7:AV7"/>
    <mergeCell ref="C8:L8"/>
    <mergeCell ref="M8:O8"/>
    <mergeCell ref="P8:AA8"/>
    <mergeCell ref="AB8:AE8"/>
    <mergeCell ref="AF8:AH8"/>
    <mergeCell ref="AI8:AV8"/>
    <mergeCell ref="C5:AV5"/>
    <mergeCell ref="C6:L6"/>
    <mergeCell ref="M6:O6"/>
    <mergeCell ref="P6:AA6"/>
    <mergeCell ref="AB6:AE6"/>
    <mergeCell ref="AF6:AH6"/>
    <mergeCell ref="AI6:AV6"/>
    <mergeCell ref="C3:AV3"/>
    <mergeCell ref="AA4:AD4"/>
    <mergeCell ref="AE4:AH4"/>
    <mergeCell ref="AI4:AL4"/>
    <mergeCell ref="AM4:AN4"/>
    <mergeCell ref="AO4:AP4"/>
    <mergeCell ref="AQ4:AR4"/>
    <mergeCell ref="AS4:AT4"/>
    <mergeCell ref="AU4:AV4"/>
  </mergeCells>
  <phoneticPr fontId="1"/>
  <dataValidations count="25">
    <dataValidation type="list" allowBlank="1" showInputMessage="1" showErrorMessage="1" sqref="AF24:AG24 AJ24:AK24 K72:M72 X80:Y80 AJ80:AK80 AA24:AB24 AD72:AF72 W30:X30 AM34 AI30:AJ30 C34 AF34 J34 R34 Y34 C261:D273 J30:K30 K80:L82">
      <formula1>"○"</formula1>
    </dataValidation>
    <dataValidation type="list" allowBlank="1" showInputMessage="1" showErrorMessage="1" sqref="AR223:AS223 AM223:AN223 AF161:AH161 R165:S165 AN85:AP85 AT85:AV85 K146:K147 AI135:AJ135 AH205:AJ205 AO205:AQ205 W146:X147 AH240:AJ240 AO240:AQ240 K149:K150 AI149:AI150 W149:X150 K135:L135 S135:T135 AA135:AB135 AI146 K158:L159 AI158:AJ158 Z158:AA158 R158:S158 K165:L166 AI165:AJ165 Z165:AA165 AN161:AP161 AF168:AH168 AN168:AP168 K87 AD87:AE87 AH171:AJ171 AO171:AQ171">
      <formula1>"〇"</formula1>
    </dataValidation>
    <dataValidation type="list" allowBlank="1" showInputMessage="1" showErrorMessage="1" sqref="M6:O6 AF6:AH6 M8:O8 AF8:AH8">
      <formula1>"□,☑"</formula1>
    </dataValidation>
    <dataValidation type="list" allowBlank="1" showInputMessage="1" showErrorMessage="1" sqref="AR209 AB229:AB239 AC233:AF239 V229:V239 W233:AA239 V228:AF228">
      <formula1>"有,無"</formula1>
    </dataValidation>
    <dataValidation type="list" allowBlank="1" showInputMessage="1" sqref="J10:AV10">
      <formula1>$BB$10:$BB$20</formula1>
    </dataValidation>
    <dataValidation type="list" allowBlank="1" showInputMessage="1" showErrorMessage="1" sqref="K77:L78 T77:U78 AC77:AD77 AL77:AM77">
      <formula1>"○,◎"</formula1>
    </dataValidation>
    <dataValidation type="list" allowBlank="1" showInputMessage="1" showErrorMessage="1" sqref="AP190:AV204">
      <formula1>"実績有,新規（内諾済）,新規（今後調整）"</formula1>
    </dataValidation>
    <dataValidation type="list" allowBlank="1" showInputMessage="1" showErrorMessage="1" sqref="K58:AV58">
      <formula1>$BJ$57:$BJ$70</formula1>
    </dataValidation>
    <dataValidation type="textLength" operator="lessThanOrEqual" allowBlank="1" showInputMessage="1" showErrorMessage="1" sqref="J13:AV13">
      <formula1>13</formula1>
    </dataValidation>
    <dataValidation type="textLength" operator="lessThanOrEqual" allowBlank="1" showInputMessage="1" showErrorMessage="1" sqref="J31:AV32">
      <formula1>400</formula1>
    </dataValidation>
    <dataValidation type="textLength" operator="lessThanOrEqual" allowBlank="1" showInputMessage="1" showErrorMessage="1" sqref="K41:AV47 K49:AV54 C177:AV184">
      <formula1>670</formula1>
    </dataValidation>
    <dataValidation type="textLength" operator="lessThanOrEqual" allowBlank="1" showInputMessage="1" showErrorMessage="1" sqref="K60:AQ60">
      <formula1>30</formula1>
    </dataValidation>
    <dataValidation type="textLength" operator="lessThanOrEqual" allowBlank="1" showInputMessage="1" showErrorMessage="1" sqref="K63:AV70">
      <formula1>320</formula1>
    </dataValidation>
    <dataValidation type="textLength" operator="lessThanOrEqual" allowBlank="1" showInputMessage="1" showErrorMessage="1" sqref="K74:AV75">
      <formula1>200</formula1>
    </dataValidation>
    <dataValidation type="textLength" operator="lessThanOrEqual" allowBlank="1" showInputMessage="1" showErrorMessage="1" sqref="K88:AV90">
      <formula1>270</formula1>
    </dataValidation>
    <dataValidation type="textLength" operator="lessThanOrEqual" allowBlank="1" showInputMessage="1" showErrorMessage="1" sqref="E95:AK112">
      <formula1>1400</formula1>
    </dataValidation>
    <dataValidation type="textLength" operator="lessThanOrEqual" allowBlank="1" showInputMessage="1" showErrorMessage="1" sqref="AL95:AV112">
      <formula1>450</formula1>
    </dataValidation>
    <dataValidation type="textLength" operator="lessThanOrEqual" allowBlank="1" showInputMessage="1" showErrorMessage="1" sqref="J115:T115">
      <formula1>120</formula1>
    </dataValidation>
    <dataValidation type="textLength" operator="lessThanOrEqual" allowBlank="1" showInputMessage="1" showErrorMessage="1" sqref="AC115:AV115">
      <formula1>220</formula1>
    </dataValidation>
    <dataValidation type="textLength" operator="lessThanOrEqual" allowBlank="1" showInputMessage="1" showErrorMessage="1" sqref="J117:AV117">
      <formula1>370</formula1>
    </dataValidation>
    <dataValidation type="textLength" operator="lessThanOrEqual" allowBlank="1" showInputMessage="1" showErrorMessage="1" sqref="K120:AV127 K143:AV144 K151:AV153">
      <formula1>620</formula1>
    </dataValidation>
    <dataValidation type="textLength" operator="lessThanOrEqual" allowBlank="1" showInputMessage="1" showErrorMessage="1" sqref="M131:AV133">
      <formula1>300</formula1>
    </dataValidation>
    <dataValidation type="textLength" operator="lessThanOrEqual" allowBlank="1" showInputMessage="1" showErrorMessage="1" sqref="K136:AV140">
      <formula1>420</formula1>
    </dataValidation>
    <dataValidation type="list" allowBlank="1" showInputMessage="1" sqref="L213:P213 P16:T16 P21:T21">
      <formula1>$BA$16:$BA$62</formula1>
    </dataValidation>
    <dataValidation type="textLength" allowBlank="1" showInputMessage="1" showErrorMessage="1" sqref="K84:AV84">
      <formula1>0</formula1>
      <formula2>220</formula2>
    </dataValidation>
  </dataValidations>
  <hyperlinks>
    <hyperlink ref="AD171:AG171" location="別紙1!A1" display="こちら"/>
    <hyperlink ref="AD205:AG205" location="別紙２!A1" display="こちら"/>
    <hyperlink ref="AD240:AG240" location="別紙３!A1" display="こちら"/>
  </hyperlinks>
  <pageMargins left="0.70866141732283472" right="0.70866141732283472" top="0.74803149606299213" bottom="0.74803149606299213" header="0.31496062992125984" footer="0.31496062992125984"/>
  <pageSetup paperSize="9" fitToHeight="0" orientation="portrait" r:id="rId1"/>
  <headerFooter>
    <oddHeader>&amp;R&amp;F</oddHeader>
    <oddFooter>&amp;C&amp;P/&amp;N</oddFooter>
  </headerFooter>
  <rowBreaks count="11" manualBreakCount="11">
    <brk id="32" min="2" max="47" man="1"/>
    <brk id="54" min="2" max="47" man="1"/>
    <brk id="84" min="2" max="47" man="1"/>
    <brk id="103" min="2" max="47" man="1"/>
    <brk id="118" min="2" max="47" man="1"/>
    <brk id="140" min="2" max="47" man="1"/>
    <brk id="156" min="2" max="47" man="1"/>
    <brk id="184" min="2" max="47" man="1"/>
    <brk id="205" min="2" max="47" man="1"/>
    <brk id="240" min="2" max="47" man="1"/>
    <brk id="256" min="2" max="47"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
  <sheetViews>
    <sheetView showGridLines="0" view="pageBreakPreview" zoomScaleNormal="100" zoomScaleSheetLayoutView="100" workbookViewId="0"/>
  </sheetViews>
  <sheetFormatPr defaultRowHeight="13"/>
  <sheetData/>
  <sheetProtection algorithmName="SHA-512" hashValue="KJReVVhc3Ok4sPJBuuHZp3axBWYtKBxMRukSA3iyhe8R2Y9bzbMK4bo0+5Y3mD+jQbDu8v1QWf9ZJ6JECrcs5w==" saltValue="2Zwo1WVszd/q0KqpFH3YtA==" spinCount="100000" sheet="1" objects="1" scenarios="1" selectLockedCells="1" selectUnlockedCells="1"/>
  <phoneticPr fontId="1"/>
  <pageMargins left="0.7" right="0.7" top="0.75" bottom="0.75" header="0.3" footer="0.3"/>
  <pageSetup paperSize="9" scale="53" fitToHeight="0"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B1:Z691"/>
  <sheetViews>
    <sheetView view="pageBreakPreview" zoomScaleNormal="100" zoomScaleSheetLayoutView="100" workbookViewId="0">
      <selection activeCell="D4" sqref="D4"/>
    </sheetView>
  </sheetViews>
  <sheetFormatPr defaultRowHeight="13"/>
  <cols>
    <col min="2" max="3" width="8.81640625" hidden="1" customWidth="1"/>
    <col min="4" max="4" width="15.1796875" style="130" customWidth="1"/>
    <col min="5" max="5" width="3" style="130" customWidth="1"/>
    <col min="6" max="6" width="8.1796875" style="130" customWidth="1"/>
    <col min="7" max="7" width="24" style="130" customWidth="1"/>
    <col min="8" max="8" width="10" style="130" bestFit="1" customWidth="1"/>
    <col min="9" max="9" width="3.453125" style="130" customWidth="1"/>
    <col min="10" max="10" width="2.90625" style="130" customWidth="1"/>
    <col min="11" max="11" width="7.1796875" style="130" customWidth="1"/>
    <col min="12" max="12" width="4.453125" style="130" customWidth="1"/>
    <col min="13" max="13" width="4.1796875" style="130" customWidth="1"/>
    <col min="14" max="14" width="7.1796875" style="130" customWidth="1"/>
    <col min="15" max="15" width="5.81640625" style="130" customWidth="1"/>
    <col min="16" max="16" width="2.90625" style="130" customWidth="1"/>
    <col min="17" max="17" width="7.1796875" style="130" customWidth="1"/>
    <col min="18" max="18" width="5.81640625" style="130" customWidth="1"/>
    <col min="19" max="19" width="3" style="130" customWidth="1"/>
    <col min="20" max="20" width="11.453125" style="130" bestFit="1" customWidth="1"/>
    <col min="21" max="21" width="4.453125" style="130" customWidth="1"/>
    <col min="22" max="22" width="8.90625" customWidth="1"/>
    <col min="23" max="26" width="8.90625" hidden="1" customWidth="1"/>
    <col min="27" max="27" width="8.90625" customWidth="1"/>
  </cols>
  <sheetData>
    <row r="1" spans="2:26">
      <c r="C1">
        <v>1</v>
      </c>
      <c r="W1">
        <v>21</v>
      </c>
      <c r="X1">
        <v>22</v>
      </c>
    </row>
    <row r="2" spans="2:26" ht="13.5" thickBot="1"/>
    <row r="3" spans="2:26">
      <c r="D3" s="131" t="s">
        <v>271</v>
      </c>
      <c r="E3" s="132"/>
      <c r="F3" s="133" t="s">
        <v>265</v>
      </c>
      <c r="G3" s="133" t="s">
        <v>267</v>
      </c>
      <c r="H3" s="133" t="s">
        <v>266</v>
      </c>
      <c r="I3" s="133"/>
      <c r="J3" s="133"/>
      <c r="K3" s="133" t="s">
        <v>345</v>
      </c>
      <c r="L3" s="133" t="s">
        <v>288</v>
      </c>
      <c r="M3" s="133"/>
      <c r="N3" s="133" t="s">
        <v>345</v>
      </c>
      <c r="O3" s="133" t="s">
        <v>273</v>
      </c>
      <c r="P3" s="133"/>
      <c r="Q3" s="133" t="s">
        <v>345</v>
      </c>
      <c r="R3" s="133" t="s">
        <v>273</v>
      </c>
      <c r="S3" s="149"/>
      <c r="T3" s="140" t="s">
        <v>268</v>
      </c>
      <c r="U3" s="150"/>
      <c r="Z3" t="s">
        <v>280</v>
      </c>
    </row>
    <row r="4" spans="2:26">
      <c r="B4">
        <f>+COUNTIF($D$4:D4,D4)</f>
        <v>0</v>
      </c>
      <c r="C4" t="str">
        <f>+D4&amp;B4</f>
        <v>0</v>
      </c>
      <c r="D4" s="225"/>
      <c r="E4" s="134" t="str">
        <f>IF(OR(D4="謝金",D4="旅費",D4="賃金",D4="家賃",D4="光熱水費",D4="備品購入費",D4="消耗品費",D4="借料損料",D4="印刷製本費",D4="通信運搬費",D4="委託費",D4="雑役務費",D4="保険料"),"柱","")</f>
        <v/>
      </c>
      <c r="F4" s="228"/>
      <c r="G4" s="228"/>
      <c r="H4" s="229"/>
      <c r="I4" s="135" t="s">
        <v>270</v>
      </c>
      <c r="J4" s="136" t="str">
        <f>IF(K4&gt;=1,"×","")</f>
        <v/>
      </c>
      <c r="K4" s="258"/>
      <c r="L4" s="228"/>
      <c r="M4" s="136" t="str">
        <f>IF(N4&gt;=1,"×","")</f>
        <v/>
      </c>
      <c r="N4" s="229"/>
      <c r="O4" s="228"/>
      <c r="P4" s="136" t="str">
        <f>IF(Q4&gt;=1,"×","")</f>
        <v/>
      </c>
      <c r="Q4" s="258"/>
      <c r="R4" s="228"/>
      <c r="S4" s="135" t="s">
        <v>269</v>
      </c>
      <c r="T4" s="142">
        <f>IF(AND(K4&gt;0,N4&gt;0,Q4&gt;0),H4*K4*N4*Q4,IF(AND(K4&gt;0,N4&gt;0),H4*K4*N4,IF(K4&gt;0,H4*K4,H4)))</f>
        <v>0</v>
      </c>
      <c r="U4" s="138" t="s">
        <v>272</v>
      </c>
      <c r="X4" t="str">
        <f>IF(K4&gt;0,CONCATENATE(E4,F4,"　",G4,"　",TEXT(H4,"#,###"),I4,J4,K4,L4,M4,N4,O4,P4,Q4,R4,S4,T4,U4),CONCATENATE(E4,F4,"　",G4,"　",TEXT(H4,"#,###"),I4))</f>
        <v>　　円</v>
      </c>
    </row>
    <row r="5" spans="2:26">
      <c r="B5">
        <f>+COUNTIF($D$4:D5,D5)</f>
        <v>0</v>
      </c>
      <c r="C5" t="str">
        <f t="shared" ref="C5:C68" si="0">+D5&amp;B5</f>
        <v>0</v>
      </c>
      <c r="D5" s="226"/>
      <c r="E5" s="134" t="str">
        <f t="shared" ref="E5:E68" si="1">IF(OR(D5="謝金",D5="旅費",D5="賃金",D5="家賃",D5="光熱水費",D5="備品購入費",D5="消耗品費",D5="借料損料",D5="印刷製本費",D5="通信運搬費",D5="委託費",D5="雑役務費",D5="保険料"),"柱","")</f>
        <v/>
      </c>
      <c r="F5" s="228"/>
      <c r="G5" s="228"/>
      <c r="H5" s="229"/>
      <c r="I5" s="135" t="s">
        <v>270</v>
      </c>
      <c r="J5" s="136" t="str">
        <f t="shared" ref="J5:J68" si="2">IF(K5&gt;=1,"×","")</f>
        <v/>
      </c>
      <c r="K5" s="258"/>
      <c r="L5" s="228"/>
      <c r="M5" s="136" t="str">
        <f t="shared" ref="M5:M68" si="3">IF(N5&gt;=1,"×","")</f>
        <v/>
      </c>
      <c r="N5" s="229"/>
      <c r="O5" s="228"/>
      <c r="P5" s="136" t="str">
        <f t="shared" ref="P5:P68" si="4">IF(Q5&gt;=1,"×","")</f>
        <v/>
      </c>
      <c r="Q5" s="258"/>
      <c r="R5" s="228"/>
      <c r="S5" s="135" t="s">
        <v>269</v>
      </c>
      <c r="T5" s="142">
        <f t="shared" ref="T5:T68" si="5">IF(AND(K5&gt;0,N5&gt;0,Q5&gt;0),H5*K5*N5*Q5,IF(AND(K5&gt;0,N5&gt;0),H5*K5*N5,IF(K5&gt;0,H5*K5,H5)))</f>
        <v>0</v>
      </c>
      <c r="U5" s="138" t="s">
        <v>272</v>
      </c>
      <c r="X5" t="str">
        <f t="shared" ref="X5:X68" si="6">IF(K5&gt;0,CONCATENATE(E5,F5,"　",G5,"　",TEXT(H5,"#,###"),I5,J5,K5,L5,M5,N5,O5,P5,Q5,R5,S5,T5,U5),CONCATENATE(E5,F5,"　",G5,"　",TEXT(H5,"#,###"),I5))</f>
        <v>　　円</v>
      </c>
    </row>
    <row r="6" spans="2:26">
      <c r="B6">
        <f>+COUNTIF($D$4:D6,D6)</f>
        <v>0</v>
      </c>
      <c r="C6" t="str">
        <f t="shared" si="0"/>
        <v>0</v>
      </c>
      <c r="D6" s="226"/>
      <c r="E6" s="134" t="str">
        <f t="shared" si="1"/>
        <v/>
      </c>
      <c r="F6" s="228"/>
      <c r="G6" s="228"/>
      <c r="H6" s="229"/>
      <c r="I6" s="135" t="s">
        <v>270</v>
      </c>
      <c r="J6" s="136" t="str">
        <f t="shared" si="2"/>
        <v/>
      </c>
      <c r="K6" s="258"/>
      <c r="L6" s="228"/>
      <c r="M6" s="136" t="str">
        <f t="shared" si="3"/>
        <v/>
      </c>
      <c r="N6" s="229"/>
      <c r="O6" s="228"/>
      <c r="P6" s="136" t="str">
        <f t="shared" si="4"/>
        <v/>
      </c>
      <c r="Q6" s="258"/>
      <c r="R6" s="228"/>
      <c r="S6" s="135" t="s">
        <v>269</v>
      </c>
      <c r="T6" s="142">
        <f t="shared" si="5"/>
        <v>0</v>
      </c>
      <c r="U6" s="138" t="s">
        <v>272</v>
      </c>
      <c r="X6" t="str">
        <f t="shared" si="6"/>
        <v>　　円</v>
      </c>
    </row>
    <row r="7" spans="2:26">
      <c r="B7">
        <f>+COUNTIF($D$4:D7,D7)</f>
        <v>0</v>
      </c>
      <c r="C7" t="str">
        <f t="shared" si="0"/>
        <v>0</v>
      </c>
      <c r="D7" s="226"/>
      <c r="E7" s="134" t="str">
        <f t="shared" si="1"/>
        <v/>
      </c>
      <c r="F7" s="228"/>
      <c r="G7" s="228"/>
      <c r="H7" s="229"/>
      <c r="I7" s="135" t="s">
        <v>270</v>
      </c>
      <c r="J7" s="136" t="str">
        <f t="shared" si="2"/>
        <v/>
      </c>
      <c r="K7" s="258"/>
      <c r="L7" s="228"/>
      <c r="M7" s="136" t="str">
        <f t="shared" si="3"/>
        <v/>
      </c>
      <c r="N7" s="229"/>
      <c r="O7" s="228"/>
      <c r="P7" s="136" t="str">
        <f t="shared" si="4"/>
        <v/>
      </c>
      <c r="Q7" s="258"/>
      <c r="R7" s="228"/>
      <c r="S7" s="135" t="s">
        <v>269</v>
      </c>
      <c r="T7" s="142">
        <f t="shared" si="5"/>
        <v>0</v>
      </c>
      <c r="U7" s="138" t="s">
        <v>272</v>
      </c>
      <c r="X7" t="str">
        <f t="shared" si="6"/>
        <v>　　円</v>
      </c>
    </row>
    <row r="8" spans="2:26">
      <c r="B8">
        <f>+COUNTIF($D$4:D8,D8)</f>
        <v>0</v>
      </c>
      <c r="C8" t="str">
        <f t="shared" si="0"/>
        <v>0</v>
      </c>
      <c r="D8" s="226"/>
      <c r="E8" s="134" t="str">
        <f t="shared" si="1"/>
        <v/>
      </c>
      <c r="F8" s="228"/>
      <c r="G8" s="228"/>
      <c r="H8" s="229"/>
      <c r="I8" s="135" t="s">
        <v>270</v>
      </c>
      <c r="J8" s="136" t="str">
        <f t="shared" si="2"/>
        <v/>
      </c>
      <c r="K8" s="258"/>
      <c r="L8" s="228"/>
      <c r="M8" s="136" t="str">
        <f t="shared" si="3"/>
        <v/>
      </c>
      <c r="N8" s="229"/>
      <c r="O8" s="228"/>
      <c r="P8" s="136" t="str">
        <f t="shared" si="4"/>
        <v/>
      </c>
      <c r="Q8" s="258"/>
      <c r="R8" s="228"/>
      <c r="S8" s="135" t="s">
        <v>269</v>
      </c>
      <c r="T8" s="142">
        <f t="shared" si="5"/>
        <v>0</v>
      </c>
      <c r="U8" s="138" t="s">
        <v>272</v>
      </c>
      <c r="X8" t="str">
        <f t="shared" si="6"/>
        <v>　　円</v>
      </c>
    </row>
    <row r="9" spans="2:26">
      <c r="B9">
        <f>+COUNTIF($D$4:D9,D9)</f>
        <v>0</v>
      </c>
      <c r="C9" t="str">
        <f t="shared" si="0"/>
        <v>0</v>
      </c>
      <c r="D9" s="226"/>
      <c r="E9" s="134" t="str">
        <f t="shared" si="1"/>
        <v/>
      </c>
      <c r="F9" s="228"/>
      <c r="G9" s="228"/>
      <c r="H9" s="229"/>
      <c r="I9" s="135" t="s">
        <v>270</v>
      </c>
      <c r="J9" s="136" t="str">
        <f t="shared" si="2"/>
        <v/>
      </c>
      <c r="K9" s="258"/>
      <c r="L9" s="228"/>
      <c r="M9" s="136" t="str">
        <f t="shared" si="3"/>
        <v/>
      </c>
      <c r="N9" s="229"/>
      <c r="O9" s="228"/>
      <c r="P9" s="136" t="str">
        <f t="shared" si="4"/>
        <v/>
      </c>
      <c r="Q9" s="258"/>
      <c r="R9" s="228"/>
      <c r="S9" s="135" t="s">
        <v>269</v>
      </c>
      <c r="T9" s="142">
        <f t="shared" si="5"/>
        <v>0</v>
      </c>
      <c r="U9" s="138" t="s">
        <v>272</v>
      </c>
      <c r="X9" t="str">
        <f t="shared" si="6"/>
        <v>　　円</v>
      </c>
    </row>
    <row r="10" spans="2:26">
      <c r="B10">
        <f>+COUNTIF($D$4:D10,D10)</f>
        <v>0</v>
      </c>
      <c r="C10" t="str">
        <f t="shared" si="0"/>
        <v>0</v>
      </c>
      <c r="D10" s="226"/>
      <c r="E10" s="134" t="str">
        <f t="shared" si="1"/>
        <v/>
      </c>
      <c r="F10" s="228"/>
      <c r="G10" s="228"/>
      <c r="H10" s="229"/>
      <c r="I10" s="135" t="s">
        <v>270</v>
      </c>
      <c r="J10" s="136" t="str">
        <f t="shared" si="2"/>
        <v/>
      </c>
      <c r="K10" s="258"/>
      <c r="L10" s="228"/>
      <c r="M10" s="136" t="str">
        <f t="shared" si="3"/>
        <v/>
      </c>
      <c r="N10" s="229"/>
      <c r="O10" s="228"/>
      <c r="P10" s="136" t="str">
        <f t="shared" si="4"/>
        <v/>
      </c>
      <c r="Q10" s="258"/>
      <c r="R10" s="228"/>
      <c r="S10" s="135" t="s">
        <v>269</v>
      </c>
      <c r="T10" s="142">
        <f t="shared" si="5"/>
        <v>0</v>
      </c>
      <c r="U10" s="138" t="s">
        <v>272</v>
      </c>
      <c r="X10" t="str">
        <f t="shared" si="6"/>
        <v>　　円</v>
      </c>
    </row>
    <row r="11" spans="2:26">
      <c r="B11">
        <f>+COUNTIF($D$4:D11,D11)</f>
        <v>0</v>
      </c>
      <c r="C11" t="str">
        <f t="shared" si="0"/>
        <v>0</v>
      </c>
      <c r="D11" s="226"/>
      <c r="E11" s="134" t="str">
        <f t="shared" si="1"/>
        <v/>
      </c>
      <c r="F11" s="228"/>
      <c r="G11" s="228"/>
      <c r="H11" s="229"/>
      <c r="I11" s="135" t="s">
        <v>270</v>
      </c>
      <c r="J11" s="136" t="str">
        <f t="shared" si="2"/>
        <v/>
      </c>
      <c r="K11" s="258"/>
      <c r="L11" s="228"/>
      <c r="M11" s="136" t="str">
        <f t="shared" si="3"/>
        <v/>
      </c>
      <c r="N11" s="229"/>
      <c r="O11" s="228"/>
      <c r="P11" s="136" t="str">
        <f t="shared" si="4"/>
        <v/>
      </c>
      <c r="Q11" s="258"/>
      <c r="R11" s="228"/>
      <c r="S11" s="135" t="s">
        <v>269</v>
      </c>
      <c r="T11" s="142">
        <f t="shared" si="5"/>
        <v>0</v>
      </c>
      <c r="U11" s="138" t="s">
        <v>272</v>
      </c>
      <c r="X11" t="str">
        <f t="shared" si="6"/>
        <v>　　円</v>
      </c>
    </row>
    <row r="12" spans="2:26">
      <c r="B12">
        <f>+COUNTIF($D$4:D12,D12)</f>
        <v>0</v>
      </c>
      <c r="C12" t="str">
        <f t="shared" si="0"/>
        <v>0</v>
      </c>
      <c r="D12" s="226"/>
      <c r="E12" s="134" t="str">
        <f t="shared" si="1"/>
        <v/>
      </c>
      <c r="F12" s="228"/>
      <c r="G12" s="228"/>
      <c r="H12" s="229"/>
      <c r="I12" s="135" t="s">
        <v>270</v>
      </c>
      <c r="J12" s="136" t="str">
        <f t="shared" si="2"/>
        <v/>
      </c>
      <c r="K12" s="258"/>
      <c r="L12" s="228"/>
      <c r="M12" s="136" t="str">
        <f t="shared" si="3"/>
        <v/>
      </c>
      <c r="N12" s="229"/>
      <c r="O12" s="228"/>
      <c r="P12" s="136" t="str">
        <f t="shared" si="4"/>
        <v/>
      </c>
      <c r="Q12" s="258"/>
      <c r="R12" s="228"/>
      <c r="S12" s="135" t="s">
        <v>269</v>
      </c>
      <c r="T12" s="142">
        <f t="shared" si="5"/>
        <v>0</v>
      </c>
      <c r="U12" s="138" t="s">
        <v>272</v>
      </c>
      <c r="X12" t="str">
        <f t="shared" si="6"/>
        <v>　　円</v>
      </c>
    </row>
    <row r="13" spans="2:26">
      <c r="B13">
        <f>+COUNTIF($D$4:D13,D13)</f>
        <v>0</v>
      </c>
      <c r="C13" t="str">
        <f t="shared" si="0"/>
        <v>0</v>
      </c>
      <c r="D13" s="226"/>
      <c r="E13" s="134" t="str">
        <f t="shared" si="1"/>
        <v/>
      </c>
      <c r="F13" s="228"/>
      <c r="G13" s="228"/>
      <c r="H13" s="229"/>
      <c r="I13" s="135" t="s">
        <v>270</v>
      </c>
      <c r="J13" s="136" t="str">
        <f t="shared" si="2"/>
        <v/>
      </c>
      <c r="K13" s="258"/>
      <c r="L13" s="228"/>
      <c r="M13" s="136" t="str">
        <f t="shared" si="3"/>
        <v/>
      </c>
      <c r="N13" s="229"/>
      <c r="O13" s="228"/>
      <c r="P13" s="136" t="str">
        <f t="shared" si="4"/>
        <v/>
      </c>
      <c r="Q13" s="258"/>
      <c r="R13" s="228"/>
      <c r="S13" s="135" t="s">
        <v>269</v>
      </c>
      <c r="T13" s="142">
        <f t="shared" si="5"/>
        <v>0</v>
      </c>
      <c r="U13" s="138" t="s">
        <v>272</v>
      </c>
      <c r="X13" t="str">
        <f t="shared" si="6"/>
        <v>　　円</v>
      </c>
    </row>
    <row r="14" spans="2:26">
      <c r="B14">
        <f>+COUNTIF($D$4:D14,D14)</f>
        <v>0</v>
      </c>
      <c r="C14" t="str">
        <f t="shared" si="0"/>
        <v>0</v>
      </c>
      <c r="D14" s="226"/>
      <c r="E14" s="134" t="str">
        <f t="shared" si="1"/>
        <v/>
      </c>
      <c r="F14" s="228"/>
      <c r="G14" s="228"/>
      <c r="H14" s="229"/>
      <c r="I14" s="135" t="s">
        <v>270</v>
      </c>
      <c r="J14" s="136" t="str">
        <f t="shared" si="2"/>
        <v/>
      </c>
      <c r="K14" s="258"/>
      <c r="L14" s="228"/>
      <c r="M14" s="136" t="str">
        <f t="shared" si="3"/>
        <v/>
      </c>
      <c r="N14" s="229"/>
      <c r="O14" s="228"/>
      <c r="P14" s="136" t="str">
        <f t="shared" si="4"/>
        <v/>
      </c>
      <c r="Q14" s="258"/>
      <c r="R14" s="228"/>
      <c r="S14" s="135" t="s">
        <v>269</v>
      </c>
      <c r="T14" s="142">
        <f t="shared" si="5"/>
        <v>0</v>
      </c>
      <c r="U14" s="138" t="s">
        <v>272</v>
      </c>
      <c r="X14" t="str">
        <f t="shared" si="6"/>
        <v>　　円</v>
      </c>
    </row>
    <row r="15" spans="2:26">
      <c r="B15">
        <f>+COUNTIF($D$4:D15,D15)</f>
        <v>0</v>
      </c>
      <c r="C15" t="str">
        <f t="shared" si="0"/>
        <v>0</v>
      </c>
      <c r="D15" s="226"/>
      <c r="E15" s="134" t="str">
        <f t="shared" si="1"/>
        <v/>
      </c>
      <c r="F15" s="228"/>
      <c r="G15" s="228"/>
      <c r="H15" s="229"/>
      <c r="I15" s="135" t="s">
        <v>270</v>
      </c>
      <c r="J15" s="136" t="str">
        <f t="shared" si="2"/>
        <v/>
      </c>
      <c r="K15" s="258"/>
      <c r="L15" s="228"/>
      <c r="M15" s="136" t="str">
        <f t="shared" si="3"/>
        <v/>
      </c>
      <c r="N15" s="229"/>
      <c r="O15" s="228"/>
      <c r="P15" s="136" t="str">
        <f t="shared" si="4"/>
        <v/>
      </c>
      <c r="Q15" s="258"/>
      <c r="R15" s="228"/>
      <c r="S15" s="135" t="s">
        <v>269</v>
      </c>
      <c r="T15" s="142">
        <f t="shared" si="5"/>
        <v>0</v>
      </c>
      <c r="U15" s="138" t="s">
        <v>272</v>
      </c>
      <c r="X15" t="str">
        <f t="shared" si="6"/>
        <v>　　円</v>
      </c>
    </row>
    <row r="16" spans="2:26">
      <c r="B16">
        <f>+COUNTIF($D$4:D16,D16)</f>
        <v>0</v>
      </c>
      <c r="C16" t="str">
        <f t="shared" si="0"/>
        <v>0</v>
      </c>
      <c r="D16" s="226"/>
      <c r="E16" s="134" t="str">
        <f t="shared" si="1"/>
        <v/>
      </c>
      <c r="F16" s="228"/>
      <c r="G16" s="228"/>
      <c r="H16" s="229"/>
      <c r="I16" s="135" t="s">
        <v>270</v>
      </c>
      <c r="J16" s="136" t="str">
        <f t="shared" si="2"/>
        <v/>
      </c>
      <c r="K16" s="258"/>
      <c r="L16" s="228"/>
      <c r="M16" s="136" t="str">
        <f t="shared" si="3"/>
        <v/>
      </c>
      <c r="N16" s="229"/>
      <c r="O16" s="228"/>
      <c r="P16" s="136" t="str">
        <f t="shared" si="4"/>
        <v/>
      </c>
      <c r="Q16" s="258"/>
      <c r="R16" s="228"/>
      <c r="S16" s="135" t="s">
        <v>269</v>
      </c>
      <c r="T16" s="142">
        <f t="shared" si="5"/>
        <v>0</v>
      </c>
      <c r="U16" s="138" t="s">
        <v>272</v>
      </c>
      <c r="X16" t="str">
        <f t="shared" si="6"/>
        <v>　　円</v>
      </c>
    </row>
    <row r="17" spans="2:24">
      <c r="B17">
        <f>+COUNTIF($D$4:D17,D17)</f>
        <v>0</v>
      </c>
      <c r="C17" t="str">
        <f t="shared" si="0"/>
        <v>0</v>
      </c>
      <c r="D17" s="226"/>
      <c r="E17" s="134" t="str">
        <f t="shared" si="1"/>
        <v/>
      </c>
      <c r="F17" s="228"/>
      <c r="G17" s="228"/>
      <c r="H17" s="229"/>
      <c r="I17" s="135" t="s">
        <v>270</v>
      </c>
      <c r="J17" s="136" t="str">
        <f t="shared" si="2"/>
        <v/>
      </c>
      <c r="K17" s="258"/>
      <c r="L17" s="228"/>
      <c r="M17" s="136" t="str">
        <f t="shared" si="3"/>
        <v/>
      </c>
      <c r="N17" s="229"/>
      <c r="O17" s="228"/>
      <c r="P17" s="136" t="str">
        <f t="shared" si="4"/>
        <v/>
      </c>
      <c r="Q17" s="258"/>
      <c r="R17" s="228"/>
      <c r="S17" s="135" t="s">
        <v>269</v>
      </c>
      <c r="T17" s="142">
        <f t="shared" si="5"/>
        <v>0</v>
      </c>
      <c r="U17" s="138" t="s">
        <v>272</v>
      </c>
      <c r="X17" t="str">
        <f t="shared" si="6"/>
        <v>　　円</v>
      </c>
    </row>
    <row r="18" spans="2:24">
      <c r="B18">
        <f>+COUNTIF($D$4:D18,D18)</f>
        <v>0</v>
      </c>
      <c r="C18" t="str">
        <f t="shared" si="0"/>
        <v>0</v>
      </c>
      <c r="D18" s="226"/>
      <c r="E18" s="134" t="str">
        <f t="shared" si="1"/>
        <v/>
      </c>
      <c r="F18" s="228"/>
      <c r="G18" s="228"/>
      <c r="H18" s="229"/>
      <c r="I18" s="135" t="s">
        <v>270</v>
      </c>
      <c r="J18" s="136" t="str">
        <f t="shared" si="2"/>
        <v/>
      </c>
      <c r="K18" s="258"/>
      <c r="L18" s="228"/>
      <c r="M18" s="136" t="str">
        <f t="shared" si="3"/>
        <v/>
      </c>
      <c r="N18" s="229"/>
      <c r="O18" s="228"/>
      <c r="P18" s="136" t="str">
        <f t="shared" si="4"/>
        <v/>
      </c>
      <c r="Q18" s="258"/>
      <c r="R18" s="228"/>
      <c r="S18" s="135" t="s">
        <v>269</v>
      </c>
      <c r="T18" s="142">
        <f t="shared" si="5"/>
        <v>0</v>
      </c>
      <c r="U18" s="138" t="s">
        <v>272</v>
      </c>
      <c r="X18" t="str">
        <f t="shared" si="6"/>
        <v>　　円</v>
      </c>
    </row>
    <row r="19" spans="2:24">
      <c r="B19">
        <f>+COUNTIF($D$4:D19,D19)</f>
        <v>0</v>
      </c>
      <c r="C19" t="str">
        <f t="shared" si="0"/>
        <v>0</v>
      </c>
      <c r="D19" s="226"/>
      <c r="E19" s="134" t="str">
        <f t="shared" si="1"/>
        <v/>
      </c>
      <c r="F19" s="228"/>
      <c r="G19" s="228"/>
      <c r="H19" s="229"/>
      <c r="I19" s="135" t="s">
        <v>270</v>
      </c>
      <c r="J19" s="136" t="str">
        <f t="shared" si="2"/>
        <v/>
      </c>
      <c r="K19" s="258"/>
      <c r="L19" s="228"/>
      <c r="M19" s="136" t="str">
        <f t="shared" si="3"/>
        <v/>
      </c>
      <c r="N19" s="229"/>
      <c r="O19" s="228"/>
      <c r="P19" s="136" t="str">
        <f t="shared" si="4"/>
        <v/>
      </c>
      <c r="Q19" s="258"/>
      <c r="R19" s="228"/>
      <c r="S19" s="135" t="s">
        <v>269</v>
      </c>
      <c r="T19" s="142">
        <f t="shared" si="5"/>
        <v>0</v>
      </c>
      <c r="U19" s="138" t="s">
        <v>272</v>
      </c>
      <c r="X19" t="str">
        <f t="shared" si="6"/>
        <v>　　円</v>
      </c>
    </row>
    <row r="20" spans="2:24">
      <c r="B20">
        <f>+COUNTIF($D$4:D20,D20)</f>
        <v>0</v>
      </c>
      <c r="C20" t="str">
        <f t="shared" si="0"/>
        <v>0</v>
      </c>
      <c r="D20" s="226"/>
      <c r="E20" s="134" t="str">
        <f t="shared" si="1"/>
        <v/>
      </c>
      <c r="F20" s="228"/>
      <c r="G20" s="228"/>
      <c r="H20" s="229"/>
      <c r="I20" s="135" t="s">
        <v>270</v>
      </c>
      <c r="J20" s="136" t="str">
        <f t="shared" si="2"/>
        <v/>
      </c>
      <c r="K20" s="258"/>
      <c r="L20" s="228"/>
      <c r="M20" s="136" t="str">
        <f t="shared" si="3"/>
        <v/>
      </c>
      <c r="N20" s="229"/>
      <c r="O20" s="228"/>
      <c r="P20" s="136" t="str">
        <f t="shared" si="4"/>
        <v/>
      </c>
      <c r="Q20" s="258"/>
      <c r="R20" s="228"/>
      <c r="S20" s="135" t="s">
        <v>269</v>
      </c>
      <c r="T20" s="142">
        <f t="shared" si="5"/>
        <v>0</v>
      </c>
      <c r="U20" s="138" t="s">
        <v>272</v>
      </c>
      <c r="X20" t="str">
        <f t="shared" si="6"/>
        <v>　　円</v>
      </c>
    </row>
    <row r="21" spans="2:24">
      <c r="B21">
        <f>+COUNTIF($D$4:D21,D21)</f>
        <v>0</v>
      </c>
      <c r="C21" t="str">
        <f t="shared" si="0"/>
        <v>0</v>
      </c>
      <c r="D21" s="226"/>
      <c r="E21" s="134" t="str">
        <f t="shared" si="1"/>
        <v/>
      </c>
      <c r="F21" s="228"/>
      <c r="G21" s="228"/>
      <c r="H21" s="229"/>
      <c r="I21" s="135" t="s">
        <v>270</v>
      </c>
      <c r="J21" s="136" t="str">
        <f t="shared" si="2"/>
        <v/>
      </c>
      <c r="K21" s="258"/>
      <c r="L21" s="228"/>
      <c r="M21" s="136" t="str">
        <f t="shared" si="3"/>
        <v/>
      </c>
      <c r="N21" s="229"/>
      <c r="O21" s="228"/>
      <c r="P21" s="136" t="str">
        <f t="shared" si="4"/>
        <v/>
      </c>
      <c r="Q21" s="258"/>
      <c r="R21" s="228"/>
      <c r="S21" s="135" t="s">
        <v>269</v>
      </c>
      <c r="T21" s="142">
        <f t="shared" si="5"/>
        <v>0</v>
      </c>
      <c r="U21" s="138" t="s">
        <v>272</v>
      </c>
      <c r="X21" t="str">
        <f t="shared" si="6"/>
        <v>　　円</v>
      </c>
    </row>
    <row r="22" spans="2:24">
      <c r="B22">
        <f>+COUNTIF($D$4:D22,D22)</f>
        <v>0</v>
      </c>
      <c r="C22" t="str">
        <f t="shared" si="0"/>
        <v>0</v>
      </c>
      <c r="D22" s="226"/>
      <c r="E22" s="134" t="str">
        <f t="shared" si="1"/>
        <v/>
      </c>
      <c r="F22" s="228"/>
      <c r="G22" s="228"/>
      <c r="H22" s="229"/>
      <c r="I22" s="135" t="s">
        <v>270</v>
      </c>
      <c r="J22" s="136" t="str">
        <f t="shared" si="2"/>
        <v/>
      </c>
      <c r="K22" s="258"/>
      <c r="L22" s="228"/>
      <c r="M22" s="136" t="str">
        <f t="shared" si="3"/>
        <v/>
      </c>
      <c r="N22" s="229"/>
      <c r="O22" s="228"/>
      <c r="P22" s="136" t="str">
        <f t="shared" si="4"/>
        <v/>
      </c>
      <c r="Q22" s="258"/>
      <c r="R22" s="228"/>
      <c r="S22" s="135" t="s">
        <v>269</v>
      </c>
      <c r="T22" s="142">
        <f t="shared" si="5"/>
        <v>0</v>
      </c>
      <c r="U22" s="138" t="s">
        <v>272</v>
      </c>
      <c r="X22" t="str">
        <f t="shared" si="6"/>
        <v>　　円</v>
      </c>
    </row>
    <row r="23" spans="2:24">
      <c r="B23">
        <f>+COUNTIF($D$4:D23,D23)</f>
        <v>0</v>
      </c>
      <c r="C23" t="str">
        <f t="shared" si="0"/>
        <v>0</v>
      </c>
      <c r="D23" s="226"/>
      <c r="E23" s="134" t="str">
        <f t="shared" si="1"/>
        <v/>
      </c>
      <c r="F23" s="228"/>
      <c r="G23" s="228"/>
      <c r="H23" s="229"/>
      <c r="I23" s="135" t="s">
        <v>270</v>
      </c>
      <c r="J23" s="136" t="str">
        <f t="shared" si="2"/>
        <v/>
      </c>
      <c r="K23" s="258"/>
      <c r="L23" s="228"/>
      <c r="M23" s="136" t="str">
        <f t="shared" si="3"/>
        <v/>
      </c>
      <c r="N23" s="229"/>
      <c r="O23" s="228"/>
      <c r="P23" s="136" t="str">
        <f t="shared" si="4"/>
        <v/>
      </c>
      <c r="Q23" s="258"/>
      <c r="R23" s="228"/>
      <c r="S23" s="135" t="s">
        <v>269</v>
      </c>
      <c r="T23" s="142">
        <f t="shared" si="5"/>
        <v>0</v>
      </c>
      <c r="U23" s="138" t="s">
        <v>272</v>
      </c>
      <c r="X23" t="str">
        <f t="shared" si="6"/>
        <v>　　円</v>
      </c>
    </row>
    <row r="24" spans="2:24">
      <c r="B24">
        <f>+COUNTIF($D$4:D24,D24)</f>
        <v>0</v>
      </c>
      <c r="C24" t="str">
        <f t="shared" si="0"/>
        <v>0</v>
      </c>
      <c r="D24" s="226"/>
      <c r="E24" s="134" t="str">
        <f t="shared" si="1"/>
        <v/>
      </c>
      <c r="F24" s="228"/>
      <c r="G24" s="228"/>
      <c r="H24" s="229"/>
      <c r="I24" s="135" t="s">
        <v>270</v>
      </c>
      <c r="J24" s="136" t="str">
        <f t="shared" si="2"/>
        <v/>
      </c>
      <c r="K24" s="258"/>
      <c r="L24" s="228"/>
      <c r="M24" s="136" t="str">
        <f t="shared" si="3"/>
        <v/>
      </c>
      <c r="N24" s="229"/>
      <c r="O24" s="228"/>
      <c r="P24" s="136" t="str">
        <f t="shared" si="4"/>
        <v/>
      </c>
      <c r="Q24" s="258"/>
      <c r="R24" s="228"/>
      <c r="S24" s="135" t="s">
        <v>269</v>
      </c>
      <c r="T24" s="142">
        <f t="shared" si="5"/>
        <v>0</v>
      </c>
      <c r="U24" s="138" t="s">
        <v>272</v>
      </c>
      <c r="X24" t="str">
        <f t="shared" si="6"/>
        <v>　　円</v>
      </c>
    </row>
    <row r="25" spans="2:24">
      <c r="B25">
        <f>+COUNTIF($D$4:D25,D25)</f>
        <v>0</v>
      </c>
      <c r="C25" t="str">
        <f t="shared" si="0"/>
        <v>0</v>
      </c>
      <c r="D25" s="226"/>
      <c r="E25" s="134" t="str">
        <f t="shared" si="1"/>
        <v/>
      </c>
      <c r="F25" s="228"/>
      <c r="G25" s="228"/>
      <c r="H25" s="229"/>
      <c r="I25" s="135" t="s">
        <v>270</v>
      </c>
      <c r="J25" s="136" t="str">
        <f t="shared" si="2"/>
        <v/>
      </c>
      <c r="K25" s="258"/>
      <c r="L25" s="228"/>
      <c r="M25" s="136" t="str">
        <f t="shared" si="3"/>
        <v/>
      </c>
      <c r="N25" s="229"/>
      <c r="O25" s="228"/>
      <c r="P25" s="136" t="str">
        <f t="shared" si="4"/>
        <v/>
      </c>
      <c r="Q25" s="258"/>
      <c r="R25" s="228"/>
      <c r="S25" s="135" t="s">
        <v>269</v>
      </c>
      <c r="T25" s="142">
        <f t="shared" si="5"/>
        <v>0</v>
      </c>
      <c r="U25" s="138" t="s">
        <v>272</v>
      </c>
      <c r="X25" t="str">
        <f t="shared" si="6"/>
        <v>　　円</v>
      </c>
    </row>
    <row r="26" spans="2:24">
      <c r="B26">
        <f>+COUNTIF($D$4:D26,D26)</f>
        <v>0</v>
      </c>
      <c r="C26" t="str">
        <f t="shared" si="0"/>
        <v>0</v>
      </c>
      <c r="D26" s="226"/>
      <c r="E26" s="134" t="str">
        <f t="shared" si="1"/>
        <v/>
      </c>
      <c r="F26" s="228"/>
      <c r="G26" s="228"/>
      <c r="H26" s="229"/>
      <c r="I26" s="135" t="s">
        <v>270</v>
      </c>
      <c r="J26" s="136" t="str">
        <f t="shared" si="2"/>
        <v/>
      </c>
      <c r="K26" s="258"/>
      <c r="L26" s="228"/>
      <c r="M26" s="136" t="str">
        <f t="shared" si="3"/>
        <v/>
      </c>
      <c r="N26" s="229"/>
      <c r="O26" s="228"/>
      <c r="P26" s="136" t="str">
        <f t="shared" si="4"/>
        <v/>
      </c>
      <c r="Q26" s="258"/>
      <c r="R26" s="228"/>
      <c r="S26" s="135" t="s">
        <v>269</v>
      </c>
      <c r="T26" s="142">
        <f t="shared" si="5"/>
        <v>0</v>
      </c>
      <c r="U26" s="138" t="s">
        <v>272</v>
      </c>
      <c r="X26" t="str">
        <f t="shared" si="6"/>
        <v>　　円</v>
      </c>
    </row>
    <row r="27" spans="2:24">
      <c r="B27">
        <f>+COUNTIF($D$4:D27,D27)</f>
        <v>0</v>
      </c>
      <c r="C27" t="str">
        <f t="shared" si="0"/>
        <v>0</v>
      </c>
      <c r="D27" s="226"/>
      <c r="E27" s="134" t="str">
        <f t="shared" si="1"/>
        <v/>
      </c>
      <c r="F27" s="228"/>
      <c r="G27" s="228"/>
      <c r="H27" s="229"/>
      <c r="I27" s="135" t="s">
        <v>270</v>
      </c>
      <c r="J27" s="136" t="str">
        <f t="shared" si="2"/>
        <v/>
      </c>
      <c r="K27" s="258"/>
      <c r="L27" s="228"/>
      <c r="M27" s="136" t="str">
        <f t="shared" si="3"/>
        <v/>
      </c>
      <c r="N27" s="229"/>
      <c r="O27" s="228"/>
      <c r="P27" s="136" t="str">
        <f t="shared" si="4"/>
        <v/>
      </c>
      <c r="Q27" s="258"/>
      <c r="R27" s="228"/>
      <c r="S27" s="135" t="s">
        <v>269</v>
      </c>
      <c r="T27" s="142">
        <f t="shared" si="5"/>
        <v>0</v>
      </c>
      <c r="U27" s="138" t="s">
        <v>272</v>
      </c>
      <c r="X27" t="str">
        <f t="shared" si="6"/>
        <v>　　円</v>
      </c>
    </row>
    <row r="28" spans="2:24">
      <c r="B28">
        <f>+COUNTIF($D$4:D28,D28)</f>
        <v>0</v>
      </c>
      <c r="C28" t="str">
        <f t="shared" si="0"/>
        <v>0</v>
      </c>
      <c r="D28" s="226"/>
      <c r="E28" s="134" t="str">
        <f t="shared" si="1"/>
        <v/>
      </c>
      <c r="F28" s="228"/>
      <c r="G28" s="228"/>
      <c r="H28" s="229"/>
      <c r="I28" s="135" t="s">
        <v>270</v>
      </c>
      <c r="J28" s="136" t="str">
        <f t="shared" si="2"/>
        <v/>
      </c>
      <c r="K28" s="258"/>
      <c r="L28" s="228"/>
      <c r="M28" s="136" t="str">
        <f t="shared" si="3"/>
        <v/>
      </c>
      <c r="N28" s="229"/>
      <c r="O28" s="228"/>
      <c r="P28" s="136" t="str">
        <f t="shared" si="4"/>
        <v/>
      </c>
      <c r="Q28" s="258"/>
      <c r="R28" s="228"/>
      <c r="S28" s="135" t="s">
        <v>269</v>
      </c>
      <c r="T28" s="142">
        <f t="shared" si="5"/>
        <v>0</v>
      </c>
      <c r="U28" s="138" t="s">
        <v>272</v>
      </c>
      <c r="X28" t="str">
        <f t="shared" si="6"/>
        <v>　　円</v>
      </c>
    </row>
    <row r="29" spans="2:24">
      <c r="B29">
        <f>+COUNTIF($D$4:D29,D29)</f>
        <v>0</v>
      </c>
      <c r="C29" t="str">
        <f t="shared" si="0"/>
        <v>0</v>
      </c>
      <c r="D29" s="226"/>
      <c r="E29" s="134" t="str">
        <f t="shared" si="1"/>
        <v/>
      </c>
      <c r="F29" s="228"/>
      <c r="G29" s="228"/>
      <c r="H29" s="229"/>
      <c r="I29" s="135" t="s">
        <v>270</v>
      </c>
      <c r="J29" s="136" t="str">
        <f t="shared" si="2"/>
        <v/>
      </c>
      <c r="K29" s="258"/>
      <c r="L29" s="228"/>
      <c r="M29" s="136" t="str">
        <f t="shared" si="3"/>
        <v/>
      </c>
      <c r="N29" s="229"/>
      <c r="O29" s="228"/>
      <c r="P29" s="136" t="str">
        <f t="shared" si="4"/>
        <v/>
      </c>
      <c r="Q29" s="258"/>
      <c r="R29" s="228"/>
      <c r="S29" s="135" t="s">
        <v>269</v>
      </c>
      <c r="T29" s="142">
        <f t="shared" si="5"/>
        <v>0</v>
      </c>
      <c r="U29" s="138" t="s">
        <v>272</v>
      </c>
      <c r="X29" t="str">
        <f t="shared" si="6"/>
        <v>　　円</v>
      </c>
    </row>
    <row r="30" spans="2:24">
      <c r="B30">
        <f>+COUNTIF($D$4:D30,D30)</f>
        <v>0</v>
      </c>
      <c r="C30" t="str">
        <f t="shared" si="0"/>
        <v>0</v>
      </c>
      <c r="D30" s="226"/>
      <c r="E30" s="134" t="str">
        <f t="shared" si="1"/>
        <v/>
      </c>
      <c r="F30" s="228"/>
      <c r="G30" s="228"/>
      <c r="H30" s="229"/>
      <c r="I30" s="135" t="s">
        <v>270</v>
      </c>
      <c r="J30" s="136" t="str">
        <f t="shared" si="2"/>
        <v/>
      </c>
      <c r="K30" s="258"/>
      <c r="L30" s="228"/>
      <c r="M30" s="136" t="str">
        <f t="shared" si="3"/>
        <v/>
      </c>
      <c r="N30" s="229"/>
      <c r="O30" s="228"/>
      <c r="P30" s="136" t="str">
        <f t="shared" si="4"/>
        <v/>
      </c>
      <c r="Q30" s="258"/>
      <c r="R30" s="228"/>
      <c r="S30" s="135" t="s">
        <v>269</v>
      </c>
      <c r="T30" s="142">
        <f t="shared" si="5"/>
        <v>0</v>
      </c>
      <c r="U30" s="138" t="s">
        <v>272</v>
      </c>
      <c r="X30" t="str">
        <f t="shared" si="6"/>
        <v>　　円</v>
      </c>
    </row>
    <row r="31" spans="2:24">
      <c r="B31">
        <f>+COUNTIF($D$4:D31,D31)</f>
        <v>0</v>
      </c>
      <c r="C31" t="str">
        <f t="shared" si="0"/>
        <v>0</v>
      </c>
      <c r="D31" s="226"/>
      <c r="E31" s="134" t="str">
        <f t="shared" si="1"/>
        <v/>
      </c>
      <c r="F31" s="228"/>
      <c r="G31" s="228"/>
      <c r="H31" s="229"/>
      <c r="I31" s="135" t="s">
        <v>270</v>
      </c>
      <c r="J31" s="136" t="str">
        <f t="shared" si="2"/>
        <v/>
      </c>
      <c r="K31" s="258"/>
      <c r="L31" s="228"/>
      <c r="M31" s="136" t="str">
        <f t="shared" si="3"/>
        <v/>
      </c>
      <c r="N31" s="229"/>
      <c r="O31" s="228"/>
      <c r="P31" s="136" t="str">
        <f t="shared" si="4"/>
        <v/>
      </c>
      <c r="Q31" s="258"/>
      <c r="R31" s="228"/>
      <c r="S31" s="135" t="s">
        <v>269</v>
      </c>
      <c r="T31" s="142">
        <f t="shared" si="5"/>
        <v>0</v>
      </c>
      <c r="U31" s="138" t="s">
        <v>272</v>
      </c>
      <c r="X31" t="str">
        <f t="shared" si="6"/>
        <v>　　円</v>
      </c>
    </row>
    <row r="32" spans="2:24">
      <c r="B32">
        <f>+COUNTIF($D$4:D32,D32)</f>
        <v>0</v>
      </c>
      <c r="C32" t="str">
        <f t="shared" si="0"/>
        <v>0</v>
      </c>
      <c r="D32" s="226"/>
      <c r="E32" s="134" t="str">
        <f t="shared" si="1"/>
        <v/>
      </c>
      <c r="F32" s="228"/>
      <c r="G32" s="228"/>
      <c r="H32" s="229"/>
      <c r="I32" s="135" t="s">
        <v>270</v>
      </c>
      <c r="J32" s="136" t="str">
        <f t="shared" si="2"/>
        <v/>
      </c>
      <c r="K32" s="258"/>
      <c r="L32" s="228"/>
      <c r="M32" s="136" t="str">
        <f t="shared" si="3"/>
        <v/>
      </c>
      <c r="N32" s="229"/>
      <c r="O32" s="228"/>
      <c r="P32" s="136" t="str">
        <f t="shared" si="4"/>
        <v/>
      </c>
      <c r="Q32" s="258"/>
      <c r="R32" s="228"/>
      <c r="S32" s="135" t="s">
        <v>269</v>
      </c>
      <c r="T32" s="142">
        <f t="shared" si="5"/>
        <v>0</v>
      </c>
      <c r="U32" s="138" t="s">
        <v>272</v>
      </c>
      <c r="X32" t="str">
        <f t="shared" si="6"/>
        <v>　　円</v>
      </c>
    </row>
    <row r="33" spans="2:24">
      <c r="B33">
        <f>+COUNTIF($D$4:D33,D33)</f>
        <v>0</v>
      </c>
      <c r="C33" t="str">
        <f t="shared" si="0"/>
        <v>0</v>
      </c>
      <c r="D33" s="226"/>
      <c r="E33" s="134" t="str">
        <f t="shared" si="1"/>
        <v/>
      </c>
      <c r="F33" s="228"/>
      <c r="G33" s="228"/>
      <c r="H33" s="229"/>
      <c r="I33" s="135" t="s">
        <v>270</v>
      </c>
      <c r="J33" s="136" t="str">
        <f t="shared" si="2"/>
        <v/>
      </c>
      <c r="K33" s="258"/>
      <c r="L33" s="228"/>
      <c r="M33" s="136" t="str">
        <f t="shared" si="3"/>
        <v/>
      </c>
      <c r="N33" s="229"/>
      <c r="O33" s="228"/>
      <c r="P33" s="136" t="str">
        <f t="shared" si="4"/>
        <v/>
      </c>
      <c r="Q33" s="258"/>
      <c r="R33" s="228"/>
      <c r="S33" s="135" t="s">
        <v>269</v>
      </c>
      <c r="T33" s="142">
        <f t="shared" si="5"/>
        <v>0</v>
      </c>
      <c r="U33" s="138" t="s">
        <v>272</v>
      </c>
      <c r="X33" t="str">
        <f t="shared" si="6"/>
        <v>　　円</v>
      </c>
    </row>
    <row r="34" spans="2:24">
      <c r="B34">
        <f>+COUNTIF($D$4:D34,D34)</f>
        <v>0</v>
      </c>
      <c r="C34" t="str">
        <f t="shared" si="0"/>
        <v>0</v>
      </c>
      <c r="D34" s="226"/>
      <c r="E34" s="134" t="str">
        <f t="shared" si="1"/>
        <v/>
      </c>
      <c r="F34" s="228"/>
      <c r="G34" s="228"/>
      <c r="H34" s="229"/>
      <c r="I34" s="135" t="s">
        <v>270</v>
      </c>
      <c r="J34" s="136" t="str">
        <f t="shared" si="2"/>
        <v/>
      </c>
      <c r="K34" s="258"/>
      <c r="L34" s="228"/>
      <c r="M34" s="136" t="str">
        <f t="shared" si="3"/>
        <v/>
      </c>
      <c r="N34" s="229"/>
      <c r="O34" s="228"/>
      <c r="P34" s="136" t="str">
        <f t="shared" si="4"/>
        <v/>
      </c>
      <c r="Q34" s="258"/>
      <c r="R34" s="228"/>
      <c r="S34" s="135" t="s">
        <v>269</v>
      </c>
      <c r="T34" s="142">
        <f t="shared" si="5"/>
        <v>0</v>
      </c>
      <c r="U34" s="138" t="s">
        <v>272</v>
      </c>
      <c r="X34" t="str">
        <f t="shared" si="6"/>
        <v>　　円</v>
      </c>
    </row>
    <row r="35" spans="2:24">
      <c r="B35">
        <f>+COUNTIF($D$4:D35,D35)</f>
        <v>0</v>
      </c>
      <c r="C35" t="str">
        <f t="shared" si="0"/>
        <v>0</v>
      </c>
      <c r="D35" s="226"/>
      <c r="E35" s="134" t="str">
        <f t="shared" si="1"/>
        <v/>
      </c>
      <c r="F35" s="228"/>
      <c r="G35" s="228"/>
      <c r="H35" s="229"/>
      <c r="I35" s="135" t="s">
        <v>270</v>
      </c>
      <c r="J35" s="136" t="str">
        <f t="shared" si="2"/>
        <v/>
      </c>
      <c r="K35" s="258"/>
      <c r="L35" s="228"/>
      <c r="M35" s="136" t="str">
        <f t="shared" si="3"/>
        <v/>
      </c>
      <c r="N35" s="229"/>
      <c r="O35" s="228"/>
      <c r="P35" s="136" t="str">
        <f t="shared" si="4"/>
        <v/>
      </c>
      <c r="Q35" s="258"/>
      <c r="R35" s="228"/>
      <c r="S35" s="135" t="s">
        <v>269</v>
      </c>
      <c r="T35" s="142">
        <f t="shared" si="5"/>
        <v>0</v>
      </c>
      <c r="U35" s="138" t="s">
        <v>272</v>
      </c>
      <c r="X35" t="str">
        <f t="shared" si="6"/>
        <v>　　円</v>
      </c>
    </row>
    <row r="36" spans="2:24">
      <c r="B36">
        <f>+COUNTIF($D$4:D36,D36)</f>
        <v>0</v>
      </c>
      <c r="C36" t="str">
        <f t="shared" si="0"/>
        <v>0</v>
      </c>
      <c r="D36" s="226"/>
      <c r="E36" s="134" t="str">
        <f t="shared" si="1"/>
        <v/>
      </c>
      <c r="F36" s="228"/>
      <c r="G36" s="228"/>
      <c r="H36" s="229"/>
      <c r="I36" s="135" t="s">
        <v>270</v>
      </c>
      <c r="J36" s="136" t="str">
        <f t="shared" si="2"/>
        <v/>
      </c>
      <c r="K36" s="258"/>
      <c r="L36" s="228"/>
      <c r="M36" s="136" t="str">
        <f t="shared" si="3"/>
        <v/>
      </c>
      <c r="N36" s="229"/>
      <c r="O36" s="228"/>
      <c r="P36" s="136" t="str">
        <f t="shared" si="4"/>
        <v/>
      </c>
      <c r="Q36" s="258"/>
      <c r="R36" s="228"/>
      <c r="S36" s="135" t="s">
        <v>269</v>
      </c>
      <c r="T36" s="142">
        <f t="shared" si="5"/>
        <v>0</v>
      </c>
      <c r="U36" s="138" t="s">
        <v>272</v>
      </c>
      <c r="X36" t="str">
        <f t="shared" si="6"/>
        <v>　　円</v>
      </c>
    </row>
    <row r="37" spans="2:24">
      <c r="B37">
        <f>+COUNTIF($D$4:D37,D37)</f>
        <v>0</v>
      </c>
      <c r="C37" t="str">
        <f t="shared" si="0"/>
        <v>0</v>
      </c>
      <c r="D37" s="226"/>
      <c r="E37" s="134" t="str">
        <f t="shared" si="1"/>
        <v/>
      </c>
      <c r="F37" s="228"/>
      <c r="G37" s="228"/>
      <c r="H37" s="229"/>
      <c r="I37" s="135" t="s">
        <v>270</v>
      </c>
      <c r="J37" s="136" t="str">
        <f t="shared" si="2"/>
        <v/>
      </c>
      <c r="K37" s="258"/>
      <c r="L37" s="228"/>
      <c r="M37" s="136" t="str">
        <f t="shared" si="3"/>
        <v/>
      </c>
      <c r="N37" s="229"/>
      <c r="O37" s="228"/>
      <c r="P37" s="136" t="str">
        <f t="shared" si="4"/>
        <v/>
      </c>
      <c r="Q37" s="258"/>
      <c r="R37" s="228"/>
      <c r="S37" s="135" t="s">
        <v>269</v>
      </c>
      <c r="T37" s="142">
        <f t="shared" si="5"/>
        <v>0</v>
      </c>
      <c r="U37" s="138" t="s">
        <v>272</v>
      </c>
      <c r="X37" t="str">
        <f t="shared" si="6"/>
        <v>　　円</v>
      </c>
    </row>
    <row r="38" spans="2:24">
      <c r="B38">
        <f>+COUNTIF($D$4:D38,D38)</f>
        <v>0</v>
      </c>
      <c r="C38" t="str">
        <f t="shared" si="0"/>
        <v>0</v>
      </c>
      <c r="D38" s="226"/>
      <c r="E38" s="134" t="str">
        <f t="shared" si="1"/>
        <v/>
      </c>
      <c r="F38" s="228"/>
      <c r="G38" s="228"/>
      <c r="H38" s="229"/>
      <c r="I38" s="135" t="s">
        <v>270</v>
      </c>
      <c r="J38" s="136" t="str">
        <f t="shared" si="2"/>
        <v/>
      </c>
      <c r="K38" s="258"/>
      <c r="L38" s="228"/>
      <c r="M38" s="136" t="str">
        <f t="shared" si="3"/>
        <v/>
      </c>
      <c r="N38" s="229"/>
      <c r="O38" s="228"/>
      <c r="P38" s="136" t="str">
        <f t="shared" si="4"/>
        <v/>
      </c>
      <c r="Q38" s="258"/>
      <c r="R38" s="228"/>
      <c r="S38" s="135" t="s">
        <v>269</v>
      </c>
      <c r="T38" s="142">
        <f t="shared" si="5"/>
        <v>0</v>
      </c>
      <c r="U38" s="138" t="s">
        <v>272</v>
      </c>
      <c r="X38" t="str">
        <f t="shared" si="6"/>
        <v>　　円</v>
      </c>
    </row>
    <row r="39" spans="2:24">
      <c r="B39">
        <f>+COUNTIF($D$4:D39,D39)</f>
        <v>0</v>
      </c>
      <c r="C39" t="str">
        <f t="shared" si="0"/>
        <v>0</v>
      </c>
      <c r="D39" s="226"/>
      <c r="E39" s="134" t="str">
        <f t="shared" si="1"/>
        <v/>
      </c>
      <c r="F39" s="228"/>
      <c r="G39" s="228"/>
      <c r="H39" s="229"/>
      <c r="I39" s="135" t="s">
        <v>270</v>
      </c>
      <c r="J39" s="136" t="str">
        <f t="shared" si="2"/>
        <v/>
      </c>
      <c r="K39" s="258"/>
      <c r="L39" s="228"/>
      <c r="M39" s="136" t="str">
        <f t="shared" si="3"/>
        <v/>
      </c>
      <c r="N39" s="229"/>
      <c r="O39" s="228"/>
      <c r="P39" s="136" t="str">
        <f t="shared" si="4"/>
        <v/>
      </c>
      <c r="Q39" s="258"/>
      <c r="R39" s="228"/>
      <c r="S39" s="135" t="s">
        <v>269</v>
      </c>
      <c r="T39" s="142">
        <f t="shared" si="5"/>
        <v>0</v>
      </c>
      <c r="U39" s="138" t="s">
        <v>272</v>
      </c>
      <c r="X39" t="str">
        <f t="shared" si="6"/>
        <v>　　円</v>
      </c>
    </row>
    <row r="40" spans="2:24">
      <c r="B40">
        <f>+COUNTIF($D$4:D40,D40)</f>
        <v>0</v>
      </c>
      <c r="C40" t="str">
        <f t="shared" si="0"/>
        <v>0</v>
      </c>
      <c r="D40" s="226"/>
      <c r="E40" s="134" t="str">
        <f t="shared" si="1"/>
        <v/>
      </c>
      <c r="F40" s="228"/>
      <c r="G40" s="228"/>
      <c r="H40" s="229"/>
      <c r="I40" s="135" t="s">
        <v>270</v>
      </c>
      <c r="J40" s="136" t="str">
        <f t="shared" si="2"/>
        <v/>
      </c>
      <c r="K40" s="258"/>
      <c r="L40" s="228"/>
      <c r="M40" s="136" t="str">
        <f t="shared" si="3"/>
        <v/>
      </c>
      <c r="N40" s="229"/>
      <c r="O40" s="228"/>
      <c r="P40" s="136" t="str">
        <f t="shared" si="4"/>
        <v/>
      </c>
      <c r="Q40" s="258"/>
      <c r="R40" s="228"/>
      <c r="S40" s="135" t="s">
        <v>269</v>
      </c>
      <c r="T40" s="142">
        <f t="shared" si="5"/>
        <v>0</v>
      </c>
      <c r="U40" s="138" t="s">
        <v>272</v>
      </c>
      <c r="X40" t="str">
        <f t="shared" si="6"/>
        <v>　　円</v>
      </c>
    </row>
    <row r="41" spans="2:24">
      <c r="B41">
        <f>+COUNTIF($D$4:D41,D41)</f>
        <v>0</v>
      </c>
      <c r="C41" t="str">
        <f t="shared" si="0"/>
        <v>0</v>
      </c>
      <c r="D41" s="226"/>
      <c r="E41" s="134" t="str">
        <f t="shared" si="1"/>
        <v/>
      </c>
      <c r="F41" s="228"/>
      <c r="G41" s="228"/>
      <c r="H41" s="229"/>
      <c r="I41" s="135" t="s">
        <v>270</v>
      </c>
      <c r="J41" s="136" t="str">
        <f t="shared" si="2"/>
        <v/>
      </c>
      <c r="K41" s="258"/>
      <c r="L41" s="228"/>
      <c r="M41" s="136" t="str">
        <f t="shared" si="3"/>
        <v/>
      </c>
      <c r="N41" s="229"/>
      <c r="O41" s="228"/>
      <c r="P41" s="136" t="str">
        <f t="shared" si="4"/>
        <v/>
      </c>
      <c r="Q41" s="258"/>
      <c r="R41" s="228"/>
      <c r="S41" s="135" t="s">
        <v>269</v>
      </c>
      <c r="T41" s="142">
        <f t="shared" si="5"/>
        <v>0</v>
      </c>
      <c r="U41" s="138" t="s">
        <v>272</v>
      </c>
      <c r="X41" t="str">
        <f t="shared" si="6"/>
        <v>　　円</v>
      </c>
    </row>
    <row r="42" spans="2:24">
      <c r="B42">
        <f>+COUNTIF($D$4:D42,D42)</f>
        <v>0</v>
      </c>
      <c r="C42" t="str">
        <f t="shared" si="0"/>
        <v>0</v>
      </c>
      <c r="D42" s="226"/>
      <c r="E42" s="134" t="str">
        <f t="shared" si="1"/>
        <v/>
      </c>
      <c r="F42" s="228"/>
      <c r="G42" s="228"/>
      <c r="H42" s="229"/>
      <c r="I42" s="135" t="s">
        <v>270</v>
      </c>
      <c r="J42" s="136" t="str">
        <f t="shared" si="2"/>
        <v/>
      </c>
      <c r="K42" s="258"/>
      <c r="L42" s="228"/>
      <c r="M42" s="136" t="str">
        <f t="shared" si="3"/>
        <v/>
      </c>
      <c r="N42" s="229"/>
      <c r="O42" s="228"/>
      <c r="P42" s="136" t="str">
        <f t="shared" si="4"/>
        <v/>
      </c>
      <c r="Q42" s="258"/>
      <c r="R42" s="228"/>
      <c r="S42" s="135" t="s">
        <v>269</v>
      </c>
      <c r="T42" s="142">
        <f t="shared" si="5"/>
        <v>0</v>
      </c>
      <c r="U42" s="138" t="s">
        <v>272</v>
      </c>
      <c r="X42" t="str">
        <f t="shared" si="6"/>
        <v>　　円</v>
      </c>
    </row>
    <row r="43" spans="2:24">
      <c r="B43">
        <f>+COUNTIF($D$4:D43,D43)</f>
        <v>0</v>
      </c>
      <c r="C43" t="str">
        <f t="shared" si="0"/>
        <v>0</v>
      </c>
      <c r="D43" s="226"/>
      <c r="E43" s="134" t="str">
        <f t="shared" si="1"/>
        <v/>
      </c>
      <c r="F43" s="228"/>
      <c r="G43" s="228"/>
      <c r="H43" s="229"/>
      <c r="I43" s="135" t="s">
        <v>270</v>
      </c>
      <c r="J43" s="136" t="str">
        <f t="shared" si="2"/>
        <v/>
      </c>
      <c r="K43" s="258"/>
      <c r="L43" s="228"/>
      <c r="M43" s="136" t="str">
        <f t="shared" si="3"/>
        <v/>
      </c>
      <c r="N43" s="229"/>
      <c r="O43" s="228"/>
      <c r="P43" s="136" t="str">
        <f t="shared" si="4"/>
        <v/>
      </c>
      <c r="Q43" s="258"/>
      <c r="R43" s="228"/>
      <c r="S43" s="135" t="s">
        <v>269</v>
      </c>
      <c r="T43" s="142">
        <f t="shared" si="5"/>
        <v>0</v>
      </c>
      <c r="U43" s="138" t="s">
        <v>272</v>
      </c>
      <c r="X43" t="str">
        <f t="shared" si="6"/>
        <v>　　円</v>
      </c>
    </row>
    <row r="44" spans="2:24">
      <c r="B44">
        <f>+COUNTIF($D$4:D44,D44)</f>
        <v>0</v>
      </c>
      <c r="C44" t="str">
        <f t="shared" si="0"/>
        <v>0</v>
      </c>
      <c r="D44" s="226"/>
      <c r="E44" s="134" t="str">
        <f t="shared" si="1"/>
        <v/>
      </c>
      <c r="F44" s="228"/>
      <c r="G44" s="228"/>
      <c r="H44" s="229"/>
      <c r="I44" s="135" t="s">
        <v>270</v>
      </c>
      <c r="J44" s="136" t="str">
        <f t="shared" si="2"/>
        <v/>
      </c>
      <c r="K44" s="258"/>
      <c r="L44" s="228"/>
      <c r="M44" s="136" t="str">
        <f t="shared" si="3"/>
        <v/>
      </c>
      <c r="N44" s="229"/>
      <c r="O44" s="228"/>
      <c r="P44" s="136" t="str">
        <f t="shared" si="4"/>
        <v/>
      </c>
      <c r="Q44" s="258"/>
      <c r="R44" s="228"/>
      <c r="S44" s="135" t="s">
        <v>269</v>
      </c>
      <c r="T44" s="142">
        <f t="shared" si="5"/>
        <v>0</v>
      </c>
      <c r="U44" s="138" t="s">
        <v>272</v>
      </c>
      <c r="X44" t="str">
        <f t="shared" si="6"/>
        <v>　　円</v>
      </c>
    </row>
    <row r="45" spans="2:24">
      <c r="B45">
        <f>+COUNTIF($D$4:D45,D45)</f>
        <v>0</v>
      </c>
      <c r="C45" t="str">
        <f t="shared" si="0"/>
        <v>0</v>
      </c>
      <c r="D45" s="226"/>
      <c r="E45" s="134" t="str">
        <f t="shared" si="1"/>
        <v/>
      </c>
      <c r="F45" s="228"/>
      <c r="G45" s="228"/>
      <c r="H45" s="229"/>
      <c r="I45" s="135" t="s">
        <v>270</v>
      </c>
      <c r="J45" s="136" t="str">
        <f t="shared" si="2"/>
        <v/>
      </c>
      <c r="K45" s="258"/>
      <c r="L45" s="228"/>
      <c r="M45" s="136" t="str">
        <f t="shared" si="3"/>
        <v/>
      </c>
      <c r="N45" s="229"/>
      <c r="O45" s="228"/>
      <c r="P45" s="136" t="str">
        <f t="shared" si="4"/>
        <v/>
      </c>
      <c r="Q45" s="258"/>
      <c r="R45" s="228"/>
      <c r="S45" s="135" t="s">
        <v>269</v>
      </c>
      <c r="T45" s="142">
        <f t="shared" si="5"/>
        <v>0</v>
      </c>
      <c r="U45" s="138" t="s">
        <v>272</v>
      </c>
      <c r="X45" t="str">
        <f t="shared" si="6"/>
        <v>　　円</v>
      </c>
    </row>
    <row r="46" spans="2:24">
      <c r="B46">
        <f>+COUNTIF($D$4:D46,D46)</f>
        <v>0</v>
      </c>
      <c r="C46" t="str">
        <f t="shared" si="0"/>
        <v>0</v>
      </c>
      <c r="D46" s="226"/>
      <c r="E46" s="134" t="str">
        <f t="shared" si="1"/>
        <v/>
      </c>
      <c r="F46" s="228"/>
      <c r="G46" s="228"/>
      <c r="H46" s="229"/>
      <c r="I46" s="135" t="s">
        <v>270</v>
      </c>
      <c r="J46" s="136" t="str">
        <f t="shared" si="2"/>
        <v/>
      </c>
      <c r="K46" s="258"/>
      <c r="L46" s="228"/>
      <c r="M46" s="136" t="str">
        <f t="shared" si="3"/>
        <v/>
      </c>
      <c r="N46" s="229"/>
      <c r="O46" s="228"/>
      <c r="P46" s="136" t="str">
        <f t="shared" si="4"/>
        <v/>
      </c>
      <c r="Q46" s="258"/>
      <c r="R46" s="228"/>
      <c r="S46" s="135" t="s">
        <v>269</v>
      </c>
      <c r="T46" s="142">
        <f t="shared" si="5"/>
        <v>0</v>
      </c>
      <c r="U46" s="138" t="s">
        <v>272</v>
      </c>
      <c r="X46" t="str">
        <f t="shared" si="6"/>
        <v>　　円</v>
      </c>
    </row>
    <row r="47" spans="2:24">
      <c r="B47">
        <f>+COUNTIF($D$4:D47,D47)</f>
        <v>0</v>
      </c>
      <c r="C47" t="str">
        <f t="shared" si="0"/>
        <v>0</v>
      </c>
      <c r="D47" s="226"/>
      <c r="E47" s="134" t="str">
        <f t="shared" si="1"/>
        <v/>
      </c>
      <c r="F47" s="228"/>
      <c r="G47" s="228"/>
      <c r="H47" s="229"/>
      <c r="I47" s="135" t="s">
        <v>270</v>
      </c>
      <c r="J47" s="136" t="str">
        <f t="shared" si="2"/>
        <v/>
      </c>
      <c r="K47" s="258"/>
      <c r="L47" s="228"/>
      <c r="M47" s="136" t="str">
        <f t="shared" si="3"/>
        <v/>
      </c>
      <c r="N47" s="229"/>
      <c r="O47" s="228"/>
      <c r="P47" s="136" t="str">
        <f t="shared" si="4"/>
        <v/>
      </c>
      <c r="Q47" s="258"/>
      <c r="R47" s="228"/>
      <c r="S47" s="135" t="s">
        <v>269</v>
      </c>
      <c r="T47" s="142">
        <f t="shared" si="5"/>
        <v>0</v>
      </c>
      <c r="U47" s="138" t="s">
        <v>272</v>
      </c>
      <c r="X47" t="str">
        <f t="shared" si="6"/>
        <v>　　円</v>
      </c>
    </row>
    <row r="48" spans="2:24">
      <c r="B48">
        <f>+COUNTIF($D$4:D48,D48)</f>
        <v>0</v>
      </c>
      <c r="C48" t="str">
        <f t="shared" si="0"/>
        <v>0</v>
      </c>
      <c r="D48" s="226"/>
      <c r="E48" s="134" t="str">
        <f t="shared" si="1"/>
        <v/>
      </c>
      <c r="F48" s="228"/>
      <c r="G48" s="228"/>
      <c r="H48" s="229"/>
      <c r="I48" s="135" t="s">
        <v>270</v>
      </c>
      <c r="J48" s="136" t="str">
        <f t="shared" si="2"/>
        <v/>
      </c>
      <c r="K48" s="258"/>
      <c r="L48" s="228"/>
      <c r="M48" s="136" t="str">
        <f t="shared" si="3"/>
        <v/>
      </c>
      <c r="N48" s="229"/>
      <c r="O48" s="228"/>
      <c r="P48" s="136" t="str">
        <f t="shared" si="4"/>
        <v/>
      </c>
      <c r="Q48" s="258"/>
      <c r="R48" s="228"/>
      <c r="S48" s="135" t="s">
        <v>269</v>
      </c>
      <c r="T48" s="142">
        <f t="shared" si="5"/>
        <v>0</v>
      </c>
      <c r="U48" s="138" t="s">
        <v>272</v>
      </c>
      <c r="X48" t="str">
        <f t="shared" si="6"/>
        <v>　　円</v>
      </c>
    </row>
    <row r="49" spans="2:24">
      <c r="B49">
        <f>+COUNTIF($D$4:D49,D49)</f>
        <v>0</v>
      </c>
      <c r="C49" t="str">
        <f t="shared" si="0"/>
        <v>0</v>
      </c>
      <c r="D49" s="226"/>
      <c r="E49" s="134" t="str">
        <f t="shared" si="1"/>
        <v/>
      </c>
      <c r="F49" s="228"/>
      <c r="G49" s="228"/>
      <c r="H49" s="229"/>
      <c r="I49" s="135" t="s">
        <v>270</v>
      </c>
      <c r="J49" s="136" t="str">
        <f t="shared" si="2"/>
        <v/>
      </c>
      <c r="K49" s="258"/>
      <c r="L49" s="228"/>
      <c r="M49" s="136" t="str">
        <f t="shared" si="3"/>
        <v/>
      </c>
      <c r="N49" s="229"/>
      <c r="O49" s="228"/>
      <c r="P49" s="136" t="str">
        <f t="shared" si="4"/>
        <v/>
      </c>
      <c r="Q49" s="258"/>
      <c r="R49" s="228"/>
      <c r="S49" s="135" t="s">
        <v>269</v>
      </c>
      <c r="T49" s="142">
        <f t="shared" si="5"/>
        <v>0</v>
      </c>
      <c r="U49" s="138" t="s">
        <v>272</v>
      </c>
      <c r="X49" t="str">
        <f t="shared" si="6"/>
        <v>　　円</v>
      </c>
    </row>
    <row r="50" spans="2:24">
      <c r="B50">
        <f>+COUNTIF($D$4:D50,D50)</f>
        <v>0</v>
      </c>
      <c r="C50" t="str">
        <f t="shared" si="0"/>
        <v>0</v>
      </c>
      <c r="D50" s="226"/>
      <c r="E50" s="134" t="str">
        <f t="shared" si="1"/>
        <v/>
      </c>
      <c r="F50" s="228"/>
      <c r="G50" s="228"/>
      <c r="H50" s="229"/>
      <c r="I50" s="135" t="s">
        <v>270</v>
      </c>
      <c r="J50" s="136" t="str">
        <f t="shared" si="2"/>
        <v/>
      </c>
      <c r="K50" s="258"/>
      <c r="L50" s="228"/>
      <c r="M50" s="136" t="str">
        <f t="shared" si="3"/>
        <v/>
      </c>
      <c r="N50" s="229"/>
      <c r="O50" s="228"/>
      <c r="P50" s="136" t="str">
        <f t="shared" si="4"/>
        <v/>
      </c>
      <c r="Q50" s="258"/>
      <c r="R50" s="228"/>
      <c r="S50" s="135" t="s">
        <v>269</v>
      </c>
      <c r="T50" s="142">
        <f t="shared" si="5"/>
        <v>0</v>
      </c>
      <c r="U50" s="138" t="s">
        <v>272</v>
      </c>
      <c r="X50" t="str">
        <f t="shared" si="6"/>
        <v>　　円</v>
      </c>
    </row>
    <row r="51" spans="2:24">
      <c r="B51">
        <f>+COUNTIF($D$4:D51,D51)</f>
        <v>0</v>
      </c>
      <c r="C51" t="str">
        <f t="shared" si="0"/>
        <v>0</v>
      </c>
      <c r="D51" s="226"/>
      <c r="E51" s="134" t="str">
        <f t="shared" si="1"/>
        <v/>
      </c>
      <c r="F51" s="228"/>
      <c r="G51" s="228"/>
      <c r="H51" s="229"/>
      <c r="I51" s="135" t="s">
        <v>270</v>
      </c>
      <c r="J51" s="136" t="str">
        <f t="shared" si="2"/>
        <v/>
      </c>
      <c r="K51" s="258"/>
      <c r="L51" s="228"/>
      <c r="M51" s="136" t="str">
        <f t="shared" si="3"/>
        <v/>
      </c>
      <c r="N51" s="229"/>
      <c r="O51" s="228"/>
      <c r="P51" s="136" t="str">
        <f t="shared" si="4"/>
        <v/>
      </c>
      <c r="Q51" s="258"/>
      <c r="R51" s="228"/>
      <c r="S51" s="135" t="s">
        <v>269</v>
      </c>
      <c r="T51" s="142">
        <f t="shared" si="5"/>
        <v>0</v>
      </c>
      <c r="U51" s="138" t="s">
        <v>272</v>
      </c>
      <c r="X51" t="str">
        <f t="shared" si="6"/>
        <v>　　円</v>
      </c>
    </row>
    <row r="52" spans="2:24">
      <c r="B52">
        <f>+COUNTIF($D$4:D52,D52)</f>
        <v>0</v>
      </c>
      <c r="C52" t="str">
        <f t="shared" si="0"/>
        <v>0</v>
      </c>
      <c r="D52" s="226"/>
      <c r="E52" s="134" t="str">
        <f t="shared" si="1"/>
        <v/>
      </c>
      <c r="F52" s="228"/>
      <c r="G52" s="228"/>
      <c r="H52" s="229"/>
      <c r="I52" s="135" t="s">
        <v>270</v>
      </c>
      <c r="J52" s="136" t="str">
        <f t="shared" si="2"/>
        <v/>
      </c>
      <c r="K52" s="258"/>
      <c r="L52" s="228"/>
      <c r="M52" s="136" t="str">
        <f t="shared" si="3"/>
        <v/>
      </c>
      <c r="N52" s="229"/>
      <c r="O52" s="228"/>
      <c r="P52" s="136" t="str">
        <f t="shared" si="4"/>
        <v/>
      </c>
      <c r="Q52" s="258"/>
      <c r="R52" s="228"/>
      <c r="S52" s="135" t="s">
        <v>269</v>
      </c>
      <c r="T52" s="142">
        <f t="shared" si="5"/>
        <v>0</v>
      </c>
      <c r="U52" s="138" t="s">
        <v>272</v>
      </c>
      <c r="X52" t="str">
        <f t="shared" si="6"/>
        <v>　　円</v>
      </c>
    </row>
    <row r="53" spans="2:24">
      <c r="B53">
        <f>+COUNTIF($D$4:D53,D53)</f>
        <v>0</v>
      </c>
      <c r="C53" t="str">
        <f t="shared" si="0"/>
        <v>0</v>
      </c>
      <c r="D53" s="226"/>
      <c r="E53" s="134" t="str">
        <f t="shared" si="1"/>
        <v/>
      </c>
      <c r="F53" s="228"/>
      <c r="G53" s="228"/>
      <c r="H53" s="229"/>
      <c r="I53" s="135" t="s">
        <v>270</v>
      </c>
      <c r="J53" s="136" t="str">
        <f t="shared" si="2"/>
        <v/>
      </c>
      <c r="K53" s="258"/>
      <c r="L53" s="228"/>
      <c r="M53" s="136" t="str">
        <f t="shared" si="3"/>
        <v/>
      </c>
      <c r="N53" s="229"/>
      <c r="O53" s="228"/>
      <c r="P53" s="136" t="str">
        <f t="shared" si="4"/>
        <v/>
      </c>
      <c r="Q53" s="258"/>
      <c r="R53" s="228"/>
      <c r="S53" s="135" t="s">
        <v>269</v>
      </c>
      <c r="T53" s="142">
        <f t="shared" si="5"/>
        <v>0</v>
      </c>
      <c r="U53" s="138" t="s">
        <v>272</v>
      </c>
      <c r="X53" t="str">
        <f t="shared" si="6"/>
        <v>　　円</v>
      </c>
    </row>
    <row r="54" spans="2:24">
      <c r="B54">
        <f>+COUNTIF($D$4:D54,D54)</f>
        <v>0</v>
      </c>
      <c r="C54" t="str">
        <f t="shared" si="0"/>
        <v>0</v>
      </c>
      <c r="D54" s="226"/>
      <c r="E54" s="134" t="str">
        <f t="shared" si="1"/>
        <v/>
      </c>
      <c r="F54" s="228"/>
      <c r="G54" s="228"/>
      <c r="H54" s="229"/>
      <c r="I54" s="135" t="s">
        <v>270</v>
      </c>
      <c r="J54" s="136" t="str">
        <f t="shared" si="2"/>
        <v/>
      </c>
      <c r="K54" s="258"/>
      <c r="L54" s="228"/>
      <c r="M54" s="136" t="str">
        <f t="shared" si="3"/>
        <v/>
      </c>
      <c r="N54" s="229"/>
      <c r="O54" s="228"/>
      <c r="P54" s="136" t="str">
        <f t="shared" si="4"/>
        <v/>
      </c>
      <c r="Q54" s="258"/>
      <c r="R54" s="228"/>
      <c r="S54" s="135" t="s">
        <v>269</v>
      </c>
      <c r="T54" s="142">
        <f t="shared" si="5"/>
        <v>0</v>
      </c>
      <c r="U54" s="138" t="s">
        <v>272</v>
      </c>
      <c r="X54" t="str">
        <f t="shared" si="6"/>
        <v>　　円</v>
      </c>
    </row>
    <row r="55" spans="2:24">
      <c r="B55">
        <f>+COUNTIF($D$4:D55,D55)</f>
        <v>0</v>
      </c>
      <c r="C55" t="str">
        <f t="shared" si="0"/>
        <v>0</v>
      </c>
      <c r="D55" s="226"/>
      <c r="E55" s="134" t="str">
        <f t="shared" si="1"/>
        <v/>
      </c>
      <c r="F55" s="228"/>
      <c r="G55" s="228"/>
      <c r="H55" s="229"/>
      <c r="I55" s="135" t="s">
        <v>270</v>
      </c>
      <c r="J55" s="136" t="str">
        <f t="shared" si="2"/>
        <v/>
      </c>
      <c r="K55" s="258"/>
      <c r="L55" s="228"/>
      <c r="M55" s="136" t="str">
        <f t="shared" si="3"/>
        <v/>
      </c>
      <c r="N55" s="229"/>
      <c r="O55" s="228"/>
      <c r="P55" s="136" t="str">
        <f t="shared" si="4"/>
        <v/>
      </c>
      <c r="Q55" s="258"/>
      <c r="R55" s="228"/>
      <c r="S55" s="135" t="s">
        <v>269</v>
      </c>
      <c r="T55" s="142">
        <f t="shared" si="5"/>
        <v>0</v>
      </c>
      <c r="U55" s="138" t="s">
        <v>272</v>
      </c>
      <c r="X55" t="str">
        <f t="shared" si="6"/>
        <v>　　円</v>
      </c>
    </row>
    <row r="56" spans="2:24">
      <c r="B56">
        <f>+COUNTIF($D$4:D56,D56)</f>
        <v>0</v>
      </c>
      <c r="C56" t="str">
        <f t="shared" si="0"/>
        <v>0</v>
      </c>
      <c r="D56" s="226"/>
      <c r="E56" s="134" t="str">
        <f t="shared" si="1"/>
        <v/>
      </c>
      <c r="F56" s="228"/>
      <c r="G56" s="228"/>
      <c r="H56" s="229"/>
      <c r="I56" s="135" t="s">
        <v>270</v>
      </c>
      <c r="J56" s="136" t="str">
        <f t="shared" si="2"/>
        <v/>
      </c>
      <c r="K56" s="258"/>
      <c r="L56" s="228"/>
      <c r="M56" s="136" t="str">
        <f t="shared" si="3"/>
        <v/>
      </c>
      <c r="N56" s="229"/>
      <c r="O56" s="228"/>
      <c r="P56" s="136" t="str">
        <f t="shared" si="4"/>
        <v/>
      </c>
      <c r="Q56" s="258"/>
      <c r="R56" s="228"/>
      <c r="S56" s="135" t="s">
        <v>269</v>
      </c>
      <c r="T56" s="142">
        <f t="shared" si="5"/>
        <v>0</v>
      </c>
      <c r="U56" s="138" t="s">
        <v>272</v>
      </c>
      <c r="X56" t="str">
        <f t="shared" si="6"/>
        <v>　　円</v>
      </c>
    </row>
    <row r="57" spans="2:24">
      <c r="B57">
        <f>+COUNTIF($D$4:D57,D57)</f>
        <v>0</v>
      </c>
      <c r="C57" t="str">
        <f t="shared" si="0"/>
        <v>0</v>
      </c>
      <c r="D57" s="226"/>
      <c r="E57" s="134" t="str">
        <f t="shared" si="1"/>
        <v/>
      </c>
      <c r="F57" s="228"/>
      <c r="G57" s="228"/>
      <c r="H57" s="229"/>
      <c r="I57" s="135" t="s">
        <v>270</v>
      </c>
      <c r="J57" s="136" t="str">
        <f t="shared" si="2"/>
        <v/>
      </c>
      <c r="K57" s="258"/>
      <c r="L57" s="228"/>
      <c r="M57" s="136" t="str">
        <f t="shared" si="3"/>
        <v/>
      </c>
      <c r="N57" s="229"/>
      <c r="O57" s="228"/>
      <c r="P57" s="136" t="str">
        <f t="shared" si="4"/>
        <v/>
      </c>
      <c r="Q57" s="258"/>
      <c r="R57" s="228"/>
      <c r="S57" s="135" t="s">
        <v>269</v>
      </c>
      <c r="T57" s="142">
        <f t="shared" si="5"/>
        <v>0</v>
      </c>
      <c r="U57" s="138" t="s">
        <v>272</v>
      </c>
      <c r="X57" t="str">
        <f t="shared" si="6"/>
        <v>　　円</v>
      </c>
    </row>
    <row r="58" spans="2:24">
      <c r="B58">
        <f>+COUNTIF($D$4:D58,D58)</f>
        <v>0</v>
      </c>
      <c r="C58" t="str">
        <f t="shared" si="0"/>
        <v>0</v>
      </c>
      <c r="D58" s="226"/>
      <c r="E58" s="134" t="str">
        <f t="shared" si="1"/>
        <v/>
      </c>
      <c r="F58" s="228"/>
      <c r="G58" s="228"/>
      <c r="H58" s="229"/>
      <c r="I58" s="135" t="s">
        <v>270</v>
      </c>
      <c r="J58" s="136" t="str">
        <f t="shared" si="2"/>
        <v/>
      </c>
      <c r="K58" s="258"/>
      <c r="L58" s="228"/>
      <c r="M58" s="136" t="str">
        <f t="shared" si="3"/>
        <v/>
      </c>
      <c r="N58" s="229"/>
      <c r="O58" s="228"/>
      <c r="P58" s="136" t="str">
        <f t="shared" si="4"/>
        <v/>
      </c>
      <c r="Q58" s="258"/>
      <c r="R58" s="228"/>
      <c r="S58" s="135" t="s">
        <v>269</v>
      </c>
      <c r="T58" s="142">
        <f t="shared" si="5"/>
        <v>0</v>
      </c>
      <c r="U58" s="138" t="s">
        <v>272</v>
      </c>
      <c r="X58" t="str">
        <f t="shared" si="6"/>
        <v>　　円</v>
      </c>
    </row>
    <row r="59" spans="2:24">
      <c r="B59">
        <f>+COUNTIF($D$4:D59,D59)</f>
        <v>0</v>
      </c>
      <c r="C59" t="str">
        <f t="shared" si="0"/>
        <v>0</v>
      </c>
      <c r="D59" s="226"/>
      <c r="E59" s="134" t="str">
        <f t="shared" si="1"/>
        <v/>
      </c>
      <c r="F59" s="228"/>
      <c r="G59" s="228"/>
      <c r="H59" s="229"/>
      <c r="I59" s="135" t="s">
        <v>270</v>
      </c>
      <c r="J59" s="136" t="str">
        <f t="shared" si="2"/>
        <v/>
      </c>
      <c r="K59" s="258"/>
      <c r="L59" s="228"/>
      <c r="M59" s="136" t="str">
        <f t="shared" si="3"/>
        <v/>
      </c>
      <c r="N59" s="229"/>
      <c r="O59" s="228"/>
      <c r="P59" s="136" t="str">
        <f t="shared" si="4"/>
        <v/>
      </c>
      <c r="Q59" s="258"/>
      <c r="R59" s="228"/>
      <c r="S59" s="135" t="s">
        <v>269</v>
      </c>
      <c r="T59" s="142">
        <f t="shared" si="5"/>
        <v>0</v>
      </c>
      <c r="U59" s="138" t="s">
        <v>272</v>
      </c>
      <c r="X59" t="str">
        <f t="shared" si="6"/>
        <v>　　円</v>
      </c>
    </row>
    <row r="60" spans="2:24">
      <c r="B60">
        <f>+COUNTIF($D$4:D60,D60)</f>
        <v>0</v>
      </c>
      <c r="C60" t="str">
        <f t="shared" si="0"/>
        <v>0</v>
      </c>
      <c r="D60" s="226"/>
      <c r="E60" s="134" t="str">
        <f t="shared" si="1"/>
        <v/>
      </c>
      <c r="F60" s="228"/>
      <c r="G60" s="228"/>
      <c r="H60" s="229"/>
      <c r="I60" s="135" t="s">
        <v>270</v>
      </c>
      <c r="J60" s="136" t="str">
        <f t="shared" si="2"/>
        <v/>
      </c>
      <c r="K60" s="258"/>
      <c r="L60" s="228"/>
      <c r="M60" s="136" t="str">
        <f t="shared" si="3"/>
        <v/>
      </c>
      <c r="N60" s="229"/>
      <c r="O60" s="228"/>
      <c r="P60" s="136" t="str">
        <f t="shared" si="4"/>
        <v/>
      </c>
      <c r="Q60" s="258"/>
      <c r="R60" s="228"/>
      <c r="S60" s="135" t="s">
        <v>269</v>
      </c>
      <c r="T60" s="142">
        <f t="shared" si="5"/>
        <v>0</v>
      </c>
      <c r="U60" s="138" t="s">
        <v>272</v>
      </c>
      <c r="X60" t="str">
        <f t="shared" si="6"/>
        <v>　　円</v>
      </c>
    </row>
    <row r="61" spans="2:24">
      <c r="B61">
        <f>+COUNTIF($D$4:D61,D61)</f>
        <v>0</v>
      </c>
      <c r="C61" t="str">
        <f t="shared" si="0"/>
        <v>0</v>
      </c>
      <c r="D61" s="226"/>
      <c r="E61" s="134" t="str">
        <f t="shared" si="1"/>
        <v/>
      </c>
      <c r="F61" s="228"/>
      <c r="G61" s="228"/>
      <c r="H61" s="229"/>
      <c r="I61" s="135" t="s">
        <v>270</v>
      </c>
      <c r="J61" s="136" t="str">
        <f t="shared" si="2"/>
        <v/>
      </c>
      <c r="K61" s="258"/>
      <c r="L61" s="228"/>
      <c r="M61" s="136" t="str">
        <f t="shared" si="3"/>
        <v/>
      </c>
      <c r="N61" s="229"/>
      <c r="O61" s="228"/>
      <c r="P61" s="136" t="str">
        <f t="shared" si="4"/>
        <v/>
      </c>
      <c r="Q61" s="258"/>
      <c r="R61" s="228"/>
      <c r="S61" s="135" t="s">
        <v>269</v>
      </c>
      <c r="T61" s="142">
        <f t="shared" si="5"/>
        <v>0</v>
      </c>
      <c r="U61" s="138" t="s">
        <v>272</v>
      </c>
      <c r="X61" t="str">
        <f t="shared" si="6"/>
        <v>　　円</v>
      </c>
    </row>
    <row r="62" spans="2:24">
      <c r="B62">
        <f>+COUNTIF($D$4:D62,D62)</f>
        <v>0</v>
      </c>
      <c r="C62" t="str">
        <f t="shared" si="0"/>
        <v>0</v>
      </c>
      <c r="D62" s="226"/>
      <c r="E62" s="134" t="str">
        <f t="shared" si="1"/>
        <v/>
      </c>
      <c r="F62" s="228"/>
      <c r="G62" s="228"/>
      <c r="H62" s="229"/>
      <c r="I62" s="135" t="s">
        <v>270</v>
      </c>
      <c r="J62" s="136" t="str">
        <f t="shared" si="2"/>
        <v/>
      </c>
      <c r="K62" s="258"/>
      <c r="L62" s="228"/>
      <c r="M62" s="136" t="str">
        <f t="shared" si="3"/>
        <v/>
      </c>
      <c r="N62" s="229"/>
      <c r="O62" s="228"/>
      <c r="P62" s="136" t="str">
        <f t="shared" si="4"/>
        <v/>
      </c>
      <c r="Q62" s="258"/>
      <c r="R62" s="228"/>
      <c r="S62" s="135" t="s">
        <v>269</v>
      </c>
      <c r="T62" s="142">
        <f t="shared" si="5"/>
        <v>0</v>
      </c>
      <c r="U62" s="138" t="s">
        <v>272</v>
      </c>
      <c r="X62" t="str">
        <f t="shared" si="6"/>
        <v>　　円</v>
      </c>
    </row>
    <row r="63" spans="2:24">
      <c r="B63">
        <f>+COUNTIF($D$4:D63,D63)</f>
        <v>0</v>
      </c>
      <c r="C63" t="str">
        <f t="shared" si="0"/>
        <v>0</v>
      </c>
      <c r="D63" s="226"/>
      <c r="E63" s="134" t="str">
        <f t="shared" si="1"/>
        <v/>
      </c>
      <c r="F63" s="228"/>
      <c r="G63" s="228"/>
      <c r="H63" s="229"/>
      <c r="I63" s="135" t="s">
        <v>270</v>
      </c>
      <c r="J63" s="136" t="str">
        <f t="shared" si="2"/>
        <v/>
      </c>
      <c r="K63" s="258"/>
      <c r="L63" s="228"/>
      <c r="M63" s="136" t="str">
        <f t="shared" si="3"/>
        <v/>
      </c>
      <c r="N63" s="229"/>
      <c r="O63" s="228"/>
      <c r="P63" s="136" t="str">
        <f t="shared" si="4"/>
        <v/>
      </c>
      <c r="Q63" s="258"/>
      <c r="R63" s="228"/>
      <c r="S63" s="135" t="s">
        <v>269</v>
      </c>
      <c r="T63" s="142">
        <f t="shared" si="5"/>
        <v>0</v>
      </c>
      <c r="U63" s="138" t="s">
        <v>272</v>
      </c>
      <c r="X63" t="str">
        <f t="shared" si="6"/>
        <v>　　円</v>
      </c>
    </row>
    <row r="64" spans="2:24">
      <c r="B64">
        <f>+COUNTIF($D$4:D64,D64)</f>
        <v>0</v>
      </c>
      <c r="C64" t="str">
        <f t="shared" si="0"/>
        <v>0</v>
      </c>
      <c r="D64" s="226"/>
      <c r="E64" s="134" t="str">
        <f t="shared" si="1"/>
        <v/>
      </c>
      <c r="F64" s="228"/>
      <c r="G64" s="228"/>
      <c r="H64" s="229"/>
      <c r="I64" s="135" t="s">
        <v>270</v>
      </c>
      <c r="J64" s="136" t="str">
        <f t="shared" si="2"/>
        <v/>
      </c>
      <c r="K64" s="258"/>
      <c r="L64" s="228"/>
      <c r="M64" s="136" t="str">
        <f t="shared" si="3"/>
        <v/>
      </c>
      <c r="N64" s="229"/>
      <c r="O64" s="228"/>
      <c r="P64" s="136" t="str">
        <f t="shared" si="4"/>
        <v/>
      </c>
      <c r="Q64" s="258"/>
      <c r="R64" s="228"/>
      <c r="S64" s="135" t="s">
        <v>269</v>
      </c>
      <c r="T64" s="142">
        <f t="shared" si="5"/>
        <v>0</v>
      </c>
      <c r="U64" s="138" t="s">
        <v>272</v>
      </c>
      <c r="X64" t="str">
        <f t="shared" si="6"/>
        <v>　　円</v>
      </c>
    </row>
    <row r="65" spans="2:24">
      <c r="B65">
        <f>+COUNTIF($D$4:D65,D65)</f>
        <v>0</v>
      </c>
      <c r="C65" t="str">
        <f t="shared" si="0"/>
        <v>0</v>
      </c>
      <c r="D65" s="226"/>
      <c r="E65" s="134" t="str">
        <f t="shared" si="1"/>
        <v/>
      </c>
      <c r="F65" s="228"/>
      <c r="G65" s="228"/>
      <c r="H65" s="229"/>
      <c r="I65" s="135" t="s">
        <v>270</v>
      </c>
      <c r="J65" s="136" t="str">
        <f t="shared" si="2"/>
        <v/>
      </c>
      <c r="K65" s="258"/>
      <c r="L65" s="228"/>
      <c r="M65" s="136" t="str">
        <f t="shared" si="3"/>
        <v/>
      </c>
      <c r="N65" s="229"/>
      <c r="O65" s="228"/>
      <c r="P65" s="136" t="str">
        <f t="shared" si="4"/>
        <v/>
      </c>
      <c r="Q65" s="258"/>
      <c r="R65" s="228"/>
      <c r="S65" s="135" t="s">
        <v>269</v>
      </c>
      <c r="T65" s="142">
        <f t="shared" si="5"/>
        <v>0</v>
      </c>
      <c r="U65" s="138" t="s">
        <v>272</v>
      </c>
      <c r="X65" t="str">
        <f t="shared" si="6"/>
        <v>　　円</v>
      </c>
    </row>
    <row r="66" spans="2:24">
      <c r="B66">
        <f>+COUNTIF($D$4:D66,D66)</f>
        <v>0</v>
      </c>
      <c r="C66" t="str">
        <f t="shared" si="0"/>
        <v>0</v>
      </c>
      <c r="D66" s="226"/>
      <c r="E66" s="134" t="str">
        <f t="shared" si="1"/>
        <v/>
      </c>
      <c r="F66" s="228"/>
      <c r="G66" s="228"/>
      <c r="H66" s="229"/>
      <c r="I66" s="135" t="s">
        <v>270</v>
      </c>
      <c r="J66" s="136" t="str">
        <f t="shared" si="2"/>
        <v/>
      </c>
      <c r="K66" s="258"/>
      <c r="L66" s="228"/>
      <c r="M66" s="136" t="str">
        <f t="shared" si="3"/>
        <v/>
      </c>
      <c r="N66" s="229"/>
      <c r="O66" s="228"/>
      <c r="P66" s="136" t="str">
        <f t="shared" si="4"/>
        <v/>
      </c>
      <c r="Q66" s="258"/>
      <c r="R66" s="228"/>
      <c r="S66" s="135" t="s">
        <v>269</v>
      </c>
      <c r="T66" s="142">
        <f t="shared" si="5"/>
        <v>0</v>
      </c>
      <c r="U66" s="138" t="s">
        <v>272</v>
      </c>
      <c r="X66" t="str">
        <f t="shared" si="6"/>
        <v>　　円</v>
      </c>
    </row>
    <row r="67" spans="2:24">
      <c r="B67">
        <f>+COUNTIF($D$4:D67,D67)</f>
        <v>0</v>
      </c>
      <c r="C67" t="str">
        <f t="shared" si="0"/>
        <v>0</v>
      </c>
      <c r="D67" s="226"/>
      <c r="E67" s="134" t="str">
        <f t="shared" si="1"/>
        <v/>
      </c>
      <c r="F67" s="228"/>
      <c r="G67" s="228"/>
      <c r="H67" s="229"/>
      <c r="I67" s="135" t="s">
        <v>270</v>
      </c>
      <c r="J67" s="136" t="str">
        <f t="shared" si="2"/>
        <v/>
      </c>
      <c r="K67" s="258"/>
      <c r="L67" s="228"/>
      <c r="M67" s="136" t="str">
        <f t="shared" si="3"/>
        <v/>
      </c>
      <c r="N67" s="229"/>
      <c r="O67" s="228"/>
      <c r="P67" s="136" t="str">
        <f t="shared" si="4"/>
        <v/>
      </c>
      <c r="Q67" s="258"/>
      <c r="R67" s="228"/>
      <c r="S67" s="135" t="s">
        <v>269</v>
      </c>
      <c r="T67" s="142">
        <f t="shared" si="5"/>
        <v>0</v>
      </c>
      <c r="U67" s="138" t="s">
        <v>272</v>
      </c>
      <c r="X67" t="str">
        <f t="shared" si="6"/>
        <v>　　円</v>
      </c>
    </row>
    <row r="68" spans="2:24">
      <c r="B68">
        <f>+COUNTIF($D$4:D68,D68)</f>
        <v>0</v>
      </c>
      <c r="C68" t="str">
        <f t="shared" si="0"/>
        <v>0</v>
      </c>
      <c r="D68" s="226"/>
      <c r="E68" s="134" t="str">
        <f t="shared" si="1"/>
        <v/>
      </c>
      <c r="F68" s="228"/>
      <c r="G68" s="228"/>
      <c r="H68" s="229"/>
      <c r="I68" s="135" t="s">
        <v>270</v>
      </c>
      <c r="J68" s="136" t="str">
        <f t="shared" si="2"/>
        <v/>
      </c>
      <c r="K68" s="258"/>
      <c r="L68" s="228"/>
      <c r="M68" s="136" t="str">
        <f t="shared" si="3"/>
        <v/>
      </c>
      <c r="N68" s="229"/>
      <c r="O68" s="228"/>
      <c r="P68" s="136" t="str">
        <f t="shared" si="4"/>
        <v/>
      </c>
      <c r="Q68" s="258"/>
      <c r="R68" s="228"/>
      <c r="S68" s="135" t="s">
        <v>269</v>
      </c>
      <c r="T68" s="142">
        <f t="shared" si="5"/>
        <v>0</v>
      </c>
      <c r="U68" s="138" t="s">
        <v>272</v>
      </c>
      <c r="X68" t="str">
        <f t="shared" si="6"/>
        <v>　　円</v>
      </c>
    </row>
    <row r="69" spans="2:24">
      <c r="B69">
        <f>+COUNTIF($D$4:D69,D69)</f>
        <v>0</v>
      </c>
      <c r="C69" t="str">
        <f t="shared" ref="C69:C97" si="7">+D69&amp;B69</f>
        <v>0</v>
      </c>
      <c r="D69" s="226"/>
      <c r="E69" s="134" t="str">
        <f t="shared" ref="E69:E97" si="8">IF(OR(D69="謝金",D69="旅費",D69="賃金",D69="家賃",D69="光熱水費",D69="備品購入費",D69="消耗品費",D69="借料損料",D69="印刷製本費",D69="通信運搬費",D69="委託費",D69="雑役務費",D69="保険料"),"柱","")</f>
        <v/>
      </c>
      <c r="F69" s="228"/>
      <c r="G69" s="228"/>
      <c r="H69" s="229"/>
      <c r="I69" s="135" t="s">
        <v>270</v>
      </c>
      <c r="J69" s="136" t="str">
        <f t="shared" ref="J69:J97" si="9">IF(K69&gt;=1,"×","")</f>
        <v/>
      </c>
      <c r="K69" s="258"/>
      <c r="L69" s="228"/>
      <c r="M69" s="136" t="str">
        <f t="shared" ref="M69:M97" si="10">IF(N69&gt;=1,"×","")</f>
        <v/>
      </c>
      <c r="N69" s="229"/>
      <c r="O69" s="228"/>
      <c r="P69" s="136" t="str">
        <f t="shared" ref="P69:P97" si="11">IF(Q69&gt;=1,"×","")</f>
        <v/>
      </c>
      <c r="Q69" s="258"/>
      <c r="R69" s="228"/>
      <c r="S69" s="135" t="s">
        <v>269</v>
      </c>
      <c r="T69" s="142">
        <f t="shared" ref="T69:T97" si="12">IF(AND(K69&gt;0,N69&gt;0,Q69&gt;0),H69*K69*N69*Q69,IF(AND(K69&gt;0,N69&gt;0),H69*K69*N69,IF(K69&gt;0,H69*K69,H69)))</f>
        <v>0</v>
      </c>
      <c r="U69" s="138" t="s">
        <v>272</v>
      </c>
      <c r="X69" t="str">
        <f t="shared" ref="X69:X97" si="13">IF(K69&gt;0,CONCATENATE(E69,F69,"　",G69,"　",TEXT(H69,"#,###"),I69,J69,K69,L69,M69,N69,O69,P69,Q69,R69,S69,T69,U69),CONCATENATE(E69,F69,"　",G69,"　",TEXT(H69,"#,###"),I69))</f>
        <v>　　円</v>
      </c>
    </row>
    <row r="70" spans="2:24">
      <c r="B70">
        <f>+COUNTIF($D$4:D70,D70)</f>
        <v>0</v>
      </c>
      <c r="C70" t="str">
        <f t="shared" si="7"/>
        <v>0</v>
      </c>
      <c r="D70" s="226"/>
      <c r="E70" s="134" t="str">
        <f t="shared" si="8"/>
        <v/>
      </c>
      <c r="F70" s="228"/>
      <c r="G70" s="228"/>
      <c r="H70" s="229"/>
      <c r="I70" s="135" t="s">
        <v>270</v>
      </c>
      <c r="J70" s="136" t="str">
        <f t="shared" si="9"/>
        <v/>
      </c>
      <c r="K70" s="258"/>
      <c r="L70" s="228"/>
      <c r="M70" s="136" t="str">
        <f t="shared" si="10"/>
        <v/>
      </c>
      <c r="N70" s="229"/>
      <c r="O70" s="228"/>
      <c r="P70" s="136" t="str">
        <f t="shared" si="11"/>
        <v/>
      </c>
      <c r="Q70" s="258"/>
      <c r="R70" s="228"/>
      <c r="S70" s="135" t="s">
        <v>269</v>
      </c>
      <c r="T70" s="142">
        <f t="shared" si="12"/>
        <v>0</v>
      </c>
      <c r="U70" s="138" t="s">
        <v>272</v>
      </c>
      <c r="X70" t="str">
        <f t="shared" si="13"/>
        <v>　　円</v>
      </c>
    </row>
    <row r="71" spans="2:24">
      <c r="B71">
        <f>+COUNTIF($D$4:D71,D71)</f>
        <v>0</v>
      </c>
      <c r="C71" t="str">
        <f t="shared" si="7"/>
        <v>0</v>
      </c>
      <c r="D71" s="226"/>
      <c r="E71" s="134" t="str">
        <f t="shared" si="8"/>
        <v/>
      </c>
      <c r="F71" s="228"/>
      <c r="G71" s="228"/>
      <c r="H71" s="229"/>
      <c r="I71" s="135" t="s">
        <v>270</v>
      </c>
      <c r="J71" s="136" t="str">
        <f t="shared" si="9"/>
        <v/>
      </c>
      <c r="K71" s="258"/>
      <c r="L71" s="228"/>
      <c r="M71" s="136" t="str">
        <f t="shared" si="10"/>
        <v/>
      </c>
      <c r="N71" s="229"/>
      <c r="O71" s="228"/>
      <c r="P71" s="136" t="str">
        <f t="shared" si="11"/>
        <v/>
      </c>
      <c r="Q71" s="258"/>
      <c r="R71" s="228"/>
      <c r="S71" s="135" t="s">
        <v>269</v>
      </c>
      <c r="T71" s="142">
        <f t="shared" si="12"/>
        <v>0</v>
      </c>
      <c r="U71" s="138" t="s">
        <v>272</v>
      </c>
      <c r="X71" t="str">
        <f t="shared" si="13"/>
        <v>　　円</v>
      </c>
    </row>
    <row r="72" spans="2:24">
      <c r="B72">
        <f>+COUNTIF($D$4:D72,D72)</f>
        <v>0</v>
      </c>
      <c r="C72" t="str">
        <f t="shared" si="7"/>
        <v>0</v>
      </c>
      <c r="D72" s="226"/>
      <c r="E72" s="134" t="str">
        <f t="shared" si="8"/>
        <v/>
      </c>
      <c r="F72" s="228"/>
      <c r="G72" s="228"/>
      <c r="H72" s="229"/>
      <c r="I72" s="135" t="s">
        <v>270</v>
      </c>
      <c r="J72" s="136" t="str">
        <f t="shared" si="9"/>
        <v/>
      </c>
      <c r="K72" s="258"/>
      <c r="L72" s="228"/>
      <c r="M72" s="136" t="str">
        <f t="shared" si="10"/>
        <v/>
      </c>
      <c r="N72" s="229"/>
      <c r="O72" s="228"/>
      <c r="P72" s="136" t="str">
        <f t="shared" si="11"/>
        <v/>
      </c>
      <c r="Q72" s="258"/>
      <c r="R72" s="228"/>
      <c r="S72" s="135" t="s">
        <v>269</v>
      </c>
      <c r="T72" s="142">
        <f t="shared" si="12"/>
        <v>0</v>
      </c>
      <c r="U72" s="138" t="s">
        <v>272</v>
      </c>
      <c r="X72" t="str">
        <f t="shared" si="13"/>
        <v>　　円</v>
      </c>
    </row>
    <row r="73" spans="2:24">
      <c r="B73">
        <f>+COUNTIF($D$4:D73,D73)</f>
        <v>0</v>
      </c>
      <c r="C73" t="str">
        <f t="shared" si="7"/>
        <v>0</v>
      </c>
      <c r="D73" s="226"/>
      <c r="E73" s="134" t="str">
        <f t="shared" si="8"/>
        <v/>
      </c>
      <c r="F73" s="228"/>
      <c r="G73" s="228"/>
      <c r="H73" s="229"/>
      <c r="I73" s="135" t="s">
        <v>270</v>
      </c>
      <c r="J73" s="136" t="str">
        <f t="shared" si="9"/>
        <v/>
      </c>
      <c r="K73" s="258"/>
      <c r="L73" s="228"/>
      <c r="M73" s="136" t="str">
        <f t="shared" si="10"/>
        <v/>
      </c>
      <c r="N73" s="229"/>
      <c r="O73" s="228"/>
      <c r="P73" s="136" t="str">
        <f t="shared" si="11"/>
        <v/>
      </c>
      <c r="Q73" s="258"/>
      <c r="R73" s="228"/>
      <c r="S73" s="135" t="s">
        <v>269</v>
      </c>
      <c r="T73" s="142">
        <f t="shared" si="12"/>
        <v>0</v>
      </c>
      <c r="U73" s="138" t="s">
        <v>272</v>
      </c>
      <c r="X73" t="str">
        <f t="shared" si="13"/>
        <v>　　円</v>
      </c>
    </row>
    <row r="74" spans="2:24">
      <c r="B74">
        <f>+COUNTIF($D$4:D74,D74)</f>
        <v>0</v>
      </c>
      <c r="C74" t="str">
        <f t="shared" si="7"/>
        <v>0</v>
      </c>
      <c r="D74" s="226"/>
      <c r="E74" s="134" t="str">
        <f t="shared" si="8"/>
        <v/>
      </c>
      <c r="F74" s="228"/>
      <c r="G74" s="228"/>
      <c r="H74" s="229"/>
      <c r="I74" s="135" t="s">
        <v>270</v>
      </c>
      <c r="J74" s="136" t="str">
        <f t="shared" si="9"/>
        <v/>
      </c>
      <c r="K74" s="258"/>
      <c r="L74" s="228"/>
      <c r="M74" s="136" t="str">
        <f t="shared" si="10"/>
        <v/>
      </c>
      <c r="N74" s="229"/>
      <c r="O74" s="228"/>
      <c r="P74" s="136" t="str">
        <f t="shared" si="11"/>
        <v/>
      </c>
      <c r="Q74" s="258"/>
      <c r="R74" s="228"/>
      <c r="S74" s="135" t="s">
        <v>269</v>
      </c>
      <c r="T74" s="142">
        <f t="shared" si="12"/>
        <v>0</v>
      </c>
      <c r="U74" s="138" t="s">
        <v>272</v>
      </c>
      <c r="X74" t="str">
        <f t="shared" si="13"/>
        <v>　　円</v>
      </c>
    </row>
    <row r="75" spans="2:24">
      <c r="B75">
        <f>+COUNTIF($D$4:D75,D75)</f>
        <v>0</v>
      </c>
      <c r="C75" t="str">
        <f t="shared" si="7"/>
        <v>0</v>
      </c>
      <c r="D75" s="226"/>
      <c r="E75" s="134" t="str">
        <f t="shared" si="8"/>
        <v/>
      </c>
      <c r="F75" s="228"/>
      <c r="G75" s="228"/>
      <c r="H75" s="229"/>
      <c r="I75" s="135" t="s">
        <v>270</v>
      </c>
      <c r="J75" s="136" t="str">
        <f t="shared" si="9"/>
        <v/>
      </c>
      <c r="K75" s="258"/>
      <c r="L75" s="228"/>
      <c r="M75" s="136" t="str">
        <f t="shared" si="10"/>
        <v/>
      </c>
      <c r="N75" s="229"/>
      <c r="O75" s="228"/>
      <c r="P75" s="136" t="str">
        <f t="shared" si="11"/>
        <v/>
      </c>
      <c r="Q75" s="258"/>
      <c r="R75" s="228"/>
      <c r="S75" s="135" t="s">
        <v>269</v>
      </c>
      <c r="T75" s="142">
        <f t="shared" si="12"/>
        <v>0</v>
      </c>
      <c r="U75" s="138" t="s">
        <v>272</v>
      </c>
      <c r="X75" t="str">
        <f t="shared" si="13"/>
        <v>　　円</v>
      </c>
    </row>
    <row r="76" spans="2:24">
      <c r="B76">
        <f>+COUNTIF($D$4:D76,D76)</f>
        <v>0</v>
      </c>
      <c r="C76" t="str">
        <f t="shared" si="7"/>
        <v>0</v>
      </c>
      <c r="D76" s="226"/>
      <c r="E76" s="134" t="str">
        <f t="shared" si="8"/>
        <v/>
      </c>
      <c r="F76" s="228"/>
      <c r="G76" s="228"/>
      <c r="H76" s="229"/>
      <c r="I76" s="135" t="s">
        <v>270</v>
      </c>
      <c r="J76" s="136" t="str">
        <f t="shared" si="9"/>
        <v/>
      </c>
      <c r="K76" s="258"/>
      <c r="L76" s="228"/>
      <c r="M76" s="136" t="str">
        <f t="shared" si="10"/>
        <v/>
      </c>
      <c r="N76" s="229"/>
      <c r="O76" s="228"/>
      <c r="P76" s="136" t="str">
        <f t="shared" si="11"/>
        <v/>
      </c>
      <c r="Q76" s="258"/>
      <c r="R76" s="228"/>
      <c r="S76" s="135" t="s">
        <v>269</v>
      </c>
      <c r="T76" s="142">
        <f t="shared" si="12"/>
        <v>0</v>
      </c>
      <c r="U76" s="138" t="s">
        <v>272</v>
      </c>
      <c r="X76" t="str">
        <f t="shared" si="13"/>
        <v>　　円</v>
      </c>
    </row>
    <row r="77" spans="2:24">
      <c r="B77">
        <f>+COUNTIF($D$4:D77,D77)</f>
        <v>0</v>
      </c>
      <c r="C77" t="str">
        <f t="shared" si="7"/>
        <v>0</v>
      </c>
      <c r="D77" s="226"/>
      <c r="E77" s="134" t="str">
        <f t="shared" si="8"/>
        <v/>
      </c>
      <c r="F77" s="228"/>
      <c r="G77" s="228"/>
      <c r="H77" s="229"/>
      <c r="I77" s="135" t="s">
        <v>270</v>
      </c>
      <c r="J77" s="136" t="str">
        <f t="shared" si="9"/>
        <v/>
      </c>
      <c r="K77" s="258"/>
      <c r="L77" s="228"/>
      <c r="M77" s="136" t="str">
        <f t="shared" si="10"/>
        <v/>
      </c>
      <c r="N77" s="229"/>
      <c r="O77" s="228"/>
      <c r="P77" s="136" t="str">
        <f t="shared" si="11"/>
        <v/>
      </c>
      <c r="Q77" s="258"/>
      <c r="R77" s="228"/>
      <c r="S77" s="135" t="s">
        <v>269</v>
      </c>
      <c r="T77" s="142">
        <f t="shared" si="12"/>
        <v>0</v>
      </c>
      <c r="U77" s="138" t="s">
        <v>272</v>
      </c>
      <c r="X77" t="str">
        <f t="shared" si="13"/>
        <v>　　円</v>
      </c>
    </row>
    <row r="78" spans="2:24">
      <c r="B78">
        <f>+COUNTIF($D$4:D78,D78)</f>
        <v>0</v>
      </c>
      <c r="C78" t="str">
        <f t="shared" si="7"/>
        <v>0</v>
      </c>
      <c r="D78" s="226"/>
      <c r="E78" s="134" t="str">
        <f t="shared" si="8"/>
        <v/>
      </c>
      <c r="F78" s="228"/>
      <c r="G78" s="228"/>
      <c r="H78" s="229"/>
      <c r="I78" s="135" t="s">
        <v>270</v>
      </c>
      <c r="J78" s="136" t="str">
        <f t="shared" si="9"/>
        <v/>
      </c>
      <c r="K78" s="258"/>
      <c r="L78" s="228"/>
      <c r="M78" s="136" t="str">
        <f t="shared" si="10"/>
        <v/>
      </c>
      <c r="N78" s="229"/>
      <c r="O78" s="228"/>
      <c r="P78" s="136" t="str">
        <f t="shared" si="11"/>
        <v/>
      </c>
      <c r="Q78" s="258"/>
      <c r="R78" s="228"/>
      <c r="S78" s="135" t="s">
        <v>269</v>
      </c>
      <c r="T78" s="142">
        <f t="shared" si="12"/>
        <v>0</v>
      </c>
      <c r="U78" s="138" t="s">
        <v>272</v>
      </c>
      <c r="X78" t="str">
        <f t="shared" si="13"/>
        <v>　　円</v>
      </c>
    </row>
    <row r="79" spans="2:24">
      <c r="B79">
        <f>+COUNTIF($D$4:D79,D79)</f>
        <v>0</v>
      </c>
      <c r="C79" t="str">
        <f t="shared" si="7"/>
        <v>0</v>
      </c>
      <c r="D79" s="226"/>
      <c r="E79" s="134" t="str">
        <f t="shared" si="8"/>
        <v/>
      </c>
      <c r="F79" s="228"/>
      <c r="G79" s="228"/>
      <c r="H79" s="229"/>
      <c r="I79" s="135" t="s">
        <v>270</v>
      </c>
      <c r="J79" s="136" t="str">
        <f t="shared" si="9"/>
        <v/>
      </c>
      <c r="K79" s="258"/>
      <c r="L79" s="228"/>
      <c r="M79" s="136" t="str">
        <f t="shared" si="10"/>
        <v/>
      </c>
      <c r="N79" s="229"/>
      <c r="O79" s="228"/>
      <c r="P79" s="136" t="str">
        <f t="shared" si="11"/>
        <v/>
      </c>
      <c r="Q79" s="258"/>
      <c r="R79" s="228"/>
      <c r="S79" s="135" t="s">
        <v>269</v>
      </c>
      <c r="T79" s="142">
        <f t="shared" si="12"/>
        <v>0</v>
      </c>
      <c r="U79" s="138" t="s">
        <v>272</v>
      </c>
      <c r="X79" t="str">
        <f t="shared" si="13"/>
        <v>　　円</v>
      </c>
    </row>
    <row r="80" spans="2:24">
      <c r="B80">
        <f>+COUNTIF($D$4:D80,D80)</f>
        <v>0</v>
      </c>
      <c r="C80" t="str">
        <f t="shared" si="7"/>
        <v>0</v>
      </c>
      <c r="D80" s="226"/>
      <c r="E80" s="134" t="str">
        <f t="shared" si="8"/>
        <v/>
      </c>
      <c r="F80" s="228"/>
      <c r="G80" s="228"/>
      <c r="H80" s="229"/>
      <c r="I80" s="135" t="s">
        <v>270</v>
      </c>
      <c r="J80" s="136" t="str">
        <f t="shared" si="9"/>
        <v/>
      </c>
      <c r="K80" s="258"/>
      <c r="L80" s="228"/>
      <c r="M80" s="136" t="str">
        <f t="shared" si="10"/>
        <v/>
      </c>
      <c r="N80" s="229"/>
      <c r="O80" s="228"/>
      <c r="P80" s="136" t="str">
        <f t="shared" si="11"/>
        <v/>
      </c>
      <c r="Q80" s="258"/>
      <c r="R80" s="228"/>
      <c r="S80" s="135" t="s">
        <v>269</v>
      </c>
      <c r="T80" s="142">
        <f t="shared" si="12"/>
        <v>0</v>
      </c>
      <c r="U80" s="138" t="s">
        <v>272</v>
      </c>
      <c r="X80" t="str">
        <f t="shared" si="13"/>
        <v>　　円</v>
      </c>
    </row>
    <row r="81" spans="2:24">
      <c r="B81">
        <f>+COUNTIF($D$4:D81,D81)</f>
        <v>0</v>
      </c>
      <c r="C81" t="str">
        <f t="shared" si="7"/>
        <v>0</v>
      </c>
      <c r="D81" s="226"/>
      <c r="E81" s="134" t="str">
        <f t="shared" si="8"/>
        <v/>
      </c>
      <c r="F81" s="228"/>
      <c r="G81" s="228"/>
      <c r="H81" s="229"/>
      <c r="I81" s="135" t="s">
        <v>270</v>
      </c>
      <c r="J81" s="136" t="str">
        <f t="shared" si="9"/>
        <v/>
      </c>
      <c r="K81" s="258"/>
      <c r="L81" s="228"/>
      <c r="M81" s="136" t="str">
        <f t="shared" si="10"/>
        <v/>
      </c>
      <c r="N81" s="229"/>
      <c r="O81" s="228"/>
      <c r="P81" s="136" t="str">
        <f t="shared" si="11"/>
        <v/>
      </c>
      <c r="Q81" s="258"/>
      <c r="R81" s="228"/>
      <c r="S81" s="135" t="s">
        <v>269</v>
      </c>
      <c r="T81" s="142">
        <f t="shared" si="12"/>
        <v>0</v>
      </c>
      <c r="U81" s="138" t="s">
        <v>272</v>
      </c>
      <c r="X81" t="str">
        <f t="shared" si="13"/>
        <v>　　円</v>
      </c>
    </row>
    <row r="82" spans="2:24">
      <c r="B82">
        <f>+COUNTIF($D$4:D82,D82)</f>
        <v>0</v>
      </c>
      <c r="C82" t="str">
        <f t="shared" si="7"/>
        <v>0</v>
      </c>
      <c r="D82" s="226"/>
      <c r="E82" s="134" t="str">
        <f t="shared" si="8"/>
        <v/>
      </c>
      <c r="F82" s="228"/>
      <c r="G82" s="228"/>
      <c r="H82" s="229"/>
      <c r="I82" s="135" t="s">
        <v>270</v>
      </c>
      <c r="J82" s="136" t="str">
        <f t="shared" si="9"/>
        <v/>
      </c>
      <c r="K82" s="258"/>
      <c r="L82" s="228"/>
      <c r="M82" s="136" t="str">
        <f t="shared" si="10"/>
        <v/>
      </c>
      <c r="N82" s="229"/>
      <c r="O82" s="228"/>
      <c r="P82" s="136" t="str">
        <f t="shared" si="11"/>
        <v/>
      </c>
      <c r="Q82" s="258"/>
      <c r="R82" s="228"/>
      <c r="S82" s="135" t="s">
        <v>269</v>
      </c>
      <c r="T82" s="142">
        <f t="shared" si="12"/>
        <v>0</v>
      </c>
      <c r="U82" s="138" t="s">
        <v>272</v>
      </c>
      <c r="X82" t="str">
        <f t="shared" si="13"/>
        <v>　　円</v>
      </c>
    </row>
    <row r="83" spans="2:24">
      <c r="B83">
        <f>+COUNTIF($D$4:D83,D83)</f>
        <v>0</v>
      </c>
      <c r="C83" t="str">
        <f t="shared" si="7"/>
        <v>0</v>
      </c>
      <c r="D83" s="226"/>
      <c r="E83" s="134" t="str">
        <f t="shared" si="8"/>
        <v/>
      </c>
      <c r="F83" s="228"/>
      <c r="G83" s="228"/>
      <c r="H83" s="229"/>
      <c r="I83" s="135" t="s">
        <v>270</v>
      </c>
      <c r="J83" s="136" t="str">
        <f t="shared" si="9"/>
        <v/>
      </c>
      <c r="K83" s="258"/>
      <c r="L83" s="228"/>
      <c r="M83" s="136" t="str">
        <f t="shared" si="10"/>
        <v/>
      </c>
      <c r="N83" s="229"/>
      <c r="O83" s="228"/>
      <c r="P83" s="136" t="str">
        <f t="shared" si="11"/>
        <v/>
      </c>
      <c r="Q83" s="258"/>
      <c r="R83" s="228"/>
      <c r="S83" s="135" t="s">
        <v>269</v>
      </c>
      <c r="T83" s="142">
        <f t="shared" si="12"/>
        <v>0</v>
      </c>
      <c r="U83" s="138" t="s">
        <v>272</v>
      </c>
      <c r="X83" t="str">
        <f t="shared" si="13"/>
        <v>　　円</v>
      </c>
    </row>
    <row r="84" spans="2:24">
      <c r="B84">
        <f>+COUNTIF($D$4:D84,D84)</f>
        <v>0</v>
      </c>
      <c r="C84" t="str">
        <f t="shared" si="7"/>
        <v>0</v>
      </c>
      <c r="D84" s="226"/>
      <c r="E84" s="134" t="str">
        <f t="shared" si="8"/>
        <v/>
      </c>
      <c r="F84" s="228"/>
      <c r="G84" s="228"/>
      <c r="H84" s="229"/>
      <c r="I84" s="135" t="s">
        <v>270</v>
      </c>
      <c r="J84" s="136" t="str">
        <f t="shared" si="9"/>
        <v/>
      </c>
      <c r="K84" s="258"/>
      <c r="L84" s="228"/>
      <c r="M84" s="136" t="str">
        <f t="shared" si="10"/>
        <v/>
      </c>
      <c r="N84" s="229"/>
      <c r="O84" s="228"/>
      <c r="P84" s="136" t="str">
        <f t="shared" si="11"/>
        <v/>
      </c>
      <c r="Q84" s="258"/>
      <c r="R84" s="228"/>
      <c r="S84" s="135" t="s">
        <v>269</v>
      </c>
      <c r="T84" s="142">
        <f t="shared" si="12"/>
        <v>0</v>
      </c>
      <c r="U84" s="138" t="s">
        <v>272</v>
      </c>
      <c r="X84" t="str">
        <f t="shared" si="13"/>
        <v>　　円</v>
      </c>
    </row>
    <row r="85" spans="2:24">
      <c r="B85">
        <f>+COUNTIF($D$4:D85,D85)</f>
        <v>0</v>
      </c>
      <c r="C85" t="str">
        <f t="shared" si="7"/>
        <v>0</v>
      </c>
      <c r="D85" s="226"/>
      <c r="E85" s="134" t="str">
        <f t="shared" si="8"/>
        <v/>
      </c>
      <c r="F85" s="228"/>
      <c r="G85" s="228"/>
      <c r="H85" s="229"/>
      <c r="I85" s="135" t="s">
        <v>270</v>
      </c>
      <c r="J85" s="136" t="str">
        <f t="shared" si="9"/>
        <v/>
      </c>
      <c r="K85" s="258"/>
      <c r="L85" s="228"/>
      <c r="M85" s="136" t="str">
        <f t="shared" si="10"/>
        <v/>
      </c>
      <c r="N85" s="229"/>
      <c r="O85" s="228"/>
      <c r="P85" s="136" t="str">
        <f t="shared" si="11"/>
        <v/>
      </c>
      <c r="Q85" s="258"/>
      <c r="R85" s="228"/>
      <c r="S85" s="135" t="s">
        <v>269</v>
      </c>
      <c r="T85" s="142">
        <f t="shared" si="12"/>
        <v>0</v>
      </c>
      <c r="U85" s="138" t="s">
        <v>272</v>
      </c>
      <c r="X85" t="str">
        <f t="shared" si="13"/>
        <v>　　円</v>
      </c>
    </row>
    <row r="86" spans="2:24">
      <c r="B86">
        <f>+COUNTIF($D$4:D86,D86)</f>
        <v>0</v>
      </c>
      <c r="C86" t="str">
        <f t="shared" si="7"/>
        <v>0</v>
      </c>
      <c r="D86" s="226"/>
      <c r="E86" s="134" t="str">
        <f t="shared" si="8"/>
        <v/>
      </c>
      <c r="F86" s="228"/>
      <c r="G86" s="228"/>
      <c r="H86" s="229"/>
      <c r="I86" s="135" t="s">
        <v>270</v>
      </c>
      <c r="J86" s="136" t="str">
        <f t="shared" si="9"/>
        <v/>
      </c>
      <c r="K86" s="258"/>
      <c r="L86" s="228"/>
      <c r="M86" s="136" t="str">
        <f t="shared" si="10"/>
        <v/>
      </c>
      <c r="N86" s="229"/>
      <c r="O86" s="228"/>
      <c r="P86" s="136" t="str">
        <f t="shared" si="11"/>
        <v/>
      </c>
      <c r="Q86" s="258"/>
      <c r="R86" s="228"/>
      <c r="S86" s="135" t="s">
        <v>269</v>
      </c>
      <c r="T86" s="142">
        <f t="shared" si="12"/>
        <v>0</v>
      </c>
      <c r="U86" s="138" t="s">
        <v>272</v>
      </c>
      <c r="X86" t="str">
        <f t="shared" si="13"/>
        <v>　　円</v>
      </c>
    </row>
    <row r="87" spans="2:24">
      <c r="B87">
        <f>+COUNTIF($D$4:D87,D87)</f>
        <v>0</v>
      </c>
      <c r="C87" t="str">
        <f t="shared" si="7"/>
        <v>0</v>
      </c>
      <c r="D87" s="226"/>
      <c r="E87" s="134" t="str">
        <f t="shared" si="8"/>
        <v/>
      </c>
      <c r="F87" s="228"/>
      <c r="G87" s="228"/>
      <c r="H87" s="229"/>
      <c r="I87" s="135" t="s">
        <v>270</v>
      </c>
      <c r="J87" s="136" t="str">
        <f t="shared" si="9"/>
        <v/>
      </c>
      <c r="K87" s="258"/>
      <c r="L87" s="228"/>
      <c r="M87" s="136" t="str">
        <f t="shared" si="10"/>
        <v/>
      </c>
      <c r="N87" s="229"/>
      <c r="O87" s="228"/>
      <c r="P87" s="136" t="str">
        <f t="shared" si="11"/>
        <v/>
      </c>
      <c r="Q87" s="258"/>
      <c r="R87" s="228"/>
      <c r="S87" s="135" t="s">
        <v>269</v>
      </c>
      <c r="T87" s="142">
        <f t="shared" si="12"/>
        <v>0</v>
      </c>
      <c r="U87" s="138" t="s">
        <v>272</v>
      </c>
      <c r="X87" t="str">
        <f t="shared" si="13"/>
        <v>　　円</v>
      </c>
    </row>
    <row r="88" spans="2:24">
      <c r="B88">
        <f>+COUNTIF($D$4:D88,D88)</f>
        <v>0</v>
      </c>
      <c r="C88" t="str">
        <f t="shared" si="7"/>
        <v>0</v>
      </c>
      <c r="D88" s="226"/>
      <c r="E88" s="134" t="str">
        <f t="shared" si="8"/>
        <v/>
      </c>
      <c r="F88" s="228"/>
      <c r="G88" s="228"/>
      <c r="H88" s="229"/>
      <c r="I88" s="135" t="s">
        <v>270</v>
      </c>
      <c r="J88" s="136" t="str">
        <f t="shared" si="9"/>
        <v/>
      </c>
      <c r="K88" s="258"/>
      <c r="L88" s="228"/>
      <c r="M88" s="136" t="str">
        <f t="shared" si="10"/>
        <v/>
      </c>
      <c r="N88" s="229"/>
      <c r="O88" s="228"/>
      <c r="P88" s="136" t="str">
        <f t="shared" si="11"/>
        <v/>
      </c>
      <c r="Q88" s="258"/>
      <c r="R88" s="228"/>
      <c r="S88" s="135" t="s">
        <v>269</v>
      </c>
      <c r="T88" s="142">
        <f t="shared" si="12"/>
        <v>0</v>
      </c>
      <c r="U88" s="138" t="s">
        <v>272</v>
      </c>
      <c r="X88" t="str">
        <f t="shared" si="13"/>
        <v>　　円</v>
      </c>
    </row>
    <row r="89" spans="2:24">
      <c r="B89">
        <f>+COUNTIF($D$4:D89,D89)</f>
        <v>0</v>
      </c>
      <c r="C89" t="str">
        <f t="shared" si="7"/>
        <v>0</v>
      </c>
      <c r="D89" s="226"/>
      <c r="E89" s="134" t="str">
        <f t="shared" si="8"/>
        <v/>
      </c>
      <c r="F89" s="228"/>
      <c r="G89" s="228"/>
      <c r="H89" s="229"/>
      <c r="I89" s="135" t="s">
        <v>270</v>
      </c>
      <c r="J89" s="136" t="str">
        <f t="shared" si="9"/>
        <v/>
      </c>
      <c r="K89" s="258"/>
      <c r="L89" s="228"/>
      <c r="M89" s="136" t="str">
        <f t="shared" si="10"/>
        <v/>
      </c>
      <c r="N89" s="229"/>
      <c r="O89" s="228"/>
      <c r="P89" s="136" t="str">
        <f t="shared" si="11"/>
        <v/>
      </c>
      <c r="Q89" s="258"/>
      <c r="R89" s="228"/>
      <c r="S89" s="135" t="s">
        <v>269</v>
      </c>
      <c r="T89" s="142">
        <f t="shared" si="12"/>
        <v>0</v>
      </c>
      <c r="U89" s="138" t="s">
        <v>272</v>
      </c>
      <c r="X89" t="str">
        <f t="shared" si="13"/>
        <v>　　円</v>
      </c>
    </row>
    <row r="90" spans="2:24">
      <c r="B90">
        <f>+COUNTIF($D$4:D90,D90)</f>
        <v>0</v>
      </c>
      <c r="C90" t="str">
        <f t="shared" si="7"/>
        <v>0</v>
      </c>
      <c r="D90" s="226"/>
      <c r="E90" s="134" t="str">
        <f t="shared" si="8"/>
        <v/>
      </c>
      <c r="F90" s="228"/>
      <c r="G90" s="228"/>
      <c r="H90" s="229"/>
      <c r="I90" s="135" t="s">
        <v>270</v>
      </c>
      <c r="J90" s="136" t="str">
        <f t="shared" si="9"/>
        <v/>
      </c>
      <c r="K90" s="258"/>
      <c r="L90" s="228"/>
      <c r="M90" s="136" t="str">
        <f t="shared" si="10"/>
        <v/>
      </c>
      <c r="N90" s="229"/>
      <c r="O90" s="228"/>
      <c r="P90" s="136" t="str">
        <f t="shared" si="11"/>
        <v/>
      </c>
      <c r="Q90" s="258"/>
      <c r="R90" s="228"/>
      <c r="S90" s="135" t="s">
        <v>269</v>
      </c>
      <c r="T90" s="142">
        <f t="shared" si="12"/>
        <v>0</v>
      </c>
      <c r="U90" s="138" t="s">
        <v>272</v>
      </c>
      <c r="X90" t="str">
        <f t="shared" si="13"/>
        <v>　　円</v>
      </c>
    </row>
    <row r="91" spans="2:24">
      <c r="B91">
        <f>+COUNTIF($D$4:D91,D91)</f>
        <v>0</v>
      </c>
      <c r="C91" t="str">
        <f t="shared" si="7"/>
        <v>0</v>
      </c>
      <c r="D91" s="226"/>
      <c r="E91" s="134" t="str">
        <f t="shared" si="8"/>
        <v/>
      </c>
      <c r="F91" s="228"/>
      <c r="G91" s="228"/>
      <c r="H91" s="229"/>
      <c r="I91" s="135" t="s">
        <v>270</v>
      </c>
      <c r="J91" s="136" t="str">
        <f t="shared" si="9"/>
        <v/>
      </c>
      <c r="K91" s="258"/>
      <c r="L91" s="228"/>
      <c r="M91" s="136" t="str">
        <f t="shared" si="10"/>
        <v/>
      </c>
      <c r="N91" s="229"/>
      <c r="O91" s="228"/>
      <c r="P91" s="136" t="str">
        <f t="shared" si="11"/>
        <v/>
      </c>
      <c r="Q91" s="258"/>
      <c r="R91" s="228"/>
      <c r="S91" s="135" t="s">
        <v>269</v>
      </c>
      <c r="T91" s="142">
        <f t="shared" si="12"/>
        <v>0</v>
      </c>
      <c r="U91" s="138" t="s">
        <v>272</v>
      </c>
      <c r="X91" t="str">
        <f t="shared" si="13"/>
        <v>　　円</v>
      </c>
    </row>
    <row r="92" spans="2:24">
      <c r="B92">
        <f>+COUNTIF($D$4:D92,D92)</f>
        <v>0</v>
      </c>
      <c r="C92" t="str">
        <f t="shared" si="7"/>
        <v>0</v>
      </c>
      <c r="D92" s="226"/>
      <c r="E92" s="134" t="str">
        <f t="shared" si="8"/>
        <v/>
      </c>
      <c r="F92" s="228"/>
      <c r="G92" s="228"/>
      <c r="H92" s="229"/>
      <c r="I92" s="135" t="s">
        <v>270</v>
      </c>
      <c r="J92" s="136" t="str">
        <f t="shared" si="9"/>
        <v/>
      </c>
      <c r="K92" s="258"/>
      <c r="L92" s="228"/>
      <c r="M92" s="136" t="str">
        <f t="shared" si="10"/>
        <v/>
      </c>
      <c r="N92" s="229"/>
      <c r="O92" s="228"/>
      <c r="P92" s="136" t="str">
        <f t="shared" si="11"/>
        <v/>
      </c>
      <c r="Q92" s="258"/>
      <c r="R92" s="228"/>
      <c r="S92" s="135" t="s">
        <v>269</v>
      </c>
      <c r="T92" s="142">
        <f t="shared" si="12"/>
        <v>0</v>
      </c>
      <c r="U92" s="138" t="s">
        <v>272</v>
      </c>
      <c r="X92" t="str">
        <f t="shared" si="13"/>
        <v>　　円</v>
      </c>
    </row>
    <row r="93" spans="2:24">
      <c r="B93">
        <f>+COUNTIF($D$4:D93,D93)</f>
        <v>0</v>
      </c>
      <c r="C93" t="str">
        <f t="shared" si="7"/>
        <v>0</v>
      </c>
      <c r="D93" s="226"/>
      <c r="E93" s="134" t="str">
        <f t="shared" si="8"/>
        <v/>
      </c>
      <c r="F93" s="228"/>
      <c r="G93" s="228"/>
      <c r="H93" s="229"/>
      <c r="I93" s="135" t="s">
        <v>270</v>
      </c>
      <c r="J93" s="136" t="str">
        <f t="shared" si="9"/>
        <v/>
      </c>
      <c r="K93" s="258"/>
      <c r="L93" s="228"/>
      <c r="M93" s="136" t="str">
        <f t="shared" si="10"/>
        <v/>
      </c>
      <c r="N93" s="229"/>
      <c r="O93" s="228"/>
      <c r="P93" s="136" t="str">
        <f t="shared" si="11"/>
        <v/>
      </c>
      <c r="Q93" s="258"/>
      <c r="R93" s="228"/>
      <c r="S93" s="135" t="s">
        <v>269</v>
      </c>
      <c r="T93" s="142">
        <f t="shared" si="12"/>
        <v>0</v>
      </c>
      <c r="U93" s="138" t="s">
        <v>272</v>
      </c>
      <c r="X93" t="str">
        <f t="shared" si="13"/>
        <v>　　円</v>
      </c>
    </row>
    <row r="94" spans="2:24">
      <c r="B94">
        <f>+COUNTIF($D$4:D94,D94)</f>
        <v>0</v>
      </c>
      <c r="C94" t="str">
        <f t="shared" si="7"/>
        <v>0</v>
      </c>
      <c r="D94" s="226"/>
      <c r="E94" s="134" t="str">
        <f t="shared" si="8"/>
        <v/>
      </c>
      <c r="F94" s="228"/>
      <c r="G94" s="228"/>
      <c r="H94" s="229"/>
      <c r="I94" s="135" t="s">
        <v>270</v>
      </c>
      <c r="J94" s="136" t="str">
        <f t="shared" si="9"/>
        <v/>
      </c>
      <c r="K94" s="258"/>
      <c r="L94" s="228"/>
      <c r="M94" s="136" t="str">
        <f t="shared" si="10"/>
        <v/>
      </c>
      <c r="N94" s="229"/>
      <c r="O94" s="228"/>
      <c r="P94" s="136" t="str">
        <f t="shared" si="11"/>
        <v/>
      </c>
      <c r="Q94" s="258"/>
      <c r="R94" s="228"/>
      <c r="S94" s="135" t="s">
        <v>269</v>
      </c>
      <c r="T94" s="142">
        <f t="shared" si="12"/>
        <v>0</v>
      </c>
      <c r="U94" s="138" t="s">
        <v>272</v>
      </c>
      <c r="X94" t="str">
        <f t="shared" si="13"/>
        <v>　　円</v>
      </c>
    </row>
    <row r="95" spans="2:24">
      <c r="B95">
        <f>+COUNTIF($D$4:D95,D95)</f>
        <v>0</v>
      </c>
      <c r="C95" t="str">
        <f t="shared" si="7"/>
        <v>0</v>
      </c>
      <c r="D95" s="226"/>
      <c r="E95" s="134" t="str">
        <f t="shared" si="8"/>
        <v/>
      </c>
      <c r="F95" s="228"/>
      <c r="G95" s="228"/>
      <c r="H95" s="229"/>
      <c r="I95" s="135" t="s">
        <v>270</v>
      </c>
      <c r="J95" s="136" t="str">
        <f t="shared" si="9"/>
        <v/>
      </c>
      <c r="K95" s="258"/>
      <c r="L95" s="228"/>
      <c r="M95" s="136" t="str">
        <f t="shared" si="10"/>
        <v/>
      </c>
      <c r="N95" s="229"/>
      <c r="O95" s="228"/>
      <c r="P95" s="136" t="str">
        <f t="shared" si="11"/>
        <v/>
      </c>
      <c r="Q95" s="258"/>
      <c r="R95" s="228"/>
      <c r="S95" s="135" t="s">
        <v>269</v>
      </c>
      <c r="T95" s="142">
        <f t="shared" si="12"/>
        <v>0</v>
      </c>
      <c r="U95" s="138" t="s">
        <v>272</v>
      </c>
      <c r="X95" t="str">
        <f t="shared" si="13"/>
        <v>　　円</v>
      </c>
    </row>
    <row r="96" spans="2:24">
      <c r="B96">
        <f>+COUNTIF($D$4:D96,D96)</f>
        <v>0</v>
      </c>
      <c r="C96" t="str">
        <f t="shared" si="7"/>
        <v>0</v>
      </c>
      <c r="D96" s="226"/>
      <c r="E96" s="134" t="str">
        <f t="shared" si="8"/>
        <v/>
      </c>
      <c r="F96" s="228"/>
      <c r="G96" s="228"/>
      <c r="H96" s="229"/>
      <c r="I96" s="135" t="s">
        <v>270</v>
      </c>
      <c r="J96" s="136" t="str">
        <f t="shared" si="9"/>
        <v/>
      </c>
      <c r="K96" s="258"/>
      <c r="L96" s="228"/>
      <c r="M96" s="136" t="str">
        <f t="shared" si="10"/>
        <v/>
      </c>
      <c r="N96" s="141"/>
      <c r="O96" s="228"/>
      <c r="P96" s="136" t="str">
        <f t="shared" si="11"/>
        <v/>
      </c>
      <c r="Q96" s="258"/>
      <c r="R96" s="228"/>
      <c r="S96" s="135" t="s">
        <v>269</v>
      </c>
      <c r="T96" s="142">
        <f t="shared" si="12"/>
        <v>0</v>
      </c>
      <c r="U96" s="138" t="s">
        <v>272</v>
      </c>
      <c r="X96" t="str">
        <f t="shared" si="13"/>
        <v>　　円</v>
      </c>
    </row>
    <row r="97" spans="2:24" ht="13.5" thickBot="1">
      <c r="B97">
        <f>+COUNTIF($D$4:D97,D97)</f>
        <v>0</v>
      </c>
      <c r="C97" t="str">
        <f t="shared" si="7"/>
        <v>0</v>
      </c>
      <c r="D97" s="227"/>
      <c r="E97" s="160" t="str">
        <f t="shared" si="8"/>
        <v/>
      </c>
      <c r="F97" s="230"/>
      <c r="G97" s="230"/>
      <c r="H97" s="231"/>
      <c r="I97" s="161" t="s">
        <v>270</v>
      </c>
      <c r="J97" s="162" t="str">
        <f t="shared" si="9"/>
        <v/>
      </c>
      <c r="K97" s="259"/>
      <c r="L97" s="230"/>
      <c r="M97" s="162" t="str">
        <f t="shared" si="10"/>
        <v/>
      </c>
      <c r="N97" s="260"/>
      <c r="O97" s="230"/>
      <c r="P97" s="162" t="str">
        <f t="shared" si="11"/>
        <v/>
      </c>
      <c r="Q97" s="259"/>
      <c r="R97" s="230"/>
      <c r="S97" s="161" t="s">
        <v>269</v>
      </c>
      <c r="T97" s="163">
        <f t="shared" si="12"/>
        <v>0</v>
      </c>
      <c r="U97" s="164" t="s">
        <v>272</v>
      </c>
      <c r="X97" t="str">
        <f t="shared" si="13"/>
        <v>　　円</v>
      </c>
    </row>
    <row r="200" spans="5:5" ht="13.5" thickBot="1"/>
    <row r="201" spans="5:5">
      <c r="E201" s="139"/>
    </row>
    <row r="202" spans="5:5">
      <c r="E202" s="134" t="s">
        <v>283</v>
      </c>
    </row>
    <row r="203" spans="5:5">
      <c r="E203" s="134" t="s">
        <v>283</v>
      </c>
    </row>
    <row r="204" spans="5:5">
      <c r="E204" s="134" t="s">
        <v>283</v>
      </c>
    </row>
    <row r="205" spans="5:5">
      <c r="E205" s="134" t="s">
        <v>283</v>
      </c>
    </row>
    <row r="206" spans="5:5">
      <c r="E206" s="134" t="s">
        <v>283</v>
      </c>
    </row>
    <row r="207" spans="5:5">
      <c r="E207" s="134" t="s">
        <v>283</v>
      </c>
    </row>
    <row r="208" spans="5:5">
      <c r="E208" s="134" t="s">
        <v>283</v>
      </c>
    </row>
    <row r="209" spans="5:5">
      <c r="E209" s="134" t="s">
        <v>283</v>
      </c>
    </row>
    <row r="210" spans="5:5">
      <c r="E210" s="134" t="s">
        <v>283</v>
      </c>
    </row>
    <row r="211" spans="5:5">
      <c r="E211" s="134" t="s">
        <v>283</v>
      </c>
    </row>
    <row r="212" spans="5:5">
      <c r="E212" s="134" t="s">
        <v>283</v>
      </c>
    </row>
    <row r="213" spans="5:5">
      <c r="E213" s="134" t="s">
        <v>283</v>
      </c>
    </row>
    <row r="214" spans="5:5">
      <c r="E214" s="134" t="s">
        <v>283</v>
      </c>
    </row>
    <row r="215" spans="5:5">
      <c r="E215" s="134" t="s">
        <v>282</v>
      </c>
    </row>
    <row r="216" spans="5:5">
      <c r="E216" s="134" t="s">
        <v>282</v>
      </c>
    </row>
    <row r="217" spans="5:5">
      <c r="E217" s="134" t="s">
        <v>282</v>
      </c>
    </row>
    <row r="218" spans="5:5">
      <c r="E218" s="134" t="s">
        <v>282</v>
      </c>
    </row>
    <row r="219" spans="5:5">
      <c r="E219" s="134" t="s">
        <v>283</v>
      </c>
    </row>
    <row r="220" spans="5:5">
      <c r="E220" s="134" t="s">
        <v>283</v>
      </c>
    </row>
    <row r="221" spans="5:5">
      <c r="E221" s="134" t="s">
        <v>283</v>
      </c>
    </row>
    <row r="222" spans="5:5">
      <c r="E222" s="134" t="s">
        <v>283</v>
      </c>
    </row>
    <row r="223" spans="5:5">
      <c r="E223" s="134" t="s">
        <v>283</v>
      </c>
    </row>
    <row r="224" spans="5:5">
      <c r="E224" s="134" t="s">
        <v>283</v>
      </c>
    </row>
    <row r="225" spans="5:5">
      <c r="E225" s="134" t="s">
        <v>283</v>
      </c>
    </row>
    <row r="226" spans="5:5">
      <c r="E226" s="134" t="s">
        <v>283</v>
      </c>
    </row>
    <row r="227" spans="5:5">
      <c r="E227" s="134" t="s">
        <v>283</v>
      </c>
    </row>
    <row r="228" spans="5:5">
      <c r="E228" s="134" t="s">
        <v>283</v>
      </c>
    </row>
    <row r="229" spans="5:5">
      <c r="E229" s="134" t="s">
        <v>283</v>
      </c>
    </row>
    <row r="230" spans="5:5">
      <c r="E230" s="134" t="s">
        <v>283</v>
      </c>
    </row>
    <row r="231" spans="5:5">
      <c r="E231" s="134" t="s">
        <v>283</v>
      </c>
    </row>
    <row r="232" spans="5:5">
      <c r="E232" s="134" t="s">
        <v>283</v>
      </c>
    </row>
    <row r="233" spans="5:5">
      <c r="E233" s="134" t="s">
        <v>283</v>
      </c>
    </row>
    <row r="234" spans="5:5">
      <c r="E234" s="134" t="s">
        <v>283</v>
      </c>
    </row>
    <row r="235" spans="5:5">
      <c r="E235" s="134" t="s">
        <v>283</v>
      </c>
    </row>
    <row r="236" spans="5:5">
      <c r="E236" s="134" t="s">
        <v>282</v>
      </c>
    </row>
    <row r="299" spans="9:9" ht="13.5" thickBot="1"/>
    <row r="300" spans="9:9">
      <c r="I300" s="140"/>
    </row>
    <row r="301" spans="9:9">
      <c r="I301" s="135" t="s">
        <v>270</v>
      </c>
    </row>
    <row r="302" spans="9:9">
      <c r="I302" s="135" t="s">
        <v>270</v>
      </c>
    </row>
    <row r="303" spans="9:9">
      <c r="I303" s="135" t="s">
        <v>270</v>
      </c>
    </row>
    <row r="304" spans="9:9">
      <c r="I304" s="135" t="s">
        <v>270</v>
      </c>
    </row>
    <row r="305" spans="9:9">
      <c r="I305" s="135" t="s">
        <v>270</v>
      </c>
    </row>
    <row r="306" spans="9:9">
      <c r="I306" s="135" t="s">
        <v>270</v>
      </c>
    </row>
    <row r="307" spans="9:9">
      <c r="I307" s="135" t="s">
        <v>270</v>
      </c>
    </row>
    <row r="308" spans="9:9">
      <c r="I308" s="135" t="s">
        <v>270</v>
      </c>
    </row>
    <row r="309" spans="9:9">
      <c r="I309" s="135" t="s">
        <v>270</v>
      </c>
    </row>
    <row r="310" spans="9:9">
      <c r="I310" s="135" t="s">
        <v>270</v>
      </c>
    </row>
    <row r="311" spans="9:9">
      <c r="I311" s="135" t="s">
        <v>270</v>
      </c>
    </row>
    <row r="312" spans="9:9">
      <c r="I312" s="135" t="s">
        <v>270</v>
      </c>
    </row>
    <row r="313" spans="9:9">
      <c r="I313" s="135" t="s">
        <v>270</v>
      </c>
    </row>
    <row r="314" spans="9:9">
      <c r="I314" s="135" t="s">
        <v>270</v>
      </c>
    </row>
    <row r="315" spans="9:9">
      <c r="I315" s="135" t="s">
        <v>270</v>
      </c>
    </row>
    <row r="316" spans="9:9">
      <c r="I316" s="135" t="s">
        <v>270</v>
      </c>
    </row>
    <row r="317" spans="9:9">
      <c r="I317" s="135" t="s">
        <v>270</v>
      </c>
    </row>
    <row r="318" spans="9:9">
      <c r="I318" s="135" t="s">
        <v>270</v>
      </c>
    </row>
    <row r="319" spans="9:9">
      <c r="I319" s="135" t="s">
        <v>270</v>
      </c>
    </row>
    <row r="320" spans="9:9">
      <c r="I320" s="135" t="s">
        <v>270</v>
      </c>
    </row>
    <row r="321" spans="9:9">
      <c r="I321" s="135" t="s">
        <v>270</v>
      </c>
    </row>
    <row r="322" spans="9:9">
      <c r="I322" s="135" t="s">
        <v>270</v>
      </c>
    </row>
    <row r="323" spans="9:9">
      <c r="I323" s="135" t="s">
        <v>270</v>
      </c>
    </row>
    <row r="324" spans="9:9">
      <c r="I324" s="135" t="s">
        <v>270</v>
      </c>
    </row>
    <row r="325" spans="9:9">
      <c r="I325" s="135" t="s">
        <v>270</v>
      </c>
    </row>
    <row r="326" spans="9:9">
      <c r="I326" s="135" t="s">
        <v>270</v>
      </c>
    </row>
    <row r="327" spans="9:9">
      <c r="I327" s="135" t="s">
        <v>270</v>
      </c>
    </row>
    <row r="328" spans="9:9">
      <c r="I328" s="135" t="s">
        <v>270</v>
      </c>
    </row>
    <row r="329" spans="9:9">
      <c r="I329" s="135" t="s">
        <v>270</v>
      </c>
    </row>
    <row r="330" spans="9:9">
      <c r="I330" s="135" t="s">
        <v>270</v>
      </c>
    </row>
    <row r="331" spans="9:9">
      <c r="I331" s="135" t="s">
        <v>270</v>
      </c>
    </row>
    <row r="332" spans="9:9">
      <c r="I332" s="135" t="s">
        <v>270</v>
      </c>
    </row>
    <row r="333" spans="9:9">
      <c r="I333" s="135" t="s">
        <v>270</v>
      </c>
    </row>
    <row r="334" spans="9:9">
      <c r="I334" s="135" t="s">
        <v>270</v>
      </c>
    </row>
    <row r="335" spans="9:9">
      <c r="I335" s="135" t="s">
        <v>270</v>
      </c>
    </row>
    <row r="398" spans="13:13" ht="13.5" thickBot="1"/>
    <row r="399" spans="13:13">
      <c r="M399" s="140"/>
    </row>
    <row r="400" spans="13:13">
      <c r="M400" s="136" t="s">
        <v>287</v>
      </c>
    </row>
    <row r="401" spans="13:13">
      <c r="M401" s="136" t="s">
        <v>287</v>
      </c>
    </row>
    <row r="402" spans="13:13">
      <c r="M402" s="136" t="s">
        <v>287</v>
      </c>
    </row>
    <row r="403" spans="13:13">
      <c r="M403" s="136" t="s">
        <v>282</v>
      </c>
    </row>
    <row r="404" spans="13:13">
      <c r="M404" s="136" t="s">
        <v>282</v>
      </c>
    </row>
    <row r="405" spans="13:13">
      <c r="M405" s="136" t="s">
        <v>282</v>
      </c>
    </row>
    <row r="406" spans="13:13">
      <c r="M406" s="136" t="s">
        <v>282</v>
      </c>
    </row>
    <row r="407" spans="13:13">
      <c r="M407" s="136" t="s">
        <v>282</v>
      </c>
    </row>
    <row r="408" spans="13:13">
      <c r="M408" s="136" t="s">
        <v>282</v>
      </c>
    </row>
    <row r="409" spans="13:13">
      <c r="M409" s="136" t="s">
        <v>282</v>
      </c>
    </row>
    <row r="410" spans="13:13">
      <c r="M410" s="136" t="s">
        <v>282</v>
      </c>
    </row>
    <row r="411" spans="13:13">
      <c r="M411" s="136" t="s">
        <v>282</v>
      </c>
    </row>
    <row r="497" spans="17:17" ht="13.5" thickBot="1"/>
    <row r="498" spans="17:17">
      <c r="Q498" s="140"/>
    </row>
    <row r="499" spans="17:17">
      <c r="Q499" s="137">
        <v>150</v>
      </c>
    </row>
    <row r="598" spans="21:21">
      <c r="U598" s="138" t="s">
        <v>270</v>
      </c>
    </row>
    <row r="599" spans="21:21">
      <c r="U599" s="138" t="s">
        <v>270</v>
      </c>
    </row>
    <row r="600" spans="21:21">
      <c r="U600" s="138" t="s">
        <v>270</v>
      </c>
    </row>
    <row r="601" spans="21:21">
      <c r="U601" s="138" t="s">
        <v>270</v>
      </c>
    </row>
    <row r="602" spans="21:21">
      <c r="U602" s="138" t="s">
        <v>270</v>
      </c>
    </row>
    <row r="603" spans="21:21">
      <c r="U603" s="138" t="s">
        <v>270</v>
      </c>
    </row>
    <row r="604" spans="21:21">
      <c r="U604" s="138" t="s">
        <v>270</v>
      </c>
    </row>
    <row r="605" spans="21:21">
      <c r="U605" s="138" t="s">
        <v>270</v>
      </c>
    </row>
    <row r="606" spans="21:21">
      <c r="U606" s="138" t="s">
        <v>270</v>
      </c>
    </row>
    <row r="607" spans="21:21">
      <c r="U607" s="138" t="s">
        <v>270</v>
      </c>
    </row>
    <row r="608" spans="21:21">
      <c r="U608" s="138" t="s">
        <v>270</v>
      </c>
    </row>
    <row r="609" spans="21:21">
      <c r="U609" s="138" t="s">
        <v>270</v>
      </c>
    </row>
    <row r="610" spans="21:21">
      <c r="U610" s="138" t="s">
        <v>270</v>
      </c>
    </row>
    <row r="611" spans="21:21">
      <c r="U611" s="138" t="s">
        <v>270</v>
      </c>
    </row>
    <row r="612" spans="21:21">
      <c r="U612" s="138" t="s">
        <v>270</v>
      </c>
    </row>
    <row r="613" spans="21:21">
      <c r="U613" s="138" t="s">
        <v>270</v>
      </c>
    </row>
    <row r="614" spans="21:21">
      <c r="U614" s="138" t="s">
        <v>270</v>
      </c>
    </row>
    <row r="615" spans="21:21">
      <c r="U615" s="138" t="s">
        <v>270</v>
      </c>
    </row>
    <row r="616" spans="21:21">
      <c r="U616" s="138" t="s">
        <v>270</v>
      </c>
    </row>
    <row r="617" spans="21:21">
      <c r="U617" s="138" t="s">
        <v>270</v>
      </c>
    </row>
    <row r="618" spans="21:21">
      <c r="U618" s="138" t="s">
        <v>270</v>
      </c>
    </row>
    <row r="619" spans="21:21">
      <c r="U619" s="138" t="s">
        <v>270</v>
      </c>
    </row>
    <row r="620" spans="21:21">
      <c r="U620" s="138" t="s">
        <v>270</v>
      </c>
    </row>
    <row r="621" spans="21:21">
      <c r="U621" s="138" t="s">
        <v>270</v>
      </c>
    </row>
    <row r="622" spans="21:21">
      <c r="U622" s="138" t="s">
        <v>270</v>
      </c>
    </row>
    <row r="623" spans="21:21">
      <c r="U623" s="138" t="s">
        <v>270</v>
      </c>
    </row>
    <row r="624" spans="21:21">
      <c r="U624" s="138" t="s">
        <v>270</v>
      </c>
    </row>
    <row r="625" spans="21:21">
      <c r="U625" s="138" t="s">
        <v>270</v>
      </c>
    </row>
    <row r="626" spans="21:21">
      <c r="U626" s="138" t="s">
        <v>270</v>
      </c>
    </row>
    <row r="627" spans="21:21">
      <c r="U627" s="138" t="s">
        <v>270</v>
      </c>
    </row>
    <row r="628" spans="21:21">
      <c r="U628" s="138" t="s">
        <v>270</v>
      </c>
    </row>
    <row r="629" spans="21:21">
      <c r="U629" s="138" t="s">
        <v>270</v>
      </c>
    </row>
    <row r="630" spans="21:21">
      <c r="U630" s="138" t="s">
        <v>270</v>
      </c>
    </row>
    <row r="631" spans="21:21">
      <c r="U631" s="138" t="s">
        <v>270</v>
      </c>
    </row>
    <row r="632" spans="21:21">
      <c r="U632" s="138" t="s">
        <v>270</v>
      </c>
    </row>
    <row r="633" spans="21:21">
      <c r="U633" s="138" t="s">
        <v>270</v>
      </c>
    </row>
    <row r="634" spans="21:21">
      <c r="U634" s="138" t="s">
        <v>270</v>
      </c>
    </row>
    <row r="635" spans="21:21">
      <c r="U635" s="138" t="s">
        <v>270</v>
      </c>
    </row>
    <row r="636" spans="21:21">
      <c r="U636" s="138" t="s">
        <v>270</v>
      </c>
    </row>
    <row r="637" spans="21:21">
      <c r="U637" s="138" t="s">
        <v>270</v>
      </c>
    </row>
    <row r="638" spans="21:21">
      <c r="U638" s="138" t="s">
        <v>270</v>
      </c>
    </row>
    <row r="639" spans="21:21">
      <c r="U639" s="138" t="s">
        <v>270</v>
      </c>
    </row>
    <row r="640" spans="21:21">
      <c r="U640" s="138" t="s">
        <v>270</v>
      </c>
    </row>
    <row r="641" spans="21:21">
      <c r="U641" s="138" t="s">
        <v>270</v>
      </c>
    </row>
    <row r="642" spans="21:21">
      <c r="U642" s="138" t="s">
        <v>270</v>
      </c>
    </row>
    <row r="643" spans="21:21">
      <c r="U643" s="138" t="s">
        <v>270</v>
      </c>
    </row>
    <row r="644" spans="21:21">
      <c r="U644" s="138" t="s">
        <v>270</v>
      </c>
    </row>
    <row r="645" spans="21:21">
      <c r="U645" s="138" t="s">
        <v>270</v>
      </c>
    </row>
    <row r="646" spans="21:21">
      <c r="U646" s="138" t="s">
        <v>270</v>
      </c>
    </row>
    <row r="647" spans="21:21">
      <c r="U647" s="138" t="s">
        <v>270</v>
      </c>
    </row>
    <row r="648" spans="21:21">
      <c r="U648" s="138" t="s">
        <v>270</v>
      </c>
    </row>
    <row r="649" spans="21:21">
      <c r="U649" s="138" t="s">
        <v>270</v>
      </c>
    </row>
    <row r="650" spans="21:21">
      <c r="U650" s="138" t="s">
        <v>270</v>
      </c>
    </row>
    <row r="651" spans="21:21">
      <c r="U651" s="138" t="s">
        <v>270</v>
      </c>
    </row>
    <row r="652" spans="21:21">
      <c r="U652" s="138" t="s">
        <v>270</v>
      </c>
    </row>
    <row r="653" spans="21:21">
      <c r="U653" s="138" t="s">
        <v>270</v>
      </c>
    </row>
    <row r="654" spans="21:21">
      <c r="U654" s="138" t="s">
        <v>270</v>
      </c>
    </row>
    <row r="655" spans="21:21">
      <c r="U655" s="138" t="s">
        <v>270</v>
      </c>
    </row>
    <row r="656" spans="21:21">
      <c r="U656" s="138" t="s">
        <v>270</v>
      </c>
    </row>
    <row r="657" spans="21:21">
      <c r="U657" s="138" t="s">
        <v>270</v>
      </c>
    </row>
    <row r="658" spans="21:21">
      <c r="U658" s="138" t="s">
        <v>270</v>
      </c>
    </row>
    <row r="659" spans="21:21">
      <c r="U659" s="138" t="s">
        <v>270</v>
      </c>
    </row>
    <row r="660" spans="21:21">
      <c r="U660" s="138" t="s">
        <v>270</v>
      </c>
    </row>
    <row r="661" spans="21:21">
      <c r="U661" s="138" t="s">
        <v>270</v>
      </c>
    </row>
    <row r="662" spans="21:21">
      <c r="U662" s="138" t="s">
        <v>270</v>
      </c>
    </row>
    <row r="663" spans="21:21">
      <c r="U663" s="138" t="s">
        <v>270</v>
      </c>
    </row>
    <row r="664" spans="21:21">
      <c r="U664" s="138" t="s">
        <v>270</v>
      </c>
    </row>
    <row r="665" spans="21:21">
      <c r="U665" s="138" t="s">
        <v>270</v>
      </c>
    </row>
    <row r="666" spans="21:21">
      <c r="U666" s="138" t="s">
        <v>270</v>
      </c>
    </row>
    <row r="667" spans="21:21">
      <c r="U667" s="138" t="s">
        <v>270</v>
      </c>
    </row>
    <row r="668" spans="21:21">
      <c r="U668" s="138" t="s">
        <v>270</v>
      </c>
    </row>
    <row r="669" spans="21:21">
      <c r="U669" s="138" t="s">
        <v>270</v>
      </c>
    </row>
    <row r="670" spans="21:21">
      <c r="U670" s="138" t="s">
        <v>270</v>
      </c>
    </row>
    <row r="671" spans="21:21">
      <c r="U671" s="138" t="s">
        <v>270</v>
      </c>
    </row>
    <row r="672" spans="21:21">
      <c r="U672" s="138" t="s">
        <v>270</v>
      </c>
    </row>
    <row r="673" spans="21:21">
      <c r="U673" s="138" t="s">
        <v>270</v>
      </c>
    </row>
    <row r="674" spans="21:21">
      <c r="U674" s="138" t="s">
        <v>270</v>
      </c>
    </row>
    <row r="675" spans="21:21">
      <c r="U675" s="138" t="s">
        <v>270</v>
      </c>
    </row>
    <row r="676" spans="21:21">
      <c r="U676" s="138" t="s">
        <v>270</v>
      </c>
    </row>
    <row r="677" spans="21:21">
      <c r="U677" s="138" t="s">
        <v>270</v>
      </c>
    </row>
    <row r="678" spans="21:21">
      <c r="U678" s="138" t="s">
        <v>270</v>
      </c>
    </row>
    <row r="679" spans="21:21">
      <c r="U679" s="138" t="s">
        <v>270</v>
      </c>
    </row>
    <row r="680" spans="21:21">
      <c r="U680" s="138" t="s">
        <v>270</v>
      </c>
    </row>
    <row r="681" spans="21:21">
      <c r="U681" s="138" t="s">
        <v>270</v>
      </c>
    </row>
    <row r="682" spans="21:21">
      <c r="U682" s="138" t="s">
        <v>270</v>
      </c>
    </row>
    <row r="683" spans="21:21">
      <c r="U683" s="138" t="s">
        <v>270</v>
      </c>
    </row>
    <row r="684" spans="21:21">
      <c r="U684" s="138" t="s">
        <v>270</v>
      </c>
    </row>
    <row r="685" spans="21:21">
      <c r="U685" s="138" t="s">
        <v>270</v>
      </c>
    </row>
    <row r="686" spans="21:21">
      <c r="U686" s="138" t="s">
        <v>270</v>
      </c>
    </row>
    <row r="687" spans="21:21">
      <c r="U687" s="138" t="s">
        <v>270</v>
      </c>
    </row>
    <row r="688" spans="21:21">
      <c r="U688" s="138" t="s">
        <v>270</v>
      </c>
    </row>
    <row r="689" spans="21:21">
      <c r="U689" s="138" t="s">
        <v>270</v>
      </c>
    </row>
    <row r="690" spans="21:21">
      <c r="U690" s="138" t="s">
        <v>270</v>
      </c>
    </row>
    <row r="691" spans="21:21">
      <c r="U691" s="138" t="s">
        <v>270</v>
      </c>
    </row>
  </sheetData>
  <sheetProtection algorithmName="SHA-512" hashValue="gBYh6iGocHYpYWLZf6XWYd4qZAq2PTbRxTKI4YgdHvt4pSL+F8PgKwPdlwtzq5dqWqslP8gtGrZpiizsNyYZkg==" saltValue="Do7HzME7zhbJCDsM4uU4aA==" spinCount="100000" sheet="1" selectLockedCells="1"/>
  <autoFilter ref="B3:Z3"/>
  <phoneticPr fontId="1"/>
  <dataValidations count="6">
    <dataValidation type="list" allowBlank="1" showInputMessage="1" showErrorMessage="1" sqref="D4:D97">
      <formula1>"謝金,旅費,賃金,家賃,光熱水費,備品購入費,消耗品費,借料損料,印刷製本費,通信運搬費,委託費,雑役務費,保険料,その他の経費,参加費収入,寄付金・協賛金収入,一般会計繰入金"</formula1>
    </dataValidation>
    <dataValidation type="custom" showInputMessage="1" showErrorMessage="1" error="K列を入力後に入力してください。_x000a__x000a_" sqref="N4:N97">
      <formula1>K4&gt;=1</formula1>
    </dataValidation>
    <dataValidation type="custom" showInputMessage="1" showErrorMessage="1" error="N列を入力してから入力してください_x000a__x000a_" sqref="Q499 Q4:Q97">
      <formula1>N4&gt;0</formula1>
    </dataValidation>
    <dataValidation type="decimal" allowBlank="1" showInputMessage="1" showErrorMessage="1" sqref="K4:K97">
      <formula1>0</formula1>
      <formula2>9999999999999990000</formula2>
    </dataValidation>
    <dataValidation type="list" allowBlank="1" showInputMessage="1" sqref="L4:L97 O4:O97 R4:R97">
      <formula1>"人,名,個,枚,カ月,時間,日"</formula1>
    </dataValidation>
    <dataValidation type="custom" errorStyle="information" allowBlank="1" showInputMessage="1" showErrorMessage="1" error="謝金の上限は1人1回（日）あたり15,700円までとなります。超過部分については自己資金での対応となります。" sqref="H4:H97">
      <formula1>NOT(AND(D4="謝金",H4&gt;15700))</formula1>
    </dataValidation>
  </dataValidations>
  <pageMargins left="0.7" right="0.7" top="0.75" bottom="0.75" header="0.3" footer="0.3"/>
  <pageSetup paperSize="9"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FF0000"/>
    <pageSetUpPr fitToPage="1"/>
  </sheetPr>
  <dimension ref="A1:R40"/>
  <sheetViews>
    <sheetView zoomScale="85" zoomScaleNormal="85" workbookViewId="0">
      <selection activeCell="N5" sqref="N5"/>
    </sheetView>
  </sheetViews>
  <sheetFormatPr defaultColWidth="9" defaultRowHeight="28.5" customHeight="1"/>
  <cols>
    <col min="1" max="1" width="2.453125" style="39" customWidth="1"/>
    <col min="2" max="2" width="6.453125" style="85" customWidth="1"/>
    <col min="3" max="3" width="12.08984375" style="85" customWidth="1"/>
    <col min="4" max="4" width="9.90625" style="85" customWidth="1"/>
    <col min="5" max="5" width="11.81640625" style="85" customWidth="1"/>
    <col min="6" max="6" width="8.6328125" style="85" customWidth="1"/>
    <col min="7" max="7" width="9.90625" style="85" customWidth="1"/>
    <col min="8" max="8" width="11.6328125" style="85" customWidth="1"/>
    <col min="9" max="9" width="8.6328125" style="85" customWidth="1"/>
    <col min="10" max="10" width="13.08984375" style="85" customWidth="1"/>
    <col min="11" max="11" width="29.6328125" style="85" customWidth="1"/>
    <col min="12" max="12" width="8.81640625" style="85" hidden="1" customWidth="1"/>
    <col min="13" max="13" width="3.453125" style="85" customWidth="1"/>
    <col min="14" max="14" width="18.90625" style="85" customWidth="1"/>
    <col min="15" max="15" width="63.1796875" style="85" customWidth="1"/>
    <col min="16" max="16384" width="9" style="85"/>
  </cols>
  <sheetData>
    <row r="1" spans="1:15" ht="21" customHeight="1" thickBot="1">
      <c r="B1" s="1221"/>
      <c r="C1" s="1221"/>
      <c r="D1" s="1221"/>
      <c r="E1" s="40"/>
      <c r="F1" s="40"/>
      <c r="G1" s="40"/>
      <c r="H1" s="40"/>
      <c r="I1" s="40"/>
      <c r="J1" s="40"/>
      <c r="K1" s="40"/>
      <c r="L1" s="232"/>
    </row>
    <row r="2" spans="1:15" ht="29.75" customHeight="1" thickBot="1">
      <c r="B2" s="41" t="s">
        <v>159</v>
      </c>
      <c r="C2" s="42"/>
      <c r="D2" s="43"/>
      <c r="E2" s="44" t="s">
        <v>158</v>
      </c>
      <c r="F2" s="1153">
        <f>要望書!J12</f>
        <v>0</v>
      </c>
      <c r="G2" s="1154"/>
      <c r="H2" s="1154"/>
      <c r="I2" s="1154"/>
      <c r="J2" s="1154"/>
      <c r="K2" s="1155"/>
      <c r="L2" s="232"/>
    </row>
    <row r="3" spans="1:15" ht="28.4" customHeight="1" thickTop="1" thickBot="1">
      <c r="B3" s="1280" t="s">
        <v>157</v>
      </c>
      <c r="C3" s="1280"/>
      <c r="D3" s="1280"/>
      <c r="E3" s="1280"/>
      <c r="F3" s="1280"/>
      <c r="G3" s="1280"/>
      <c r="H3" s="1280"/>
      <c r="I3" s="45"/>
      <c r="J3" s="45"/>
      <c r="K3" s="45"/>
      <c r="L3" s="232"/>
      <c r="N3" s="1275" t="s">
        <v>347</v>
      </c>
      <c r="O3" s="1276"/>
    </row>
    <row r="4" spans="1:15" ht="27" customHeight="1" thickBot="1">
      <c r="B4" s="1281" t="s">
        <v>156</v>
      </c>
      <c r="C4" s="1282"/>
      <c r="D4" s="1282"/>
      <c r="E4" s="1283"/>
      <c r="F4" s="1193" t="s">
        <v>155</v>
      </c>
      <c r="G4" s="1194"/>
      <c r="H4" s="1195" t="s">
        <v>138</v>
      </c>
      <c r="I4" s="1196"/>
      <c r="J4" s="1196"/>
      <c r="K4" s="1197"/>
      <c r="L4" s="232"/>
      <c r="N4" s="233" t="s">
        <v>352</v>
      </c>
      <c r="O4" s="234" t="s">
        <v>351</v>
      </c>
    </row>
    <row r="5" spans="1:15" ht="57.65" customHeight="1">
      <c r="A5" s="46"/>
      <c r="B5" s="1156" t="s">
        <v>515</v>
      </c>
      <c r="C5" s="1157"/>
      <c r="D5" s="1157"/>
      <c r="E5" s="1158"/>
      <c r="F5" s="1167">
        <f>IF(N5="",触れないでください。!D100,N5)</f>
        <v>0</v>
      </c>
      <c r="G5" s="1168"/>
      <c r="H5" s="1169" t="str">
        <f>IF(O5="",触れないでください。!C3&amp;CHAR(10)&amp;触れないでください。!C4&amp;CHAR(10)&amp;触れないでください。!C5&amp;CHAR(10)&amp;触れないでください。!C6&amp;CHAR(10)&amp;触れないでください。!C7&amp;CHAR(10)&amp;触れないでください。!C8&amp;CHAR(10)&amp;触れないでください。!C9&amp;CHAR(10)&amp;触れないでください。!C10&amp;CHAR(10)&amp;触れないでください。!C11&amp;CHAR(10)&amp;触れないでください。!C12&amp;CHAR(10)&amp;触れないでください。!C13&amp;CHAR(10)&amp;触れないでください。!C14&amp;CHAR(10)&amp;触れないでください。!C15&amp;CHAR(10)&amp;触れないでください。!C16&amp;CHAR(10)&amp;触れないでください。!C17&amp;CHAR(10)&amp;触れないでください。!C18&amp;CHAR(10)&amp;触れないでください。!C19&amp;CHAR(10)&amp;触れないでください。!C20&amp;CHAR(10)&amp;触れないでください。!C21&amp;CHAR(10)&amp;触れないでください。!C22&amp;CHAR(10)&amp;触れないでください。!C23&amp;CHAR(10)&amp;触れないでください。!C24&amp;CHAR(10)&amp;触れないでください。!C25&amp;CHAR(10)&amp;触れないでください。!C26&amp;CHAR(10)&amp;触れないでください。!C27&amp;CHAR(10)&amp;触れないでください。!C28&amp;CHAR(10)&amp;触れないでください。!C29&amp;CHAR(10)&amp;触れないでください。!C30&amp;CHAR(10)&amp;触れないでください。!C31&amp;CHAR(10)&amp;触れないでください。!C32&amp;CHAR(10)&amp;触れないでください。!C33&amp;CHAR(10)&amp;触れないでください。!C34&amp;CHAR(10)&amp;触れないでください。!C35&amp;CHAR(10)&amp;触れないでください。!C36&amp;CHAR(10)&amp;触れないでください。!C37&amp;CHAR(10)&amp;触れないでください。!C38&amp;CHAR(10)&amp;触れないでください。!C39&amp;CHAR(10)&amp;触れないでください。!C40&amp;CHAR(10)&amp;触れないでください。!C41&amp;CHAR(10)&amp;触れないでください。!C42&amp;CHAR(10)&amp;触れないでください。!C43&amp;CHAR(10)&amp;触れないでください。!C44&amp;CHAR(10)&amp;触れないでください。!C45&amp;CHAR(10)&amp;触れないでください。!C46&amp;CHAR(10)&amp;触れないでください。!C47&amp;CHAR(10)&amp;触れないでください。!C48&amp;CHAR(10)&amp;触れないでください。!C49&amp;CHAR(10)&amp;触れないでください。!C50&amp;CHAR(10)&amp;触れないでください。!C51&amp;CHAR(10)&amp;触れないでください。!C52&amp;CHAR(10)&amp;触れないでください。!C53&amp;CHAR(10)&amp;触れないでください。!C54&amp;CHAR(10)&amp;触れないでください。!C55&amp;CHAR(10)&amp;触れないでください。!C56&amp;CHAR(10)&amp;触れないでください。!C57&amp;CHAR(10)&amp;触れないでください。!C58&amp;CHAR(10)&amp;触れないでください。!C59&amp;CHAR(10)&amp;触れないでください。!C60&amp;CHAR(10)&amp;触れないでください。!C61&amp;CHAR(10)&amp;触れないでください。!C62&amp;CHAR(10)&amp;触れないでください。!C63&amp;CHAR(10)&amp;触れないでください。!C64&amp;CHAR(10)&amp;触れないでください。!C65&amp;CHAR(10)&amp;触れないでください。!C66&amp;CHAR(10)&amp;触れないでください。!C67&amp;CHAR(10)&amp;触れないでください。!C68&amp;CHAR(10)&amp;触れないでください。!C69&amp;CHAR(10)&amp;触れないでください。!C70&amp;CHAR(10)&amp;触れないでください。!C71&amp;CHAR(10)&amp;触れないでください。!C72&amp;CHAR(10)&amp;触れないでください。!C73&amp;CHAR(10)&amp;触れないでください。!C74&amp;CHAR(10)&amp;触れないでください。!C75&amp;CHAR(10)&amp;触れないでください。!C76&amp;CHAR(10)&amp;触れないでください。!C77&amp;CHAR(10)&amp;触れないでください。!C78&amp;CHAR(10)&amp;触れないでください。!C79&amp;CHAR(10)&amp;触れないでください。!C80&amp;CHAR(10)&amp;触れないでください。!C81&amp;CHAR(10)&amp;触れないでください。!C82&amp;CHAR(10)&amp;触れないでください。!C83&amp;CHAR(10)&amp;触れないでください。!C84&amp;CHAR(10)&amp;触れないでください。!C85&amp;CHAR(10)&amp;触れないでください。!C86&amp;CHAR(10)&amp;触れないでください。!C87&amp;CHAR(10)&amp;触れないでください。!C88&amp;CHAR(10)&amp;触れないでください。!C89&amp;CHAR(10)&amp;触れないでください。!C90&amp;CHAR(10)&amp;触れないでください。!C91&amp;CHAR(10)&amp;触れないでください。!C92&amp;CHAR(10)&amp;触れないでください。!C93&amp;CHAR(10)&amp;触れないでください。!C94&amp;CHAR(10)&amp;触れないでください。!C95&amp;CHAR(10)&amp;触れないでください。!C96&amp;CHAR(10)&amp;触れないでください。!C97&amp;CHAR(10)&amp;触れないでください。!C98&amp;CHAR(10)&amp;触れないでください。!C99,O5)</f>
        <v xml:space="preserve">
</v>
      </c>
      <c r="I5" s="1170"/>
      <c r="J5" s="1170"/>
      <c r="K5" s="1171"/>
      <c r="L5" s="232"/>
      <c r="N5" s="275"/>
      <c r="O5" s="263"/>
    </row>
    <row r="6" spans="1:15" ht="52.25" customHeight="1">
      <c r="A6" s="46"/>
      <c r="B6" s="47" t="s">
        <v>154</v>
      </c>
      <c r="C6" s="48"/>
      <c r="D6" s="48"/>
      <c r="E6" s="49"/>
      <c r="F6" s="1175">
        <f>IF(N6="",触れないでください。!H100,N6)</f>
        <v>0</v>
      </c>
      <c r="G6" s="1176"/>
      <c r="H6" s="1177" t="str">
        <f>IF(O6="",触れないでください。!G3&amp;CHAR(10)&amp;触れないでください。!G4&amp;CHAR(10)&amp;触れないでください。!G5&amp;CHAR(10)&amp;触れないでください。!G6&amp;CHAR(10)&amp;触れないでください。!G7&amp;CHAR(10)&amp;触れないでください。!G8&amp;CHAR(10)&amp;触れないでください。!G9&amp;CHAR(10)&amp;触れないでください。!G10&amp;CHAR(10)&amp;触れないでください。!G11&amp;CHAR(10)&amp;触れないでください。!G12&amp;CHAR(10)&amp;触れないでください。!G13&amp;CHAR(10)&amp;触れないでください。!G14&amp;CHAR(10)&amp;触れないでください。!G15&amp;CHAR(10)&amp;触れないでください。!G16&amp;CHAR(10)&amp;触れないでください。!G17&amp;CHAR(10)&amp;触れないでください。!G18&amp;CHAR(10)&amp;触れないでください。!G19&amp;CHAR(10)&amp;触れないでください。!G20&amp;CHAR(10)&amp;触れないでください。!G21&amp;CHAR(10)&amp;触れないでください。!G22&amp;CHAR(10)&amp;触れないでください。!G23&amp;CHAR(10)&amp;触れないでください。!G24&amp;CHAR(10)&amp;触れないでください。!G25&amp;CHAR(10)&amp;触れないでください。!G26&amp;CHAR(10)&amp;触れないでください。!G27&amp;CHAR(10)&amp;触れないでください。!G28&amp;CHAR(10)&amp;触れないでください。!G29&amp;CHAR(10)&amp;触れないでください。!G30&amp;CHAR(10)&amp;触れないでください。!G31&amp;CHAR(10)&amp;触れないでください。!G32&amp;CHAR(10)&amp;触れないでください。!G33&amp;CHAR(10)&amp;触れないでください。!G34&amp;CHAR(10)&amp;触れないでください。!G35&amp;CHAR(10)&amp;触れないでください。!G36&amp;CHAR(10)&amp;触れないでください。!G37&amp;CHAR(10)&amp;触れないでください。!G38&amp;CHAR(10)&amp;触れないでください。!G39&amp;CHAR(10)&amp;触れないでください。!G40&amp;CHAR(10)&amp;触れないでください。!G41&amp;CHAR(10)&amp;触れないでください。!G42&amp;CHAR(10)&amp;触れないでください。!G43&amp;CHAR(10)&amp;触れないでください。!G44&amp;CHAR(10)&amp;触れないでください。!G45&amp;CHAR(10)&amp;触れないでください。!G46&amp;CHAR(10)&amp;触れないでください。!G47&amp;CHAR(10)&amp;触れないでください。!G48&amp;CHAR(10)&amp;触れないでください。!G49&amp;CHAR(10)&amp;触れないでください。!G50&amp;CHAR(10)&amp;触れないでください。!G51&amp;CHAR(10)&amp;触れないでください。!G52&amp;CHAR(10)&amp;触れないでください。!G53&amp;CHAR(10)&amp;触れないでください。!G54&amp;CHAR(10)&amp;触れないでください。!G55&amp;CHAR(10)&amp;触れないでください。!G56&amp;CHAR(10)&amp;触れないでください。!G57&amp;CHAR(10)&amp;触れないでください。!G58&amp;CHAR(10)&amp;触れないでください。!G59&amp;CHAR(10)&amp;触れないでください。!G60&amp;CHAR(10)&amp;触れないでください。!G61&amp;CHAR(10)&amp;触れないでください。!G62&amp;CHAR(10)&amp;触れないでください。!G63&amp;CHAR(10)&amp;触れないでください。!G64&amp;CHAR(10)&amp;触れないでください。!G65&amp;CHAR(10)&amp;触れないでください。!G66&amp;CHAR(10)&amp;触れないでください。!G67&amp;CHAR(10)&amp;触れないでください。!G68&amp;CHAR(10)&amp;触れないでください。!G69&amp;CHAR(10)&amp;触れないでください。!G70&amp;CHAR(10)&amp;触れないでください。!G71&amp;CHAR(10)&amp;触れないでください。!G72&amp;CHAR(10)&amp;触れないでください。!G73&amp;CHAR(10)&amp;触れないでください。!G74&amp;CHAR(10)&amp;触れないでください。!G75&amp;CHAR(10)&amp;触れないでください。!G76&amp;CHAR(10)&amp;触れないでください。!G77&amp;CHAR(10)&amp;触れないでください。!G78&amp;CHAR(10)&amp;触れないでください。!G79&amp;CHAR(10)&amp;触れないでください。!G80&amp;CHAR(10)&amp;触れないでください。!G81&amp;CHAR(10)&amp;触れないでください。!G82&amp;CHAR(10)&amp;触れないでください。!G83&amp;CHAR(10)&amp;触れないでください。!G84&amp;CHAR(10)&amp;触れないでください。!G85&amp;CHAR(10)&amp;触れないでください。!G86&amp;CHAR(10)&amp;触れないでください。!G87&amp;CHAR(10)&amp;触れないでください。!G88&amp;CHAR(10)&amp;触れないでください。!G89&amp;CHAR(10)&amp;触れないでください。!G90&amp;CHAR(10)&amp;触れないでください。!G91&amp;CHAR(10)&amp;触れないでください。!G92&amp;CHAR(10)&amp;触れないでください。!G93&amp;CHAR(10)&amp;触れないでください。!G94&amp;CHAR(10)&amp;触れないでください。!G95&amp;CHAR(10)&amp;触れないでください。!G96&amp;CHAR(10)&amp;触れないでください。!G97&amp;CHAR(10)&amp;触れないでください。!G98&amp;CHAR(10)&amp;触れないでください。!G99,O6)</f>
        <v xml:space="preserve">
</v>
      </c>
      <c r="I6" s="1178"/>
      <c r="J6" s="1178"/>
      <c r="K6" s="1179"/>
      <c r="L6" s="40"/>
      <c r="N6" s="276"/>
      <c r="O6" s="264"/>
    </row>
    <row r="7" spans="1:15" ht="52.25" customHeight="1">
      <c r="A7" s="46"/>
      <c r="B7" s="50" t="s">
        <v>153</v>
      </c>
      <c r="C7" s="51"/>
      <c r="D7" s="51"/>
      <c r="E7" s="52"/>
      <c r="F7" s="1180">
        <f>SUM(F8:G18)</f>
        <v>0</v>
      </c>
      <c r="G7" s="1181"/>
      <c r="H7" s="1172"/>
      <c r="I7" s="1173"/>
      <c r="J7" s="1173"/>
      <c r="K7" s="1174"/>
      <c r="L7" s="40"/>
      <c r="N7" s="1269"/>
      <c r="O7" s="1270"/>
    </row>
    <row r="8" spans="1:15" ht="52.25" customHeight="1">
      <c r="A8" s="46"/>
      <c r="B8" s="1230" t="s">
        <v>152</v>
      </c>
      <c r="C8" s="1159" t="s">
        <v>177</v>
      </c>
      <c r="D8" s="1160"/>
      <c r="E8" s="1161"/>
      <c r="F8" s="1162">
        <f>IF(N8="",触れないでください。!L100,N8)</f>
        <v>0</v>
      </c>
      <c r="G8" s="1163"/>
      <c r="H8" s="1164" t="str">
        <f>IF(O8="",触れないでください。!K3&amp;CHAR(10)&amp;触れないでください。!K4&amp;CHAR(10)&amp;触れないでください。!K5&amp;CHAR(10)&amp;触れないでください。!K6&amp;CHAR(10)&amp;触れないでください。!K7&amp;CHAR(10)&amp;触れないでください。!K8&amp;CHAR(10)&amp;触れないでください。!K9&amp;CHAR(10)&amp;触れないでください。!K10&amp;CHAR(10)&amp;触れないでください。!K11&amp;CHAR(10)&amp;触れないでください。!K12&amp;CHAR(10)&amp;触れないでください。!K13&amp;CHAR(10)&amp;触れないでください。!K14&amp;CHAR(10)&amp;触れないでください。!K15&amp;CHAR(10)&amp;触れないでください。!K16&amp;CHAR(10)&amp;触れないでください。!K17&amp;CHAR(10)&amp;触れないでください。!K18&amp;CHAR(10)&amp;触れないでください。!K19&amp;CHAR(10)&amp;触れないでください。!K20&amp;CHAR(10)&amp;触れないでください。!K21&amp;CHAR(10)&amp;触れないでください。!K22&amp;CHAR(10)&amp;触れないでください。!K23&amp;CHAR(10)&amp;触れないでください。!K24&amp;CHAR(10)&amp;触れないでください。!K25&amp;CHAR(10)&amp;触れないでください。!K26&amp;CHAR(10)&amp;触れないでください。!K27&amp;CHAR(10)&amp;触れないでください。!K28&amp;CHAR(10)&amp;触れないでください。!K29&amp;CHAR(10)&amp;触れないでください。!K30&amp;CHAR(10)&amp;触れないでください。!K31&amp;CHAR(10)&amp;触れないでください。!K32&amp;CHAR(10)&amp;触れないでください。!K33&amp;CHAR(10)&amp;触れないでください。!K34&amp;CHAR(10)&amp;触れないでください。!K35&amp;CHAR(10)&amp;触れないでください。!K36&amp;CHAR(10)&amp;触れないでください。!K37&amp;CHAR(10)&amp;触れないでください。!K38&amp;CHAR(10)&amp;触れないでください。!K39&amp;CHAR(10)&amp;触れないでください。!K40&amp;CHAR(10)&amp;触れないでください。!K41&amp;CHAR(10)&amp;触れないでください。!K42&amp;CHAR(10)&amp;触れないでください。!K43&amp;CHAR(10)&amp;触れないでください。!K44&amp;CHAR(10)&amp;触れないでください。!K45&amp;CHAR(10)&amp;触れないでください。!K46&amp;CHAR(10)&amp;触れないでください。!K47&amp;CHAR(10)&amp;触れないでください。!K48&amp;CHAR(10)&amp;触れないでください。!K49&amp;CHAR(10)&amp;触れないでください。!K50&amp;CHAR(10)&amp;触れないでください。!K51&amp;CHAR(10)&amp;触れないでください。!K52&amp;CHAR(10)&amp;触れないでください。!K53&amp;CHAR(10)&amp;触れないでください。!K54&amp;CHAR(10)&amp;触れないでください。!K55&amp;CHAR(10)&amp;触れないでください。!K56&amp;CHAR(10)&amp;触れないでください。!K57&amp;CHAR(10)&amp;触れないでください。!K58&amp;CHAR(10)&amp;触れないでください。!K59&amp;CHAR(10)&amp;触れないでください。!K60&amp;CHAR(10)&amp;触れないでください。!K61&amp;CHAR(10)&amp;触れないでください。!K62&amp;CHAR(10)&amp;触れないでください。!K63&amp;CHAR(10)&amp;触れないでください。!K64&amp;CHAR(10)&amp;触れないでください。!K65&amp;CHAR(10)&amp;触れないでください。!K66&amp;CHAR(10)&amp;触れないでください。!K67&amp;CHAR(10)&amp;触れないでください。!K68&amp;CHAR(10)&amp;触れないでください。!K69&amp;CHAR(10)&amp;触れないでください。!K70&amp;CHAR(10)&amp;触れないでください。!K71&amp;CHAR(10)&amp;触れないでください。!K72&amp;CHAR(10)&amp;触れないでください。!K73&amp;CHAR(10)&amp;触れないでください。!K74&amp;CHAR(10)&amp;触れないでください。!K75&amp;CHAR(10)&amp;触れないでください。!K76&amp;CHAR(10)&amp;触れないでください。!K77&amp;CHAR(10)&amp;触れないでください。!K78&amp;CHAR(10)&amp;触れないでください。!K79&amp;CHAR(10)&amp;触れないでください。!K80&amp;CHAR(10)&amp;触れないでください。!K81&amp;CHAR(10)&amp;触れないでください。!K82&amp;CHAR(10)&amp;触れないでください。!K83&amp;CHAR(10)&amp;触れないでください。!K84&amp;CHAR(10)&amp;触れないでください。!K85&amp;CHAR(10)&amp;触れないでください。!K86&amp;CHAR(10)&amp;触れないでください。!K87&amp;CHAR(10)&amp;触れないでください。!K88&amp;CHAR(10)&amp;触れないでください。!K89&amp;CHAR(10)&amp;触れないでください。!K90&amp;CHAR(10)&amp;触れないでください。!K91&amp;CHAR(10)&amp;触れないでください。!K92&amp;CHAR(10)&amp;触れないでください。!K93&amp;CHAR(10)&amp;触れないでください。!K94&amp;CHAR(10)&amp;触れないでください。!K95&amp;CHAR(10)&amp;触れないでください。!K96&amp;CHAR(10)&amp;触れないでください。!K97&amp;CHAR(10)&amp;触れないでください。!K98&amp;CHAR(10)&amp;触れないでください。!K99,O8)</f>
        <v xml:space="preserve">
</v>
      </c>
      <c r="I8" s="1165"/>
      <c r="J8" s="1165"/>
      <c r="K8" s="1166"/>
      <c r="L8" s="235"/>
      <c r="N8" s="277"/>
      <c r="O8" s="265"/>
    </row>
    <row r="9" spans="1:15" ht="52.25" customHeight="1">
      <c r="A9" s="46"/>
      <c r="B9" s="1230"/>
      <c r="C9" s="53" t="s">
        <v>151</v>
      </c>
      <c r="D9" s="54"/>
      <c r="E9" s="55"/>
      <c r="F9" s="1235">
        <f>IF(N9="",触れないでください。!P100,N9)</f>
        <v>0</v>
      </c>
      <c r="G9" s="1236"/>
      <c r="H9" s="1240" t="str">
        <f>IF(O9="",触れないでください。!O3&amp;CHAR(10)&amp;触れないでください。!O4&amp;CHAR(10)&amp;触れないでください。!O5&amp;CHAR(10)&amp;触れないでください。!O6&amp;CHAR(10)&amp;触れないでください。!O7&amp;CHAR(10)&amp;触れないでください。!O8&amp;CHAR(10)&amp;触れないでください。!O9&amp;CHAR(10)&amp;触れないでください。!O10&amp;CHAR(10)&amp;触れないでください。!O11&amp;CHAR(10)&amp;触れないでください。!O12&amp;CHAR(10)&amp;触れないでください。!O13&amp;CHAR(10)&amp;触れないでください。!O14&amp;CHAR(10)&amp;触れないでください。!O15&amp;CHAR(10)&amp;触れないでください。!O16&amp;CHAR(10)&amp;触れないでください。!O17&amp;CHAR(10)&amp;触れないでください。!O18&amp;CHAR(10)&amp;触れないでください。!O19&amp;CHAR(10)&amp;触れないでください。!O20&amp;CHAR(10)&amp;触れないでください。!O21&amp;CHAR(10)&amp;触れないでください。!O22&amp;CHAR(10)&amp;触れないでください。!O23&amp;CHAR(10)&amp;触れないでください。!O24&amp;CHAR(10)&amp;触れないでください。!O25&amp;CHAR(10)&amp;触れないでください。!O26&amp;CHAR(10)&amp;触れないでください。!O27&amp;CHAR(10)&amp;触れないでください。!O28&amp;CHAR(10)&amp;触れないでください。!O29&amp;CHAR(10)&amp;触れないでください。!O30&amp;CHAR(10)&amp;触れないでください。!O31&amp;CHAR(10)&amp;触れないでください。!O32&amp;CHAR(10)&amp;触れないでください。!O33&amp;CHAR(10)&amp;触れないでください。!O34&amp;CHAR(10)&amp;触れないでください。!O35&amp;CHAR(10)&amp;触れないでください。!O36&amp;CHAR(10)&amp;触れないでください。!O37&amp;CHAR(10)&amp;触れないでください。!O38&amp;CHAR(10)&amp;触れないでください。!O39&amp;CHAR(10)&amp;触れないでください。!O40&amp;CHAR(10)&amp;触れないでください。!O41&amp;CHAR(10)&amp;触れないでください。!O42&amp;CHAR(10)&amp;触れないでください。!O43&amp;CHAR(10)&amp;触れないでください。!O44&amp;CHAR(10)&amp;触れないでください。!O45&amp;CHAR(10)&amp;触れないでください。!O46&amp;CHAR(10)&amp;触れないでください。!O47&amp;CHAR(10)&amp;触れないでください。!O48&amp;CHAR(10)&amp;触れないでください。!O49&amp;CHAR(10)&amp;触れないでください。!O50&amp;CHAR(10)&amp;触れないでください。!O51&amp;CHAR(10)&amp;触れないでください。!O52&amp;CHAR(10)&amp;触れないでください。!O53&amp;CHAR(10)&amp;触れないでください。!O54&amp;CHAR(10)&amp;触れないでください。!O55&amp;CHAR(10)&amp;触れないでください。!O56&amp;CHAR(10)&amp;触れないでください。!O57&amp;CHAR(10)&amp;触れないでください。!O58&amp;CHAR(10)&amp;触れないでください。!O59&amp;CHAR(10)&amp;触れないでください。!O60&amp;CHAR(10)&amp;触れないでください。!O61&amp;CHAR(10)&amp;触れないでください。!O62&amp;CHAR(10)&amp;触れないでください。!O63&amp;CHAR(10)&amp;触れないでください。!O64&amp;CHAR(10)&amp;触れないでください。!O65&amp;CHAR(10)&amp;触れないでください。!O66&amp;CHAR(10)&amp;触れないでください。!O67&amp;CHAR(10)&amp;触れないでください。!O68&amp;CHAR(10)&amp;触れないでください。!O69&amp;CHAR(10)&amp;触れないでください。!O70&amp;CHAR(10)&amp;触れないでください。!O71&amp;CHAR(10)&amp;触れないでください。!O72&amp;CHAR(10)&amp;触れないでください。!O73&amp;CHAR(10)&amp;触れないでください。!O74&amp;CHAR(10)&amp;触れないでください。!O75&amp;CHAR(10)&amp;触れないでください。!O76&amp;CHAR(10)&amp;触れないでください。!O77&amp;CHAR(10)&amp;触れないでください。!O78&amp;CHAR(10)&amp;触れないでください。!O79&amp;CHAR(10)&amp;触れないでください。!O80&amp;CHAR(10)&amp;触れないでください。!O81&amp;CHAR(10)&amp;触れないでください。!O82&amp;CHAR(10)&amp;触れないでください。!O83&amp;CHAR(10)&amp;触れないでください。!O84&amp;CHAR(10)&amp;触れないでください。!O85&amp;CHAR(10)&amp;触れないでください。!O86&amp;CHAR(10)&amp;触れないでください。!O87&amp;CHAR(10)&amp;触れないでください。!O88&amp;CHAR(10)&amp;触れないでください。!O89&amp;CHAR(10)&amp;触れないでください。!O90&amp;CHAR(10)&amp;触れないでください。!O91&amp;CHAR(10)&amp;触れないでください。!O92&amp;CHAR(10)&amp;触れないでください。!O93&amp;CHAR(10)&amp;触れないでください。!O94&amp;CHAR(10)&amp;触れないでください。!O95&amp;CHAR(10)&amp;触れないでください。!O96&amp;CHAR(10)&amp;触れないでください。!O97&amp;CHAR(10)&amp;触れないでください。!O98&amp;CHAR(10)&amp;触れないでください。!O99,O9)</f>
        <v xml:space="preserve">
</v>
      </c>
      <c r="I9" s="1241"/>
      <c r="J9" s="1241"/>
      <c r="K9" s="1242"/>
      <c r="L9" s="45"/>
      <c r="N9" s="278"/>
      <c r="O9" s="266"/>
    </row>
    <row r="10" spans="1:15" ht="52.25" customHeight="1">
      <c r="A10" s="46"/>
      <c r="B10" s="1230"/>
      <c r="C10" s="53" t="s">
        <v>150</v>
      </c>
      <c r="D10" s="54"/>
      <c r="E10" s="55"/>
      <c r="F10" s="1235">
        <f>IF(N10="",触れないでください。!T100,N10)</f>
        <v>0</v>
      </c>
      <c r="G10" s="1236"/>
      <c r="H10" s="1240" t="str">
        <f>IF(O10="",触れないでください。!S3&amp;CHAR(10)&amp;触れないでください。!S4&amp;CHAR(10)&amp;触れないでください。!S5&amp;CHAR(10)&amp;触れないでください。!S6&amp;CHAR(10)&amp;触れないでください。!S7&amp;CHAR(10)&amp;触れないでください。!S8&amp;CHAR(10)&amp;触れないでください。!S9&amp;CHAR(10)&amp;触れないでください。!S10&amp;CHAR(10)&amp;触れないでください。!S11&amp;CHAR(10)&amp;触れないでください。!S12&amp;CHAR(10)&amp;触れないでください。!S13&amp;CHAR(10)&amp;触れないでください。!S14&amp;CHAR(10)&amp;触れないでください。!S15&amp;CHAR(10)&amp;触れないでください。!S16&amp;CHAR(10)&amp;触れないでください。!S17&amp;CHAR(10)&amp;触れないでください。!S18&amp;CHAR(10)&amp;触れないでください。!S19&amp;CHAR(10)&amp;触れないでください。!S20&amp;CHAR(10)&amp;触れないでください。!S21&amp;CHAR(10)&amp;触れないでください。!S22&amp;CHAR(10)&amp;触れないでください。!S23&amp;CHAR(10)&amp;触れないでください。!S24&amp;CHAR(10)&amp;触れないでください。!S25&amp;CHAR(10)&amp;触れないでください。!S26&amp;CHAR(10)&amp;触れないでください。!S27&amp;CHAR(10)&amp;触れないでください。!S28&amp;CHAR(10)&amp;触れないでください。!S29&amp;CHAR(10)&amp;触れないでください。!S30&amp;CHAR(10)&amp;触れないでください。!S31&amp;CHAR(10)&amp;触れないでください。!S32&amp;CHAR(10)&amp;触れないでください。!S33&amp;CHAR(10)&amp;触れないでください。!S34&amp;CHAR(10)&amp;触れないでください。!S35&amp;CHAR(10)&amp;触れないでください。!S36&amp;CHAR(10)&amp;触れないでください。!S37&amp;CHAR(10)&amp;触れないでください。!S38&amp;CHAR(10)&amp;触れないでください。!S39&amp;CHAR(10)&amp;触れないでください。!S40&amp;CHAR(10)&amp;触れないでください。!S41&amp;CHAR(10)&amp;触れないでください。!S42&amp;CHAR(10)&amp;触れないでください。!S43&amp;CHAR(10)&amp;触れないでください。!S44&amp;CHAR(10)&amp;触れないでください。!S45&amp;CHAR(10)&amp;触れないでください。!S46&amp;CHAR(10)&amp;触れないでください。!S47&amp;CHAR(10)&amp;触れないでください。!S48&amp;CHAR(10)&amp;触れないでください。!S49&amp;CHAR(10)&amp;触れないでください。!S50&amp;CHAR(10)&amp;触れないでください。!S51&amp;CHAR(10)&amp;触れないでください。!S52&amp;CHAR(10)&amp;触れないでください。!S53&amp;CHAR(10)&amp;触れないでください。!S54&amp;CHAR(10)&amp;触れないでください。!S55&amp;CHAR(10)&amp;触れないでください。!S56&amp;CHAR(10)&amp;触れないでください。!S57&amp;CHAR(10)&amp;触れないでください。!S58&amp;CHAR(10)&amp;触れないでください。!S59&amp;CHAR(10)&amp;触れないでください。!S60&amp;CHAR(10)&amp;触れないでください。!S61&amp;CHAR(10)&amp;触れないでください。!S62&amp;CHAR(10)&amp;触れないでください。!S63&amp;CHAR(10)&amp;触れないでください。!S64&amp;CHAR(10)&amp;触れないでください。!S65&amp;CHAR(10)&amp;触れないでください。!S66&amp;CHAR(10)&amp;触れないでください。!S67&amp;CHAR(10)&amp;触れないでください。!S68&amp;CHAR(10)&amp;触れないでください。!S69&amp;CHAR(10)&amp;触れないでください。!S70&amp;CHAR(10)&amp;触れないでください。!S71&amp;CHAR(10)&amp;触れないでください。!S72&amp;CHAR(10)&amp;触れないでください。!S73&amp;CHAR(10)&amp;触れないでください。!S74&amp;CHAR(10)&amp;触れないでください。!S75&amp;CHAR(10)&amp;触れないでください。!S76&amp;CHAR(10)&amp;触れないでください。!S77&amp;CHAR(10)&amp;触れないでください。!S78&amp;CHAR(10)&amp;触れないでください。!S79&amp;CHAR(10)&amp;触れないでください。!S80&amp;CHAR(10)&amp;触れないでください。!S81&amp;CHAR(10)&amp;触れないでください。!S82&amp;CHAR(10)&amp;触れないでください。!S83&amp;CHAR(10)&amp;触れないでください。!S84&amp;CHAR(10)&amp;触れないでください。!S85&amp;CHAR(10)&amp;触れないでください。!S86&amp;CHAR(10)&amp;触れないでください。!S87&amp;CHAR(10)&amp;触れないでください。!S88&amp;CHAR(10)&amp;触れないでください。!S89&amp;CHAR(10)&amp;触れないでください。!S90&amp;CHAR(10)&amp;触れないでください。!S91&amp;CHAR(10)&amp;触れないでください。!S92&amp;CHAR(10)&amp;触れないでください。!S93&amp;CHAR(10)&amp;触れないでください。!S94&amp;CHAR(10)&amp;触れないでください。!S95&amp;CHAR(10)&amp;触れないでください。!S96&amp;CHAR(10)&amp;触れないでください。!S97&amp;CHAR(10)&amp;触れないでください。!S98&amp;CHAR(10)&amp;触れないでください。!S99,O10)</f>
        <v xml:space="preserve">
</v>
      </c>
      <c r="I10" s="1241"/>
      <c r="J10" s="1241"/>
      <c r="K10" s="1242"/>
      <c r="L10" s="236"/>
      <c r="N10" s="278"/>
      <c r="O10" s="266"/>
    </row>
    <row r="11" spans="1:15" ht="56.25" customHeight="1">
      <c r="A11" s="46"/>
      <c r="B11" s="1230"/>
      <c r="C11" s="1232" t="s">
        <v>178</v>
      </c>
      <c r="D11" s="1233"/>
      <c r="E11" s="1234"/>
      <c r="F11" s="1208">
        <f>IF(N11="",触れないでください。!X100,N11)</f>
        <v>0</v>
      </c>
      <c r="G11" s="1209"/>
      <c r="H11" s="1240" t="str">
        <f>IF(O11="",触れないでください。!W3&amp;CHAR(10)&amp;触れないでください。!W4&amp;CHAR(10)&amp;触れないでください。!W5&amp;CHAR(10)&amp;触れないでください。!W6&amp;CHAR(10)&amp;触れないでください。!W7&amp;CHAR(10)&amp;触れないでください。!W8&amp;CHAR(10)&amp;触れないでください。!W9&amp;CHAR(10)&amp;触れないでください。!W10&amp;CHAR(10)&amp;触れないでください。!W11&amp;CHAR(10)&amp;触れないでください。!W12&amp;CHAR(10)&amp;触れないでください。!W13&amp;CHAR(10)&amp;触れないでください。!W14&amp;CHAR(10)&amp;触れないでください。!W15&amp;CHAR(10)&amp;触れないでください。!W16&amp;CHAR(10)&amp;触れないでください。!W17&amp;CHAR(10)&amp;触れないでください。!W18&amp;CHAR(10)&amp;触れないでください。!W19&amp;CHAR(10)&amp;触れないでください。!W20&amp;CHAR(10)&amp;触れないでください。!W21&amp;CHAR(10)&amp;触れないでください。!W22&amp;CHAR(10)&amp;触れないでください。!W23&amp;CHAR(10)&amp;触れないでください。!W24&amp;CHAR(10)&amp;触れないでください。!W25&amp;CHAR(10)&amp;触れないでください。!W26&amp;CHAR(10)&amp;触れないでください。!W27&amp;CHAR(10)&amp;触れないでください。!W28&amp;CHAR(10)&amp;触れないでください。!W29&amp;CHAR(10)&amp;触れないでください。!W30&amp;CHAR(10)&amp;触れないでください。!W31&amp;CHAR(10)&amp;触れないでください。!W32&amp;CHAR(10)&amp;触れないでください。!W33&amp;CHAR(10)&amp;触れないでください。!W34&amp;CHAR(10)&amp;触れないでください。!W35&amp;CHAR(10)&amp;触れないでください。!W36&amp;CHAR(10)&amp;触れないでください。!W37&amp;CHAR(10)&amp;触れないでください。!W38&amp;CHAR(10)&amp;触れないでください。!W39&amp;CHAR(10)&amp;触れないでください。!W40&amp;CHAR(10)&amp;触れないでください。!W41&amp;CHAR(10)&amp;触れないでください。!W42&amp;CHAR(10)&amp;触れないでください。!W43&amp;CHAR(10)&amp;触れないでください。!W44&amp;CHAR(10)&amp;触れないでください。!W45&amp;CHAR(10)&amp;触れないでください。!W46&amp;CHAR(10)&amp;触れないでください。!W47&amp;CHAR(10)&amp;触れないでください。!W48&amp;CHAR(10)&amp;触れないでください。!W49&amp;CHAR(10)&amp;触れないでください。!W50&amp;CHAR(10)&amp;触れないでください。!W51&amp;CHAR(10)&amp;触れないでください。!W52&amp;CHAR(10)&amp;触れないでください。!W53&amp;CHAR(10)&amp;触れないでください。!W54&amp;CHAR(10)&amp;触れないでください。!W55&amp;CHAR(10)&amp;触れないでください。!W56&amp;CHAR(10)&amp;触れないでください。!W57&amp;CHAR(10)&amp;触れないでください。!W58&amp;CHAR(10)&amp;触れないでください。!W59&amp;CHAR(10)&amp;触れないでください。!W60&amp;CHAR(10)&amp;触れないでください。!W61&amp;CHAR(10)&amp;触れないでください。!W62&amp;CHAR(10)&amp;触れないでください。!W63&amp;CHAR(10)&amp;触れないでください。!W64&amp;CHAR(10)&amp;触れないでください。!W65&amp;CHAR(10)&amp;触れないでください。!W66&amp;CHAR(10)&amp;触れないでください。!W67&amp;CHAR(10)&amp;触れないでください。!W68&amp;CHAR(10)&amp;触れないでください。!W69&amp;CHAR(10)&amp;触れないでください。!W70&amp;CHAR(10)&amp;触れないでください。!W71&amp;CHAR(10)&amp;触れないでください。!W72&amp;CHAR(10)&amp;触れないでください。!W73&amp;CHAR(10)&amp;触れないでください。!W74&amp;CHAR(10)&amp;触れないでください。!W75&amp;CHAR(10)&amp;触れないでください。!W76&amp;CHAR(10)&amp;触れないでください。!W77&amp;CHAR(10)&amp;触れないでください。!W78&amp;CHAR(10)&amp;触れないでください。!W79&amp;CHAR(10)&amp;触れないでください。!W80&amp;CHAR(10)&amp;触れないでください。!W81&amp;CHAR(10)&amp;触れないでください。!W82&amp;CHAR(10)&amp;触れないでください。!W83&amp;CHAR(10)&amp;触れないでください。!W84&amp;CHAR(10)&amp;触れないでください。!W85&amp;CHAR(10)&amp;触れないでください。!W86&amp;CHAR(10)&amp;触れないでください。!W87&amp;CHAR(10)&amp;触れないでください。!W88&amp;CHAR(10)&amp;触れないでください。!W89&amp;CHAR(10)&amp;触れないでください。!W90&amp;CHAR(10)&amp;触れないでください。!W91&amp;CHAR(10)&amp;触れないでください。!W92&amp;CHAR(10)&amp;触れないでください。!W93&amp;CHAR(10)&amp;触れないでください。!W94&amp;CHAR(10)&amp;触れないでください。!W95&amp;CHAR(10)&amp;触れないでください。!W96&amp;CHAR(10)&amp;触れないでください。!W97&amp;CHAR(10)&amp;触れないでください。!W98&amp;CHAR(10)&amp;触れないでください。!W99,O11)</f>
        <v xml:space="preserve">
</v>
      </c>
      <c r="I11" s="1241"/>
      <c r="J11" s="1241"/>
      <c r="K11" s="1242"/>
      <c r="L11" s="237"/>
      <c r="N11" s="278"/>
      <c r="O11" s="266"/>
    </row>
    <row r="12" spans="1:15" ht="52.25" customHeight="1">
      <c r="A12" s="46"/>
      <c r="B12" s="1230"/>
      <c r="C12" s="53" t="s">
        <v>149</v>
      </c>
      <c r="D12" s="54"/>
      <c r="E12" s="55"/>
      <c r="F12" s="1235">
        <f>IF(N12="",触れないでください。!AB100,N12)</f>
        <v>0</v>
      </c>
      <c r="G12" s="1236"/>
      <c r="H12" s="1240" t="str">
        <f>IF(O12="",触れないでください。!AA3&amp;CHAR(10)&amp;触れないでください。!AA4&amp;CHAR(10)&amp;触れないでください。!AA5&amp;CHAR(10)&amp;触れないでください。!AA6&amp;CHAR(10)&amp;触れないでください。!AA7&amp;CHAR(10)&amp;触れないでください。!AA8&amp;CHAR(10)&amp;触れないでください。!AA9&amp;CHAR(10)&amp;触れないでください。!AA10&amp;CHAR(10)&amp;触れないでください。!AA11&amp;CHAR(10)&amp;触れないでください。!AA12&amp;CHAR(10)&amp;触れないでください。!AA13&amp;CHAR(10)&amp;触れないでください。!AA14&amp;CHAR(10)&amp;触れないでください。!AA15&amp;CHAR(10)&amp;触れないでください。!AA16&amp;CHAR(10)&amp;触れないでください。!AA17&amp;CHAR(10)&amp;触れないでください。!AA18&amp;CHAR(10)&amp;触れないでください。!AA19&amp;CHAR(10)&amp;触れないでください。!AA20&amp;CHAR(10)&amp;触れないでください。!AA21&amp;CHAR(10)&amp;触れないでください。!AA22&amp;CHAR(10)&amp;触れないでください。!AA23&amp;CHAR(10)&amp;触れないでください。!AA24&amp;CHAR(10)&amp;触れないでください。!AA25&amp;CHAR(10)&amp;触れないでください。!AA26&amp;CHAR(10)&amp;触れないでください。!AA27&amp;CHAR(10)&amp;触れないでください。!AA28&amp;CHAR(10)&amp;触れないでください。!AA29&amp;CHAR(10)&amp;触れないでください。!AA30&amp;CHAR(10)&amp;触れないでください。!AA31&amp;CHAR(10)&amp;触れないでください。!AA32&amp;CHAR(10)&amp;触れないでください。!AA33&amp;CHAR(10)&amp;触れないでください。!AA34&amp;CHAR(10)&amp;触れないでください。!AA35&amp;CHAR(10)&amp;触れないでください。!AA36&amp;CHAR(10)&amp;触れないでください。!AA37&amp;CHAR(10)&amp;触れないでください。!AA38&amp;CHAR(10)&amp;触れないでください。!AA39&amp;CHAR(10)&amp;触れないでください。!AA40&amp;CHAR(10)&amp;触れないでください。!AA41&amp;CHAR(10)&amp;触れないでください。!AA42&amp;CHAR(10)&amp;触れないでください。!AA43&amp;CHAR(10)&amp;触れないでください。!AA44&amp;CHAR(10)&amp;触れないでください。!AA45&amp;CHAR(10)&amp;触れないでください。!AA46&amp;CHAR(10)&amp;触れないでください。!AA47&amp;CHAR(10)&amp;触れないでください。!AA48&amp;CHAR(10)&amp;触れないでください。!AA49&amp;CHAR(10)&amp;触れないでください。!AA50&amp;CHAR(10)&amp;触れないでください。!AA51&amp;CHAR(10)&amp;触れないでください。!AA52&amp;CHAR(10)&amp;触れないでください。!AA53&amp;CHAR(10)&amp;触れないでください。!AA54&amp;CHAR(10)&amp;触れないでください。!AA55&amp;CHAR(10)&amp;触れないでください。!AA56&amp;CHAR(10)&amp;触れないでください。!AA57&amp;CHAR(10)&amp;触れないでください。!AA58&amp;CHAR(10)&amp;触れないでください。!AA59&amp;CHAR(10)&amp;触れないでください。!AA60&amp;CHAR(10)&amp;触れないでください。!AA61&amp;CHAR(10)&amp;触れないでください。!AA62&amp;CHAR(10)&amp;触れないでください。!AA63&amp;CHAR(10)&amp;触れないでください。!AA64&amp;CHAR(10)&amp;触れないでください。!AA65&amp;CHAR(10)&amp;触れないでください。!AA66&amp;CHAR(10)&amp;触れないでください。!AA67&amp;CHAR(10)&amp;触れないでください。!AA68&amp;CHAR(10)&amp;触れないでください。!AA69&amp;CHAR(10)&amp;触れないでください。!AA70&amp;CHAR(10)&amp;触れないでください。!AA71&amp;CHAR(10)&amp;触れないでください。!AA72&amp;CHAR(10)&amp;触れないでください。!AA73&amp;CHAR(10)&amp;触れないでください。!AA74&amp;CHAR(10)&amp;触れないでください。!AA75&amp;CHAR(10)&amp;触れないでください。!AA76&amp;CHAR(10)&amp;触れないでください。!AA77&amp;CHAR(10)&amp;触れないでください。!AA78&amp;CHAR(10)&amp;触れないでください。!AA79&amp;CHAR(10)&amp;触れないでください。!AA80&amp;CHAR(10)&amp;触れないでください。!AA81&amp;CHAR(10)&amp;触れないでください。!AA82&amp;CHAR(10)&amp;触れないでください。!AA83&amp;CHAR(10)&amp;触れないでください。!AA84&amp;CHAR(10)&amp;触れないでください。!AA85&amp;CHAR(10)&amp;触れないでください。!AA86&amp;CHAR(10)&amp;触れないでください。!AA87&amp;CHAR(10)&amp;触れないでください。!AA88&amp;CHAR(10)&amp;触れないでください。!AA89&amp;CHAR(10)&amp;触れないでください。!AA90&amp;CHAR(10)&amp;触れないでください。!AA91&amp;CHAR(10)&amp;触れないでください。!AA92&amp;CHAR(10)&amp;触れないでください。!AA93&amp;CHAR(10)&amp;触れないでください。!AA94&amp;CHAR(10)&amp;触れないでください。!AA95&amp;CHAR(10)&amp;触れないでください。!AA96&amp;CHAR(10)&amp;触れないでください。!AA97&amp;CHAR(10)&amp;触れないでください。!AA98&amp;CHAR(10)&amp;触れないでください。!AA99,O12)</f>
        <v xml:space="preserve">
</v>
      </c>
      <c r="I12" s="1241"/>
      <c r="J12" s="1241"/>
      <c r="K12" s="1242"/>
      <c r="L12" s="237"/>
      <c r="N12" s="278"/>
      <c r="O12" s="266"/>
    </row>
    <row r="13" spans="1:15" ht="52.25" customHeight="1">
      <c r="A13" s="46"/>
      <c r="B13" s="1230"/>
      <c r="C13" s="53" t="s">
        <v>148</v>
      </c>
      <c r="D13" s="54"/>
      <c r="E13" s="55"/>
      <c r="F13" s="1235">
        <f>IF(N13="",触れないでください。!AF100,N13)</f>
        <v>0</v>
      </c>
      <c r="G13" s="1236"/>
      <c r="H13" s="1240" t="str">
        <f>IF(O13="",触れないでください。!AE3&amp;CHAR(10)&amp;触れないでください。!AE4&amp;CHAR(10)&amp;触れないでください。!AE5&amp;CHAR(10)&amp;触れないでください。!AE6&amp;CHAR(10)&amp;触れないでください。!AE7&amp;CHAR(10)&amp;触れないでください。!AE8&amp;CHAR(10)&amp;触れないでください。!AE9&amp;CHAR(10)&amp;触れないでください。!AE10&amp;CHAR(10)&amp;触れないでください。!AE11&amp;CHAR(10)&amp;触れないでください。!AE12&amp;CHAR(10)&amp;触れないでください。!AE13&amp;CHAR(10)&amp;触れないでください。!AE14&amp;CHAR(10)&amp;触れないでください。!AE15&amp;CHAR(10)&amp;触れないでください。!AE16&amp;CHAR(10)&amp;触れないでください。!AE17&amp;CHAR(10)&amp;触れないでください。!AE18&amp;CHAR(10)&amp;触れないでください。!AE19&amp;CHAR(10)&amp;触れないでください。!AE20&amp;CHAR(10)&amp;触れないでください。!AE21&amp;CHAR(10)&amp;触れないでください。!AE22&amp;CHAR(10)&amp;触れないでください。!AE23&amp;CHAR(10)&amp;触れないでください。!AE24&amp;CHAR(10)&amp;触れないでください。!AE25&amp;CHAR(10)&amp;触れないでください。!AE26&amp;CHAR(10)&amp;触れないでください。!AE27&amp;CHAR(10)&amp;触れないでください。!AE28&amp;CHAR(10)&amp;触れないでください。!AE29&amp;CHAR(10)&amp;触れないでください。!AE30&amp;CHAR(10)&amp;触れないでください。!AE31&amp;CHAR(10)&amp;触れないでください。!AE32&amp;CHAR(10)&amp;触れないでください。!AE33&amp;CHAR(10)&amp;触れないでください。!AE34&amp;CHAR(10)&amp;触れないでください。!AE35&amp;CHAR(10)&amp;触れないでください。!AE36&amp;CHAR(10)&amp;触れないでください。!AE37&amp;CHAR(10)&amp;触れないでください。!AE38&amp;CHAR(10)&amp;触れないでください。!AE39&amp;CHAR(10)&amp;触れないでください。!AE40&amp;CHAR(10)&amp;触れないでください。!AE41&amp;CHAR(10)&amp;触れないでください。!AE42&amp;CHAR(10)&amp;触れないでください。!AE43&amp;CHAR(10)&amp;触れないでください。!AE44&amp;CHAR(10)&amp;触れないでください。!AE45&amp;CHAR(10)&amp;触れないでください。!AE46&amp;CHAR(10)&amp;触れないでください。!AE47&amp;CHAR(10)&amp;触れないでください。!AE48&amp;CHAR(10)&amp;触れないでください。!AE49&amp;CHAR(10)&amp;触れないでください。!AE50&amp;CHAR(10)&amp;触れないでください。!AE51&amp;CHAR(10)&amp;触れないでください。!AE52&amp;CHAR(10)&amp;触れないでください。!AE53&amp;CHAR(10)&amp;触れないでください。!AE54&amp;CHAR(10)&amp;触れないでください。!AE55&amp;CHAR(10)&amp;触れないでください。!AE56&amp;CHAR(10)&amp;触れないでください。!AE57&amp;CHAR(10)&amp;触れないでください。!AE58&amp;CHAR(10)&amp;触れないでください。!AE59&amp;CHAR(10)&amp;触れないでください。!AE60&amp;CHAR(10)&amp;触れないでください。!AE61&amp;CHAR(10)&amp;触れないでください。!AE62&amp;CHAR(10)&amp;触れないでください。!AE63&amp;CHAR(10)&amp;触れないでください。!AE64&amp;CHAR(10)&amp;触れないでください。!AE65&amp;CHAR(10)&amp;触れないでください。!AE66&amp;CHAR(10)&amp;触れないでください。!AE67&amp;CHAR(10)&amp;触れないでください。!AE68&amp;CHAR(10)&amp;触れないでください。!AE69&amp;CHAR(10)&amp;触れないでください。!AE70&amp;CHAR(10)&amp;触れないでください。!AE71&amp;CHAR(10)&amp;触れないでください。!AE72&amp;CHAR(10)&amp;触れないでください。!AE73&amp;CHAR(10)&amp;触れないでください。!AE74&amp;CHAR(10)&amp;触れないでください。!AE75&amp;CHAR(10)&amp;触れないでください。!AE76&amp;CHAR(10)&amp;触れないでください。!AE77&amp;CHAR(10)&amp;触れないでください。!AE78&amp;CHAR(10)&amp;触れないでください。!AE79&amp;CHAR(10)&amp;触れないでください。!AE80&amp;CHAR(10)&amp;触れないでください。!AE81&amp;CHAR(10)&amp;触れないでください。!AE82&amp;CHAR(10)&amp;触れないでください。!AE83&amp;CHAR(10)&amp;触れないでください。!AE84&amp;CHAR(10)&amp;触れないでください。!AE85&amp;CHAR(10)&amp;触れないでください。!AE86&amp;CHAR(10)&amp;触れないでください。!AE87&amp;CHAR(10)&amp;触れないでください。!AE88&amp;CHAR(10)&amp;触れないでください。!AE89&amp;CHAR(10)&amp;触れないでください。!AE90&amp;CHAR(10)&amp;触れないでください。!AE91&amp;CHAR(10)&amp;触れないでください。!AE92&amp;CHAR(10)&amp;触れないでください。!AE93&amp;CHAR(10)&amp;触れないでください。!AE94&amp;CHAR(10)&amp;触れないでください。!AE95&amp;CHAR(10)&amp;触れないでください。!AE96&amp;CHAR(10)&amp;触れないでください。!AE97&amp;CHAR(10)&amp;触れないでください。!AE98&amp;CHAR(10)&amp;触れないでください。!AE99,O13)</f>
        <v xml:space="preserve">
</v>
      </c>
      <c r="I13" s="1241"/>
      <c r="J13" s="1241"/>
      <c r="K13" s="1242"/>
      <c r="L13" s="238"/>
      <c r="N13" s="278"/>
      <c r="O13" s="266"/>
    </row>
    <row r="14" spans="1:15" ht="52.25" customHeight="1">
      <c r="A14" s="46"/>
      <c r="B14" s="1230"/>
      <c r="C14" s="53" t="s">
        <v>147</v>
      </c>
      <c r="D14" s="54"/>
      <c r="E14" s="55"/>
      <c r="F14" s="1235">
        <f>IF(N14="",触れないでください。!AJ100,N14)</f>
        <v>0</v>
      </c>
      <c r="G14" s="1236"/>
      <c r="H14" s="1203" t="str">
        <f>IF(O14="",触れないでください。!AI3&amp;CHAR(10)&amp;触れないでください。!AI4&amp;CHAR(10)&amp;触れないでください。!AI5&amp;CHAR(10)&amp;触れないでください。!AI6&amp;CHAR(10)&amp;触れないでください。!AI7&amp;CHAR(10)&amp;触れないでください。!AI8&amp;CHAR(10)&amp;触れないでください。!AI9&amp;CHAR(10)&amp;触れないでください。!AI10&amp;CHAR(10)&amp;触れないでください。!AI11&amp;CHAR(10)&amp;触れないでください。!AI12&amp;CHAR(10)&amp;触れないでください。!AI13&amp;CHAR(10)&amp;触れないでください。!AI14&amp;CHAR(10)&amp;触れないでください。!AI15&amp;CHAR(10)&amp;触れないでください。!AI16&amp;CHAR(10)&amp;触れないでください。!AI17&amp;CHAR(10)&amp;触れないでください。!AI18&amp;CHAR(10)&amp;触れないでください。!AI19&amp;CHAR(10)&amp;触れないでください。!AI20&amp;CHAR(10)&amp;触れないでください。!AI21&amp;CHAR(10)&amp;触れないでください。!AI22&amp;CHAR(10)&amp;触れないでください。!AI23&amp;CHAR(10)&amp;触れないでください。!AI24&amp;CHAR(10)&amp;触れないでください。!AI25&amp;CHAR(10)&amp;触れないでください。!AI26&amp;CHAR(10)&amp;触れないでください。!AI27&amp;CHAR(10)&amp;触れないでください。!AI28&amp;CHAR(10)&amp;触れないでください。!AI29&amp;CHAR(10)&amp;触れないでください。!AI30&amp;CHAR(10)&amp;触れないでください。!AI31&amp;CHAR(10)&amp;触れないでください。!AI32&amp;CHAR(10)&amp;触れないでください。!AI33&amp;CHAR(10)&amp;触れないでください。!AI34&amp;CHAR(10)&amp;触れないでください。!AI35&amp;CHAR(10)&amp;触れないでください。!AI36&amp;CHAR(10)&amp;触れないでください。!AI37&amp;CHAR(10)&amp;触れないでください。!AI38&amp;CHAR(10)&amp;触れないでください。!AI39&amp;CHAR(10)&amp;触れないでください。!AI40&amp;CHAR(10)&amp;触れないでください。!AI41&amp;CHAR(10)&amp;触れないでください。!AI42&amp;CHAR(10)&amp;触れないでください。!AI43&amp;CHAR(10)&amp;触れないでください。!AI44&amp;CHAR(10)&amp;触れないでください。!AI45&amp;CHAR(10)&amp;触れないでください。!AI46&amp;CHAR(10)&amp;触れないでください。!AI47&amp;CHAR(10)&amp;触れないでください。!AI48&amp;CHAR(10)&amp;触れないでください。!AI49&amp;CHAR(10)&amp;触れないでください。!AI50&amp;CHAR(10)&amp;触れないでください。!AI51&amp;CHAR(10)&amp;触れないでください。!AI52&amp;CHAR(10)&amp;触れないでください。!AI53&amp;CHAR(10)&amp;触れないでください。!AI54&amp;CHAR(10)&amp;触れないでください。!AI55&amp;CHAR(10)&amp;触れないでください。!AI56&amp;CHAR(10)&amp;触れないでください。!AI57&amp;CHAR(10)&amp;触れないでください。!AI58&amp;CHAR(10)&amp;触れないでください。!AI59&amp;CHAR(10)&amp;触れないでください。!AI60&amp;CHAR(10)&amp;触れないでください。!AI61&amp;CHAR(10)&amp;触れないでください。!AI62&amp;CHAR(10)&amp;触れないでください。!AI63&amp;CHAR(10)&amp;触れないでください。!AI64&amp;CHAR(10)&amp;触れないでください。!AI65&amp;CHAR(10)&amp;触れないでください。!AI66&amp;CHAR(10)&amp;触れないでください。!AI67&amp;CHAR(10)&amp;触れないでください。!AI68&amp;CHAR(10)&amp;触れないでください。!AI69&amp;CHAR(10)&amp;触れないでください。!AI70&amp;CHAR(10)&amp;触れないでください。!AI71&amp;CHAR(10)&amp;触れないでください。!AI72&amp;CHAR(10)&amp;触れないでください。!AI73&amp;CHAR(10)&amp;触れないでください。!AI74&amp;CHAR(10)&amp;触れないでください。!AI75&amp;CHAR(10)&amp;触れないでください。!AI76&amp;CHAR(10)&amp;触れないでください。!AI77&amp;CHAR(10)&amp;触れないでください。!AI78&amp;CHAR(10)&amp;触れないでください。!AI79&amp;CHAR(10)&amp;触れないでください。!AI80&amp;CHAR(10)&amp;触れないでください。!AI81&amp;CHAR(10)&amp;触れないでください。!AI82&amp;CHAR(10)&amp;触れないでください。!AI83&amp;CHAR(10)&amp;触れないでください。!AI84&amp;CHAR(10)&amp;触れないでください。!AI85&amp;CHAR(10)&amp;触れないでください。!AI86&amp;CHAR(10)&amp;触れないでください。!AI87&amp;CHAR(10)&amp;触れないでください。!AI88&amp;CHAR(10)&amp;触れないでください。!AI89&amp;CHAR(10)&amp;触れないでください。!AI90&amp;CHAR(10)&amp;触れないでください。!AI91&amp;CHAR(10)&amp;触れないでください。!AI92&amp;CHAR(10)&amp;触れないでください。!AI93&amp;CHAR(10)&amp;触れないでください。!AI94&amp;CHAR(10)&amp;触れないでください。!AI95&amp;CHAR(10)&amp;触れないでください。!AI96&amp;CHAR(10)&amp;触れないでください。!AI97&amp;CHAR(10)&amp;触れないでください。!AI98&amp;CHAR(10)&amp;触れないでください。!AI99,O14)</f>
        <v xml:space="preserve">
</v>
      </c>
      <c r="I14" s="1204"/>
      <c r="J14" s="1204"/>
      <c r="K14" s="1205"/>
      <c r="L14" s="237"/>
      <c r="N14" s="278"/>
      <c r="O14" s="266"/>
    </row>
    <row r="15" spans="1:15" ht="52.25" customHeight="1">
      <c r="A15" s="46"/>
      <c r="B15" s="1230"/>
      <c r="C15" s="53" t="s">
        <v>146</v>
      </c>
      <c r="D15" s="54"/>
      <c r="E15" s="55"/>
      <c r="F15" s="1235">
        <f>IF(N15="",触れないでください。!AN100,N15)</f>
        <v>0</v>
      </c>
      <c r="G15" s="1236"/>
      <c r="H15" s="1237" t="str">
        <f>IF(O15="",触れないでください。!AM3&amp;CHAR(10)&amp;触れないでください。!AM4&amp;CHAR(10)&amp;触れないでください。!AM5&amp;CHAR(10)&amp;触れないでください。!AM6&amp;CHAR(10)&amp;触れないでください。!AM7&amp;CHAR(10)&amp;触れないでください。!AM8&amp;CHAR(10)&amp;触れないでください。!AM9&amp;CHAR(10)&amp;触れないでください。!AM10&amp;CHAR(10)&amp;触れないでください。!AM11&amp;CHAR(10)&amp;触れないでください。!AM12&amp;CHAR(10)&amp;触れないでください。!AM13&amp;CHAR(10)&amp;触れないでください。!AM14&amp;CHAR(10)&amp;触れないでください。!AM15&amp;CHAR(10)&amp;触れないでください。!AM16&amp;CHAR(10)&amp;触れないでください。!AM17&amp;CHAR(10)&amp;触れないでください。!AM18&amp;CHAR(10)&amp;触れないでください。!AM19&amp;CHAR(10)&amp;触れないでください。!AM20&amp;CHAR(10)&amp;触れないでください。!AM21&amp;CHAR(10)&amp;触れないでください。!AM22&amp;CHAR(10)&amp;触れないでください。!AM23&amp;CHAR(10)&amp;触れないでください。!AM24&amp;CHAR(10)&amp;触れないでください。!AM25&amp;CHAR(10)&amp;触れないでください。!AM26&amp;CHAR(10)&amp;触れないでください。!AM27&amp;CHAR(10)&amp;触れないでください。!AM28&amp;CHAR(10)&amp;触れないでください。!AM29&amp;CHAR(10)&amp;触れないでください。!AM30&amp;CHAR(10)&amp;触れないでください。!AM31&amp;CHAR(10)&amp;触れないでください。!AM32&amp;CHAR(10)&amp;触れないでください。!AM33&amp;CHAR(10)&amp;触れないでください。!AM34&amp;CHAR(10)&amp;触れないでください。!AM35&amp;CHAR(10)&amp;触れないでください。!AM36&amp;CHAR(10)&amp;触れないでください。!AM37&amp;CHAR(10)&amp;触れないでください。!AM38&amp;CHAR(10)&amp;触れないでください。!AM39&amp;CHAR(10)&amp;触れないでください。!AM40&amp;CHAR(10)&amp;触れないでください。!AM41&amp;CHAR(10)&amp;触れないでください。!AM42&amp;CHAR(10)&amp;触れないでください。!AM43&amp;CHAR(10)&amp;触れないでください。!AM44&amp;CHAR(10)&amp;触れないでください。!AM45&amp;CHAR(10)&amp;触れないでください。!AM46&amp;CHAR(10)&amp;触れないでください。!AM47&amp;CHAR(10)&amp;触れないでください。!AM48&amp;CHAR(10)&amp;触れないでください。!AM49&amp;CHAR(10)&amp;触れないでください。!AM50&amp;CHAR(10)&amp;触れないでください。!AM51&amp;CHAR(10)&amp;触れないでください。!AM52&amp;CHAR(10)&amp;触れないでください。!AM53&amp;CHAR(10)&amp;触れないでください。!AM54&amp;CHAR(10)&amp;触れないでください。!AM55&amp;CHAR(10)&amp;触れないでください。!AM56&amp;CHAR(10)&amp;触れないでください。!AM57&amp;CHAR(10)&amp;触れないでください。!AM58&amp;CHAR(10)&amp;触れないでください。!AM59&amp;CHAR(10)&amp;触れないでください。!AM60&amp;CHAR(10)&amp;触れないでください。!AM61&amp;CHAR(10)&amp;触れないでください。!AM62&amp;CHAR(10)&amp;触れないでください。!AM63&amp;CHAR(10)&amp;触れないでください。!AM64&amp;CHAR(10)&amp;触れないでください。!AM65&amp;CHAR(10)&amp;触れないでください。!AM66&amp;CHAR(10)&amp;触れないでください。!AM67&amp;CHAR(10)&amp;触れないでください。!AM68&amp;CHAR(10)&amp;触れないでください。!AM69&amp;CHAR(10)&amp;触れないでください。!AM70&amp;CHAR(10)&amp;触れないでください。!AM71&amp;CHAR(10)&amp;触れないでください。!AM72&amp;CHAR(10)&amp;触れないでください。!AM73&amp;CHAR(10)&amp;触れないでください。!AM74&amp;CHAR(10)&amp;触れないでください。!AM75&amp;CHAR(10)&amp;触れないでください。!AM76&amp;CHAR(10)&amp;触れないでください。!AM77&amp;CHAR(10)&amp;触れないでください。!AM78&amp;CHAR(10)&amp;触れないでください。!AM79&amp;CHAR(10)&amp;触れないでください。!AM80&amp;CHAR(10)&amp;触れないでください。!AM81&amp;CHAR(10)&amp;触れないでください。!AM82&amp;CHAR(10)&amp;触れないでください。!AM83&amp;CHAR(10)&amp;触れないでください。!AM84&amp;CHAR(10)&amp;触れないでください。!AM85&amp;CHAR(10)&amp;触れないでください。!AM86&amp;CHAR(10)&amp;触れないでください。!AM87&amp;CHAR(10)&amp;触れないでください。!AM88&amp;CHAR(10)&amp;触れないでください。!AM89&amp;CHAR(10)&amp;触れないでください。!AM90&amp;CHAR(10)&amp;触れないでください。!AM91&amp;CHAR(10)&amp;触れないでください。!AM92&amp;CHAR(10)&amp;触れないでください。!AM93&amp;CHAR(10)&amp;触れないでください。!AM94&amp;CHAR(10)&amp;触れないでください。!AM95&amp;CHAR(10)&amp;触れないでください。!AM96&amp;CHAR(10)&amp;触れないでください。!AM97&amp;CHAR(10)&amp;触れないでください。!AM98&amp;CHAR(10)&amp;触れないでください。!AM99,O15)</f>
        <v xml:space="preserve">
</v>
      </c>
      <c r="I15" s="1238"/>
      <c r="J15" s="1238"/>
      <c r="K15" s="1239"/>
      <c r="L15" s="237"/>
      <c r="N15" s="278"/>
      <c r="O15" s="266"/>
    </row>
    <row r="16" spans="1:15" ht="54.75" customHeight="1">
      <c r="A16" s="46"/>
      <c r="B16" s="1230"/>
      <c r="C16" s="1190" t="s">
        <v>350</v>
      </c>
      <c r="D16" s="1191"/>
      <c r="E16" s="1192"/>
      <c r="F16" s="1208">
        <f>IF(N16="",触れないでください。!AR100,N16)</f>
        <v>0</v>
      </c>
      <c r="G16" s="1209"/>
      <c r="H16" s="1203" t="str">
        <f>IF(O16="",触れないでください。!AQ3&amp;CHAR(10)&amp;触れないでください。!AQ4&amp;CHAR(10)&amp;触れないでください。!AQ5&amp;CHAR(10)&amp;触れないでください。!AQ6&amp;CHAR(10)&amp;触れないでください。!AQ7&amp;CHAR(10)&amp;触れないでください。!AQ8&amp;CHAR(10)&amp;触れないでください。!AQ9&amp;CHAR(10)&amp;触れないでください。!AQ10&amp;CHAR(10)&amp;触れないでください。!AQ11&amp;CHAR(10)&amp;触れないでください。!AQ12&amp;CHAR(10)&amp;触れないでください。!AQ13&amp;CHAR(10)&amp;触れないでください。!AQ14&amp;CHAR(10)&amp;触れないでください。!AQ15&amp;CHAR(10)&amp;触れないでください。!AQ16&amp;CHAR(10)&amp;触れないでください。!AQ17&amp;CHAR(10)&amp;触れないでください。!AQ18&amp;CHAR(10)&amp;触れないでください。!AQ19&amp;CHAR(10)&amp;触れないでください。!AQ20&amp;CHAR(10)&amp;触れないでください。!AQ21&amp;CHAR(10)&amp;触れないでください。!AQ22&amp;CHAR(10)&amp;触れないでください。!AQ23&amp;CHAR(10)&amp;触れないでください。!AQ24&amp;CHAR(10)&amp;触れないでください。!AQ25&amp;CHAR(10)&amp;触れないでください。!AQ26&amp;CHAR(10)&amp;触れないでください。!AQ27&amp;CHAR(10)&amp;触れないでください。!AQ28&amp;CHAR(10)&amp;触れないでください。!AQ29&amp;CHAR(10)&amp;触れないでください。!AQ30&amp;CHAR(10)&amp;触れないでください。!AQ31&amp;CHAR(10)&amp;触れないでください。!AQ32&amp;CHAR(10)&amp;触れないでください。!AQ33&amp;CHAR(10)&amp;触れないでください。!AQ34&amp;CHAR(10)&amp;触れないでください。!AQ35&amp;CHAR(10)&amp;触れないでください。!AQ36&amp;CHAR(10)&amp;触れないでください。!AQ37&amp;CHAR(10)&amp;触れないでください。!AQ38&amp;CHAR(10)&amp;触れないでください。!AQ39&amp;CHAR(10)&amp;触れないでください。!AQ40&amp;CHAR(10)&amp;触れないでください。!AQ41&amp;CHAR(10)&amp;触れないでください。!AQ42&amp;CHAR(10)&amp;触れないでください。!AQ43&amp;CHAR(10)&amp;触れないでください。!AQ44&amp;CHAR(10)&amp;触れないでください。!AQ45&amp;CHAR(10)&amp;触れないでください。!AQ46&amp;CHAR(10)&amp;触れないでください。!AQ47&amp;CHAR(10)&amp;触れないでください。!AQ48&amp;CHAR(10)&amp;触れないでください。!AQ49&amp;CHAR(10)&amp;触れないでください。!AQ50&amp;CHAR(10)&amp;触れないでください。!AQ51&amp;CHAR(10)&amp;触れないでください。!AQ52&amp;CHAR(10)&amp;触れないでください。!AQ53&amp;CHAR(10)&amp;触れないでください。!AQ54&amp;CHAR(10)&amp;触れないでください。!AQ55&amp;CHAR(10)&amp;触れないでください。!AQ56&amp;CHAR(10)&amp;触れないでください。!AQ57&amp;CHAR(10)&amp;触れないでください。!AQ58&amp;CHAR(10)&amp;触れないでください。!AQ59&amp;CHAR(10)&amp;触れないでください。!AQ60&amp;CHAR(10)&amp;触れないでください。!AQ61&amp;CHAR(10)&amp;触れないでください。!AQ62&amp;CHAR(10)&amp;触れないでください。!AQ63&amp;CHAR(10)&amp;触れないでください。!AQ64&amp;CHAR(10)&amp;触れないでください。!AQ65&amp;CHAR(10)&amp;触れないでください。!AQ66&amp;CHAR(10)&amp;触れないでください。!AQ67&amp;CHAR(10)&amp;触れないでください。!AQ68&amp;CHAR(10)&amp;触れないでください。!AQ69&amp;CHAR(10)&amp;触れないでください。!AQ70&amp;CHAR(10)&amp;触れないでください。!AQ71&amp;CHAR(10)&amp;触れないでください。!AQ72&amp;CHAR(10)&amp;触れないでください。!AQ73&amp;CHAR(10)&amp;触れないでください。!AQ74&amp;CHAR(10)&amp;触れないでください。!AQ75&amp;CHAR(10)&amp;触れないでください。!AQ76&amp;CHAR(10)&amp;触れないでください。!AQ77&amp;CHAR(10)&amp;触れないでください。!AQ78&amp;CHAR(10)&amp;触れないでください。!AQ79&amp;CHAR(10)&amp;触れないでください。!AQ80&amp;CHAR(10)&amp;触れないでください。!AQ81&amp;CHAR(10)&amp;触れないでください。!AQ82&amp;CHAR(10)&amp;触れないでください。!AQ83&amp;CHAR(10)&amp;触れないでください。!AQ84&amp;CHAR(10)&amp;触れないでください。!AQ85&amp;CHAR(10)&amp;触れないでください。!AQ86&amp;CHAR(10)&amp;触れないでください。!AQ87&amp;CHAR(10)&amp;触れないでください。!AQ88&amp;CHAR(10)&amp;触れないでください。!AQ89&amp;CHAR(10)&amp;触れないでください。!AQ90&amp;CHAR(10)&amp;触れないでください。!AQ91&amp;CHAR(10)&amp;触れないでください。!AQ92&amp;CHAR(10)&amp;触れないでください。!AQ93&amp;CHAR(10)&amp;触れないでください。!AQ94&amp;CHAR(10)&amp;触れないでください。!AQ95&amp;CHAR(10)&amp;触れないでください。!AQ96&amp;CHAR(10)&amp;触れないでください。!AQ97&amp;CHAR(10)&amp;触れないでください。!AQ98&amp;CHAR(10)&amp;触れないでください。!AQ99,O16)</f>
        <v xml:space="preserve">
</v>
      </c>
      <c r="I16" s="1204"/>
      <c r="J16" s="1204"/>
      <c r="K16" s="1205"/>
      <c r="L16" s="237"/>
      <c r="N16" s="278"/>
      <c r="O16" s="266"/>
    </row>
    <row r="17" spans="1:18" ht="52.25" customHeight="1">
      <c r="A17" s="46"/>
      <c r="B17" s="1230"/>
      <c r="C17" s="53" t="s">
        <v>145</v>
      </c>
      <c r="D17" s="54"/>
      <c r="E17" s="55"/>
      <c r="F17" s="1235">
        <f>IF(N17="",触れないでください。!AV100,N17)</f>
        <v>0</v>
      </c>
      <c r="G17" s="1236"/>
      <c r="H17" s="1237" t="str">
        <f>IF(O17="",触れないでください。!AU3&amp;CHAR(10)&amp;触れないでください。!AU4&amp;CHAR(10)&amp;触れないでください。!AU5&amp;CHAR(10)&amp;触れないでください。!AU6&amp;CHAR(10)&amp;触れないでください。!AU7&amp;CHAR(10)&amp;触れないでください。!AU8&amp;CHAR(10)&amp;触れないでください。!AU9&amp;CHAR(10)&amp;触れないでください。!AU10&amp;CHAR(10)&amp;触れないでください。!AU11&amp;CHAR(10)&amp;触れないでください。!AU12&amp;CHAR(10)&amp;触れないでください。!AU13&amp;CHAR(10)&amp;触れないでください。!AU14&amp;CHAR(10)&amp;触れないでください。!AU15&amp;CHAR(10)&amp;触れないでください。!AU16&amp;CHAR(10)&amp;触れないでください。!AU17&amp;CHAR(10)&amp;触れないでください。!AU18&amp;CHAR(10)&amp;触れないでください。!AU19&amp;CHAR(10)&amp;触れないでください。!AU20&amp;CHAR(10)&amp;触れないでください。!AU21&amp;CHAR(10)&amp;触れないでください。!AU22&amp;CHAR(10)&amp;触れないでください。!AU23&amp;CHAR(10)&amp;触れないでください。!AU24&amp;CHAR(10)&amp;触れないでください。!AU25&amp;CHAR(10)&amp;触れないでください。!AU26&amp;CHAR(10)&amp;触れないでください。!AU27&amp;CHAR(10)&amp;触れないでください。!AU28&amp;CHAR(10)&amp;触れないでください。!AU29&amp;CHAR(10)&amp;触れないでください。!AU30&amp;CHAR(10)&amp;触れないでください。!AU31&amp;CHAR(10)&amp;触れないでください。!AU32&amp;CHAR(10)&amp;触れないでください。!AU33&amp;CHAR(10)&amp;触れないでください。!AU34&amp;CHAR(10)&amp;触れないでください。!AU35&amp;CHAR(10)&amp;触れないでください。!AU36&amp;CHAR(10)&amp;触れないでください。!AU37&amp;CHAR(10)&amp;触れないでください。!AU38&amp;CHAR(10)&amp;触れないでください。!AU39&amp;CHAR(10)&amp;触れないでください。!AU40&amp;CHAR(10)&amp;触れないでください。!AU41&amp;CHAR(10)&amp;触れないでください。!AU42&amp;CHAR(10)&amp;触れないでください。!AU43&amp;CHAR(10)&amp;触れないでください。!AU44&amp;CHAR(10)&amp;触れないでください。!AU45&amp;CHAR(10)&amp;触れないでください。!AU46&amp;CHAR(10)&amp;触れないでください。!AU47&amp;CHAR(10)&amp;触れないでください。!AU48&amp;CHAR(10)&amp;触れないでください。!AU49&amp;CHAR(10)&amp;触れないでください。!AU50&amp;CHAR(10)&amp;触れないでください。!AU51&amp;CHAR(10)&amp;触れないでください。!AU52&amp;CHAR(10)&amp;触れないでください。!AU53&amp;CHAR(10)&amp;触れないでください。!AU54&amp;CHAR(10)&amp;触れないでください。!AU55&amp;CHAR(10)&amp;触れないでください。!AU56&amp;CHAR(10)&amp;触れないでください。!AU57&amp;CHAR(10)&amp;触れないでください。!AU58&amp;CHAR(10)&amp;触れないでください。!AU59&amp;CHAR(10)&amp;触れないでください。!AU60&amp;CHAR(10)&amp;触れないでください。!AU61&amp;CHAR(10)&amp;触れないでください。!AU62&amp;CHAR(10)&amp;触れないでください。!AU63&amp;CHAR(10)&amp;触れないでください。!AU64&amp;CHAR(10)&amp;触れないでください。!AU65&amp;CHAR(10)&amp;触れないでください。!AU66&amp;CHAR(10)&amp;触れないでください。!AU67&amp;CHAR(10)&amp;触れないでください。!AU68&amp;CHAR(10)&amp;触れないでください。!AU69&amp;CHAR(10)&amp;触れないでください。!AU70&amp;CHAR(10)&amp;触れないでください。!AU71&amp;CHAR(10)&amp;触れないでください。!AU72&amp;CHAR(10)&amp;触れないでください。!AU73&amp;CHAR(10)&amp;触れないでください。!AU74&amp;CHAR(10)&amp;触れないでください。!AU75&amp;CHAR(10)&amp;触れないでください。!AU76&amp;CHAR(10)&amp;触れないでください。!AU77&amp;CHAR(10)&amp;触れないでください。!AU78&amp;CHAR(10)&amp;触れないでください。!AU79&amp;CHAR(10)&amp;触れないでください。!AU80&amp;CHAR(10)&amp;触れないでください。!AU81&amp;CHAR(10)&amp;触れないでください。!AU82&amp;CHAR(10)&amp;触れないでください。!AU83&amp;CHAR(10)&amp;触れないでください。!AU84&amp;CHAR(10)&amp;触れないでください。!AU85&amp;CHAR(10)&amp;触れないでください。!AU86&amp;CHAR(10)&amp;触れないでください。!AU87&amp;CHAR(10)&amp;触れないでください。!AU88&amp;CHAR(10)&amp;触れないでください。!AU89&amp;CHAR(10)&amp;触れないでください。!AU90&amp;CHAR(10)&amp;触れないでください。!AU91&amp;CHAR(10)&amp;触れないでください。!AU92&amp;CHAR(10)&amp;触れないでください。!AU93&amp;CHAR(10)&amp;触れないでください。!AU94&amp;CHAR(10)&amp;触れないでください。!AU95&amp;CHAR(10)&amp;触れないでください。!AU96&amp;CHAR(10)&amp;触れないでください。!AU97&amp;CHAR(10)&amp;触れないでください。!AU98&amp;CHAR(10)&amp;触れないでください。!AU99,O17)</f>
        <v xml:space="preserve">
</v>
      </c>
      <c r="I17" s="1238"/>
      <c r="J17" s="1238"/>
      <c r="K17" s="1239"/>
      <c r="L17" s="237"/>
      <c r="N17" s="278"/>
      <c r="O17" s="266"/>
    </row>
    <row r="18" spans="1:18" ht="52.25" customHeight="1" thickBot="1">
      <c r="A18" s="46"/>
      <c r="B18" s="1231"/>
      <c r="C18" s="56" t="s">
        <v>144</v>
      </c>
      <c r="D18" s="57"/>
      <c r="E18" s="58"/>
      <c r="F18" s="1206">
        <f>IF(N18="",触れないでください。!AZ100,N18)</f>
        <v>0</v>
      </c>
      <c r="G18" s="1207"/>
      <c r="H18" s="1198" t="str">
        <f>IF(O18="",触れないでください。!AY3&amp;CHAR(10)&amp;触れないでください。!AY4&amp;CHAR(10)&amp;触れないでください。!AY5&amp;CHAR(10)&amp;触れないでください。!AY6&amp;CHAR(10)&amp;触れないでください。!AY7&amp;CHAR(10)&amp;触れないでください。!AY8&amp;CHAR(10)&amp;触れないでください。!AY9&amp;CHAR(10)&amp;触れないでください。!AY10&amp;CHAR(10)&amp;触れないでください。!AY11&amp;CHAR(10)&amp;触れないでください。!AY12&amp;CHAR(10)&amp;触れないでください。!AY13&amp;CHAR(10)&amp;触れないでください。!AY14&amp;CHAR(10)&amp;触れないでください。!AY15&amp;CHAR(10)&amp;触れないでください。!AY16&amp;CHAR(10)&amp;触れないでください。!AY17&amp;CHAR(10)&amp;触れないでください。!AY18&amp;CHAR(10)&amp;触れないでください。!AY19&amp;CHAR(10)&amp;触れないでください。!AY20&amp;CHAR(10)&amp;触れないでください。!AY21&amp;CHAR(10)&amp;触れないでください。!AY22&amp;CHAR(10)&amp;触れないでください。!AY23&amp;CHAR(10)&amp;触れないでください。!AY24&amp;CHAR(10)&amp;触れないでください。!AY25&amp;CHAR(10)&amp;触れないでください。!AY26&amp;CHAR(10)&amp;触れないでください。!AY27&amp;CHAR(10)&amp;触れないでください。!AY28&amp;CHAR(10)&amp;触れないでください。!AY29&amp;CHAR(10)&amp;触れないでください。!AY30&amp;CHAR(10)&amp;触れないでください。!AY31&amp;CHAR(10)&amp;触れないでください。!AY32&amp;CHAR(10)&amp;触れないでください。!AY33&amp;CHAR(10)&amp;触れないでください。!AY34&amp;CHAR(10)&amp;触れないでください。!AY35&amp;CHAR(10)&amp;触れないでください。!AY36&amp;CHAR(10)&amp;触れないでください。!AY37&amp;CHAR(10)&amp;触れないでください。!AY38&amp;CHAR(10)&amp;触れないでください。!AY39&amp;CHAR(10)&amp;触れないでください。!AY40&amp;CHAR(10)&amp;触れないでください。!AY41&amp;CHAR(10)&amp;触れないでください。!AY42&amp;CHAR(10)&amp;触れないでください。!AY43&amp;CHAR(10)&amp;触れないでください。!AY44&amp;CHAR(10)&amp;触れないでください。!AY45&amp;CHAR(10)&amp;触れないでください。!AY46&amp;CHAR(10)&amp;触れないでください。!AY47&amp;CHAR(10)&amp;触れないでください。!AY48&amp;CHAR(10)&amp;触れないでください。!AY49&amp;CHAR(10)&amp;触れないでください。!AY50&amp;CHAR(10)&amp;触れないでください。!AY51&amp;CHAR(10)&amp;触れないでください。!AY52&amp;CHAR(10)&amp;触れないでください。!AY53&amp;CHAR(10)&amp;触れないでください。!AY54&amp;CHAR(10)&amp;触れないでください。!AY55&amp;CHAR(10)&amp;触れないでください。!AY56&amp;CHAR(10)&amp;触れないでください。!AY57&amp;CHAR(10)&amp;触れないでください。!AY58&amp;CHAR(10)&amp;触れないでください。!AY59&amp;CHAR(10)&amp;触れないでください。!AY60&amp;CHAR(10)&amp;触れないでください。!AY61&amp;CHAR(10)&amp;触れないでください。!AY62&amp;CHAR(10)&amp;触れないでください。!AY63&amp;CHAR(10)&amp;触れないでください。!AY64&amp;CHAR(10)&amp;触れないでください。!AY65&amp;CHAR(10)&amp;触れないでください。!AY66&amp;CHAR(10)&amp;触れないでください。!AY67&amp;CHAR(10)&amp;触れないでください。!AY68&amp;CHAR(10)&amp;触れないでください。!AY69&amp;CHAR(10)&amp;触れないでください。!AY70&amp;CHAR(10)&amp;触れないでください。!AY71&amp;CHAR(10)&amp;触れないでください。!AY72&amp;CHAR(10)&amp;触れないでください。!AY73&amp;CHAR(10)&amp;触れないでください。!AY74&amp;CHAR(10)&amp;触れないでください。!AY75&amp;CHAR(10)&amp;触れないでください。!AY76&amp;CHAR(10)&amp;触れないでください。!AY77&amp;CHAR(10)&amp;触れないでください。!AY78&amp;CHAR(10)&amp;触れないでください。!AY79&amp;CHAR(10)&amp;触れないでください。!AY80&amp;CHAR(10)&amp;触れないでください。!AY81&amp;CHAR(10)&amp;触れないでください。!AY82&amp;CHAR(10)&amp;触れないでください。!AY83&amp;CHAR(10)&amp;触れないでください。!AY84&amp;CHAR(10)&amp;触れないでください。!AY85&amp;CHAR(10)&amp;触れないでください。!AY86&amp;CHAR(10)&amp;触れないでください。!AY87&amp;CHAR(10)&amp;触れないでください。!AY88&amp;CHAR(10)&amp;触れないでください。!AY89&amp;CHAR(10)&amp;触れないでください。!AY90&amp;CHAR(10)&amp;触れないでください。!AY91&amp;CHAR(10)&amp;触れないでください。!AY92&amp;CHAR(10)&amp;触れないでください。!AY93&amp;CHAR(10)&amp;触れないでください。!AY94&amp;CHAR(10)&amp;触れないでください。!AY95&amp;CHAR(10)&amp;触れないでください。!AY96&amp;CHAR(10)&amp;触れないでください。!AY97&amp;CHAR(10)&amp;触れないでください。!AY98&amp;CHAR(10)&amp;触れないでください。!AY99,O18)</f>
        <v xml:space="preserve">
</v>
      </c>
      <c r="I18" s="1199"/>
      <c r="J18" s="1199"/>
      <c r="K18" s="1200"/>
      <c r="L18" s="237"/>
      <c r="N18" s="279"/>
      <c r="O18" s="267"/>
    </row>
    <row r="19" spans="1:18" ht="52.25" customHeight="1" thickBot="1">
      <c r="B19" s="1222" t="s">
        <v>179</v>
      </c>
      <c r="C19" s="1223"/>
      <c r="D19" s="1223"/>
      <c r="E19" s="1224"/>
      <c r="F19" s="1225">
        <f>F5+F6+F7</f>
        <v>0</v>
      </c>
      <c r="G19" s="1226"/>
      <c r="H19" s="1227"/>
      <c r="I19" s="1228"/>
      <c r="J19" s="1228"/>
      <c r="K19" s="1229"/>
      <c r="L19" s="237"/>
      <c r="N19" s="1271"/>
      <c r="O19" s="1272"/>
    </row>
    <row r="20" spans="1:18" ht="15" customHeight="1" thickBot="1">
      <c r="B20" s="59"/>
      <c r="C20" s="59"/>
      <c r="D20" s="59"/>
      <c r="E20" s="59"/>
      <c r="F20" s="60"/>
      <c r="G20" s="60"/>
      <c r="H20" s="61"/>
      <c r="I20" s="61"/>
      <c r="J20" s="61"/>
      <c r="K20" s="62"/>
      <c r="L20" s="237"/>
      <c r="N20" s="1273"/>
      <c r="O20" s="1274"/>
    </row>
    <row r="21" spans="1:18" ht="52.25" customHeight="1" thickBot="1">
      <c r="B21" s="1261" t="s">
        <v>180</v>
      </c>
      <c r="C21" s="1262"/>
      <c r="D21" s="1262"/>
      <c r="E21" s="1263"/>
      <c r="F21" s="1264">
        <f>IF(N21="",触れないでください。!BD100,N21)</f>
        <v>0</v>
      </c>
      <c r="G21" s="1265"/>
      <c r="H21" s="1266" t="str">
        <f>IF(O21="",触れないでください。!BC3&amp;CHAR(10)&amp;触れないでください。!BC4&amp;CHAR(10)&amp;触れないでください。!BC5&amp;CHAR(10)&amp;触れないでください。!BC6&amp;CHAR(10)&amp;触れないでください。!BC7&amp;CHAR(10)&amp;触れないでください。!BC8&amp;CHAR(10)&amp;触れないでください。!BC9&amp;CHAR(10)&amp;触れないでください。!BC10&amp;CHAR(10)&amp;触れないでください。!BC11&amp;CHAR(10)&amp;触れないでください。!BC12&amp;CHAR(10)&amp;触れないでください。!BC13&amp;CHAR(10)&amp;触れないでください。!BC14&amp;CHAR(10)&amp;触れないでください。!BC15&amp;CHAR(10)&amp;触れないでください。!BC16&amp;CHAR(10)&amp;触れないでください。!BC17&amp;CHAR(10)&amp;触れないでください。!BC18&amp;CHAR(10)&amp;触れないでください。!BC19&amp;CHAR(10)&amp;触れないでください。!BC20&amp;CHAR(10)&amp;触れないでください。!BC21&amp;CHAR(10)&amp;触れないでください。!BC22&amp;CHAR(10)&amp;触れないでください。!BC23&amp;CHAR(10)&amp;触れないでください。!BC24&amp;CHAR(10)&amp;触れないでください。!BC25&amp;CHAR(10)&amp;触れないでください。!BC26&amp;CHAR(10)&amp;触れないでください。!BC27&amp;CHAR(10)&amp;触れないでください。!BC28&amp;CHAR(10)&amp;触れないでください。!BC29&amp;CHAR(10)&amp;触れないでください。!BC30&amp;CHAR(10)&amp;触れないでください。!BC31&amp;CHAR(10)&amp;触れないでください。!BC32&amp;CHAR(10)&amp;触れないでください。!BC33&amp;CHAR(10)&amp;触れないでください。!BC34&amp;CHAR(10)&amp;触れないでください。!BC35&amp;CHAR(10)&amp;触れないでください。!BC36&amp;CHAR(10)&amp;触れないでください。!BC37&amp;CHAR(10)&amp;触れないでください。!BC38&amp;CHAR(10)&amp;触れないでください。!BC39&amp;CHAR(10)&amp;触れないでください。!BC40&amp;CHAR(10)&amp;触れないでください。!BC41&amp;CHAR(10)&amp;触れないでください。!BC42&amp;CHAR(10)&amp;触れないでください。!BC43&amp;CHAR(10)&amp;触れないでください。!BC44&amp;CHAR(10)&amp;触れないでください。!BC45&amp;CHAR(10)&amp;触れないでください。!BC46&amp;CHAR(10)&amp;触れないでください。!BC47&amp;CHAR(10)&amp;触れないでください。!BC48&amp;CHAR(10)&amp;触れないでください。!BC49&amp;CHAR(10)&amp;触れないでください。!BC50&amp;CHAR(10)&amp;触れないでください。!BC51&amp;CHAR(10)&amp;触れないでください。!BC52&amp;CHAR(10)&amp;触れないでください。!BC53&amp;CHAR(10)&amp;触れないでください。!BC54&amp;CHAR(10)&amp;触れないでください。!BC55&amp;CHAR(10)&amp;触れないでください。!BC56&amp;CHAR(10)&amp;触れないでください。!BC57&amp;CHAR(10)&amp;触れないでください。!BC58&amp;CHAR(10)&amp;触れないでください。!BC59&amp;CHAR(10)&amp;触れないでください。!BC60&amp;CHAR(10)&amp;触れないでください。!BC61&amp;CHAR(10)&amp;触れないでください。!BC62&amp;CHAR(10)&amp;触れないでください。!BC63&amp;CHAR(10)&amp;触れないでください。!BC64&amp;CHAR(10)&amp;触れないでください。!BC65&amp;CHAR(10)&amp;触れないでください。!BC66&amp;CHAR(10)&amp;触れないでください。!BC67&amp;CHAR(10)&amp;触れないでください。!BC68&amp;CHAR(10)&amp;触れないでください。!BC69&amp;CHAR(10)&amp;触れないでください。!BC70&amp;CHAR(10)&amp;触れないでください。!BC71&amp;CHAR(10)&amp;触れないでください。!BC72&amp;CHAR(10)&amp;触れないでください。!BC73&amp;CHAR(10)&amp;触れないでください。!BC74&amp;CHAR(10)&amp;触れないでください。!BC75&amp;CHAR(10)&amp;触れないでください。!BC76&amp;CHAR(10)&amp;触れないでください。!BC77&amp;CHAR(10)&amp;触れないでください。!BC78&amp;CHAR(10)&amp;触れないでください。!BC79&amp;CHAR(10)&amp;触れないでください。!BC80&amp;CHAR(10)&amp;触れないでください。!BC81&amp;CHAR(10)&amp;触れないでください。!BC82&amp;CHAR(10)&amp;触れないでください。!BC83&amp;CHAR(10)&amp;触れないでください。!BC84&amp;CHAR(10)&amp;触れないでください。!BC85&amp;CHAR(10)&amp;触れないでください。!BC86&amp;CHAR(10)&amp;触れないでください。!BC87&amp;CHAR(10)&amp;触れないでください。!BC88&amp;CHAR(10)&amp;触れないでください。!BC89&amp;CHAR(10)&amp;触れないでください。!BC90&amp;CHAR(10)&amp;触れないでください。!BC91&amp;CHAR(10)&amp;触れないでください。!BC92&amp;CHAR(10)&amp;触れないでください。!BC93&amp;CHAR(10)&amp;触れないでください。!BC94&amp;CHAR(10)&amp;触れないでください。!BC95&amp;CHAR(10)&amp;触れないでください。!BC96&amp;CHAR(10)&amp;触れないでください。!BC97&amp;CHAR(10)&amp;触れないでください。!BC98&amp;CHAR(10)&amp;触れないでください。!BC99,O21)</f>
        <v xml:space="preserve">
</v>
      </c>
      <c r="I21" s="1267"/>
      <c r="J21" s="1267"/>
      <c r="K21" s="1268"/>
      <c r="L21" s="237"/>
      <c r="N21" s="280"/>
      <c r="O21" s="262"/>
    </row>
    <row r="22" spans="1:18" ht="14" customHeight="1" thickBot="1">
      <c r="B22" s="63"/>
      <c r="C22" s="63"/>
      <c r="D22" s="63"/>
      <c r="E22" s="63"/>
      <c r="F22" s="64"/>
      <c r="G22" s="64"/>
      <c r="H22" s="63"/>
      <c r="I22" s="63"/>
      <c r="J22" s="63"/>
      <c r="K22" s="63"/>
      <c r="L22" s="237"/>
      <c r="N22" s="239"/>
      <c r="O22" s="240"/>
    </row>
    <row r="23" spans="1:18" ht="52.25" customHeight="1" thickTop="1" thickBot="1">
      <c r="B23" s="1258" t="s">
        <v>143</v>
      </c>
      <c r="C23" s="1259"/>
      <c r="D23" s="1259"/>
      <c r="E23" s="1260"/>
      <c r="F23" s="1201">
        <f>F19+F21</f>
        <v>0</v>
      </c>
      <c r="G23" s="1202"/>
      <c r="H23" s="65"/>
      <c r="I23" s="61"/>
      <c r="J23" s="61"/>
      <c r="K23" s="63"/>
      <c r="L23" s="241"/>
      <c r="N23" s="239"/>
      <c r="O23" s="240"/>
    </row>
    <row r="24" spans="1:18" ht="10.4" customHeight="1">
      <c r="B24" s="66"/>
      <c r="C24" s="66"/>
      <c r="D24" s="66"/>
      <c r="E24" s="66"/>
      <c r="F24" s="66"/>
      <c r="G24" s="66"/>
      <c r="H24" s="67"/>
      <c r="I24" s="67"/>
      <c r="J24" s="67"/>
      <c r="K24" s="68"/>
      <c r="L24" s="62"/>
      <c r="N24" s="239"/>
      <c r="O24" s="240"/>
    </row>
    <row r="25" spans="1:18" ht="29" customHeight="1">
      <c r="B25" s="69" t="s">
        <v>142</v>
      </c>
      <c r="C25" s="70"/>
      <c r="D25" s="71"/>
      <c r="E25" s="70"/>
      <c r="F25" s="70"/>
      <c r="G25" s="70"/>
      <c r="H25" s="67"/>
      <c r="I25" s="72"/>
      <c r="J25" s="72"/>
      <c r="K25" s="68"/>
      <c r="L25" s="242"/>
      <c r="N25" s="239"/>
      <c r="O25" s="240"/>
    </row>
    <row r="26" spans="1:18" ht="24" customHeight="1" thickBot="1">
      <c r="B26" s="73" t="s">
        <v>141</v>
      </c>
      <c r="C26" s="74"/>
      <c r="D26" s="74"/>
      <c r="E26" s="74"/>
      <c r="F26" s="74"/>
      <c r="G26" s="74"/>
      <c r="H26" s="74"/>
      <c r="I26" s="74"/>
      <c r="J26" s="72"/>
      <c r="K26" s="68"/>
      <c r="L26" s="242"/>
      <c r="N26" s="239"/>
      <c r="O26" s="240"/>
    </row>
    <row r="27" spans="1:18" ht="27" customHeight="1" thickBot="1">
      <c r="A27" s="46"/>
      <c r="B27" s="1277" t="s">
        <v>140</v>
      </c>
      <c r="C27" s="1278"/>
      <c r="D27" s="1278"/>
      <c r="E27" s="1279"/>
      <c r="F27" s="1193" t="s">
        <v>139</v>
      </c>
      <c r="G27" s="1194"/>
      <c r="H27" s="1195" t="s">
        <v>138</v>
      </c>
      <c r="I27" s="1196"/>
      <c r="J27" s="1196"/>
      <c r="K27" s="1197"/>
      <c r="L27" s="242"/>
      <c r="N27" s="233" t="s">
        <v>352</v>
      </c>
      <c r="O27" s="234" t="s">
        <v>351</v>
      </c>
    </row>
    <row r="28" spans="1:18" ht="53" customHeight="1">
      <c r="B28" s="1251" t="s">
        <v>392</v>
      </c>
      <c r="C28" s="1252"/>
      <c r="D28" s="1252"/>
      <c r="E28" s="1253"/>
      <c r="F28" s="1254">
        <f>IF(N28="",触れないでください。!BH100,N28)</f>
        <v>0</v>
      </c>
      <c r="G28" s="1255"/>
      <c r="H28" s="1169" t="str">
        <f>IF(O28="",触れないでください。!BG3&amp;CHAR(10)&amp;触れないでください。!BG4&amp;CHAR(10)&amp;触れないでください。!BG5&amp;CHAR(10)&amp;触れないでください。!BG6&amp;CHAR(10)&amp;触れないでください。!BG7&amp;CHAR(10)&amp;触れないでください。!BG8&amp;CHAR(10)&amp;触れないでください。!BG9&amp;CHAR(10)&amp;触れないでください。!BG10&amp;CHAR(10)&amp;触れないでください。!BG11&amp;CHAR(10)&amp;触れないでください。!BG12&amp;CHAR(10)&amp;触れないでください。!BG13&amp;CHAR(10)&amp;触れないでください。!BG14&amp;CHAR(10)&amp;触れないでください。!BG15&amp;CHAR(10)&amp;触れないでください。!BG16&amp;CHAR(10)&amp;触れないでください。!BG17&amp;CHAR(10)&amp;触れないでください。!BG18&amp;CHAR(10)&amp;触れないでください。!BG19&amp;CHAR(10)&amp;触れないでください。!BG20&amp;CHAR(10)&amp;触れないでください。!BG21&amp;CHAR(10)&amp;触れないでください。!BG22&amp;CHAR(10)&amp;触れないでください。!BG23&amp;CHAR(10)&amp;触れないでください。!BG24&amp;CHAR(10)&amp;触れないでください。!BG25&amp;CHAR(10)&amp;触れないでください。!BG26&amp;CHAR(10)&amp;触れないでください。!BG27&amp;CHAR(10)&amp;触れないでください。!BG28&amp;CHAR(10)&amp;触れないでください。!BG29&amp;CHAR(10)&amp;触れないでください。!BG30&amp;CHAR(10)&amp;触れないでください。!BG31&amp;CHAR(10)&amp;触れないでください。!BG32&amp;CHAR(10)&amp;触れないでください。!BG33&amp;CHAR(10)&amp;触れないでください。!BG34&amp;CHAR(10)&amp;触れないでください。!BG35&amp;CHAR(10)&amp;触れないでください。!BG36&amp;CHAR(10)&amp;触れないでください。!BG37&amp;CHAR(10)&amp;触れないでください。!BG38&amp;CHAR(10)&amp;触れないでください。!BG39&amp;CHAR(10)&amp;触れないでください。!BG40&amp;CHAR(10)&amp;触れないでください。!BG41&amp;CHAR(10)&amp;触れないでください。!BG42&amp;CHAR(10)&amp;触れないでください。!BG43&amp;CHAR(10)&amp;触れないでください。!BG44&amp;CHAR(10)&amp;触れないでください。!BG45&amp;CHAR(10)&amp;触れないでください。!BG46&amp;CHAR(10)&amp;触れないでください。!BG47&amp;CHAR(10)&amp;触れないでください。!BG48&amp;CHAR(10)&amp;触れないでください。!BG49&amp;CHAR(10)&amp;触れないでください。!BG50&amp;CHAR(10)&amp;触れないでください。!BG51&amp;CHAR(10)&amp;触れないでください。!BG52&amp;CHAR(10)&amp;触れないでください。!BG53&amp;CHAR(10)&amp;触れないでください。!BG54&amp;CHAR(10)&amp;触れないでください。!BG55&amp;CHAR(10)&amp;触れないでください。!BG56&amp;CHAR(10)&amp;触れないでください。!BG57&amp;CHAR(10)&amp;触れないでください。!BG58&amp;CHAR(10)&amp;触れないでください。!BG59&amp;CHAR(10)&amp;触れないでください。!BG60&amp;CHAR(10)&amp;触れないでください。!BG61&amp;CHAR(10)&amp;触れないでください。!BG62&amp;CHAR(10)&amp;触れないでください。!BG63&amp;CHAR(10)&amp;触れないでください。!BG64&amp;CHAR(10)&amp;触れないでください。!BG65&amp;CHAR(10)&amp;触れないでください。!BG66&amp;CHAR(10)&amp;触れないでください。!BG67&amp;CHAR(10)&amp;触れないでください。!BG68&amp;CHAR(10)&amp;触れないでください。!BG69&amp;CHAR(10)&amp;触れないでください。!BG70&amp;CHAR(10)&amp;触れないでください。!BG71&amp;CHAR(10)&amp;触れないでください。!BG72&amp;CHAR(10)&amp;触れないでください。!BG73&amp;CHAR(10)&amp;触れないでください。!BG74&amp;CHAR(10)&amp;触れないでください。!BG75&amp;CHAR(10)&amp;触れないでください。!BG76&amp;CHAR(10)&amp;触れないでください。!BG77&amp;CHAR(10)&amp;触れないでください。!BG78&amp;CHAR(10)&amp;触れないでください。!BG79&amp;CHAR(10)&amp;触れないでください。!BG80&amp;CHAR(10)&amp;触れないでください。!BG81&amp;CHAR(10)&amp;触れないでください。!BG82&amp;CHAR(10)&amp;触れないでください。!BG83&amp;CHAR(10)&amp;触れないでください。!BG84&amp;CHAR(10)&amp;触れないでください。!BG85&amp;CHAR(10)&amp;触れないでください。!BG86&amp;CHAR(10)&amp;触れないでください。!BG87&amp;CHAR(10)&amp;触れないでください。!BG88&amp;CHAR(10)&amp;触れないでください。!BG89&amp;CHAR(10)&amp;触れないでください。!BG90&amp;CHAR(10)&amp;触れないでください。!BG91&amp;CHAR(10)&amp;触れないでください。!BG92&amp;CHAR(10)&amp;触れないでください。!BG93&amp;CHAR(10)&amp;触れないでください。!BG94&amp;CHAR(10)&amp;触れないでください。!BG95&amp;CHAR(10)&amp;触れないでください。!BG96&amp;CHAR(10)&amp;触れないでください。!BG97&amp;CHAR(10)&amp;触れないでください。!BG98&amp;CHAR(10)&amp;触れないでください。!BG99,O28)</f>
        <v xml:space="preserve">
</v>
      </c>
      <c r="I28" s="1256"/>
      <c r="J28" s="1256"/>
      <c r="K28" s="1257"/>
      <c r="L28" s="63"/>
      <c r="N28" s="281"/>
      <c r="O28" s="268"/>
    </row>
    <row r="29" spans="1:18" ht="55.5" customHeight="1">
      <c r="B29" s="1210" t="s">
        <v>393</v>
      </c>
      <c r="C29" s="1211"/>
      <c r="D29" s="1211"/>
      <c r="E29" s="1212"/>
      <c r="F29" s="1213">
        <f>IF(N29="",触れないでください。!BL100,N29)</f>
        <v>0</v>
      </c>
      <c r="G29" s="1214"/>
      <c r="H29" s="1215" t="str">
        <f>IF(O29="",触れないでください。!BK3&amp;CHAR(10)&amp;触れないでください。!BK4&amp;CHAR(10)&amp;触れないでください。!BK5&amp;CHAR(10)&amp;触れないでください。!BK6&amp;CHAR(10)&amp;触れないでください。!BK7&amp;CHAR(10)&amp;触れないでください。!BK8&amp;CHAR(10)&amp;触れないでください。!BK9&amp;CHAR(10)&amp;触れないでください。!BK10&amp;CHAR(10)&amp;触れないでください。!BK11&amp;CHAR(10)&amp;触れないでください。!BK12&amp;CHAR(10)&amp;触れないでください。!BK13&amp;CHAR(10)&amp;触れないでください。!BK14&amp;CHAR(10)&amp;触れないでください。!BK15&amp;CHAR(10)&amp;触れないでください。!BK16&amp;CHAR(10)&amp;触れないでください。!BK17&amp;CHAR(10)&amp;触れないでください。!BK18&amp;CHAR(10)&amp;触れないでください。!BK19&amp;CHAR(10)&amp;触れないでください。!BK20&amp;CHAR(10)&amp;触れないでください。!BK21&amp;CHAR(10)&amp;触れないでください。!BK22&amp;CHAR(10)&amp;触れないでください。!BK23&amp;CHAR(10)&amp;触れないでください。!BK24&amp;CHAR(10)&amp;触れないでください。!BK25&amp;CHAR(10)&amp;触れないでください。!BK26&amp;CHAR(10)&amp;触れないでください。!BK27&amp;CHAR(10)&amp;触れないでください。!BK28&amp;CHAR(10)&amp;触れないでください。!BK29&amp;CHAR(10)&amp;触れないでください。!BK30&amp;CHAR(10)&amp;触れないでください。!BK31&amp;CHAR(10)&amp;触れないでください。!BK32&amp;CHAR(10)&amp;触れないでください。!BK33&amp;CHAR(10)&amp;触れないでください。!BK34&amp;CHAR(10)&amp;触れないでください。!BK35&amp;CHAR(10)&amp;触れないでください。!BK36&amp;CHAR(10)&amp;触れないでください。!BK37&amp;CHAR(10)&amp;触れないでください。!BK38&amp;CHAR(10)&amp;触れないでください。!BK39&amp;CHAR(10)&amp;触れないでください。!BK40&amp;CHAR(10)&amp;触れないでください。!BK41&amp;CHAR(10)&amp;触れないでください。!BK42&amp;CHAR(10)&amp;触れないでください。!BK43&amp;CHAR(10)&amp;触れないでください。!BK44&amp;CHAR(10)&amp;触れないでください。!BK45&amp;CHAR(10)&amp;触れないでください。!BK46&amp;CHAR(10)&amp;触れないでください。!BK47&amp;CHAR(10)&amp;触れないでください。!BK48&amp;CHAR(10)&amp;触れないでください。!BK49&amp;CHAR(10)&amp;触れないでください。!BK50&amp;CHAR(10)&amp;触れないでください。!BK51&amp;CHAR(10)&amp;触れないでください。!BK52&amp;CHAR(10)&amp;触れないでください。!BK53&amp;CHAR(10)&amp;触れないでください。!BK54&amp;CHAR(10)&amp;触れないでください。!BK55&amp;CHAR(10)&amp;触れないでください。!BK56&amp;CHAR(10)&amp;触れないでください。!BK57&amp;CHAR(10)&amp;触れないでください。!BK58&amp;CHAR(10)&amp;触れないでください。!BK59&amp;CHAR(10)&amp;触れないでください。!BK60&amp;CHAR(10)&amp;触れないでください。!BK61&amp;CHAR(10)&amp;触れないでください。!BK62&amp;CHAR(10)&amp;触れないでください。!BK63&amp;CHAR(10)&amp;触れないでください。!BK64&amp;CHAR(10)&amp;触れないでください。!BK65&amp;CHAR(10)&amp;触れないでください。!BK66&amp;CHAR(10)&amp;触れないでください。!BK67&amp;CHAR(10)&amp;触れないでください。!BK68&amp;CHAR(10)&amp;触れないでください。!BK69&amp;CHAR(10)&amp;触れないでください。!BK70&amp;CHAR(10)&amp;触れないでください。!BK71&amp;CHAR(10)&amp;触れないでください。!BK72&amp;CHAR(10)&amp;触れないでください。!BK73&amp;CHAR(10)&amp;触れないでください。!BK74&amp;CHAR(10)&amp;触れないでください。!BK75&amp;CHAR(10)&amp;触れないでください。!BK76&amp;CHAR(10)&amp;触れないでください。!BK77&amp;CHAR(10)&amp;触れないでください。!BK78&amp;CHAR(10)&amp;触れないでください。!BK79&amp;CHAR(10)&amp;触れないでください。!BK80&amp;CHAR(10)&amp;触れないでください。!BK81&amp;CHAR(10)&amp;触れないでください。!BK82&amp;CHAR(10)&amp;触れないでください。!BK83&amp;CHAR(10)&amp;触れないでください。!BK84&amp;CHAR(10)&amp;触れないでください。!BK85&amp;CHAR(10)&amp;触れないでください。!BK86&amp;CHAR(10)&amp;触れないでください。!BK87&amp;CHAR(10)&amp;触れないでください。!BK88&amp;CHAR(10)&amp;触れないでください。!BK89&amp;CHAR(10)&amp;触れないでください。!BK90&amp;CHAR(10)&amp;触れないでください。!BK91&amp;CHAR(10)&amp;触れないでください。!BK92&amp;CHAR(10)&amp;触れないでください。!BK93&amp;CHAR(10)&amp;触れないでください。!BK94&amp;CHAR(10)&amp;触れないでください。!BK95&amp;CHAR(10)&amp;触れないでください。!BK96&amp;CHAR(10)&amp;触れないでください。!BK97&amp;CHAR(10)&amp;触れないでください。!BK98&amp;CHAR(10)&amp;触れないでください。!BK99,O29)</f>
        <v xml:space="preserve">
</v>
      </c>
      <c r="I29" s="1216"/>
      <c r="J29" s="1216"/>
      <c r="K29" s="1217"/>
      <c r="L29" s="63"/>
      <c r="N29" s="282"/>
      <c r="O29" s="269"/>
      <c r="P29" s="186"/>
      <c r="Q29" s="186"/>
      <c r="R29" s="186"/>
    </row>
    <row r="30" spans="1:18" ht="52.25" customHeight="1" thickBot="1">
      <c r="B30" s="1210" t="s">
        <v>394</v>
      </c>
      <c r="C30" s="1211"/>
      <c r="D30" s="1211"/>
      <c r="E30" s="1212"/>
      <c r="F30" s="1213">
        <f>IF(N30="",触れないでください。!BP100,N30)</f>
        <v>0</v>
      </c>
      <c r="G30" s="1214"/>
      <c r="H30" s="1245" t="str">
        <f>IF(O30="",触れないでください。!BO3&amp;CHAR(10)&amp;触れないでください。!BO4&amp;CHAR(10)&amp;触れないでください。!BO5&amp;CHAR(10)&amp;触れないでください。!BO6&amp;CHAR(10)&amp;触れないでください。!BO7&amp;CHAR(10)&amp;触れないでください。!BO8&amp;CHAR(10)&amp;触れないでください。!BO9&amp;CHAR(10)&amp;触れないでください。!BO10&amp;CHAR(10)&amp;触れないでください。!BO11&amp;CHAR(10)&amp;触れないでください。!BO12&amp;CHAR(10)&amp;触れないでください。!BO13&amp;CHAR(10)&amp;触れないでください。!BO14&amp;CHAR(10)&amp;触れないでください。!BO15&amp;CHAR(10)&amp;触れないでください。!BO16&amp;CHAR(10)&amp;触れないでください。!BO17&amp;CHAR(10)&amp;触れないでください。!BO18&amp;CHAR(10)&amp;触れないでください。!BO19&amp;CHAR(10)&amp;触れないでください。!BO20&amp;CHAR(10)&amp;触れないでください。!BO21&amp;CHAR(10)&amp;触れないでください。!BO22&amp;CHAR(10)&amp;触れないでください。!BO23&amp;CHAR(10)&amp;触れないでください。!BO24&amp;CHAR(10)&amp;触れないでください。!BO25&amp;CHAR(10)&amp;触れないでください。!BO26&amp;CHAR(10)&amp;触れないでください。!BO27&amp;CHAR(10)&amp;触れないでください。!BO28&amp;CHAR(10)&amp;触れないでください。!BO29&amp;CHAR(10)&amp;触れないでください。!BO30&amp;CHAR(10)&amp;触れないでください。!BO31&amp;CHAR(10)&amp;触れないでください。!BO32&amp;CHAR(10)&amp;触れないでください。!BO33&amp;CHAR(10)&amp;触れないでください。!BO34&amp;CHAR(10)&amp;触れないでください。!BO35&amp;CHAR(10)&amp;触れないでください。!BO36&amp;CHAR(10)&amp;触れないでください。!BO37&amp;CHAR(10)&amp;触れないでください。!BO38&amp;CHAR(10)&amp;触れないでください。!BO39&amp;CHAR(10)&amp;触れないでください。!BO40&amp;CHAR(10)&amp;触れないでください。!BO41&amp;CHAR(10)&amp;触れないでください。!BO42&amp;CHAR(10)&amp;触れないでください。!BO43&amp;CHAR(10)&amp;触れないでください。!BO44&amp;CHAR(10)&amp;触れないでください。!BO45&amp;CHAR(10)&amp;触れないでください。!BO46&amp;CHAR(10)&amp;触れないでください。!BO47&amp;CHAR(10)&amp;触れないでください。!BO48&amp;CHAR(10)&amp;触れないでください。!BO49&amp;CHAR(10)&amp;触れないでください。!BO50&amp;CHAR(10)&amp;触れないでください。!BO51&amp;CHAR(10)&amp;触れないでください。!BO52&amp;CHAR(10)&amp;触れないでください。!BO53&amp;CHAR(10)&amp;触れないでください。!BO54&amp;CHAR(10)&amp;触れないでください。!BO55&amp;CHAR(10)&amp;触れないでください。!BO56&amp;CHAR(10)&amp;触れないでください。!BO57&amp;CHAR(10)&amp;触れないでください。!BO58&amp;CHAR(10)&amp;触れないでください。!BO59&amp;CHAR(10)&amp;触れないでください。!BO60&amp;CHAR(10)&amp;触れないでください。!BO61&amp;CHAR(10)&amp;触れないでください。!BO62&amp;CHAR(10)&amp;触れないでください。!BO63&amp;CHAR(10)&amp;触れないでください。!BO64&amp;CHAR(10)&amp;触れないでください。!BO65&amp;CHAR(10)&amp;触れないでください。!BO66&amp;CHAR(10)&amp;触れないでください。!BO67&amp;CHAR(10)&amp;触れないでください。!BO68&amp;CHAR(10)&amp;触れないでください。!BO69&amp;CHAR(10)&amp;触れないでください。!BO70&amp;CHAR(10)&amp;触れないでください。!BO71&amp;CHAR(10)&amp;触れないでください。!BO72&amp;CHAR(10)&amp;触れないでください。!BO73&amp;CHAR(10)&amp;触れないでください。!BO74&amp;CHAR(10)&amp;触れないでください。!BO75&amp;CHAR(10)&amp;触れないでください。!BO76&amp;CHAR(10)&amp;触れないでください。!BO77&amp;CHAR(10)&amp;触れないでください。!BO78&amp;CHAR(10)&amp;触れないでください。!BO79&amp;CHAR(10)&amp;触れないでください。!BO80&amp;CHAR(10)&amp;触れないでください。!BO81&amp;CHAR(10)&amp;触れないでください。!BO82&amp;CHAR(10)&amp;触れないでください。!BO83&amp;CHAR(10)&amp;触れないでください。!BO84&amp;CHAR(10)&amp;触れないでください。!BO85&amp;CHAR(10)&amp;触れないでください。!BO86&amp;CHAR(10)&amp;触れないでください。!BO87&amp;CHAR(10)&amp;触れないでください。!BO88&amp;CHAR(10)&amp;触れないでください。!BO89&amp;CHAR(10)&amp;触れないでください。!BO90&amp;CHAR(10)&amp;触れないでください。!BO91&amp;CHAR(10)&amp;触れないでください。!BO92&amp;CHAR(10)&amp;触れないでください。!BO93&amp;CHAR(10)&amp;触れないでください。!BO94&amp;CHAR(10)&amp;触れないでください。!BO95&amp;CHAR(10)&amp;触れないでください。!BO96&amp;CHAR(10)&amp;触れないでください。!BO97&amp;CHAR(10)&amp;触れないでください。!BO98&amp;CHAR(10)&amp;触れないでください。!BO99,O30)</f>
        <v xml:space="preserve">
</v>
      </c>
      <c r="I30" s="1246"/>
      <c r="J30" s="1246"/>
      <c r="K30" s="1247"/>
      <c r="L30" s="63"/>
      <c r="N30" s="283"/>
      <c r="O30" s="270"/>
    </row>
    <row r="31" spans="1:18" ht="52.25" customHeight="1" thickTop="1" thickBot="1">
      <c r="B31" s="1248" t="s">
        <v>348</v>
      </c>
      <c r="C31" s="1249"/>
      <c r="D31" s="1249"/>
      <c r="E31" s="1250"/>
      <c r="F31" s="1186">
        <f>F28+F29+F30</f>
        <v>0</v>
      </c>
      <c r="G31" s="1187"/>
      <c r="H31" s="1188" t="str">
        <f>IF(F31&gt;=F21,"","←　C 収益合計 ≧ Ｂ その他の費用　としてください。")</f>
        <v/>
      </c>
      <c r="I31" s="1189"/>
      <c r="J31" s="1189"/>
      <c r="K31" s="1189"/>
      <c r="L31" s="68"/>
    </row>
    <row r="32" spans="1:18" ht="9" customHeight="1">
      <c r="B32" s="75"/>
      <c r="C32" s="75"/>
      <c r="D32" s="75"/>
      <c r="E32" s="75"/>
      <c r="F32" s="75"/>
      <c r="G32" s="75"/>
      <c r="H32" s="75"/>
      <c r="I32" s="75"/>
      <c r="J32" s="75"/>
      <c r="K32" s="75"/>
      <c r="L32" s="68"/>
    </row>
    <row r="33" spans="1:12" ht="25.4" customHeight="1" thickBot="1">
      <c r="B33" s="76" t="s">
        <v>137</v>
      </c>
      <c r="C33" s="77"/>
      <c r="D33" s="77"/>
      <c r="E33" s="78"/>
      <c r="F33" s="78"/>
      <c r="G33" s="78"/>
      <c r="H33" s="78"/>
      <c r="I33" s="79"/>
      <c r="J33" s="1184" t="s">
        <v>181</v>
      </c>
      <c r="K33" s="1185"/>
      <c r="L33" s="236"/>
    </row>
    <row r="34" spans="1:12" ht="52.25" customHeight="1" thickTop="1" thickBot="1">
      <c r="A34" s="80"/>
      <c r="B34" s="1218" t="s">
        <v>349</v>
      </c>
      <c r="C34" s="1219"/>
      <c r="D34" s="1220"/>
      <c r="E34" s="81" t="s">
        <v>136</v>
      </c>
      <c r="F34" s="1243">
        <f>IF(F35=0,0,IF((F16/F23)&gt;=0.5,"委託比率が
５０％以上",IF(F35,IF(OR(20000000&lt;F35,F35&lt;500000),"限度額の範囲としてください",F35))))</f>
        <v>0</v>
      </c>
      <c r="G34" s="1244"/>
      <c r="H34" s="82" t="s">
        <v>135</v>
      </c>
      <c r="I34" s="82" t="s">
        <v>134</v>
      </c>
      <c r="J34" s="83">
        <f>ROUNDDOWN(F34,-3)</f>
        <v>0</v>
      </c>
      <c r="K34" s="84" t="s">
        <v>133</v>
      </c>
      <c r="L34" s="243"/>
    </row>
    <row r="35" spans="1:12" ht="12" customHeight="1" thickTop="1">
      <c r="F35" s="1182">
        <f>F23-F31</f>
        <v>0</v>
      </c>
      <c r="G35" s="1183"/>
      <c r="L35" s="243"/>
    </row>
    <row r="36" spans="1:12" ht="28.5" customHeight="1">
      <c r="L36" s="243"/>
    </row>
    <row r="37" spans="1:12" ht="28.5" customHeight="1">
      <c r="L37" s="244"/>
    </row>
    <row r="38" spans="1:12" ht="28.5" customHeight="1">
      <c r="L38" s="75"/>
    </row>
    <row r="39" spans="1:12" ht="28.5" customHeight="1">
      <c r="L39" s="79"/>
    </row>
    <row r="40" spans="1:12" ht="28.5" customHeight="1">
      <c r="L40" s="245"/>
    </row>
  </sheetData>
  <sheetProtection algorithmName="SHA-512" hashValue="5lcqWK4TFy/gc/+S1Pq/dR9qop7EAawg3rEKDINSYlhMjTlgJeS5P6IXJg3hPIiVjZL7eV3Kl8RnmGasxq/FSw==" saltValue="AFPP0RKT3kdWHofcHlzSgw==" spinCount="100000" sheet="1" formatColumns="0" formatRows="0" selectLockedCells="1"/>
  <protectedRanges>
    <protectedRange sqref="P29:R29 B1:K34" name="範囲2"/>
    <protectedRange sqref="F5:K6 H8:K18 H21:K21 H28:K30" name="範囲1"/>
    <protectedRange sqref="O29" name="範囲2_2"/>
  </protectedRanges>
  <mergeCells count="69">
    <mergeCell ref="N7:O7"/>
    <mergeCell ref="N19:O20"/>
    <mergeCell ref="N3:O3"/>
    <mergeCell ref="B27:E27"/>
    <mergeCell ref="F17:G17"/>
    <mergeCell ref="H17:K17"/>
    <mergeCell ref="F12:G12"/>
    <mergeCell ref="H12:K12"/>
    <mergeCell ref="B3:H3"/>
    <mergeCell ref="B4:E4"/>
    <mergeCell ref="F4:G4"/>
    <mergeCell ref="H4:K4"/>
    <mergeCell ref="F9:G9"/>
    <mergeCell ref="H9:K9"/>
    <mergeCell ref="B28:E28"/>
    <mergeCell ref="F28:G28"/>
    <mergeCell ref="H28:K28"/>
    <mergeCell ref="B23:E23"/>
    <mergeCell ref="B21:E21"/>
    <mergeCell ref="F21:G21"/>
    <mergeCell ref="H21:K21"/>
    <mergeCell ref="F34:G34"/>
    <mergeCell ref="B30:E30"/>
    <mergeCell ref="F30:G30"/>
    <mergeCell ref="H30:K30"/>
    <mergeCell ref="B31:E31"/>
    <mergeCell ref="B1:D1"/>
    <mergeCell ref="B19:E19"/>
    <mergeCell ref="F19:G19"/>
    <mergeCell ref="H19:K19"/>
    <mergeCell ref="B8:B18"/>
    <mergeCell ref="C11:E11"/>
    <mergeCell ref="F14:G14"/>
    <mergeCell ref="H14:K14"/>
    <mergeCell ref="F15:G15"/>
    <mergeCell ref="H15:K15"/>
    <mergeCell ref="F10:G10"/>
    <mergeCell ref="H10:K10"/>
    <mergeCell ref="F13:G13"/>
    <mergeCell ref="H13:K13"/>
    <mergeCell ref="F11:G11"/>
    <mergeCell ref="H11:K11"/>
    <mergeCell ref="F35:G35"/>
    <mergeCell ref="J33:K33"/>
    <mergeCell ref="F31:G31"/>
    <mergeCell ref="H31:K31"/>
    <mergeCell ref="C16:E16"/>
    <mergeCell ref="F27:G27"/>
    <mergeCell ref="H27:K27"/>
    <mergeCell ref="H18:K18"/>
    <mergeCell ref="F23:G23"/>
    <mergeCell ref="H16:K16"/>
    <mergeCell ref="F18:G18"/>
    <mergeCell ref="F16:G16"/>
    <mergeCell ref="B29:E29"/>
    <mergeCell ref="F29:G29"/>
    <mergeCell ref="H29:K29"/>
    <mergeCell ref="B34:D34"/>
    <mergeCell ref="F2:K2"/>
    <mergeCell ref="B5:E5"/>
    <mergeCell ref="C8:E8"/>
    <mergeCell ref="F8:G8"/>
    <mergeCell ref="H8:K8"/>
    <mergeCell ref="F5:G5"/>
    <mergeCell ref="H5:K5"/>
    <mergeCell ref="H7:K7"/>
    <mergeCell ref="F6:G6"/>
    <mergeCell ref="H6:K6"/>
    <mergeCell ref="F7:G7"/>
  </mergeCells>
  <phoneticPr fontId="1"/>
  <printOptions horizontalCentered="1"/>
  <pageMargins left="0.31496062992125984" right="0.31496062992125984" top="0.74803149606299213" bottom="0.35433070866141736" header="0.43307086614173229" footer="0.31496062992125984"/>
  <pageSetup paperSize="9" scale="57" orientation="portrait" r:id="rId1"/>
  <headerFooter differentFirst="1" scaleWithDoc="0" alignWithMargins="0"/>
  <drawing r:id="rId2"/>
  <legacyDrawing r:id="rId3"/>
  <extLst>
    <ext xmlns:x14="http://schemas.microsoft.com/office/spreadsheetml/2009/9/main" uri="{CCE6A557-97BC-4b89-ADB6-D9C93CAAB3DF}">
      <x14:dataValidations xmlns:xm="http://schemas.microsoft.com/office/excel/2006/main" count="17">
        <x14:dataValidation type="custom" errorStyle="warning" allowBlank="1" showInputMessage="1" showErrorMessage="1" errorTitle="インプットシートに記入があります" error="助成金要望額調書インプットシートにも記入があります。_x000a_こちらに入力すると、インプットシート記載の内容は反映されませんがよろしいですか？">
          <x14:formula1>
            <xm:f>触れないでください。!BP100=0</xm:f>
          </x14:formula1>
          <xm:sqref>N30</xm:sqref>
        </x14:dataValidation>
        <x14:dataValidation type="custom" errorStyle="warning" allowBlank="1" showInputMessage="1" showErrorMessage="1" errorTitle="インプットシートに記入があります" error="助成金要望額調書インプットシートにも記入があります。_x000a_こちらに入力すると、インプットシート記載の内容は反映されませんがよろしいですか？_x000a_">
          <x14:formula1>
            <xm:f>触れないでください。!BL100=0</xm:f>
          </x14:formula1>
          <xm:sqref>N29</xm:sqref>
        </x14:dataValidation>
        <x14:dataValidation type="custom" errorStyle="warning" allowBlank="1" showInputMessage="1" showErrorMessage="1" errorTitle="インプットシートに記入があります" error="助成金要望額調書インプットシートにも記入があります。_x000a_こちらに入力すると、インプットシート記載の内容は反映されませんがよろしいですか？_x000a_">
          <x14:formula1>
            <xm:f>触れないでください。!BH100=0</xm:f>
          </x14:formula1>
          <xm:sqref>N28</xm:sqref>
        </x14:dataValidation>
        <x14:dataValidation type="custom" errorStyle="warning" allowBlank="1" showInputMessage="1" showErrorMessage="1" errorTitle="インプットシートに記入があります" error="助成金要望額調書インプットシートにも記入があります。_x000a_こちらに入力すると、インプットシート記載の内容は反映されませんがよろしいですか？_x000a_">
          <x14:formula1>
            <xm:f>触れないでください。!BD100=0</xm:f>
          </x14:formula1>
          <xm:sqref>N21</xm:sqref>
        </x14:dataValidation>
        <x14:dataValidation type="custom" errorStyle="warning" allowBlank="1" showInputMessage="1" showErrorMessage="1" errorTitle="インプットシートに記入があります" error="助成金要望額調書インプットシートにも記入があります。_x000a_こちらに入力すると、インプットシート記載の内容は反映されませんがよろしいですか？_x000a_">
          <x14:formula1>
            <xm:f>触れないでください。!AZ100=0</xm:f>
          </x14:formula1>
          <xm:sqref>N18</xm:sqref>
        </x14:dataValidation>
        <x14:dataValidation type="custom" errorStyle="warning" allowBlank="1" showInputMessage="1" showErrorMessage="1" errorTitle="インプットシートに記入があります" error="助成金要望額調書インプットシートにも記入があります。_x000a_こちらに入力すると、インプットシート記載の内容は反映されませんがよろしいですか？">
          <x14:formula1>
            <xm:f>触れないでください。!AV100=0</xm:f>
          </x14:formula1>
          <xm:sqref>N17</xm:sqref>
        </x14:dataValidation>
        <x14:dataValidation type="custom" errorStyle="warning" allowBlank="1" showInputMessage="1" showErrorMessage="1" errorTitle="インプットシートに記入があります" error="助成金要望額調書インプットシートにも記入があります。_x000a_こちらに入力すると、インプットシート記載の内容は反映されませんがよろしいですか？">
          <x14:formula1>
            <xm:f>触れないでください。!AR100=0</xm:f>
          </x14:formula1>
          <xm:sqref>N16</xm:sqref>
        </x14:dataValidation>
        <x14:dataValidation type="custom" errorStyle="warning" allowBlank="1" showInputMessage="1" showErrorMessage="1" errorTitle="インプットシートに記入があります" error="助成金要望額調書インプットシートにも記入があります。_x000a_こちらに入力すると、インプットシート記載の内容は反映されませんがよろしいですか？">
          <x14:formula1>
            <xm:f>触れないでください。!AN100=0</xm:f>
          </x14:formula1>
          <xm:sqref>N15</xm:sqref>
        </x14:dataValidation>
        <x14:dataValidation type="custom" errorStyle="warning" allowBlank="1" showInputMessage="1" showErrorMessage="1" errorTitle="インプットシートに記入があります" error="助成金要望額調書インプットシートにも記入があります。_x000a_こちらに入力すると、インプットシート記載の内容は反映されませんがよろしいですか？">
          <x14:formula1>
            <xm:f>触れないでください。!AJ100=0</xm:f>
          </x14:formula1>
          <xm:sqref>N14</xm:sqref>
        </x14:dataValidation>
        <x14:dataValidation type="custom" errorStyle="warning" allowBlank="1" showInputMessage="1" showErrorMessage="1" errorTitle="インプットシートに記入があります" error="助成金要望額調書インプットシートにも記入があります。_x000a_こちらに入力すると、インプットシート記載の内容は反映されませんがよろしいですか？">
          <x14:formula1>
            <xm:f>触れないでください。!AF100=0</xm:f>
          </x14:formula1>
          <xm:sqref>N13</xm:sqref>
        </x14:dataValidation>
        <x14:dataValidation type="custom" errorStyle="warning" allowBlank="1" showInputMessage="1" showErrorMessage="1" errorTitle="インプットシートに記入があります" error="助成金要望額調書インプットシートにも記入があります。_x000a_こちらに入力すると、インプットシート記載の内容は反映されませんがよろしいですか？">
          <x14:formula1>
            <xm:f>触れないでください。!AB100=0</xm:f>
          </x14:formula1>
          <xm:sqref>N12</xm:sqref>
        </x14:dataValidation>
        <x14:dataValidation type="custom" errorStyle="warning" allowBlank="1" showInputMessage="1" showErrorMessage="1" errorTitle="インプットシートに記入があります" error="助成金要望額調書インプットシートにも記入があります。_x000a_こちらに入力すると、インプットシート記載の内容は反映されませんがよろしいですか？_x000a_">
          <x14:formula1>
            <xm:f>触れないでください。!X100=0</xm:f>
          </x14:formula1>
          <xm:sqref>N11</xm:sqref>
        </x14:dataValidation>
        <x14:dataValidation type="custom" errorStyle="warning" allowBlank="1" showInputMessage="1" showErrorMessage="1" errorTitle="インプットシートに記入があります" error="助成金要望額調書インプットシートにも記入があります。_x000a_こちらに入力すると、インプットシート記載の内容は反映されませんがよろしいですか？_x000a_">
          <x14:formula1>
            <xm:f>触れないでください。!T100=0</xm:f>
          </x14:formula1>
          <xm:sqref>N10</xm:sqref>
        </x14:dataValidation>
        <x14:dataValidation type="custom" errorStyle="warning" allowBlank="1" showInputMessage="1" showErrorMessage="1" errorTitle="インプットシートに記入があります" error="助成金要望額調書インプットシートにも記入があります。_x000a_こちらに入力すると、インプットシート記載の内容は反映されませんがよろしいですか？">
          <x14:formula1>
            <xm:f>触れないでください。!P100=0</xm:f>
          </x14:formula1>
          <xm:sqref>N9</xm:sqref>
        </x14:dataValidation>
        <x14:dataValidation type="custom" errorStyle="warning" allowBlank="1" showInputMessage="1" showErrorMessage="1" errorTitle=" インプットシートに記入があります" error="助成金要望額調書インプットシートにも記入があります。_x000a_こちらに入力すると、インプットシート記載の内容は反映されませんがよろしいですか？">
          <x14:formula1>
            <xm:f>触れないでください。!L100=0</xm:f>
          </x14:formula1>
          <xm:sqref>N8</xm:sqref>
        </x14:dataValidation>
        <x14:dataValidation type="custom" errorStyle="warning" allowBlank="1" showInputMessage="1" showErrorMessage="1" errorTitle=" インプットシートに記入があります" error="助成金要望額調書インプットシートにも記入があります。_x000a_こちらに入力すると、インプットシート記載の内容は反映されませんがよろしいですか？">
          <x14:formula1>
            <xm:f>触れないでください。!H100=0</xm:f>
          </x14:formula1>
          <xm:sqref>N6</xm:sqref>
        </x14:dataValidation>
        <x14:dataValidation type="custom" errorStyle="warning" operator="greaterThanOrEqual" showInputMessage="1" showErrorMessage="1" errorTitle="インプットシートに記入があります" error="助成金要望額調書インプットシートにも記入があります。_x000a_こちらに入力すると、インプットシート記載の内容は反映されませんがよろしいですか？">
          <x14:formula1>
            <xm:f>触れないでください。!D100=0</xm:f>
          </x14:formula1>
          <xm:sqref>N5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P1897"/>
  <sheetViews>
    <sheetView topLeftCell="AU94" workbookViewId="0">
      <selection activeCell="AU99" sqref="A99:XFD99"/>
    </sheetView>
  </sheetViews>
  <sheetFormatPr defaultRowHeight="13"/>
  <cols>
    <col min="1" max="1" width="10.81640625" customWidth="1"/>
    <col min="3" max="3" width="34.90625" customWidth="1"/>
    <col min="6" max="6" width="8.90625" customWidth="1"/>
    <col min="54" max="54" width="16.453125" customWidth="1"/>
  </cols>
  <sheetData>
    <row r="1" spans="1:68">
      <c r="B1" t="s">
        <v>326</v>
      </c>
      <c r="F1" t="s">
        <v>327</v>
      </c>
      <c r="J1" t="s">
        <v>328</v>
      </c>
      <c r="N1" t="s">
        <v>329</v>
      </c>
      <c r="R1" t="s">
        <v>330</v>
      </c>
      <c r="V1" t="s">
        <v>331</v>
      </c>
      <c r="Z1" t="s">
        <v>332</v>
      </c>
      <c r="AD1" t="s">
        <v>333</v>
      </c>
      <c r="AH1" t="s">
        <v>334</v>
      </c>
      <c r="AL1" t="s">
        <v>335</v>
      </c>
      <c r="AP1" t="s">
        <v>336</v>
      </c>
      <c r="AT1" t="s">
        <v>337</v>
      </c>
      <c r="AX1" t="s">
        <v>338</v>
      </c>
      <c r="BB1" t="s">
        <v>346</v>
      </c>
      <c r="BF1" t="s">
        <v>339</v>
      </c>
      <c r="BJ1" t="s">
        <v>340</v>
      </c>
      <c r="BN1" t="s">
        <v>341</v>
      </c>
    </row>
    <row r="2" spans="1:68">
      <c r="B2" s="127" t="s">
        <v>279</v>
      </c>
      <c r="C2" s="127" t="s">
        <v>278</v>
      </c>
      <c r="D2" s="127" t="s">
        <v>281</v>
      </c>
      <c r="F2" s="127" t="s">
        <v>279</v>
      </c>
      <c r="G2" s="127" t="s">
        <v>278</v>
      </c>
      <c r="H2" s="127" t="s">
        <v>281</v>
      </c>
      <c r="J2" s="127" t="s">
        <v>279</v>
      </c>
      <c r="K2" s="127" t="s">
        <v>278</v>
      </c>
      <c r="L2" s="127" t="s">
        <v>281</v>
      </c>
      <c r="N2" s="127" t="s">
        <v>279</v>
      </c>
      <c r="O2" s="127" t="s">
        <v>267</v>
      </c>
      <c r="P2" s="127" t="s">
        <v>281</v>
      </c>
      <c r="R2" s="127" t="s">
        <v>279</v>
      </c>
      <c r="S2" s="127" t="s">
        <v>267</v>
      </c>
      <c r="T2" s="127" t="s">
        <v>281</v>
      </c>
      <c r="V2" s="127" t="s">
        <v>279</v>
      </c>
      <c r="W2" s="127" t="s">
        <v>267</v>
      </c>
      <c r="X2" s="127" t="s">
        <v>281</v>
      </c>
      <c r="Z2" s="127" t="s">
        <v>279</v>
      </c>
      <c r="AA2" s="127" t="s">
        <v>267</v>
      </c>
      <c r="AB2" s="127" t="s">
        <v>281</v>
      </c>
      <c r="AD2" s="127" t="s">
        <v>279</v>
      </c>
      <c r="AE2" s="127" t="s">
        <v>267</v>
      </c>
      <c r="AF2" s="127" t="s">
        <v>281</v>
      </c>
      <c r="AH2" s="127" t="s">
        <v>279</v>
      </c>
      <c r="AI2" s="127" t="s">
        <v>267</v>
      </c>
      <c r="AJ2" s="127" t="s">
        <v>281</v>
      </c>
      <c r="AL2" s="127" t="s">
        <v>279</v>
      </c>
      <c r="AM2" s="127" t="s">
        <v>267</v>
      </c>
      <c r="AN2" s="127" t="s">
        <v>281</v>
      </c>
      <c r="AP2" s="127" t="s">
        <v>279</v>
      </c>
      <c r="AQ2" s="127" t="s">
        <v>267</v>
      </c>
      <c r="AR2" s="127" t="s">
        <v>281</v>
      </c>
      <c r="AT2" s="127" t="s">
        <v>279</v>
      </c>
      <c r="AU2" s="127" t="s">
        <v>267</v>
      </c>
      <c r="AV2" s="127" t="s">
        <v>281</v>
      </c>
      <c r="AX2" s="127" t="s">
        <v>279</v>
      </c>
      <c r="AY2" s="127" t="s">
        <v>267</v>
      </c>
      <c r="AZ2" s="127" t="s">
        <v>281</v>
      </c>
      <c r="BB2" s="127" t="s">
        <v>279</v>
      </c>
      <c r="BC2" s="127" t="s">
        <v>267</v>
      </c>
      <c r="BD2" s="127" t="s">
        <v>281</v>
      </c>
      <c r="BF2" s="127" t="s">
        <v>279</v>
      </c>
      <c r="BG2" s="127" t="s">
        <v>267</v>
      </c>
      <c r="BH2" s="127" t="s">
        <v>281</v>
      </c>
      <c r="BJ2" s="127" t="s">
        <v>279</v>
      </c>
      <c r="BK2" s="127" t="s">
        <v>267</v>
      </c>
      <c r="BL2" s="127" t="s">
        <v>281</v>
      </c>
      <c r="BN2" s="127" t="s">
        <v>279</v>
      </c>
      <c r="BO2" s="127" t="s">
        <v>267</v>
      </c>
      <c r="BP2" s="127" t="s">
        <v>281</v>
      </c>
    </row>
    <row r="3" spans="1:68">
      <c r="A3">
        <v>1</v>
      </c>
      <c r="B3" s="127" t="str">
        <f>+B$1&amp;$A3</f>
        <v>謝金1</v>
      </c>
      <c r="C3" s="127" t="str">
        <f>IFERROR(+VLOOKUP(B3,インプットシート!$C:$X,22,0),"")</f>
        <v/>
      </c>
      <c r="D3" s="127" t="str">
        <f>IFERROR(+VLOOKUP(B3,インプットシート!$C:$X,18,0),"")</f>
        <v/>
      </c>
      <c r="E3">
        <v>1</v>
      </c>
      <c r="F3" s="127" t="str">
        <f>+F$1&amp;$A3</f>
        <v>旅費1</v>
      </c>
      <c r="G3" s="127" t="str">
        <f>IFERROR(+VLOOKUP(F3,インプットシート!$C:$X,22,0),"")</f>
        <v/>
      </c>
      <c r="H3" s="127" t="str">
        <f>IFERROR(+VLOOKUP(F3,インプットシート!$C:$X,18,0),"")</f>
        <v/>
      </c>
      <c r="J3" s="127" t="str">
        <f>+J$1&amp;$A3</f>
        <v>賃金1</v>
      </c>
      <c r="K3" s="127" t="str">
        <f>IFERROR(+VLOOKUP(J3,インプットシート!$C:$X,22,0),"")</f>
        <v/>
      </c>
      <c r="L3" s="127" t="str">
        <f>IFERROR(+VLOOKUP(J3,インプットシート!$C:$X,18,0),"")</f>
        <v/>
      </c>
      <c r="N3" s="127" t="str">
        <f>+N$1&amp;$A3</f>
        <v>家賃1</v>
      </c>
      <c r="O3" s="127" t="str">
        <f>IFERROR(+VLOOKUP(N3,インプットシート!$C:$X,22,0),"")</f>
        <v/>
      </c>
      <c r="P3" s="127" t="str">
        <f>IFERROR(+VLOOKUP(N3,インプットシート!$C:$X,18,0),"")</f>
        <v/>
      </c>
      <c r="R3" s="127" t="str">
        <f>+R$1&amp;$A3</f>
        <v>光熱水費1</v>
      </c>
      <c r="S3" s="127" t="str">
        <f>IFERROR(+VLOOKUP(R3,インプットシート!$C:$X,22,0),"")</f>
        <v/>
      </c>
      <c r="T3" s="127" t="str">
        <f>IFERROR(+VLOOKUP(R3,インプットシート!$C:$X,18,0),"")</f>
        <v/>
      </c>
      <c r="V3" s="127" t="str">
        <f>+V$1&amp;$A3</f>
        <v>備品購入費1</v>
      </c>
      <c r="W3" s="127" t="str">
        <f>IFERROR(+VLOOKUP(V3,インプットシート!$C:$X,22,0),"")</f>
        <v/>
      </c>
      <c r="X3" s="127" t="str">
        <f>IFERROR(+VLOOKUP(V3,インプットシート!$C:$X,18,0),"")</f>
        <v/>
      </c>
      <c r="Z3" s="127" t="str">
        <f>+Z$1&amp;$A3</f>
        <v>消耗品費1</v>
      </c>
      <c r="AA3" s="127" t="str">
        <f>IFERROR(+VLOOKUP(Z3,インプットシート!$C:$X,22,0),"")</f>
        <v/>
      </c>
      <c r="AB3" s="127" t="str">
        <f>IFERROR(+VLOOKUP(Z3,インプットシート!$C:$X,18,0),"")</f>
        <v/>
      </c>
      <c r="AD3" s="127" t="str">
        <f>+AD$1&amp;$A3</f>
        <v>借料損料1</v>
      </c>
      <c r="AE3" s="127" t="str">
        <f>IFERROR(+VLOOKUP(AD3,インプットシート!$C:$X,22,0),"")</f>
        <v/>
      </c>
      <c r="AF3" s="127" t="str">
        <f>IFERROR(+VLOOKUP(AD3,インプットシート!$C:$X,18,0),"")</f>
        <v/>
      </c>
      <c r="AH3" s="127" t="str">
        <f>+AH$1&amp;$A3</f>
        <v>印刷製本費1</v>
      </c>
      <c r="AI3" s="127" t="str">
        <f>IFERROR(+VLOOKUP(AH3,インプットシート!$C:$X,22,0),"")</f>
        <v/>
      </c>
      <c r="AJ3" s="127" t="str">
        <f>IFERROR(+VLOOKUP(AH3,インプットシート!$C:$X,18,0),"")</f>
        <v/>
      </c>
      <c r="AL3" s="127" t="str">
        <f>+AL$1&amp;$A3</f>
        <v>通信運搬費1</v>
      </c>
      <c r="AM3" s="127" t="str">
        <f>IFERROR(+VLOOKUP(AL3,インプットシート!$C:$X,22,0),"")</f>
        <v/>
      </c>
      <c r="AN3" s="127" t="str">
        <f>IFERROR(+VLOOKUP(AL3,インプットシート!$C:$X,18,0),"")</f>
        <v/>
      </c>
      <c r="AP3" s="127" t="str">
        <f>+AP$1&amp;$A3</f>
        <v>委託費1</v>
      </c>
      <c r="AQ3" s="127" t="str">
        <f>IFERROR(+VLOOKUP(AP3,インプットシート!$C:$X,22,0),"")</f>
        <v/>
      </c>
      <c r="AR3" s="127" t="str">
        <f>IFERROR(+VLOOKUP(AP3,インプットシート!$C:$X,18,0),"")</f>
        <v/>
      </c>
      <c r="AT3" s="127" t="str">
        <f>+AT$1&amp;$A3</f>
        <v>雑役務費1</v>
      </c>
      <c r="AU3" s="127" t="str">
        <f>IFERROR(+VLOOKUP(AT3,インプットシート!$C:$X,22,0),"")</f>
        <v/>
      </c>
      <c r="AV3" s="127" t="str">
        <f>IFERROR(+VLOOKUP(AT3,インプットシート!$C:$X,18,0),"")</f>
        <v/>
      </c>
      <c r="AX3" s="127" t="str">
        <f>+AX$1&amp;$A3</f>
        <v>保険料1</v>
      </c>
      <c r="AY3" s="127" t="str">
        <f>IFERROR(+VLOOKUP(AX3,インプットシート!$C:$X,22,0),"")</f>
        <v/>
      </c>
      <c r="AZ3" s="127" t="str">
        <f>IFERROR(+VLOOKUP(AX3,インプットシート!$C:$X,18,0),"")</f>
        <v/>
      </c>
      <c r="BB3" s="127" t="str">
        <f>+BB$1&amp;$A3</f>
        <v>その他の経費1</v>
      </c>
      <c r="BC3" s="127" t="str">
        <f>IFERROR(+VLOOKUP(BB3,インプットシート!$C:$X,22,0),"")</f>
        <v/>
      </c>
      <c r="BD3" s="127" t="str">
        <f>IFERROR(+VLOOKUP(BB3,インプットシート!$C:$X,18,0),"")</f>
        <v/>
      </c>
      <c r="BF3" s="127" t="str">
        <f>+BF$1&amp;$A3</f>
        <v>参加費収入1</v>
      </c>
      <c r="BG3" s="127" t="str">
        <f>IFERROR(+VLOOKUP(BF3,インプットシート!$C:$X,22,0),"")</f>
        <v/>
      </c>
      <c r="BH3" s="127" t="str">
        <f>IFERROR(+VLOOKUP(BF3,インプットシート!$C:$X,18,0),"")</f>
        <v/>
      </c>
      <c r="BJ3" s="127" t="str">
        <f>+BJ$1&amp;$A3</f>
        <v>寄付金・協賛金収入1</v>
      </c>
      <c r="BK3" s="127" t="str">
        <f>IFERROR(+VLOOKUP(BJ3,インプットシート!$C:$X,22,0),"")</f>
        <v/>
      </c>
      <c r="BL3" s="127" t="str">
        <f>IFERROR(+VLOOKUP(BJ3,インプットシート!$C:$X,18,0),"")</f>
        <v/>
      </c>
      <c r="BN3" s="127" t="str">
        <f>+BN$1&amp;$A3</f>
        <v>一般会計繰入金1</v>
      </c>
      <c r="BO3" s="127" t="str">
        <f>IFERROR(+VLOOKUP(BN3,インプットシート!$C:$X,22,0),"")</f>
        <v/>
      </c>
      <c r="BP3" s="127" t="str">
        <f>IFERROR(+VLOOKUP(BN3,インプットシート!$C:$X,18,0),"")</f>
        <v/>
      </c>
    </row>
    <row r="4" spans="1:68">
      <c r="A4">
        <v>2</v>
      </c>
      <c r="B4" s="127" t="str">
        <f t="shared" ref="B4:B67" si="0">+B$1&amp;$A4</f>
        <v>謝金2</v>
      </c>
      <c r="C4" s="127" t="str">
        <f>IFERROR(+VLOOKUP(B4,インプットシート!C:X,22,0),"")</f>
        <v/>
      </c>
      <c r="D4" s="127" t="str">
        <f>IFERROR(+VLOOKUP(B4,インプットシート!C:X,18,0),"")</f>
        <v/>
      </c>
      <c r="F4" s="127" t="str">
        <f t="shared" ref="F4:F67" si="1">+F$1&amp;$A4</f>
        <v>旅費2</v>
      </c>
      <c r="G4" s="127" t="str">
        <f>IFERROR(+VLOOKUP(F4,インプットシート!$C:$X,22,0),"")</f>
        <v/>
      </c>
      <c r="H4" s="127" t="str">
        <f>IFERROR(+VLOOKUP(F4,インプットシート!$C:$X,18,0),"")</f>
        <v/>
      </c>
      <c r="J4" s="127" t="str">
        <f t="shared" ref="J4:J67" si="2">+J$1&amp;$A4</f>
        <v>賃金2</v>
      </c>
      <c r="K4" s="127" t="str">
        <f>IFERROR(+VLOOKUP(J4,インプットシート!$C:$X,22,0),"")</f>
        <v/>
      </c>
      <c r="L4" s="127" t="str">
        <f>IFERROR(+VLOOKUP(J4,インプットシート!$C:$X,18,0),"")</f>
        <v/>
      </c>
      <c r="N4" s="127" t="str">
        <f t="shared" ref="N4:N67" si="3">+N$1&amp;$A4</f>
        <v>家賃2</v>
      </c>
      <c r="O4" s="127" t="str">
        <f>IFERROR(+VLOOKUP(N4,インプットシート!$C:$X,22,0),"")</f>
        <v/>
      </c>
      <c r="P4" s="127" t="str">
        <f>IFERROR(+VLOOKUP(N4,インプットシート!$C:$X,18,0),"")</f>
        <v/>
      </c>
      <c r="R4" s="127" t="str">
        <f t="shared" ref="R4:R67" si="4">+R$1&amp;$A4</f>
        <v>光熱水費2</v>
      </c>
      <c r="S4" s="127" t="str">
        <f>IFERROR(+VLOOKUP(R4,インプットシート!$C:$X,22,0),"")</f>
        <v/>
      </c>
      <c r="T4" s="127" t="str">
        <f>IFERROR(+VLOOKUP(R4,インプットシート!$C:$X,18,0),"")</f>
        <v/>
      </c>
      <c r="V4" s="127" t="str">
        <f t="shared" ref="V4:V67" si="5">+V$1&amp;$A4</f>
        <v>備品購入費2</v>
      </c>
      <c r="W4" s="127" t="str">
        <f>IFERROR(+VLOOKUP(V4,インプットシート!$C:$X,22,0),"")</f>
        <v/>
      </c>
      <c r="X4" s="127" t="str">
        <f>IFERROR(+VLOOKUP(V4,インプットシート!$C:$X,18,0),"")</f>
        <v/>
      </c>
      <c r="Z4" s="127" t="str">
        <f t="shared" ref="Z4:Z67" si="6">+Z$1&amp;$A4</f>
        <v>消耗品費2</v>
      </c>
      <c r="AA4" s="127" t="str">
        <f>IFERROR(+VLOOKUP(Z4,インプットシート!$C:$X,22,0),"")</f>
        <v/>
      </c>
      <c r="AB4" s="127" t="str">
        <f>IFERROR(+VLOOKUP(Z4,インプットシート!$C:$X,18,0),"")</f>
        <v/>
      </c>
      <c r="AD4" s="127" t="str">
        <f t="shared" ref="AD4:AD67" si="7">+AD$1&amp;$A4</f>
        <v>借料損料2</v>
      </c>
      <c r="AE4" s="127" t="str">
        <f>IFERROR(+VLOOKUP(AD4,インプットシート!$C:$X,22,0),"")</f>
        <v/>
      </c>
      <c r="AF4" s="127" t="str">
        <f>IFERROR(+VLOOKUP(AD4,インプットシート!$C:$X,18,0),"")</f>
        <v/>
      </c>
      <c r="AH4" s="127" t="str">
        <f t="shared" ref="AH4:AH67" si="8">+AH$1&amp;$A4</f>
        <v>印刷製本費2</v>
      </c>
      <c r="AI4" s="127" t="str">
        <f>IFERROR(+VLOOKUP(AH4,インプットシート!$C:$X,22,0),"")</f>
        <v/>
      </c>
      <c r="AJ4" s="127" t="str">
        <f>IFERROR(+VLOOKUP(AH4,インプットシート!$C:$X,18,0),"")</f>
        <v/>
      </c>
      <c r="AL4" s="127" t="str">
        <f t="shared" ref="AL4:AL67" si="9">+AL$1&amp;$A4</f>
        <v>通信運搬費2</v>
      </c>
      <c r="AM4" s="127" t="str">
        <f>IFERROR(+VLOOKUP(AL4,インプットシート!$C:$X,22,0),"")</f>
        <v/>
      </c>
      <c r="AN4" s="127" t="str">
        <f>IFERROR(+VLOOKUP(AL4,インプットシート!$C:$X,18,0),"")</f>
        <v/>
      </c>
      <c r="AP4" s="127" t="str">
        <f t="shared" ref="AP4:AP67" si="10">+AP$1&amp;$A4</f>
        <v>委託費2</v>
      </c>
      <c r="AQ4" s="127" t="str">
        <f>IFERROR(+VLOOKUP(AP4,インプットシート!$C:$X,22,0),"")</f>
        <v/>
      </c>
      <c r="AR4" s="127" t="str">
        <f>IFERROR(+VLOOKUP(AP4,インプットシート!$C:$X,18,0),"")</f>
        <v/>
      </c>
      <c r="AT4" s="127" t="str">
        <f t="shared" ref="AT4:AT67" si="11">+AT$1&amp;$A4</f>
        <v>雑役務費2</v>
      </c>
      <c r="AU4" s="127" t="str">
        <f>IFERROR(+VLOOKUP(AT4,インプットシート!$C:$X,22,0),"")</f>
        <v/>
      </c>
      <c r="AV4" s="127" t="str">
        <f>IFERROR(+VLOOKUP(AT4,インプットシート!$C:$X,18,0),"")</f>
        <v/>
      </c>
      <c r="AX4" s="127" t="str">
        <f t="shared" ref="AX4:AX67" si="12">+AX$1&amp;$A4</f>
        <v>保険料2</v>
      </c>
      <c r="AY4" s="127" t="str">
        <f>IFERROR(+VLOOKUP(AX4,インプットシート!$C:$X,22,0),"")</f>
        <v/>
      </c>
      <c r="AZ4" s="127" t="str">
        <f>IFERROR(+VLOOKUP(AX4,インプットシート!$C:$X,18,0),"")</f>
        <v/>
      </c>
      <c r="BB4" s="127" t="str">
        <f t="shared" ref="BB4:BB67" si="13">+BB$1&amp;$A4</f>
        <v>その他の経費2</v>
      </c>
      <c r="BC4" s="127" t="str">
        <f>IFERROR(+VLOOKUP(BB4,インプットシート!$C:$X,22,0),"")</f>
        <v/>
      </c>
      <c r="BD4" s="127" t="str">
        <f>IFERROR(+VLOOKUP(BB4,インプットシート!$C:$X,18,0),"")</f>
        <v/>
      </c>
      <c r="BF4" s="127" t="str">
        <f t="shared" ref="BF4:BF67" si="14">+BF$1&amp;$A4</f>
        <v>参加費収入2</v>
      </c>
      <c r="BG4" s="127" t="str">
        <f>IFERROR(+VLOOKUP(BF4,インプットシート!$C:$X,22,0),"")</f>
        <v/>
      </c>
      <c r="BH4" s="127" t="str">
        <f>IFERROR(+VLOOKUP(BF4,インプットシート!$C:$X,18,0),"")</f>
        <v/>
      </c>
      <c r="BJ4" s="127" t="str">
        <f t="shared" ref="BJ4:BJ67" si="15">+BJ$1&amp;$A4</f>
        <v>寄付金・協賛金収入2</v>
      </c>
      <c r="BK4" s="127" t="str">
        <f>IFERROR(+VLOOKUP(BJ4,インプットシート!$C:$X,22,0),"")</f>
        <v/>
      </c>
      <c r="BL4" s="127" t="str">
        <f>IFERROR(+VLOOKUP(BJ4,インプットシート!$C:$X,18,0),"")</f>
        <v/>
      </c>
      <c r="BN4" s="127" t="str">
        <f t="shared" ref="BN4:BN67" si="16">+BN$1&amp;$A4</f>
        <v>一般会計繰入金2</v>
      </c>
      <c r="BO4" s="127" t="str">
        <f>IFERROR(+VLOOKUP(BN4,インプットシート!$C:$X,22,0),"")</f>
        <v/>
      </c>
      <c r="BP4" s="127" t="str">
        <f>IFERROR(+VLOOKUP(BN4,インプットシート!$C:$X,18,0),"")</f>
        <v/>
      </c>
    </row>
    <row r="5" spans="1:68">
      <c r="A5">
        <v>3</v>
      </c>
      <c r="B5" s="127" t="str">
        <f t="shared" si="0"/>
        <v>謝金3</v>
      </c>
      <c r="C5" s="127" t="str">
        <f>IFERROR(+VLOOKUP(B5,インプットシート!C:X,22,0),"")</f>
        <v/>
      </c>
      <c r="D5" s="127" t="str">
        <f>IFERROR(+VLOOKUP(B5,インプットシート!C:X,18,0),"")</f>
        <v/>
      </c>
      <c r="F5" s="127" t="str">
        <f t="shared" si="1"/>
        <v>旅費3</v>
      </c>
      <c r="G5" s="127" t="str">
        <f>IFERROR(+VLOOKUP(F5,インプットシート!$C:$X,22,0),"")</f>
        <v/>
      </c>
      <c r="H5" s="127" t="str">
        <f>IFERROR(+VLOOKUP(F5,インプットシート!$C:$X,18,0),"")</f>
        <v/>
      </c>
      <c r="J5" s="127" t="str">
        <f t="shared" si="2"/>
        <v>賃金3</v>
      </c>
      <c r="K5" s="127" t="str">
        <f>IFERROR(+VLOOKUP(J5,インプットシート!$C:$X,22,0),"")</f>
        <v/>
      </c>
      <c r="L5" s="127" t="str">
        <f>IFERROR(+VLOOKUP(J5,インプットシート!$C:$X,18,0),"")</f>
        <v/>
      </c>
      <c r="N5" s="127" t="str">
        <f t="shared" si="3"/>
        <v>家賃3</v>
      </c>
      <c r="O5" s="127" t="str">
        <f>IFERROR(+VLOOKUP(N5,インプットシート!$C:$X,22,0),"")</f>
        <v/>
      </c>
      <c r="P5" s="127" t="str">
        <f>IFERROR(+VLOOKUP(N5,インプットシート!$C:$X,18,0),"")</f>
        <v/>
      </c>
      <c r="R5" s="127" t="str">
        <f t="shared" si="4"/>
        <v>光熱水費3</v>
      </c>
      <c r="S5" s="127" t="str">
        <f>IFERROR(+VLOOKUP(R5,インプットシート!$C:$X,22,0),"")</f>
        <v/>
      </c>
      <c r="T5" s="127" t="str">
        <f>IFERROR(+VLOOKUP(R5,インプットシート!$C:$X,18,0),"")</f>
        <v/>
      </c>
      <c r="V5" s="127" t="str">
        <f t="shared" si="5"/>
        <v>備品購入費3</v>
      </c>
      <c r="W5" s="127" t="str">
        <f>IFERROR(+VLOOKUP(V5,インプットシート!$C:$X,22,0),"")</f>
        <v/>
      </c>
      <c r="X5" s="127" t="str">
        <f>IFERROR(+VLOOKUP(V5,インプットシート!$C:$X,18,0),"")</f>
        <v/>
      </c>
      <c r="Z5" s="127" t="str">
        <f t="shared" si="6"/>
        <v>消耗品費3</v>
      </c>
      <c r="AA5" s="127" t="str">
        <f>IFERROR(+VLOOKUP(Z5,インプットシート!$C:$X,22,0),"")</f>
        <v/>
      </c>
      <c r="AB5" s="127" t="str">
        <f>IFERROR(+VLOOKUP(Z5,インプットシート!$C:$X,18,0),"")</f>
        <v/>
      </c>
      <c r="AD5" s="127" t="str">
        <f t="shared" si="7"/>
        <v>借料損料3</v>
      </c>
      <c r="AE5" s="127" t="str">
        <f>IFERROR(+VLOOKUP(AD5,インプットシート!$C:$X,22,0),"")</f>
        <v/>
      </c>
      <c r="AF5" s="127" t="str">
        <f>IFERROR(+VLOOKUP(AD5,インプットシート!$C:$X,18,0),"")</f>
        <v/>
      </c>
      <c r="AH5" s="127" t="str">
        <f t="shared" si="8"/>
        <v>印刷製本費3</v>
      </c>
      <c r="AI5" s="127" t="str">
        <f>IFERROR(+VLOOKUP(AH5,インプットシート!$C:$X,22,0),"")</f>
        <v/>
      </c>
      <c r="AJ5" s="127" t="str">
        <f>IFERROR(+VLOOKUP(AH5,インプットシート!$C:$X,18,0),"")</f>
        <v/>
      </c>
      <c r="AL5" s="127" t="str">
        <f t="shared" si="9"/>
        <v>通信運搬費3</v>
      </c>
      <c r="AM5" s="127" t="str">
        <f>IFERROR(+VLOOKUP(AL5,インプットシート!$C:$X,22,0),"")</f>
        <v/>
      </c>
      <c r="AN5" s="127" t="str">
        <f>IFERROR(+VLOOKUP(AL5,インプットシート!$C:$X,18,0),"")</f>
        <v/>
      </c>
      <c r="AP5" s="127" t="str">
        <f t="shared" si="10"/>
        <v>委託費3</v>
      </c>
      <c r="AQ5" s="127" t="str">
        <f>IFERROR(+VLOOKUP(AP5,インプットシート!$C:$X,22,0),"")</f>
        <v/>
      </c>
      <c r="AR5" s="127" t="str">
        <f>IFERROR(+VLOOKUP(AP5,インプットシート!$C:$X,18,0),"")</f>
        <v/>
      </c>
      <c r="AT5" s="127" t="str">
        <f t="shared" si="11"/>
        <v>雑役務費3</v>
      </c>
      <c r="AU5" s="127" t="str">
        <f>IFERROR(+VLOOKUP(AT5,インプットシート!$C:$X,22,0),"")</f>
        <v/>
      </c>
      <c r="AV5" s="127" t="str">
        <f>IFERROR(+VLOOKUP(AT5,インプットシート!$C:$X,18,0),"")</f>
        <v/>
      </c>
      <c r="AX5" s="127" t="str">
        <f t="shared" si="12"/>
        <v>保険料3</v>
      </c>
      <c r="AY5" s="127" t="str">
        <f>IFERROR(+VLOOKUP(AX5,インプットシート!$C:$X,22,0),"")</f>
        <v/>
      </c>
      <c r="AZ5" s="127" t="str">
        <f>IFERROR(+VLOOKUP(AX5,インプットシート!$C:$X,18,0),"")</f>
        <v/>
      </c>
      <c r="BB5" s="127" t="str">
        <f t="shared" si="13"/>
        <v>その他の経費3</v>
      </c>
      <c r="BC5" s="127" t="str">
        <f>IFERROR(+VLOOKUP(BB5,インプットシート!$C:$X,22,0),"")</f>
        <v/>
      </c>
      <c r="BD5" s="127" t="str">
        <f>IFERROR(+VLOOKUP(BB5,インプットシート!$C:$X,18,0),"")</f>
        <v/>
      </c>
      <c r="BF5" s="127" t="str">
        <f t="shared" si="14"/>
        <v>参加費収入3</v>
      </c>
      <c r="BG5" s="127" t="str">
        <f>IFERROR(+VLOOKUP(BF5,インプットシート!$C:$X,22,0),"")</f>
        <v/>
      </c>
      <c r="BH5" s="127" t="str">
        <f>IFERROR(+VLOOKUP(BF5,インプットシート!$C:$X,18,0),"")</f>
        <v/>
      </c>
      <c r="BJ5" s="127" t="str">
        <f t="shared" si="15"/>
        <v>寄付金・協賛金収入3</v>
      </c>
      <c r="BK5" s="127" t="str">
        <f>IFERROR(+VLOOKUP(BJ5,インプットシート!$C:$X,22,0),"")</f>
        <v/>
      </c>
      <c r="BL5" s="127" t="str">
        <f>IFERROR(+VLOOKUP(BJ5,インプットシート!$C:$X,18,0),"")</f>
        <v/>
      </c>
      <c r="BN5" s="127" t="str">
        <f t="shared" si="16"/>
        <v>一般会計繰入金3</v>
      </c>
      <c r="BO5" s="127" t="str">
        <f>IFERROR(+VLOOKUP(BN5,インプットシート!$C:$X,22,0),"")</f>
        <v/>
      </c>
      <c r="BP5" s="127" t="str">
        <f>IFERROR(+VLOOKUP(BN5,インプットシート!$C:$X,18,0),"")</f>
        <v/>
      </c>
    </row>
    <row r="6" spans="1:68">
      <c r="A6">
        <v>4</v>
      </c>
      <c r="B6" s="127" t="str">
        <f t="shared" si="0"/>
        <v>謝金4</v>
      </c>
      <c r="C6" s="127" t="str">
        <f>IFERROR(+VLOOKUP(B6,インプットシート!C:X,22,0),"")</f>
        <v/>
      </c>
      <c r="D6" s="127" t="str">
        <f>IFERROR(+VLOOKUP(B6,インプットシート!C:X,18,0),"")</f>
        <v/>
      </c>
      <c r="F6" s="127" t="str">
        <f t="shared" si="1"/>
        <v>旅費4</v>
      </c>
      <c r="G6" s="127" t="str">
        <f>IFERROR(+VLOOKUP(F6,インプットシート!$C:$X,22,0),"")</f>
        <v/>
      </c>
      <c r="H6" s="127" t="str">
        <f>IFERROR(+VLOOKUP(F6,インプットシート!$C:$X,18,0),"")</f>
        <v/>
      </c>
      <c r="J6" s="127" t="str">
        <f t="shared" si="2"/>
        <v>賃金4</v>
      </c>
      <c r="K6" s="127" t="str">
        <f>IFERROR(+VLOOKUP(J6,インプットシート!$C:$X,22,0),"")</f>
        <v/>
      </c>
      <c r="L6" s="127" t="str">
        <f>IFERROR(+VLOOKUP(J6,インプットシート!$C:$X,18,0),"")</f>
        <v/>
      </c>
      <c r="N6" s="127" t="str">
        <f t="shared" si="3"/>
        <v>家賃4</v>
      </c>
      <c r="O6" s="127" t="str">
        <f>IFERROR(+VLOOKUP(N6,インプットシート!$C:$X,22,0),"")</f>
        <v/>
      </c>
      <c r="P6" s="127" t="str">
        <f>IFERROR(+VLOOKUP(N6,インプットシート!$C:$X,18,0),"")</f>
        <v/>
      </c>
      <c r="R6" s="127" t="str">
        <f t="shared" si="4"/>
        <v>光熱水費4</v>
      </c>
      <c r="S6" s="127" t="str">
        <f>IFERROR(+VLOOKUP(R6,インプットシート!$C:$X,22,0),"")</f>
        <v/>
      </c>
      <c r="T6" s="127" t="str">
        <f>IFERROR(+VLOOKUP(R6,インプットシート!$C:$X,18,0),"")</f>
        <v/>
      </c>
      <c r="V6" s="127" t="str">
        <f t="shared" si="5"/>
        <v>備品購入費4</v>
      </c>
      <c r="W6" s="127" t="str">
        <f>IFERROR(+VLOOKUP(V6,インプットシート!$C:$X,22,0),"")</f>
        <v/>
      </c>
      <c r="X6" s="127" t="str">
        <f>IFERROR(+VLOOKUP(V6,インプットシート!$C:$X,18,0),"")</f>
        <v/>
      </c>
      <c r="Z6" s="127" t="str">
        <f t="shared" si="6"/>
        <v>消耗品費4</v>
      </c>
      <c r="AA6" s="127" t="str">
        <f>IFERROR(+VLOOKUP(Z6,インプットシート!$C:$X,22,0),"")</f>
        <v/>
      </c>
      <c r="AB6" s="127" t="str">
        <f>IFERROR(+VLOOKUP(Z6,インプットシート!$C:$X,18,0),"")</f>
        <v/>
      </c>
      <c r="AD6" s="127" t="str">
        <f t="shared" si="7"/>
        <v>借料損料4</v>
      </c>
      <c r="AE6" s="127" t="str">
        <f>IFERROR(+VLOOKUP(AD6,インプットシート!$C:$X,22,0),"")</f>
        <v/>
      </c>
      <c r="AF6" s="127" t="str">
        <f>IFERROR(+VLOOKUP(AD6,インプットシート!$C:$X,18,0),"")</f>
        <v/>
      </c>
      <c r="AH6" s="127" t="str">
        <f t="shared" si="8"/>
        <v>印刷製本費4</v>
      </c>
      <c r="AI6" s="127" t="str">
        <f>IFERROR(+VLOOKUP(AH6,インプットシート!$C:$X,22,0),"")</f>
        <v/>
      </c>
      <c r="AJ6" s="127" t="str">
        <f>IFERROR(+VLOOKUP(AH6,インプットシート!$C:$X,18,0),"")</f>
        <v/>
      </c>
      <c r="AL6" s="127" t="str">
        <f t="shared" si="9"/>
        <v>通信運搬費4</v>
      </c>
      <c r="AM6" s="127" t="str">
        <f>IFERROR(+VLOOKUP(AL6,インプットシート!$C:$X,22,0),"")</f>
        <v/>
      </c>
      <c r="AN6" s="127" t="str">
        <f>IFERROR(+VLOOKUP(AL6,インプットシート!$C:$X,18,0),"")</f>
        <v/>
      </c>
      <c r="AP6" s="127" t="str">
        <f t="shared" si="10"/>
        <v>委託費4</v>
      </c>
      <c r="AQ6" s="127" t="str">
        <f>IFERROR(+VLOOKUP(AP6,インプットシート!$C:$X,22,0),"")</f>
        <v/>
      </c>
      <c r="AR6" s="127" t="str">
        <f>IFERROR(+VLOOKUP(AP6,インプットシート!$C:$X,18,0),"")</f>
        <v/>
      </c>
      <c r="AT6" s="127" t="str">
        <f t="shared" si="11"/>
        <v>雑役務費4</v>
      </c>
      <c r="AU6" s="127" t="str">
        <f>IFERROR(+VLOOKUP(AT6,インプットシート!$C:$X,22,0),"")</f>
        <v/>
      </c>
      <c r="AV6" s="127" t="str">
        <f>IFERROR(+VLOOKUP(AT6,インプットシート!$C:$X,18,0),"")</f>
        <v/>
      </c>
      <c r="AX6" s="127" t="str">
        <f t="shared" si="12"/>
        <v>保険料4</v>
      </c>
      <c r="AY6" s="127" t="str">
        <f>IFERROR(+VLOOKUP(AX6,インプットシート!$C:$X,22,0),"")</f>
        <v/>
      </c>
      <c r="AZ6" s="127" t="str">
        <f>IFERROR(+VLOOKUP(AX6,インプットシート!$C:$X,18,0),"")</f>
        <v/>
      </c>
      <c r="BB6" s="127" t="str">
        <f t="shared" si="13"/>
        <v>その他の経費4</v>
      </c>
      <c r="BC6" s="127" t="str">
        <f>IFERROR(+VLOOKUP(BB6,インプットシート!$C:$X,22,0),"")</f>
        <v/>
      </c>
      <c r="BD6" s="127" t="str">
        <f>IFERROR(+VLOOKUP(BB6,インプットシート!$C:$X,18,0),"")</f>
        <v/>
      </c>
      <c r="BF6" s="127" t="str">
        <f t="shared" si="14"/>
        <v>参加費収入4</v>
      </c>
      <c r="BG6" s="127" t="str">
        <f>IFERROR(+VLOOKUP(BF6,インプットシート!$C:$X,22,0),"")</f>
        <v/>
      </c>
      <c r="BH6" s="127" t="str">
        <f>IFERROR(+VLOOKUP(BF6,インプットシート!$C:$X,18,0),"")</f>
        <v/>
      </c>
      <c r="BJ6" s="127" t="str">
        <f t="shared" si="15"/>
        <v>寄付金・協賛金収入4</v>
      </c>
      <c r="BK6" s="127" t="str">
        <f>IFERROR(+VLOOKUP(BJ6,インプットシート!$C:$X,22,0),"")</f>
        <v/>
      </c>
      <c r="BL6" s="127" t="str">
        <f>IFERROR(+VLOOKUP(BJ6,インプットシート!$C:$X,18,0),"")</f>
        <v/>
      </c>
      <c r="BN6" s="127" t="str">
        <f t="shared" si="16"/>
        <v>一般会計繰入金4</v>
      </c>
      <c r="BO6" s="127" t="str">
        <f>IFERROR(+VLOOKUP(BN6,インプットシート!$C:$X,22,0),"")</f>
        <v/>
      </c>
      <c r="BP6" s="127" t="str">
        <f>IFERROR(+VLOOKUP(BN6,インプットシート!$C:$X,18,0),"")</f>
        <v/>
      </c>
    </row>
    <row r="7" spans="1:68">
      <c r="A7">
        <v>5</v>
      </c>
      <c r="B7" s="127" t="str">
        <f t="shared" si="0"/>
        <v>謝金5</v>
      </c>
      <c r="C7" s="127" t="str">
        <f>IFERROR(+VLOOKUP(B7,インプットシート!C:X,22,0),"")</f>
        <v/>
      </c>
      <c r="D7" s="127" t="str">
        <f>IFERROR(+VLOOKUP(B7,インプットシート!C:X,18,0),"")</f>
        <v/>
      </c>
      <c r="F7" s="127" t="str">
        <f t="shared" si="1"/>
        <v>旅費5</v>
      </c>
      <c r="G7" s="127" t="str">
        <f>IFERROR(+VLOOKUP(F7,インプットシート!$C:$X,22,0),"")</f>
        <v/>
      </c>
      <c r="H7" s="127" t="str">
        <f>IFERROR(+VLOOKUP(F7,インプットシート!$C:$X,18,0),"")</f>
        <v/>
      </c>
      <c r="J7" s="127" t="str">
        <f t="shared" si="2"/>
        <v>賃金5</v>
      </c>
      <c r="K7" s="127" t="str">
        <f>IFERROR(+VLOOKUP(J7,インプットシート!$C:$X,22,0),"")</f>
        <v/>
      </c>
      <c r="L7" s="127" t="str">
        <f>IFERROR(+VLOOKUP(J7,インプットシート!$C:$X,18,0),"")</f>
        <v/>
      </c>
      <c r="N7" s="127" t="str">
        <f t="shared" si="3"/>
        <v>家賃5</v>
      </c>
      <c r="O7" s="127" t="str">
        <f>IFERROR(+VLOOKUP(N7,インプットシート!$C:$X,22,0),"")</f>
        <v/>
      </c>
      <c r="P7" s="127" t="str">
        <f>IFERROR(+VLOOKUP(N7,インプットシート!$C:$X,18,0),"")</f>
        <v/>
      </c>
      <c r="R7" s="127" t="str">
        <f t="shared" si="4"/>
        <v>光熱水費5</v>
      </c>
      <c r="S7" s="127" t="str">
        <f>IFERROR(+VLOOKUP(R7,インプットシート!$C:$X,22,0),"")</f>
        <v/>
      </c>
      <c r="T7" s="127" t="str">
        <f>IFERROR(+VLOOKUP(R7,インプットシート!$C:$X,18,0),"")</f>
        <v/>
      </c>
      <c r="V7" s="127" t="str">
        <f t="shared" si="5"/>
        <v>備品購入費5</v>
      </c>
      <c r="W7" s="127" t="str">
        <f>IFERROR(+VLOOKUP(V7,インプットシート!$C:$X,22,0),"")</f>
        <v/>
      </c>
      <c r="X7" s="127" t="str">
        <f>IFERROR(+VLOOKUP(V7,インプットシート!$C:$X,18,0),"")</f>
        <v/>
      </c>
      <c r="Z7" s="127" t="str">
        <f t="shared" si="6"/>
        <v>消耗品費5</v>
      </c>
      <c r="AA7" s="127" t="str">
        <f>IFERROR(+VLOOKUP(Z7,インプットシート!$C:$X,22,0),"")</f>
        <v/>
      </c>
      <c r="AB7" s="127" t="str">
        <f>IFERROR(+VLOOKUP(Z7,インプットシート!$C:$X,18,0),"")</f>
        <v/>
      </c>
      <c r="AD7" s="127" t="str">
        <f t="shared" si="7"/>
        <v>借料損料5</v>
      </c>
      <c r="AE7" s="127" t="str">
        <f>IFERROR(+VLOOKUP(AD7,インプットシート!$C:$X,22,0),"")</f>
        <v/>
      </c>
      <c r="AF7" s="127" t="str">
        <f>IFERROR(+VLOOKUP(AD7,インプットシート!$C:$X,18,0),"")</f>
        <v/>
      </c>
      <c r="AH7" s="127" t="str">
        <f t="shared" si="8"/>
        <v>印刷製本費5</v>
      </c>
      <c r="AI7" s="127" t="str">
        <f>IFERROR(+VLOOKUP(AH7,インプットシート!$C:$X,22,0),"")</f>
        <v/>
      </c>
      <c r="AJ7" s="127" t="str">
        <f>IFERROR(+VLOOKUP(AH7,インプットシート!$C:$X,18,0),"")</f>
        <v/>
      </c>
      <c r="AL7" s="127" t="str">
        <f t="shared" si="9"/>
        <v>通信運搬費5</v>
      </c>
      <c r="AM7" s="127" t="str">
        <f>IFERROR(+VLOOKUP(AL7,インプットシート!$C:$X,22,0),"")</f>
        <v/>
      </c>
      <c r="AN7" s="127" t="str">
        <f>IFERROR(+VLOOKUP(AL7,インプットシート!$C:$X,18,0),"")</f>
        <v/>
      </c>
      <c r="AP7" s="127" t="str">
        <f t="shared" si="10"/>
        <v>委託費5</v>
      </c>
      <c r="AQ7" s="127" t="str">
        <f>IFERROR(+VLOOKUP(AP7,インプットシート!$C:$X,22,0),"")</f>
        <v/>
      </c>
      <c r="AR7" s="127" t="str">
        <f>IFERROR(+VLOOKUP(AP7,インプットシート!$C:$X,18,0),"")</f>
        <v/>
      </c>
      <c r="AT7" s="127" t="str">
        <f t="shared" si="11"/>
        <v>雑役務費5</v>
      </c>
      <c r="AU7" s="127" t="str">
        <f>IFERROR(+VLOOKUP(AT7,インプットシート!$C:$X,22,0),"")</f>
        <v/>
      </c>
      <c r="AV7" s="127" t="str">
        <f>IFERROR(+VLOOKUP(AT7,インプットシート!$C:$X,18,0),"")</f>
        <v/>
      </c>
      <c r="AX7" s="127" t="str">
        <f t="shared" si="12"/>
        <v>保険料5</v>
      </c>
      <c r="AY7" s="127" t="str">
        <f>IFERROR(+VLOOKUP(AX7,インプットシート!$C:$X,22,0),"")</f>
        <v/>
      </c>
      <c r="AZ7" s="127" t="str">
        <f>IFERROR(+VLOOKUP(AX7,インプットシート!$C:$X,18,0),"")</f>
        <v/>
      </c>
      <c r="BB7" s="127" t="str">
        <f t="shared" si="13"/>
        <v>その他の経費5</v>
      </c>
      <c r="BC7" s="127" t="str">
        <f>IFERROR(+VLOOKUP(BB7,インプットシート!$C:$X,22,0),"")</f>
        <v/>
      </c>
      <c r="BD7" s="127" t="str">
        <f>IFERROR(+VLOOKUP(BB7,インプットシート!$C:$X,18,0),"")</f>
        <v/>
      </c>
      <c r="BF7" s="127" t="str">
        <f t="shared" si="14"/>
        <v>参加費収入5</v>
      </c>
      <c r="BG7" s="127" t="str">
        <f>IFERROR(+VLOOKUP(BF7,インプットシート!$C:$X,22,0),"")</f>
        <v/>
      </c>
      <c r="BH7" s="127" t="str">
        <f>IFERROR(+VLOOKUP(BF7,インプットシート!$C:$X,18,0),"")</f>
        <v/>
      </c>
      <c r="BJ7" s="127" t="str">
        <f t="shared" si="15"/>
        <v>寄付金・協賛金収入5</v>
      </c>
      <c r="BK7" s="127" t="str">
        <f>IFERROR(+VLOOKUP(BJ7,インプットシート!$C:$X,22,0),"")</f>
        <v/>
      </c>
      <c r="BL7" s="127" t="str">
        <f>IFERROR(+VLOOKUP(BJ7,インプットシート!$C:$X,18,0),"")</f>
        <v/>
      </c>
      <c r="BN7" s="127" t="str">
        <f t="shared" si="16"/>
        <v>一般会計繰入金5</v>
      </c>
      <c r="BO7" s="127" t="str">
        <f>IFERROR(+VLOOKUP(BN7,インプットシート!$C:$X,22,0),"")</f>
        <v/>
      </c>
      <c r="BP7" s="127" t="str">
        <f>IFERROR(+VLOOKUP(BN7,インプットシート!$C:$X,18,0),"")</f>
        <v/>
      </c>
    </row>
    <row r="8" spans="1:68">
      <c r="A8">
        <v>6</v>
      </c>
      <c r="B8" s="127" t="str">
        <f t="shared" si="0"/>
        <v>謝金6</v>
      </c>
      <c r="C8" s="127" t="str">
        <f>IFERROR(+VLOOKUP(B8,インプットシート!C:X,22,0),"")</f>
        <v/>
      </c>
      <c r="D8" s="127" t="str">
        <f>IFERROR(+VLOOKUP(B8,インプットシート!C:X,18,0),"")</f>
        <v/>
      </c>
      <c r="F8" s="127" t="str">
        <f t="shared" si="1"/>
        <v>旅費6</v>
      </c>
      <c r="G8" s="127" t="str">
        <f>IFERROR(+VLOOKUP(F8,インプットシート!$C:$X,22,0),"")</f>
        <v/>
      </c>
      <c r="H8" s="127" t="str">
        <f>IFERROR(+VLOOKUP(F8,インプットシート!$C:$X,18,0),"")</f>
        <v/>
      </c>
      <c r="J8" s="127" t="str">
        <f t="shared" si="2"/>
        <v>賃金6</v>
      </c>
      <c r="K8" s="127" t="str">
        <f>IFERROR(+VLOOKUP(J8,インプットシート!$C:$X,22,0),"")</f>
        <v/>
      </c>
      <c r="L8" s="127" t="str">
        <f>IFERROR(+VLOOKUP(J8,インプットシート!$C:$X,18,0),"")</f>
        <v/>
      </c>
      <c r="N8" s="127" t="str">
        <f t="shared" si="3"/>
        <v>家賃6</v>
      </c>
      <c r="O8" s="127" t="str">
        <f>IFERROR(+VLOOKUP(N8,インプットシート!$C:$X,22,0),"")</f>
        <v/>
      </c>
      <c r="P8" s="127" t="str">
        <f>IFERROR(+VLOOKUP(N8,インプットシート!$C:$X,18,0),"")</f>
        <v/>
      </c>
      <c r="R8" s="127" t="str">
        <f t="shared" si="4"/>
        <v>光熱水費6</v>
      </c>
      <c r="S8" s="127" t="str">
        <f>IFERROR(+VLOOKUP(R8,インプットシート!$C:$X,22,0),"")</f>
        <v/>
      </c>
      <c r="T8" s="127" t="str">
        <f>IFERROR(+VLOOKUP(R8,インプットシート!$C:$X,18,0),"")</f>
        <v/>
      </c>
      <c r="V8" s="127" t="str">
        <f t="shared" si="5"/>
        <v>備品購入費6</v>
      </c>
      <c r="W8" s="127" t="str">
        <f>IFERROR(+VLOOKUP(V8,インプットシート!$C:$X,22,0),"")</f>
        <v/>
      </c>
      <c r="X8" s="127" t="str">
        <f>IFERROR(+VLOOKUP(V8,インプットシート!$C:$X,18,0),"")</f>
        <v/>
      </c>
      <c r="Z8" s="127" t="str">
        <f t="shared" si="6"/>
        <v>消耗品費6</v>
      </c>
      <c r="AA8" s="127" t="str">
        <f>IFERROR(+VLOOKUP(Z8,インプットシート!$C:$X,22,0),"")</f>
        <v/>
      </c>
      <c r="AB8" s="127" t="str">
        <f>IFERROR(+VLOOKUP(Z8,インプットシート!$C:$X,18,0),"")</f>
        <v/>
      </c>
      <c r="AD8" s="127" t="str">
        <f t="shared" si="7"/>
        <v>借料損料6</v>
      </c>
      <c r="AE8" s="127" t="str">
        <f>IFERROR(+VLOOKUP(AD8,インプットシート!$C:$X,22,0),"")</f>
        <v/>
      </c>
      <c r="AF8" s="127" t="str">
        <f>IFERROR(+VLOOKUP(AD8,インプットシート!$C:$X,18,0),"")</f>
        <v/>
      </c>
      <c r="AH8" s="127" t="str">
        <f t="shared" si="8"/>
        <v>印刷製本費6</v>
      </c>
      <c r="AI8" s="127" t="str">
        <f>IFERROR(+VLOOKUP(AH8,インプットシート!$C:$X,22,0),"")</f>
        <v/>
      </c>
      <c r="AJ8" s="127" t="str">
        <f>IFERROR(+VLOOKUP(AH8,インプットシート!$C:$X,18,0),"")</f>
        <v/>
      </c>
      <c r="AL8" s="127" t="str">
        <f t="shared" si="9"/>
        <v>通信運搬費6</v>
      </c>
      <c r="AM8" s="127" t="str">
        <f>IFERROR(+VLOOKUP(AL8,インプットシート!$C:$X,22,0),"")</f>
        <v/>
      </c>
      <c r="AN8" s="127" t="str">
        <f>IFERROR(+VLOOKUP(AL8,インプットシート!$C:$X,18,0),"")</f>
        <v/>
      </c>
      <c r="AP8" s="127" t="str">
        <f t="shared" si="10"/>
        <v>委託費6</v>
      </c>
      <c r="AQ8" s="127" t="str">
        <f>IFERROR(+VLOOKUP(AP8,インプットシート!$C:$X,22,0),"")</f>
        <v/>
      </c>
      <c r="AR8" s="127" t="str">
        <f>IFERROR(+VLOOKUP(AP8,インプットシート!$C:$X,18,0),"")</f>
        <v/>
      </c>
      <c r="AT8" s="127" t="str">
        <f t="shared" si="11"/>
        <v>雑役務費6</v>
      </c>
      <c r="AU8" s="127" t="str">
        <f>IFERROR(+VLOOKUP(AT8,インプットシート!$C:$X,22,0),"")</f>
        <v/>
      </c>
      <c r="AV8" s="127" t="str">
        <f>IFERROR(+VLOOKUP(AT8,インプットシート!$C:$X,18,0),"")</f>
        <v/>
      </c>
      <c r="AX8" s="127" t="str">
        <f t="shared" si="12"/>
        <v>保険料6</v>
      </c>
      <c r="AY8" s="127" t="str">
        <f>IFERROR(+VLOOKUP(AX8,インプットシート!$C:$X,22,0),"")</f>
        <v/>
      </c>
      <c r="AZ8" s="127" t="str">
        <f>IFERROR(+VLOOKUP(AX8,インプットシート!$C:$X,18,0),"")</f>
        <v/>
      </c>
      <c r="BB8" s="127" t="str">
        <f t="shared" si="13"/>
        <v>その他の経費6</v>
      </c>
      <c r="BC8" s="127" t="str">
        <f>IFERROR(+VLOOKUP(BB8,インプットシート!$C:$X,22,0),"")</f>
        <v/>
      </c>
      <c r="BD8" s="127" t="str">
        <f>IFERROR(+VLOOKUP(BB8,インプットシート!$C:$X,18,0),"")</f>
        <v/>
      </c>
      <c r="BF8" s="127" t="str">
        <f t="shared" si="14"/>
        <v>参加費収入6</v>
      </c>
      <c r="BG8" s="127" t="str">
        <f>IFERROR(+VLOOKUP(BF8,インプットシート!$C:$X,22,0),"")</f>
        <v/>
      </c>
      <c r="BH8" s="127" t="str">
        <f>IFERROR(+VLOOKUP(BF8,インプットシート!$C:$X,18,0),"")</f>
        <v/>
      </c>
      <c r="BJ8" s="127" t="str">
        <f t="shared" si="15"/>
        <v>寄付金・協賛金収入6</v>
      </c>
      <c r="BK8" s="127" t="str">
        <f>IFERROR(+VLOOKUP(BJ8,インプットシート!$C:$X,22,0),"")</f>
        <v/>
      </c>
      <c r="BL8" s="127" t="str">
        <f>IFERROR(+VLOOKUP(BJ8,インプットシート!$C:$X,18,0),"")</f>
        <v/>
      </c>
      <c r="BN8" s="127" t="str">
        <f t="shared" si="16"/>
        <v>一般会計繰入金6</v>
      </c>
      <c r="BO8" s="127" t="str">
        <f>IFERROR(+VLOOKUP(BN8,インプットシート!$C:$X,22,0),"")</f>
        <v/>
      </c>
      <c r="BP8" s="127" t="str">
        <f>IFERROR(+VLOOKUP(BN8,インプットシート!$C:$X,18,0),"")</f>
        <v/>
      </c>
    </row>
    <row r="9" spans="1:68">
      <c r="A9">
        <v>7</v>
      </c>
      <c r="B9" s="127" t="str">
        <f t="shared" si="0"/>
        <v>謝金7</v>
      </c>
      <c r="C9" s="127" t="str">
        <f>IFERROR(+VLOOKUP(B9,インプットシート!C:X,22,0),"")</f>
        <v/>
      </c>
      <c r="D9" s="127" t="str">
        <f>IFERROR(+VLOOKUP(B9,インプットシート!C:X,18,0),"")</f>
        <v/>
      </c>
      <c r="F9" s="127" t="str">
        <f t="shared" si="1"/>
        <v>旅費7</v>
      </c>
      <c r="G9" s="127" t="str">
        <f>IFERROR(+VLOOKUP(F9,インプットシート!$C:$X,22,0),"")</f>
        <v/>
      </c>
      <c r="H9" s="127" t="str">
        <f>IFERROR(+VLOOKUP(F9,インプットシート!$C:$X,18,0),"")</f>
        <v/>
      </c>
      <c r="J9" s="127" t="str">
        <f t="shared" si="2"/>
        <v>賃金7</v>
      </c>
      <c r="K9" s="127" t="str">
        <f>IFERROR(+VLOOKUP(J9,インプットシート!$C:$X,22,0),"")</f>
        <v/>
      </c>
      <c r="L9" s="127" t="str">
        <f>IFERROR(+VLOOKUP(J9,インプットシート!$C:$X,18,0),"")</f>
        <v/>
      </c>
      <c r="N9" s="127" t="str">
        <f t="shared" si="3"/>
        <v>家賃7</v>
      </c>
      <c r="O9" s="127" t="str">
        <f>IFERROR(+VLOOKUP(N9,インプットシート!$C:$X,22,0),"")</f>
        <v/>
      </c>
      <c r="P9" s="127" t="str">
        <f>IFERROR(+VLOOKUP(N9,インプットシート!$C:$X,18,0),"")</f>
        <v/>
      </c>
      <c r="R9" s="127" t="str">
        <f t="shared" si="4"/>
        <v>光熱水費7</v>
      </c>
      <c r="S9" s="127" t="str">
        <f>IFERROR(+VLOOKUP(R9,インプットシート!$C:$X,22,0),"")</f>
        <v/>
      </c>
      <c r="T9" s="127" t="str">
        <f>IFERROR(+VLOOKUP(R9,インプットシート!$C:$X,18,0),"")</f>
        <v/>
      </c>
      <c r="V9" s="127" t="str">
        <f t="shared" si="5"/>
        <v>備品購入費7</v>
      </c>
      <c r="W9" s="127" t="str">
        <f>IFERROR(+VLOOKUP(V9,インプットシート!$C:$X,22,0),"")</f>
        <v/>
      </c>
      <c r="X9" s="127" t="str">
        <f>IFERROR(+VLOOKUP(V9,インプットシート!$C:$X,18,0),"")</f>
        <v/>
      </c>
      <c r="Z9" s="127" t="str">
        <f t="shared" si="6"/>
        <v>消耗品費7</v>
      </c>
      <c r="AA9" s="127" t="str">
        <f>IFERROR(+VLOOKUP(Z9,インプットシート!$C:$X,22,0),"")</f>
        <v/>
      </c>
      <c r="AB9" s="127" t="str">
        <f>IFERROR(+VLOOKUP(Z9,インプットシート!$C:$X,18,0),"")</f>
        <v/>
      </c>
      <c r="AD9" s="127" t="str">
        <f t="shared" si="7"/>
        <v>借料損料7</v>
      </c>
      <c r="AE9" s="127" t="str">
        <f>IFERROR(+VLOOKUP(AD9,インプットシート!$C:$X,22,0),"")</f>
        <v/>
      </c>
      <c r="AF9" s="127" t="str">
        <f>IFERROR(+VLOOKUP(AD9,インプットシート!$C:$X,18,0),"")</f>
        <v/>
      </c>
      <c r="AH9" s="127" t="str">
        <f t="shared" si="8"/>
        <v>印刷製本費7</v>
      </c>
      <c r="AI9" s="127" t="str">
        <f>IFERROR(+VLOOKUP(AH9,インプットシート!$C:$X,22,0),"")</f>
        <v/>
      </c>
      <c r="AJ9" s="127" t="str">
        <f>IFERROR(+VLOOKUP(AH9,インプットシート!$C:$X,18,0),"")</f>
        <v/>
      </c>
      <c r="AL9" s="127" t="str">
        <f t="shared" si="9"/>
        <v>通信運搬費7</v>
      </c>
      <c r="AM9" s="127" t="str">
        <f>IFERROR(+VLOOKUP(AL9,インプットシート!$C:$X,22,0),"")</f>
        <v/>
      </c>
      <c r="AN9" s="127" t="str">
        <f>IFERROR(+VLOOKUP(AL9,インプットシート!$C:$X,18,0),"")</f>
        <v/>
      </c>
      <c r="AP9" s="127" t="str">
        <f t="shared" si="10"/>
        <v>委託費7</v>
      </c>
      <c r="AQ9" s="127" t="str">
        <f>IFERROR(+VLOOKUP(AP9,インプットシート!$C:$X,22,0),"")</f>
        <v/>
      </c>
      <c r="AR9" s="127" t="str">
        <f>IFERROR(+VLOOKUP(AP9,インプットシート!$C:$X,18,0),"")</f>
        <v/>
      </c>
      <c r="AT9" s="127" t="str">
        <f t="shared" si="11"/>
        <v>雑役務費7</v>
      </c>
      <c r="AU9" s="127" t="str">
        <f>IFERROR(+VLOOKUP(AT9,インプットシート!$C:$X,22,0),"")</f>
        <v/>
      </c>
      <c r="AV9" s="127" t="str">
        <f>IFERROR(+VLOOKUP(AT9,インプットシート!$C:$X,18,0),"")</f>
        <v/>
      </c>
      <c r="AX9" s="127" t="str">
        <f t="shared" si="12"/>
        <v>保険料7</v>
      </c>
      <c r="AY9" s="127" t="str">
        <f>IFERROR(+VLOOKUP(AX9,インプットシート!$C:$X,22,0),"")</f>
        <v/>
      </c>
      <c r="AZ9" s="127" t="str">
        <f>IFERROR(+VLOOKUP(AX9,インプットシート!$C:$X,18,0),"")</f>
        <v/>
      </c>
      <c r="BB9" s="127" t="str">
        <f t="shared" si="13"/>
        <v>その他の経費7</v>
      </c>
      <c r="BC9" s="127" t="str">
        <f>IFERROR(+VLOOKUP(BB9,インプットシート!$C:$X,22,0),"")</f>
        <v/>
      </c>
      <c r="BD9" s="127" t="str">
        <f>IFERROR(+VLOOKUP(BB9,インプットシート!$C:$X,18,0),"")</f>
        <v/>
      </c>
      <c r="BF9" s="127" t="str">
        <f t="shared" si="14"/>
        <v>参加費収入7</v>
      </c>
      <c r="BG9" s="127" t="str">
        <f>IFERROR(+VLOOKUP(BF9,インプットシート!$C:$X,22,0),"")</f>
        <v/>
      </c>
      <c r="BH9" s="127" t="str">
        <f>IFERROR(+VLOOKUP(BF9,インプットシート!$C:$X,18,0),"")</f>
        <v/>
      </c>
      <c r="BJ9" s="127" t="str">
        <f t="shared" si="15"/>
        <v>寄付金・協賛金収入7</v>
      </c>
      <c r="BK9" s="127" t="str">
        <f>IFERROR(+VLOOKUP(BJ9,インプットシート!$C:$X,22,0),"")</f>
        <v/>
      </c>
      <c r="BL9" s="127" t="str">
        <f>IFERROR(+VLOOKUP(BJ9,インプットシート!$C:$X,18,0),"")</f>
        <v/>
      </c>
      <c r="BN9" s="127" t="str">
        <f t="shared" si="16"/>
        <v>一般会計繰入金7</v>
      </c>
      <c r="BO9" s="127" t="str">
        <f>IFERROR(+VLOOKUP(BN9,インプットシート!$C:$X,22,0),"")</f>
        <v/>
      </c>
      <c r="BP9" s="127" t="str">
        <f>IFERROR(+VLOOKUP(BN9,インプットシート!$C:$X,18,0),"")</f>
        <v/>
      </c>
    </row>
    <row r="10" spans="1:68">
      <c r="A10">
        <v>8</v>
      </c>
      <c r="B10" s="127" t="str">
        <f t="shared" si="0"/>
        <v>謝金8</v>
      </c>
      <c r="C10" s="127" t="str">
        <f>IFERROR(+VLOOKUP(B10,インプットシート!C:X,22,0),"")</f>
        <v/>
      </c>
      <c r="D10" s="127" t="str">
        <f>IFERROR(+VLOOKUP(B10,インプットシート!C:X,18,0),"")</f>
        <v/>
      </c>
      <c r="F10" s="127" t="str">
        <f t="shared" si="1"/>
        <v>旅費8</v>
      </c>
      <c r="G10" s="127" t="str">
        <f>IFERROR(+VLOOKUP(F10,インプットシート!$C:$X,22,0),"")</f>
        <v/>
      </c>
      <c r="H10" s="127" t="str">
        <f>IFERROR(+VLOOKUP(F10,インプットシート!$C:$X,18,0),"")</f>
        <v/>
      </c>
      <c r="J10" s="127" t="str">
        <f t="shared" si="2"/>
        <v>賃金8</v>
      </c>
      <c r="K10" s="127" t="str">
        <f>IFERROR(+VLOOKUP(J10,インプットシート!$C:$X,22,0),"")</f>
        <v/>
      </c>
      <c r="L10" s="127" t="str">
        <f>IFERROR(+VLOOKUP(J10,インプットシート!$C:$X,18,0),"")</f>
        <v/>
      </c>
      <c r="N10" s="127" t="str">
        <f t="shared" si="3"/>
        <v>家賃8</v>
      </c>
      <c r="O10" s="127" t="str">
        <f>IFERROR(+VLOOKUP(N10,インプットシート!$C:$X,22,0),"")</f>
        <v/>
      </c>
      <c r="P10" s="127" t="str">
        <f>IFERROR(+VLOOKUP(N10,インプットシート!$C:$X,18,0),"")</f>
        <v/>
      </c>
      <c r="R10" s="127" t="str">
        <f t="shared" si="4"/>
        <v>光熱水費8</v>
      </c>
      <c r="S10" s="127" t="str">
        <f>IFERROR(+VLOOKUP(R10,インプットシート!$C:$X,22,0),"")</f>
        <v/>
      </c>
      <c r="T10" s="127" t="str">
        <f>IFERROR(+VLOOKUP(R10,インプットシート!$C:$X,18,0),"")</f>
        <v/>
      </c>
      <c r="V10" s="127" t="str">
        <f t="shared" si="5"/>
        <v>備品購入費8</v>
      </c>
      <c r="W10" s="127" t="str">
        <f>IFERROR(+VLOOKUP(V10,インプットシート!$C:$X,22,0),"")</f>
        <v/>
      </c>
      <c r="X10" s="127" t="str">
        <f>IFERROR(+VLOOKUP(V10,インプットシート!$C:$X,18,0),"")</f>
        <v/>
      </c>
      <c r="Z10" s="127" t="str">
        <f t="shared" si="6"/>
        <v>消耗品費8</v>
      </c>
      <c r="AA10" s="127" t="str">
        <f>IFERROR(+VLOOKUP(Z10,インプットシート!$C:$X,22,0),"")</f>
        <v/>
      </c>
      <c r="AB10" s="127" t="str">
        <f>IFERROR(+VLOOKUP(Z10,インプットシート!$C:$X,18,0),"")</f>
        <v/>
      </c>
      <c r="AD10" s="127" t="str">
        <f t="shared" si="7"/>
        <v>借料損料8</v>
      </c>
      <c r="AE10" s="127" t="str">
        <f>IFERROR(+VLOOKUP(AD10,インプットシート!$C:$X,22,0),"")</f>
        <v/>
      </c>
      <c r="AF10" s="127" t="str">
        <f>IFERROR(+VLOOKUP(AD10,インプットシート!$C:$X,18,0),"")</f>
        <v/>
      </c>
      <c r="AH10" s="127" t="str">
        <f t="shared" si="8"/>
        <v>印刷製本費8</v>
      </c>
      <c r="AI10" s="127" t="str">
        <f>IFERROR(+VLOOKUP(AH10,インプットシート!$C:$X,22,0),"")</f>
        <v/>
      </c>
      <c r="AJ10" s="127" t="str">
        <f>IFERROR(+VLOOKUP(AH10,インプットシート!$C:$X,18,0),"")</f>
        <v/>
      </c>
      <c r="AL10" s="127" t="str">
        <f t="shared" si="9"/>
        <v>通信運搬費8</v>
      </c>
      <c r="AM10" s="127" t="str">
        <f>IFERROR(+VLOOKUP(AL10,インプットシート!$C:$X,22,0),"")</f>
        <v/>
      </c>
      <c r="AN10" s="127" t="str">
        <f>IFERROR(+VLOOKUP(AL10,インプットシート!$C:$X,18,0),"")</f>
        <v/>
      </c>
      <c r="AP10" s="127" t="str">
        <f t="shared" si="10"/>
        <v>委託費8</v>
      </c>
      <c r="AQ10" s="127" t="str">
        <f>IFERROR(+VLOOKUP(AP10,インプットシート!$C:$X,22,0),"")</f>
        <v/>
      </c>
      <c r="AR10" s="127" t="str">
        <f>IFERROR(+VLOOKUP(AP10,インプットシート!$C:$X,18,0),"")</f>
        <v/>
      </c>
      <c r="AT10" s="127" t="str">
        <f t="shared" si="11"/>
        <v>雑役務費8</v>
      </c>
      <c r="AU10" s="127" t="str">
        <f>IFERROR(+VLOOKUP(AT10,インプットシート!$C:$X,22,0),"")</f>
        <v/>
      </c>
      <c r="AV10" s="127" t="str">
        <f>IFERROR(+VLOOKUP(AT10,インプットシート!$C:$X,18,0),"")</f>
        <v/>
      </c>
      <c r="AX10" s="127" t="str">
        <f t="shared" si="12"/>
        <v>保険料8</v>
      </c>
      <c r="AY10" s="127" t="str">
        <f>IFERROR(+VLOOKUP(AX10,インプットシート!$C:$X,22,0),"")</f>
        <v/>
      </c>
      <c r="AZ10" s="127" t="str">
        <f>IFERROR(+VLOOKUP(AX10,インプットシート!$C:$X,18,0),"")</f>
        <v/>
      </c>
      <c r="BB10" s="127" t="str">
        <f t="shared" si="13"/>
        <v>その他の経費8</v>
      </c>
      <c r="BC10" s="127" t="str">
        <f>IFERROR(+VLOOKUP(BB10,インプットシート!$C:$X,22,0),"")</f>
        <v/>
      </c>
      <c r="BD10" s="127" t="str">
        <f>IFERROR(+VLOOKUP(BB10,インプットシート!$C:$X,18,0),"")</f>
        <v/>
      </c>
      <c r="BF10" s="127" t="str">
        <f t="shared" si="14"/>
        <v>参加費収入8</v>
      </c>
      <c r="BG10" s="127" t="str">
        <f>IFERROR(+VLOOKUP(BF10,インプットシート!$C:$X,22,0),"")</f>
        <v/>
      </c>
      <c r="BH10" s="127" t="str">
        <f>IFERROR(+VLOOKUP(BF10,インプットシート!$C:$X,18,0),"")</f>
        <v/>
      </c>
      <c r="BJ10" s="127" t="str">
        <f t="shared" si="15"/>
        <v>寄付金・協賛金収入8</v>
      </c>
      <c r="BK10" s="127" t="str">
        <f>IFERROR(+VLOOKUP(BJ10,インプットシート!$C:$X,22,0),"")</f>
        <v/>
      </c>
      <c r="BL10" s="127" t="str">
        <f>IFERROR(+VLOOKUP(BJ10,インプットシート!$C:$X,18,0),"")</f>
        <v/>
      </c>
      <c r="BN10" s="127" t="str">
        <f t="shared" si="16"/>
        <v>一般会計繰入金8</v>
      </c>
      <c r="BO10" s="127" t="str">
        <f>IFERROR(+VLOOKUP(BN10,インプットシート!$C:$X,22,0),"")</f>
        <v/>
      </c>
      <c r="BP10" s="127" t="str">
        <f>IFERROR(+VLOOKUP(BN10,インプットシート!$C:$X,18,0),"")</f>
        <v/>
      </c>
    </row>
    <row r="11" spans="1:68">
      <c r="A11">
        <v>9</v>
      </c>
      <c r="B11" s="127" t="str">
        <f t="shared" si="0"/>
        <v>謝金9</v>
      </c>
      <c r="C11" s="127" t="str">
        <f>IFERROR(+VLOOKUP(B11,インプットシート!C:X,22,0),"")</f>
        <v/>
      </c>
      <c r="D11" s="127" t="str">
        <f>IFERROR(+VLOOKUP(B11,インプットシート!C:X,18,0),"")</f>
        <v/>
      </c>
      <c r="F11" s="127" t="str">
        <f t="shared" si="1"/>
        <v>旅費9</v>
      </c>
      <c r="G11" s="127" t="str">
        <f>IFERROR(+VLOOKUP(F11,インプットシート!$C:$X,22,0),"")</f>
        <v/>
      </c>
      <c r="H11" s="127" t="str">
        <f>IFERROR(+VLOOKUP(F11,インプットシート!$C:$X,18,0),"")</f>
        <v/>
      </c>
      <c r="J11" s="127" t="str">
        <f t="shared" si="2"/>
        <v>賃金9</v>
      </c>
      <c r="K11" s="127" t="str">
        <f>IFERROR(+VLOOKUP(J11,インプットシート!$C:$X,22,0),"")</f>
        <v/>
      </c>
      <c r="L11" s="127" t="str">
        <f>IFERROR(+VLOOKUP(J11,インプットシート!$C:$X,18,0),"")</f>
        <v/>
      </c>
      <c r="N11" s="127" t="str">
        <f t="shared" si="3"/>
        <v>家賃9</v>
      </c>
      <c r="O11" s="127" t="str">
        <f>IFERROR(+VLOOKUP(N11,インプットシート!$C:$X,22,0),"")</f>
        <v/>
      </c>
      <c r="P11" s="127" t="str">
        <f>IFERROR(+VLOOKUP(N11,インプットシート!$C:$X,18,0),"")</f>
        <v/>
      </c>
      <c r="R11" s="127" t="str">
        <f t="shared" si="4"/>
        <v>光熱水費9</v>
      </c>
      <c r="S11" s="127" t="str">
        <f>IFERROR(+VLOOKUP(R11,インプットシート!$C:$X,22,0),"")</f>
        <v/>
      </c>
      <c r="T11" s="127" t="str">
        <f>IFERROR(+VLOOKUP(R11,インプットシート!$C:$X,18,0),"")</f>
        <v/>
      </c>
      <c r="V11" s="127" t="str">
        <f t="shared" si="5"/>
        <v>備品購入費9</v>
      </c>
      <c r="W11" s="127" t="str">
        <f>IFERROR(+VLOOKUP(V11,インプットシート!$C:$X,22,0),"")</f>
        <v/>
      </c>
      <c r="X11" s="127" t="str">
        <f>IFERROR(+VLOOKUP(V11,インプットシート!$C:$X,18,0),"")</f>
        <v/>
      </c>
      <c r="Z11" s="127" t="str">
        <f t="shared" si="6"/>
        <v>消耗品費9</v>
      </c>
      <c r="AA11" s="127" t="str">
        <f>IFERROR(+VLOOKUP(Z11,インプットシート!$C:$X,22,0),"")</f>
        <v/>
      </c>
      <c r="AB11" s="127" t="str">
        <f>IFERROR(+VLOOKUP(Z11,インプットシート!$C:$X,18,0),"")</f>
        <v/>
      </c>
      <c r="AD11" s="127" t="str">
        <f t="shared" si="7"/>
        <v>借料損料9</v>
      </c>
      <c r="AE11" s="127" t="str">
        <f>IFERROR(+VLOOKUP(AD11,インプットシート!$C:$X,22,0),"")</f>
        <v/>
      </c>
      <c r="AF11" s="127" t="str">
        <f>IFERROR(+VLOOKUP(AD11,インプットシート!$C:$X,18,0),"")</f>
        <v/>
      </c>
      <c r="AH11" s="127" t="str">
        <f t="shared" si="8"/>
        <v>印刷製本費9</v>
      </c>
      <c r="AI11" s="127" t="str">
        <f>IFERROR(+VLOOKUP(AH11,インプットシート!$C:$X,22,0),"")</f>
        <v/>
      </c>
      <c r="AJ11" s="127" t="str">
        <f>IFERROR(+VLOOKUP(AH11,インプットシート!$C:$X,18,0),"")</f>
        <v/>
      </c>
      <c r="AL11" s="127" t="str">
        <f t="shared" si="9"/>
        <v>通信運搬費9</v>
      </c>
      <c r="AM11" s="127" t="str">
        <f>IFERROR(+VLOOKUP(AL11,インプットシート!$C:$X,22,0),"")</f>
        <v/>
      </c>
      <c r="AN11" s="127" t="str">
        <f>IFERROR(+VLOOKUP(AL11,インプットシート!$C:$X,18,0),"")</f>
        <v/>
      </c>
      <c r="AP11" s="127" t="str">
        <f t="shared" si="10"/>
        <v>委託費9</v>
      </c>
      <c r="AQ11" s="127" t="str">
        <f>IFERROR(+VLOOKUP(AP11,インプットシート!$C:$X,22,0),"")</f>
        <v/>
      </c>
      <c r="AR11" s="127" t="str">
        <f>IFERROR(+VLOOKUP(AP11,インプットシート!$C:$X,18,0),"")</f>
        <v/>
      </c>
      <c r="AT11" s="127" t="str">
        <f t="shared" si="11"/>
        <v>雑役務費9</v>
      </c>
      <c r="AU11" s="127" t="str">
        <f>IFERROR(+VLOOKUP(AT11,インプットシート!$C:$X,22,0),"")</f>
        <v/>
      </c>
      <c r="AV11" s="127" t="str">
        <f>IFERROR(+VLOOKUP(AT11,インプットシート!$C:$X,18,0),"")</f>
        <v/>
      </c>
      <c r="AX11" s="127" t="str">
        <f t="shared" si="12"/>
        <v>保険料9</v>
      </c>
      <c r="AY11" s="127" t="str">
        <f>IFERROR(+VLOOKUP(AX11,インプットシート!$C:$X,22,0),"")</f>
        <v/>
      </c>
      <c r="AZ11" s="127" t="str">
        <f>IFERROR(+VLOOKUP(AX11,インプットシート!$C:$X,18,0),"")</f>
        <v/>
      </c>
      <c r="BB11" s="127" t="str">
        <f t="shared" si="13"/>
        <v>その他の経費9</v>
      </c>
      <c r="BC11" s="127" t="str">
        <f>IFERROR(+VLOOKUP(BB11,インプットシート!$C:$X,22,0),"")</f>
        <v/>
      </c>
      <c r="BD11" s="127" t="str">
        <f>IFERROR(+VLOOKUP(BB11,インプットシート!$C:$X,18,0),"")</f>
        <v/>
      </c>
      <c r="BF11" s="127" t="str">
        <f t="shared" si="14"/>
        <v>参加費収入9</v>
      </c>
      <c r="BG11" s="127" t="str">
        <f>IFERROR(+VLOOKUP(BF11,インプットシート!$C:$X,22,0),"")</f>
        <v/>
      </c>
      <c r="BH11" s="127" t="str">
        <f>IFERROR(+VLOOKUP(BF11,インプットシート!$C:$X,18,0),"")</f>
        <v/>
      </c>
      <c r="BJ11" s="127" t="str">
        <f t="shared" si="15"/>
        <v>寄付金・協賛金収入9</v>
      </c>
      <c r="BK11" s="127" t="str">
        <f>IFERROR(+VLOOKUP(BJ11,インプットシート!$C:$X,22,0),"")</f>
        <v/>
      </c>
      <c r="BL11" s="127" t="str">
        <f>IFERROR(+VLOOKUP(BJ11,インプットシート!$C:$X,18,0),"")</f>
        <v/>
      </c>
      <c r="BN11" s="127" t="str">
        <f t="shared" si="16"/>
        <v>一般会計繰入金9</v>
      </c>
      <c r="BO11" s="127" t="str">
        <f>IFERROR(+VLOOKUP(BN11,インプットシート!$C:$X,22,0),"")</f>
        <v/>
      </c>
      <c r="BP11" s="127" t="str">
        <f>IFERROR(+VLOOKUP(BN11,インプットシート!$C:$X,18,0),"")</f>
        <v/>
      </c>
    </row>
    <row r="12" spans="1:68">
      <c r="A12">
        <v>10</v>
      </c>
      <c r="B12" s="127" t="str">
        <f t="shared" si="0"/>
        <v>謝金10</v>
      </c>
      <c r="C12" s="127" t="str">
        <f>IFERROR(+VLOOKUP(B12,インプットシート!C:X,22,0),"")</f>
        <v/>
      </c>
      <c r="D12" s="127" t="str">
        <f>IFERROR(+VLOOKUP(B12,インプットシート!C:X,18,0),"")</f>
        <v/>
      </c>
      <c r="F12" s="127" t="str">
        <f t="shared" si="1"/>
        <v>旅費10</v>
      </c>
      <c r="G12" s="127" t="str">
        <f>IFERROR(+VLOOKUP(F12,インプットシート!$C:$X,22,0),"")</f>
        <v/>
      </c>
      <c r="H12" s="127" t="str">
        <f>IFERROR(+VLOOKUP(F12,インプットシート!$C:$X,18,0),"")</f>
        <v/>
      </c>
      <c r="J12" s="127" t="str">
        <f t="shared" si="2"/>
        <v>賃金10</v>
      </c>
      <c r="K12" s="127" t="str">
        <f>IFERROR(+VLOOKUP(J12,インプットシート!$C:$X,22,0),"")</f>
        <v/>
      </c>
      <c r="L12" s="127" t="str">
        <f>IFERROR(+VLOOKUP(J12,インプットシート!$C:$X,18,0),"")</f>
        <v/>
      </c>
      <c r="N12" s="127" t="str">
        <f t="shared" si="3"/>
        <v>家賃10</v>
      </c>
      <c r="O12" s="127" t="str">
        <f>IFERROR(+VLOOKUP(N12,インプットシート!$C:$X,22,0),"")</f>
        <v/>
      </c>
      <c r="P12" s="127" t="str">
        <f>IFERROR(+VLOOKUP(N12,インプットシート!$C:$X,18,0),"")</f>
        <v/>
      </c>
      <c r="R12" s="127" t="str">
        <f t="shared" si="4"/>
        <v>光熱水費10</v>
      </c>
      <c r="S12" s="127" t="str">
        <f>IFERROR(+VLOOKUP(R12,インプットシート!$C:$X,22,0),"")</f>
        <v/>
      </c>
      <c r="T12" s="127" t="str">
        <f>IFERROR(+VLOOKUP(R12,インプットシート!$C:$X,18,0),"")</f>
        <v/>
      </c>
      <c r="V12" s="127" t="str">
        <f t="shared" si="5"/>
        <v>備品購入費10</v>
      </c>
      <c r="W12" s="127" t="str">
        <f>IFERROR(+VLOOKUP(V12,インプットシート!$C:$X,22,0),"")</f>
        <v/>
      </c>
      <c r="X12" s="127" t="str">
        <f>IFERROR(+VLOOKUP(V12,インプットシート!$C:$X,18,0),"")</f>
        <v/>
      </c>
      <c r="Z12" s="127" t="str">
        <f t="shared" si="6"/>
        <v>消耗品費10</v>
      </c>
      <c r="AA12" s="127" t="str">
        <f>IFERROR(+VLOOKUP(Z12,インプットシート!$C:$X,22,0),"")</f>
        <v/>
      </c>
      <c r="AB12" s="127" t="str">
        <f>IFERROR(+VLOOKUP(Z12,インプットシート!$C:$X,18,0),"")</f>
        <v/>
      </c>
      <c r="AD12" s="127" t="str">
        <f t="shared" si="7"/>
        <v>借料損料10</v>
      </c>
      <c r="AE12" s="127" t="str">
        <f>IFERROR(+VLOOKUP(AD12,インプットシート!$C:$X,22,0),"")</f>
        <v/>
      </c>
      <c r="AF12" s="127" t="str">
        <f>IFERROR(+VLOOKUP(AD12,インプットシート!$C:$X,18,0),"")</f>
        <v/>
      </c>
      <c r="AH12" s="127" t="str">
        <f t="shared" si="8"/>
        <v>印刷製本費10</v>
      </c>
      <c r="AI12" s="127" t="str">
        <f>IFERROR(+VLOOKUP(AH12,インプットシート!$C:$X,22,0),"")</f>
        <v/>
      </c>
      <c r="AJ12" s="127" t="str">
        <f>IFERROR(+VLOOKUP(AH12,インプットシート!$C:$X,18,0),"")</f>
        <v/>
      </c>
      <c r="AL12" s="127" t="str">
        <f t="shared" si="9"/>
        <v>通信運搬費10</v>
      </c>
      <c r="AM12" s="127" t="str">
        <f>IFERROR(+VLOOKUP(AL12,インプットシート!$C:$X,22,0),"")</f>
        <v/>
      </c>
      <c r="AN12" s="127" t="str">
        <f>IFERROR(+VLOOKUP(AL12,インプットシート!$C:$X,18,0),"")</f>
        <v/>
      </c>
      <c r="AP12" s="127" t="str">
        <f t="shared" si="10"/>
        <v>委託費10</v>
      </c>
      <c r="AQ12" s="127" t="str">
        <f>IFERROR(+VLOOKUP(AP12,インプットシート!$C:$X,22,0),"")</f>
        <v/>
      </c>
      <c r="AR12" s="127" t="str">
        <f>IFERROR(+VLOOKUP(AP12,インプットシート!$C:$X,18,0),"")</f>
        <v/>
      </c>
      <c r="AT12" s="127" t="str">
        <f t="shared" si="11"/>
        <v>雑役務費10</v>
      </c>
      <c r="AU12" s="127" t="str">
        <f>IFERROR(+VLOOKUP(AT12,インプットシート!$C:$X,22,0),"")</f>
        <v/>
      </c>
      <c r="AV12" s="127" t="str">
        <f>IFERROR(+VLOOKUP(AT12,インプットシート!$C:$X,18,0),"")</f>
        <v/>
      </c>
      <c r="AX12" s="127" t="str">
        <f t="shared" si="12"/>
        <v>保険料10</v>
      </c>
      <c r="AY12" s="127" t="str">
        <f>IFERROR(+VLOOKUP(AX12,インプットシート!$C:$X,22,0),"")</f>
        <v/>
      </c>
      <c r="AZ12" s="127" t="str">
        <f>IFERROR(+VLOOKUP(AX12,インプットシート!$C:$X,18,0),"")</f>
        <v/>
      </c>
      <c r="BB12" s="127" t="str">
        <f t="shared" si="13"/>
        <v>その他の経費10</v>
      </c>
      <c r="BC12" s="127" t="str">
        <f>IFERROR(+VLOOKUP(BB12,インプットシート!$C:$X,22,0),"")</f>
        <v/>
      </c>
      <c r="BD12" s="127" t="str">
        <f>IFERROR(+VLOOKUP(BB12,インプットシート!$C:$X,18,0),"")</f>
        <v/>
      </c>
      <c r="BF12" s="127" t="str">
        <f t="shared" si="14"/>
        <v>参加費収入10</v>
      </c>
      <c r="BG12" s="127" t="str">
        <f>IFERROR(+VLOOKUP(BF12,インプットシート!$C:$X,22,0),"")</f>
        <v/>
      </c>
      <c r="BH12" s="127" t="str">
        <f>IFERROR(+VLOOKUP(BF12,インプットシート!$C:$X,18,0),"")</f>
        <v/>
      </c>
      <c r="BJ12" s="127" t="str">
        <f t="shared" si="15"/>
        <v>寄付金・協賛金収入10</v>
      </c>
      <c r="BK12" s="127" t="str">
        <f>IFERROR(+VLOOKUP(BJ12,インプットシート!$C:$X,22,0),"")</f>
        <v/>
      </c>
      <c r="BL12" s="127" t="str">
        <f>IFERROR(+VLOOKUP(BJ12,インプットシート!$C:$X,18,0),"")</f>
        <v/>
      </c>
      <c r="BN12" s="127" t="str">
        <f t="shared" si="16"/>
        <v>一般会計繰入金10</v>
      </c>
      <c r="BO12" s="127" t="str">
        <f>IFERROR(+VLOOKUP(BN12,インプットシート!$C:$X,22,0),"")</f>
        <v/>
      </c>
      <c r="BP12" s="127" t="str">
        <f>IFERROR(+VLOOKUP(BN12,インプットシート!$C:$X,18,0),"")</f>
        <v/>
      </c>
    </row>
    <row r="13" spans="1:68">
      <c r="A13">
        <v>11</v>
      </c>
      <c r="B13" s="127" t="str">
        <f t="shared" si="0"/>
        <v>謝金11</v>
      </c>
      <c r="C13" s="127" t="str">
        <f>IFERROR(+VLOOKUP(B13,インプットシート!C:X,22,0),"")</f>
        <v/>
      </c>
      <c r="D13" s="127" t="str">
        <f>IFERROR(+VLOOKUP(B13,インプットシート!C:X,18,0),"")</f>
        <v/>
      </c>
      <c r="F13" s="127" t="str">
        <f t="shared" si="1"/>
        <v>旅費11</v>
      </c>
      <c r="G13" s="127" t="str">
        <f>IFERROR(+VLOOKUP(F13,インプットシート!$C:$X,22,0),"")</f>
        <v/>
      </c>
      <c r="H13" s="127" t="str">
        <f>IFERROR(+VLOOKUP(F13,インプットシート!$C:$X,18,0),"")</f>
        <v/>
      </c>
      <c r="J13" s="127" t="str">
        <f t="shared" si="2"/>
        <v>賃金11</v>
      </c>
      <c r="K13" s="127" t="str">
        <f>IFERROR(+VLOOKUP(J13,インプットシート!$C:$X,22,0),"")</f>
        <v/>
      </c>
      <c r="L13" s="127" t="str">
        <f>IFERROR(+VLOOKUP(J13,インプットシート!$C:$X,18,0),"")</f>
        <v/>
      </c>
      <c r="N13" s="127" t="str">
        <f t="shared" si="3"/>
        <v>家賃11</v>
      </c>
      <c r="O13" s="127" t="str">
        <f>IFERROR(+VLOOKUP(N13,インプットシート!$C:$X,22,0),"")</f>
        <v/>
      </c>
      <c r="P13" s="127" t="str">
        <f>IFERROR(+VLOOKUP(N13,インプットシート!$C:$X,18,0),"")</f>
        <v/>
      </c>
      <c r="R13" s="127" t="str">
        <f t="shared" si="4"/>
        <v>光熱水費11</v>
      </c>
      <c r="S13" s="127" t="str">
        <f>IFERROR(+VLOOKUP(R13,インプットシート!$C:$X,22,0),"")</f>
        <v/>
      </c>
      <c r="T13" s="127" t="str">
        <f>IFERROR(+VLOOKUP(R13,インプットシート!$C:$X,18,0),"")</f>
        <v/>
      </c>
      <c r="V13" s="127" t="str">
        <f t="shared" si="5"/>
        <v>備品購入費11</v>
      </c>
      <c r="W13" s="127" t="str">
        <f>IFERROR(+VLOOKUP(V13,インプットシート!$C:$X,22,0),"")</f>
        <v/>
      </c>
      <c r="X13" s="127" t="str">
        <f>IFERROR(+VLOOKUP(V13,インプットシート!$C:$X,18,0),"")</f>
        <v/>
      </c>
      <c r="Z13" s="127" t="str">
        <f t="shared" si="6"/>
        <v>消耗品費11</v>
      </c>
      <c r="AA13" s="127" t="str">
        <f>IFERROR(+VLOOKUP(Z13,インプットシート!$C:$X,22,0),"")</f>
        <v/>
      </c>
      <c r="AB13" s="127" t="str">
        <f>IFERROR(+VLOOKUP(Z13,インプットシート!$C:$X,18,0),"")</f>
        <v/>
      </c>
      <c r="AD13" s="127" t="str">
        <f t="shared" si="7"/>
        <v>借料損料11</v>
      </c>
      <c r="AE13" s="127" t="str">
        <f>IFERROR(+VLOOKUP(AD13,インプットシート!$C:$X,22,0),"")</f>
        <v/>
      </c>
      <c r="AF13" s="127" t="str">
        <f>IFERROR(+VLOOKUP(AD13,インプットシート!$C:$X,18,0),"")</f>
        <v/>
      </c>
      <c r="AH13" s="127" t="str">
        <f t="shared" si="8"/>
        <v>印刷製本費11</v>
      </c>
      <c r="AI13" s="127" t="str">
        <f>IFERROR(+VLOOKUP(AH13,インプットシート!$C:$X,22,0),"")</f>
        <v/>
      </c>
      <c r="AJ13" s="127" t="str">
        <f>IFERROR(+VLOOKUP(AH13,インプットシート!$C:$X,18,0),"")</f>
        <v/>
      </c>
      <c r="AL13" s="127" t="str">
        <f t="shared" si="9"/>
        <v>通信運搬費11</v>
      </c>
      <c r="AM13" s="127" t="str">
        <f>IFERROR(+VLOOKUP(AL13,インプットシート!$C:$X,22,0),"")</f>
        <v/>
      </c>
      <c r="AN13" s="127" t="str">
        <f>IFERROR(+VLOOKUP(AL13,インプットシート!$C:$X,18,0),"")</f>
        <v/>
      </c>
      <c r="AP13" s="127" t="str">
        <f t="shared" si="10"/>
        <v>委託費11</v>
      </c>
      <c r="AQ13" s="127" t="str">
        <f>IFERROR(+VLOOKUP(AP13,インプットシート!$C:$X,22,0),"")</f>
        <v/>
      </c>
      <c r="AR13" s="127" t="str">
        <f>IFERROR(+VLOOKUP(AP13,インプットシート!$C:$X,18,0),"")</f>
        <v/>
      </c>
      <c r="AT13" s="127" t="str">
        <f t="shared" si="11"/>
        <v>雑役務費11</v>
      </c>
      <c r="AU13" s="127" t="str">
        <f>IFERROR(+VLOOKUP(AT13,インプットシート!$C:$X,22,0),"")</f>
        <v/>
      </c>
      <c r="AV13" s="127" t="str">
        <f>IFERROR(+VLOOKUP(AT13,インプットシート!$C:$X,18,0),"")</f>
        <v/>
      </c>
      <c r="AX13" s="127" t="str">
        <f t="shared" si="12"/>
        <v>保険料11</v>
      </c>
      <c r="AY13" s="127" t="str">
        <f>IFERROR(+VLOOKUP(AX13,インプットシート!$C:$X,22,0),"")</f>
        <v/>
      </c>
      <c r="AZ13" s="127" t="str">
        <f>IFERROR(+VLOOKUP(AX13,インプットシート!$C:$X,18,0),"")</f>
        <v/>
      </c>
      <c r="BB13" s="127" t="str">
        <f t="shared" si="13"/>
        <v>その他の経費11</v>
      </c>
      <c r="BC13" s="127" t="str">
        <f>IFERROR(+VLOOKUP(BB13,インプットシート!$C:$X,22,0),"")</f>
        <v/>
      </c>
      <c r="BD13" s="127" t="str">
        <f>IFERROR(+VLOOKUP(BB13,インプットシート!$C:$X,18,0),"")</f>
        <v/>
      </c>
      <c r="BF13" s="127" t="str">
        <f t="shared" si="14"/>
        <v>参加費収入11</v>
      </c>
      <c r="BG13" s="127" t="str">
        <f>IFERROR(+VLOOKUP(BF13,インプットシート!$C:$X,22,0),"")</f>
        <v/>
      </c>
      <c r="BH13" s="127" t="str">
        <f>IFERROR(+VLOOKUP(BF13,インプットシート!$C:$X,18,0),"")</f>
        <v/>
      </c>
      <c r="BJ13" s="127" t="str">
        <f t="shared" si="15"/>
        <v>寄付金・協賛金収入11</v>
      </c>
      <c r="BK13" s="127" t="str">
        <f>IFERROR(+VLOOKUP(BJ13,インプットシート!$C:$X,22,0),"")</f>
        <v/>
      </c>
      <c r="BL13" s="127" t="str">
        <f>IFERROR(+VLOOKUP(BJ13,インプットシート!$C:$X,18,0),"")</f>
        <v/>
      </c>
      <c r="BN13" s="127" t="str">
        <f t="shared" si="16"/>
        <v>一般会計繰入金11</v>
      </c>
      <c r="BO13" s="127" t="str">
        <f>IFERROR(+VLOOKUP(BN13,インプットシート!$C:$X,22,0),"")</f>
        <v/>
      </c>
      <c r="BP13" s="127" t="str">
        <f>IFERROR(+VLOOKUP(BN13,インプットシート!$C:$X,18,0),"")</f>
        <v/>
      </c>
    </row>
    <row r="14" spans="1:68">
      <c r="A14">
        <v>12</v>
      </c>
      <c r="B14" s="127" t="str">
        <f t="shared" si="0"/>
        <v>謝金12</v>
      </c>
      <c r="C14" s="127" t="str">
        <f>IFERROR(+VLOOKUP(B14,インプットシート!C:X,22,0),"")</f>
        <v/>
      </c>
      <c r="D14" s="127" t="str">
        <f>IFERROR(+VLOOKUP(B14,インプットシート!C:X,18,0),"")</f>
        <v/>
      </c>
      <c r="F14" s="127" t="str">
        <f t="shared" si="1"/>
        <v>旅費12</v>
      </c>
      <c r="G14" s="127" t="str">
        <f>IFERROR(+VLOOKUP(F14,インプットシート!$C:$X,22,0),"")</f>
        <v/>
      </c>
      <c r="H14" s="127" t="str">
        <f>IFERROR(+VLOOKUP(F14,インプットシート!$C:$X,18,0),"")</f>
        <v/>
      </c>
      <c r="J14" s="127" t="str">
        <f t="shared" si="2"/>
        <v>賃金12</v>
      </c>
      <c r="K14" s="127" t="str">
        <f>IFERROR(+VLOOKUP(J14,インプットシート!$C:$X,22,0),"")</f>
        <v/>
      </c>
      <c r="L14" s="127" t="str">
        <f>IFERROR(+VLOOKUP(J14,インプットシート!$C:$X,18,0),"")</f>
        <v/>
      </c>
      <c r="N14" s="127" t="str">
        <f t="shared" si="3"/>
        <v>家賃12</v>
      </c>
      <c r="O14" s="127" t="str">
        <f>IFERROR(+VLOOKUP(N14,インプットシート!$C:$X,22,0),"")</f>
        <v/>
      </c>
      <c r="P14" s="127" t="str">
        <f>IFERROR(+VLOOKUP(N14,インプットシート!$C:$X,18,0),"")</f>
        <v/>
      </c>
      <c r="R14" s="127" t="str">
        <f t="shared" si="4"/>
        <v>光熱水費12</v>
      </c>
      <c r="S14" s="127" t="str">
        <f>IFERROR(+VLOOKUP(R14,インプットシート!$C:$X,22,0),"")</f>
        <v/>
      </c>
      <c r="T14" s="127" t="str">
        <f>IFERROR(+VLOOKUP(R14,インプットシート!$C:$X,18,0),"")</f>
        <v/>
      </c>
      <c r="V14" s="127" t="str">
        <f t="shared" si="5"/>
        <v>備品購入費12</v>
      </c>
      <c r="W14" s="127" t="str">
        <f>IFERROR(+VLOOKUP(V14,インプットシート!$C:$X,22,0),"")</f>
        <v/>
      </c>
      <c r="X14" s="127" t="str">
        <f>IFERROR(+VLOOKUP(V14,インプットシート!$C:$X,18,0),"")</f>
        <v/>
      </c>
      <c r="Z14" s="127" t="str">
        <f t="shared" si="6"/>
        <v>消耗品費12</v>
      </c>
      <c r="AA14" s="127" t="str">
        <f>IFERROR(+VLOOKUP(Z14,インプットシート!$C:$X,22,0),"")</f>
        <v/>
      </c>
      <c r="AB14" s="127" t="str">
        <f>IFERROR(+VLOOKUP(Z14,インプットシート!$C:$X,18,0),"")</f>
        <v/>
      </c>
      <c r="AD14" s="127" t="str">
        <f t="shared" si="7"/>
        <v>借料損料12</v>
      </c>
      <c r="AE14" s="127" t="str">
        <f>IFERROR(+VLOOKUP(AD14,インプットシート!$C:$X,22,0),"")</f>
        <v/>
      </c>
      <c r="AF14" s="127" t="str">
        <f>IFERROR(+VLOOKUP(AD14,インプットシート!$C:$X,18,0),"")</f>
        <v/>
      </c>
      <c r="AH14" s="127" t="str">
        <f t="shared" si="8"/>
        <v>印刷製本費12</v>
      </c>
      <c r="AI14" s="127" t="str">
        <f>IFERROR(+VLOOKUP(AH14,インプットシート!$C:$X,22,0),"")</f>
        <v/>
      </c>
      <c r="AJ14" s="127" t="str">
        <f>IFERROR(+VLOOKUP(AH14,インプットシート!$C:$X,18,0),"")</f>
        <v/>
      </c>
      <c r="AL14" s="127" t="str">
        <f t="shared" si="9"/>
        <v>通信運搬費12</v>
      </c>
      <c r="AM14" s="127" t="str">
        <f>IFERROR(+VLOOKUP(AL14,インプットシート!$C:$X,22,0),"")</f>
        <v/>
      </c>
      <c r="AN14" s="127" t="str">
        <f>IFERROR(+VLOOKUP(AL14,インプットシート!$C:$X,18,0),"")</f>
        <v/>
      </c>
      <c r="AP14" s="127" t="str">
        <f t="shared" si="10"/>
        <v>委託費12</v>
      </c>
      <c r="AQ14" s="127" t="str">
        <f>IFERROR(+VLOOKUP(AP14,インプットシート!$C:$X,22,0),"")</f>
        <v/>
      </c>
      <c r="AR14" s="127" t="str">
        <f>IFERROR(+VLOOKUP(AP14,インプットシート!$C:$X,18,0),"")</f>
        <v/>
      </c>
      <c r="AT14" s="127" t="str">
        <f t="shared" si="11"/>
        <v>雑役務費12</v>
      </c>
      <c r="AU14" s="127" t="str">
        <f>IFERROR(+VLOOKUP(AT14,インプットシート!$C:$X,22,0),"")</f>
        <v/>
      </c>
      <c r="AV14" s="127" t="str">
        <f>IFERROR(+VLOOKUP(AT14,インプットシート!$C:$X,18,0),"")</f>
        <v/>
      </c>
      <c r="AX14" s="127" t="str">
        <f t="shared" si="12"/>
        <v>保険料12</v>
      </c>
      <c r="AY14" s="127" t="str">
        <f>IFERROR(+VLOOKUP(AX14,インプットシート!$C:$X,22,0),"")</f>
        <v/>
      </c>
      <c r="AZ14" s="127" t="str">
        <f>IFERROR(+VLOOKUP(AX14,インプットシート!$C:$X,18,0),"")</f>
        <v/>
      </c>
      <c r="BB14" s="127" t="str">
        <f t="shared" si="13"/>
        <v>その他の経費12</v>
      </c>
      <c r="BC14" s="127" t="str">
        <f>IFERROR(+VLOOKUP(BB14,インプットシート!$C:$X,22,0),"")</f>
        <v/>
      </c>
      <c r="BD14" s="127" t="str">
        <f>IFERROR(+VLOOKUP(BB14,インプットシート!$C:$X,18,0),"")</f>
        <v/>
      </c>
      <c r="BF14" s="127" t="str">
        <f t="shared" si="14"/>
        <v>参加費収入12</v>
      </c>
      <c r="BG14" s="127" t="str">
        <f>IFERROR(+VLOOKUP(BF14,インプットシート!$C:$X,22,0),"")</f>
        <v/>
      </c>
      <c r="BH14" s="127" t="str">
        <f>IFERROR(+VLOOKUP(BF14,インプットシート!$C:$X,18,0),"")</f>
        <v/>
      </c>
      <c r="BJ14" s="127" t="str">
        <f t="shared" si="15"/>
        <v>寄付金・協賛金収入12</v>
      </c>
      <c r="BK14" s="127" t="str">
        <f>IFERROR(+VLOOKUP(BJ14,インプットシート!$C:$X,22,0),"")</f>
        <v/>
      </c>
      <c r="BL14" s="127" t="str">
        <f>IFERROR(+VLOOKUP(BJ14,インプットシート!$C:$X,18,0),"")</f>
        <v/>
      </c>
      <c r="BN14" s="127" t="str">
        <f t="shared" si="16"/>
        <v>一般会計繰入金12</v>
      </c>
      <c r="BO14" s="127" t="str">
        <f>IFERROR(+VLOOKUP(BN14,インプットシート!$C:$X,22,0),"")</f>
        <v/>
      </c>
      <c r="BP14" s="127" t="str">
        <f>IFERROR(+VLOOKUP(BN14,インプットシート!$C:$X,18,0),"")</f>
        <v/>
      </c>
    </row>
    <row r="15" spans="1:68">
      <c r="A15">
        <v>13</v>
      </c>
      <c r="B15" s="127" t="str">
        <f t="shared" si="0"/>
        <v>謝金13</v>
      </c>
      <c r="C15" s="127" t="str">
        <f>IFERROR(+VLOOKUP(B15,インプットシート!C:X,22,0),"")</f>
        <v/>
      </c>
      <c r="D15" s="127" t="str">
        <f>IFERROR(+VLOOKUP(B15,インプットシート!C:X,18,0),"")</f>
        <v/>
      </c>
      <c r="F15" s="127" t="str">
        <f t="shared" si="1"/>
        <v>旅費13</v>
      </c>
      <c r="G15" s="127" t="str">
        <f>IFERROR(+VLOOKUP(F15,インプットシート!$C:$X,22,0),"")</f>
        <v/>
      </c>
      <c r="H15" s="127" t="str">
        <f>IFERROR(+VLOOKUP(F15,インプットシート!$C:$X,18,0),"")</f>
        <v/>
      </c>
      <c r="J15" s="127" t="str">
        <f t="shared" si="2"/>
        <v>賃金13</v>
      </c>
      <c r="K15" s="127" t="str">
        <f>IFERROR(+VLOOKUP(J15,インプットシート!$C:$X,22,0),"")</f>
        <v/>
      </c>
      <c r="L15" s="127" t="str">
        <f>IFERROR(+VLOOKUP(J15,インプットシート!$C:$X,18,0),"")</f>
        <v/>
      </c>
      <c r="N15" s="127" t="str">
        <f t="shared" si="3"/>
        <v>家賃13</v>
      </c>
      <c r="O15" s="127" t="str">
        <f>IFERROR(+VLOOKUP(N15,インプットシート!$C:$X,22,0),"")</f>
        <v/>
      </c>
      <c r="P15" s="127" t="str">
        <f>IFERROR(+VLOOKUP(N15,インプットシート!$C:$X,18,0),"")</f>
        <v/>
      </c>
      <c r="R15" s="127" t="str">
        <f t="shared" si="4"/>
        <v>光熱水費13</v>
      </c>
      <c r="S15" s="127" t="str">
        <f>IFERROR(+VLOOKUP(R15,インプットシート!$C:$X,22,0),"")</f>
        <v/>
      </c>
      <c r="T15" s="127" t="str">
        <f>IFERROR(+VLOOKUP(R15,インプットシート!$C:$X,18,0),"")</f>
        <v/>
      </c>
      <c r="V15" s="127" t="str">
        <f t="shared" si="5"/>
        <v>備品購入費13</v>
      </c>
      <c r="W15" s="127" t="str">
        <f>IFERROR(+VLOOKUP(V15,インプットシート!$C:$X,22,0),"")</f>
        <v/>
      </c>
      <c r="X15" s="127" t="str">
        <f>IFERROR(+VLOOKUP(V15,インプットシート!$C:$X,18,0),"")</f>
        <v/>
      </c>
      <c r="Z15" s="127" t="str">
        <f t="shared" si="6"/>
        <v>消耗品費13</v>
      </c>
      <c r="AA15" s="127" t="str">
        <f>IFERROR(+VLOOKUP(Z15,インプットシート!$C:$X,22,0),"")</f>
        <v/>
      </c>
      <c r="AB15" s="127" t="str">
        <f>IFERROR(+VLOOKUP(Z15,インプットシート!$C:$X,18,0),"")</f>
        <v/>
      </c>
      <c r="AD15" s="127" t="str">
        <f t="shared" si="7"/>
        <v>借料損料13</v>
      </c>
      <c r="AE15" s="127" t="str">
        <f>IFERROR(+VLOOKUP(AD15,インプットシート!$C:$X,22,0),"")</f>
        <v/>
      </c>
      <c r="AF15" s="127" t="str">
        <f>IFERROR(+VLOOKUP(AD15,インプットシート!$C:$X,18,0),"")</f>
        <v/>
      </c>
      <c r="AH15" s="127" t="str">
        <f t="shared" si="8"/>
        <v>印刷製本費13</v>
      </c>
      <c r="AI15" s="127" t="str">
        <f>IFERROR(+VLOOKUP(AH15,インプットシート!$C:$X,22,0),"")</f>
        <v/>
      </c>
      <c r="AJ15" s="127" t="str">
        <f>IFERROR(+VLOOKUP(AH15,インプットシート!$C:$X,18,0),"")</f>
        <v/>
      </c>
      <c r="AL15" s="127" t="str">
        <f t="shared" si="9"/>
        <v>通信運搬費13</v>
      </c>
      <c r="AM15" s="127" t="str">
        <f>IFERROR(+VLOOKUP(AL15,インプットシート!$C:$X,22,0),"")</f>
        <v/>
      </c>
      <c r="AN15" s="127" t="str">
        <f>IFERROR(+VLOOKUP(AL15,インプットシート!$C:$X,18,0),"")</f>
        <v/>
      </c>
      <c r="AP15" s="127" t="str">
        <f t="shared" si="10"/>
        <v>委託費13</v>
      </c>
      <c r="AQ15" s="127" t="str">
        <f>IFERROR(+VLOOKUP(AP15,インプットシート!$C:$X,22,0),"")</f>
        <v/>
      </c>
      <c r="AR15" s="127" t="str">
        <f>IFERROR(+VLOOKUP(AP15,インプットシート!$C:$X,18,0),"")</f>
        <v/>
      </c>
      <c r="AT15" s="127" t="str">
        <f t="shared" si="11"/>
        <v>雑役務費13</v>
      </c>
      <c r="AU15" s="127" t="str">
        <f>IFERROR(+VLOOKUP(AT15,インプットシート!$C:$X,22,0),"")</f>
        <v/>
      </c>
      <c r="AV15" s="127" t="str">
        <f>IFERROR(+VLOOKUP(AT15,インプットシート!$C:$X,18,0),"")</f>
        <v/>
      </c>
      <c r="AX15" s="127" t="str">
        <f t="shared" si="12"/>
        <v>保険料13</v>
      </c>
      <c r="AY15" s="127" t="str">
        <f>IFERROR(+VLOOKUP(AX15,インプットシート!$C:$X,22,0),"")</f>
        <v/>
      </c>
      <c r="AZ15" s="127" t="str">
        <f>IFERROR(+VLOOKUP(AX15,インプットシート!$C:$X,18,0),"")</f>
        <v/>
      </c>
      <c r="BB15" s="127" t="str">
        <f t="shared" si="13"/>
        <v>その他の経費13</v>
      </c>
      <c r="BC15" s="127" t="str">
        <f>IFERROR(+VLOOKUP(BB15,インプットシート!$C:$X,22,0),"")</f>
        <v/>
      </c>
      <c r="BD15" s="127" t="str">
        <f>IFERROR(+VLOOKUP(BB15,インプットシート!$C:$X,18,0),"")</f>
        <v/>
      </c>
      <c r="BF15" s="127" t="str">
        <f t="shared" si="14"/>
        <v>参加費収入13</v>
      </c>
      <c r="BG15" s="127" t="str">
        <f>IFERROR(+VLOOKUP(BF15,インプットシート!$C:$X,22,0),"")</f>
        <v/>
      </c>
      <c r="BH15" s="127" t="str">
        <f>IFERROR(+VLOOKUP(BF15,インプットシート!$C:$X,18,0),"")</f>
        <v/>
      </c>
      <c r="BJ15" s="127" t="str">
        <f t="shared" si="15"/>
        <v>寄付金・協賛金収入13</v>
      </c>
      <c r="BK15" s="127" t="str">
        <f>IFERROR(+VLOOKUP(BJ15,インプットシート!$C:$X,22,0),"")</f>
        <v/>
      </c>
      <c r="BL15" s="127" t="str">
        <f>IFERROR(+VLOOKUP(BJ15,インプットシート!$C:$X,18,0),"")</f>
        <v/>
      </c>
      <c r="BN15" s="127" t="str">
        <f t="shared" si="16"/>
        <v>一般会計繰入金13</v>
      </c>
      <c r="BO15" s="127" t="str">
        <f>IFERROR(+VLOOKUP(BN15,インプットシート!$C:$X,22,0),"")</f>
        <v/>
      </c>
      <c r="BP15" s="127" t="str">
        <f>IFERROR(+VLOOKUP(BN15,インプットシート!$C:$X,18,0),"")</f>
        <v/>
      </c>
    </row>
    <row r="16" spans="1:68">
      <c r="A16">
        <v>14</v>
      </c>
      <c r="B16" s="127" t="str">
        <f t="shared" si="0"/>
        <v>謝金14</v>
      </c>
      <c r="C16" s="127" t="str">
        <f>IFERROR(+VLOOKUP(B16,インプットシート!C:X,22,0),"")</f>
        <v/>
      </c>
      <c r="D16" s="127" t="str">
        <f>IFERROR(+VLOOKUP(B16,インプットシート!C:X,18,0),"")</f>
        <v/>
      </c>
      <c r="F16" s="127" t="str">
        <f t="shared" si="1"/>
        <v>旅費14</v>
      </c>
      <c r="G16" s="127" t="str">
        <f>IFERROR(+VLOOKUP(F16,インプットシート!$C:$X,22,0),"")</f>
        <v/>
      </c>
      <c r="H16" s="127" t="str">
        <f>IFERROR(+VLOOKUP(F16,インプットシート!$C:$X,18,0),"")</f>
        <v/>
      </c>
      <c r="J16" s="127" t="str">
        <f t="shared" si="2"/>
        <v>賃金14</v>
      </c>
      <c r="K16" s="127" t="str">
        <f>IFERROR(+VLOOKUP(J16,インプットシート!$C:$X,22,0),"")</f>
        <v/>
      </c>
      <c r="L16" s="127" t="str">
        <f>IFERROR(+VLOOKUP(J16,インプットシート!$C:$X,18,0),"")</f>
        <v/>
      </c>
      <c r="N16" s="127" t="str">
        <f t="shared" si="3"/>
        <v>家賃14</v>
      </c>
      <c r="O16" s="127" t="str">
        <f>IFERROR(+VLOOKUP(N16,インプットシート!$C:$X,22,0),"")</f>
        <v/>
      </c>
      <c r="P16" s="127" t="str">
        <f>IFERROR(+VLOOKUP(N16,インプットシート!$C:$X,18,0),"")</f>
        <v/>
      </c>
      <c r="R16" s="127" t="str">
        <f t="shared" si="4"/>
        <v>光熱水費14</v>
      </c>
      <c r="S16" s="127" t="str">
        <f>IFERROR(+VLOOKUP(R16,インプットシート!$C:$X,22,0),"")</f>
        <v/>
      </c>
      <c r="T16" s="127" t="str">
        <f>IFERROR(+VLOOKUP(R16,インプットシート!$C:$X,18,0),"")</f>
        <v/>
      </c>
      <c r="V16" s="127" t="str">
        <f t="shared" si="5"/>
        <v>備品購入費14</v>
      </c>
      <c r="W16" s="127" t="str">
        <f>IFERROR(+VLOOKUP(V16,インプットシート!$C:$X,22,0),"")</f>
        <v/>
      </c>
      <c r="X16" s="127" t="str">
        <f>IFERROR(+VLOOKUP(V16,インプットシート!$C:$X,18,0),"")</f>
        <v/>
      </c>
      <c r="Z16" s="127" t="str">
        <f t="shared" si="6"/>
        <v>消耗品費14</v>
      </c>
      <c r="AA16" s="127" t="str">
        <f>IFERROR(+VLOOKUP(Z16,インプットシート!$C:$X,22,0),"")</f>
        <v/>
      </c>
      <c r="AB16" s="127" t="str">
        <f>IFERROR(+VLOOKUP(Z16,インプットシート!$C:$X,18,0),"")</f>
        <v/>
      </c>
      <c r="AD16" s="127" t="str">
        <f t="shared" si="7"/>
        <v>借料損料14</v>
      </c>
      <c r="AE16" s="127" t="str">
        <f>IFERROR(+VLOOKUP(AD16,インプットシート!$C:$X,22,0),"")</f>
        <v/>
      </c>
      <c r="AF16" s="127" t="str">
        <f>IFERROR(+VLOOKUP(AD16,インプットシート!$C:$X,18,0),"")</f>
        <v/>
      </c>
      <c r="AH16" s="127" t="str">
        <f t="shared" si="8"/>
        <v>印刷製本費14</v>
      </c>
      <c r="AI16" s="127" t="str">
        <f>IFERROR(+VLOOKUP(AH16,インプットシート!$C:$X,22,0),"")</f>
        <v/>
      </c>
      <c r="AJ16" s="127" t="str">
        <f>IFERROR(+VLOOKUP(AH16,インプットシート!$C:$X,18,0),"")</f>
        <v/>
      </c>
      <c r="AL16" s="127" t="str">
        <f t="shared" si="9"/>
        <v>通信運搬費14</v>
      </c>
      <c r="AM16" s="127" t="str">
        <f>IFERROR(+VLOOKUP(AL16,インプットシート!$C:$X,22,0),"")</f>
        <v/>
      </c>
      <c r="AN16" s="127" t="str">
        <f>IFERROR(+VLOOKUP(AL16,インプットシート!$C:$X,18,0),"")</f>
        <v/>
      </c>
      <c r="AP16" s="127" t="str">
        <f t="shared" si="10"/>
        <v>委託費14</v>
      </c>
      <c r="AQ16" s="127" t="str">
        <f>IFERROR(+VLOOKUP(AP16,インプットシート!$C:$X,22,0),"")</f>
        <v/>
      </c>
      <c r="AR16" s="127" t="str">
        <f>IFERROR(+VLOOKUP(AP16,インプットシート!$C:$X,18,0),"")</f>
        <v/>
      </c>
      <c r="AT16" s="127" t="str">
        <f t="shared" si="11"/>
        <v>雑役務費14</v>
      </c>
      <c r="AU16" s="127" t="str">
        <f>IFERROR(+VLOOKUP(AT16,インプットシート!$C:$X,22,0),"")</f>
        <v/>
      </c>
      <c r="AV16" s="127" t="str">
        <f>IFERROR(+VLOOKUP(AT16,インプットシート!$C:$X,18,0),"")</f>
        <v/>
      </c>
      <c r="AX16" s="127" t="str">
        <f t="shared" si="12"/>
        <v>保険料14</v>
      </c>
      <c r="AY16" s="127" t="str">
        <f>IFERROR(+VLOOKUP(AX16,インプットシート!$C:$X,22,0),"")</f>
        <v/>
      </c>
      <c r="AZ16" s="127" t="str">
        <f>IFERROR(+VLOOKUP(AX16,インプットシート!$C:$X,18,0),"")</f>
        <v/>
      </c>
      <c r="BB16" s="127" t="str">
        <f t="shared" si="13"/>
        <v>その他の経費14</v>
      </c>
      <c r="BC16" s="127" t="str">
        <f>IFERROR(+VLOOKUP(BB16,インプットシート!$C:$X,22,0),"")</f>
        <v/>
      </c>
      <c r="BD16" s="127" t="str">
        <f>IFERROR(+VLOOKUP(BB16,インプットシート!$C:$X,18,0),"")</f>
        <v/>
      </c>
      <c r="BF16" s="127" t="str">
        <f t="shared" si="14"/>
        <v>参加費収入14</v>
      </c>
      <c r="BG16" s="127" t="str">
        <f>IFERROR(+VLOOKUP(BF16,インプットシート!$C:$X,22,0),"")</f>
        <v/>
      </c>
      <c r="BH16" s="127" t="str">
        <f>IFERROR(+VLOOKUP(BF16,インプットシート!$C:$X,18,0),"")</f>
        <v/>
      </c>
      <c r="BJ16" s="127" t="str">
        <f t="shared" si="15"/>
        <v>寄付金・協賛金収入14</v>
      </c>
      <c r="BK16" s="127" t="str">
        <f>IFERROR(+VLOOKUP(BJ16,インプットシート!$C:$X,22,0),"")</f>
        <v/>
      </c>
      <c r="BL16" s="127" t="str">
        <f>IFERROR(+VLOOKUP(BJ16,インプットシート!$C:$X,18,0),"")</f>
        <v/>
      </c>
      <c r="BN16" s="127" t="str">
        <f t="shared" si="16"/>
        <v>一般会計繰入金14</v>
      </c>
      <c r="BO16" s="127" t="str">
        <f>IFERROR(+VLOOKUP(BN16,インプットシート!$C:$X,22,0),"")</f>
        <v/>
      </c>
      <c r="BP16" s="127" t="str">
        <f>IFERROR(+VLOOKUP(BN16,インプットシート!$C:$X,18,0),"")</f>
        <v/>
      </c>
    </row>
    <row r="17" spans="1:68">
      <c r="A17">
        <v>15</v>
      </c>
      <c r="B17" s="127" t="str">
        <f t="shared" si="0"/>
        <v>謝金15</v>
      </c>
      <c r="C17" s="127" t="str">
        <f>IFERROR(+VLOOKUP(B17,インプットシート!C:X,22,0),"")</f>
        <v/>
      </c>
      <c r="D17" s="127" t="str">
        <f>IFERROR(+VLOOKUP(B17,インプットシート!C:X,18,0),"")</f>
        <v/>
      </c>
      <c r="F17" s="127" t="str">
        <f t="shared" si="1"/>
        <v>旅費15</v>
      </c>
      <c r="G17" s="127" t="str">
        <f>IFERROR(+VLOOKUP(F17,インプットシート!$C:$X,22,0),"")</f>
        <v/>
      </c>
      <c r="H17" s="127" t="str">
        <f>IFERROR(+VLOOKUP(F17,インプットシート!$C:$X,18,0),"")</f>
        <v/>
      </c>
      <c r="J17" s="127" t="str">
        <f t="shared" si="2"/>
        <v>賃金15</v>
      </c>
      <c r="K17" s="127" t="str">
        <f>IFERROR(+VLOOKUP(J17,インプットシート!$C:$X,22,0),"")</f>
        <v/>
      </c>
      <c r="L17" s="127" t="str">
        <f>IFERROR(+VLOOKUP(J17,インプットシート!$C:$X,18,0),"")</f>
        <v/>
      </c>
      <c r="N17" s="127" t="str">
        <f t="shared" si="3"/>
        <v>家賃15</v>
      </c>
      <c r="O17" s="127" t="str">
        <f>IFERROR(+VLOOKUP(N17,インプットシート!$C:$X,22,0),"")</f>
        <v/>
      </c>
      <c r="P17" s="127" t="str">
        <f>IFERROR(+VLOOKUP(N17,インプットシート!$C:$X,18,0),"")</f>
        <v/>
      </c>
      <c r="R17" s="127" t="str">
        <f t="shared" si="4"/>
        <v>光熱水費15</v>
      </c>
      <c r="S17" s="127" t="str">
        <f>IFERROR(+VLOOKUP(R17,インプットシート!$C:$X,22,0),"")</f>
        <v/>
      </c>
      <c r="T17" s="127" t="str">
        <f>IFERROR(+VLOOKUP(R17,インプットシート!$C:$X,18,0),"")</f>
        <v/>
      </c>
      <c r="V17" s="127" t="str">
        <f t="shared" si="5"/>
        <v>備品購入費15</v>
      </c>
      <c r="W17" s="127" t="str">
        <f>IFERROR(+VLOOKUP(V17,インプットシート!$C:$X,22,0),"")</f>
        <v/>
      </c>
      <c r="X17" s="127" t="str">
        <f>IFERROR(+VLOOKUP(V17,インプットシート!$C:$X,18,0),"")</f>
        <v/>
      </c>
      <c r="Z17" s="127" t="str">
        <f t="shared" si="6"/>
        <v>消耗品費15</v>
      </c>
      <c r="AA17" s="127" t="str">
        <f>IFERROR(+VLOOKUP(Z17,インプットシート!$C:$X,22,0),"")</f>
        <v/>
      </c>
      <c r="AB17" s="127" t="str">
        <f>IFERROR(+VLOOKUP(Z17,インプットシート!$C:$X,18,0),"")</f>
        <v/>
      </c>
      <c r="AD17" s="127" t="str">
        <f t="shared" si="7"/>
        <v>借料損料15</v>
      </c>
      <c r="AE17" s="127" t="str">
        <f>IFERROR(+VLOOKUP(AD17,インプットシート!$C:$X,22,0),"")</f>
        <v/>
      </c>
      <c r="AF17" s="127" t="str">
        <f>IFERROR(+VLOOKUP(AD17,インプットシート!$C:$X,18,0),"")</f>
        <v/>
      </c>
      <c r="AH17" s="127" t="str">
        <f t="shared" si="8"/>
        <v>印刷製本費15</v>
      </c>
      <c r="AI17" s="127" t="str">
        <f>IFERROR(+VLOOKUP(AH17,インプットシート!$C:$X,22,0),"")</f>
        <v/>
      </c>
      <c r="AJ17" s="127" t="str">
        <f>IFERROR(+VLOOKUP(AH17,インプットシート!$C:$X,18,0),"")</f>
        <v/>
      </c>
      <c r="AL17" s="127" t="str">
        <f t="shared" si="9"/>
        <v>通信運搬費15</v>
      </c>
      <c r="AM17" s="127" t="str">
        <f>IFERROR(+VLOOKUP(AL17,インプットシート!$C:$X,22,0),"")</f>
        <v/>
      </c>
      <c r="AN17" s="127" t="str">
        <f>IFERROR(+VLOOKUP(AL17,インプットシート!$C:$X,18,0),"")</f>
        <v/>
      </c>
      <c r="AP17" s="127" t="str">
        <f t="shared" si="10"/>
        <v>委託費15</v>
      </c>
      <c r="AQ17" s="127" t="str">
        <f>IFERROR(+VLOOKUP(AP17,インプットシート!$C:$X,22,0),"")</f>
        <v/>
      </c>
      <c r="AR17" s="127" t="str">
        <f>IFERROR(+VLOOKUP(AP17,インプットシート!$C:$X,18,0),"")</f>
        <v/>
      </c>
      <c r="AT17" s="127" t="str">
        <f t="shared" si="11"/>
        <v>雑役務費15</v>
      </c>
      <c r="AU17" s="127" t="str">
        <f>IFERROR(+VLOOKUP(AT17,インプットシート!$C:$X,22,0),"")</f>
        <v/>
      </c>
      <c r="AV17" s="127" t="str">
        <f>IFERROR(+VLOOKUP(AT17,インプットシート!$C:$X,18,0),"")</f>
        <v/>
      </c>
      <c r="AX17" s="127" t="str">
        <f t="shared" si="12"/>
        <v>保険料15</v>
      </c>
      <c r="AY17" s="127" t="str">
        <f>IFERROR(+VLOOKUP(AX17,インプットシート!$C:$X,22,0),"")</f>
        <v/>
      </c>
      <c r="AZ17" s="127" t="str">
        <f>IFERROR(+VLOOKUP(AX17,インプットシート!$C:$X,18,0),"")</f>
        <v/>
      </c>
      <c r="BB17" s="127" t="str">
        <f t="shared" si="13"/>
        <v>その他の経費15</v>
      </c>
      <c r="BC17" s="127" t="str">
        <f>IFERROR(+VLOOKUP(BB17,インプットシート!$C:$X,22,0),"")</f>
        <v/>
      </c>
      <c r="BD17" s="127" t="str">
        <f>IFERROR(+VLOOKUP(BB17,インプットシート!$C:$X,18,0),"")</f>
        <v/>
      </c>
      <c r="BF17" s="127" t="str">
        <f t="shared" si="14"/>
        <v>参加費収入15</v>
      </c>
      <c r="BG17" s="127" t="str">
        <f>IFERROR(+VLOOKUP(BF17,インプットシート!$C:$X,22,0),"")</f>
        <v/>
      </c>
      <c r="BH17" s="127" t="str">
        <f>IFERROR(+VLOOKUP(BF17,インプットシート!$C:$X,18,0),"")</f>
        <v/>
      </c>
      <c r="BJ17" s="127" t="str">
        <f t="shared" si="15"/>
        <v>寄付金・協賛金収入15</v>
      </c>
      <c r="BK17" s="127" t="str">
        <f>IFERROR(+VLOOKUP(BJ17,インプットシート!$C:$X,22,0),"")</f>
        <v/>
      </c>
      <c r="BL17" s="127" t="str">
        <f>IFERROR(+VLOOKUP(BJ17,インプットシート!$C:$X,18,0),"")</f>
        <v/>
      </c>
      <c r="BN17" s="127" t="str">
        <f t="shared" si="16"/>
        <v>一般会計繰入金15</v>
      </c>
      <c r="BO17" s="127" t="str">
        <f>IFERROR(+VLOOKUP(BN17,インプットシート!$C:$X,22,0),"")</f>
        <v/>
      </c>
      <c r="BP17" s="127" t="str">
        <f>IFERROR(+VLOOKUP(BN17,インプットシート!$C:$X,18,0),"")</f>
        <v/>
      </c>
    </row>
    <row r="18" spans="1:68">
      <c r="A18">
        <v>16</v>
      </c>
      <c r="B18" s="127" t="str">
        <f t="shared" si="0"/>
        <v>謝金16</v>
      </c>
      <c r="C18" s="127" t="str">
        <f>IFERROR(+VLOOKUP(B18,インプットシート!C:X,22,0),"")</f>
        <v/>
      </c>
      <c r="D18" s="127" t="str">
        <f>IFERROR(+VLOOKUP(B18,インプットシート!C:X,18,0),"")</f>
        <v/>
      </c>
      <c r="F18" s="127" t="str">
        <f t="shared" si="1"/>
        <v>旅費16</v>
      </c>
      <c r="G18" s="127" t="str">
        <f>IFERROR(+VLOOKUP(F18,インプットシート!$C:$X,22,0),"")</f>
        <v/>
      </c>
      <c r="H18" s="127" t="str">
        <f>IFERROR(+VLOOKUP(F18,インプットシート!$C:$X,18,0),"")</f>
        <v/>
      </c>
      <c r="J18" s="127" t="str">
        <f t="shared" si="2"/>
        <v>賃金16</v>
      </c>
      <c r="K18" s="127" t="str">
        <f>IFERROR(+VLOOKUP(J18,インプットシート!$C:$X,22,0),"")</f>
        <v/>
      </c>
      <c r="L18" s="127" t="str">
        <f>IFERROR(+VLOOKUP(J18,インプットシート!$C:$X,18,0),"")</f>
        <v/>
      </c>
      <c r="N18" s="127" t="str">
        <f t="shared" si="3"/>
        <v>家賃16</v>
      </c>
      <c r="O18" s="127" t="str">
        <f>IFERROR(+VLOOKUP(N18,インプットシート!$C:$X,22,0),"")</f>
        <v/>
      </c>
      <c r="P18" s="127" t="str">
        <f>IFERROR(+VLOOKUP(N18,インプットシート!$C:$X,18,0),"")</f>
        <v/>
      </c>
      <c r="R18" s="127" t="str">
        <f t="shared" si="4"/>
        <v>光熱水費16</v>
      </c>
      <c r="S18" s="127" t="str">
        <f>IFERROR(+VLOOKUP(R18,インプットシート!$C:$X,22,0),"")</f>
        <v/>
      </c>
      <c r="T18" s="127" t="str">
        <f>IFERROR(+VLOOKUP(R18,インプットシート!$C:$X,18,0),"")</f>
        <v/>
      </c>
      <c r="V18" s="127" t="str">
        <f t="shared" si="5"/>
        <v>備品購入費16</v>
      </c>
      <c r="W18" s="127" t="str">
        <f>IFERROR(+VLOOKUP(V18,インプットシート!$C:$X,22,0),"")</f>
        <v/>
      </c>
      <c r="X18" s="127" t="str">
        <f>IFERROR(+VLOOKUP(V18,インプットシート!$C:$X,18,0),"")</f>
        <v/>
      </c>
      <c r="Z18" s="127" t="str">
        <f t="shared" si="6"/>
        <v>消耗品費16</v>
      </c>
      <c r="AA18" s="127" t="str">
        <f>IFERROR(+VLOOKUP(Z18,インプットシート!$C:$X,22,0),"")</f>
        <v/>
      </c>
      <c r="AB18" s="127" t="str">
        <f>IFERROR(+VLOOKUP(Z18,インプットシート!$C:$X,18,0),"")</f>
        <v/>
      </c>
      <c r="AD18" s="127" t="str">
        <f t="shared" si="7"/>
        <v>借料損料16</v>
      </c>
      <c r="AE18" s="127" t="str">
        <f>IFERROR(+VLOOKUP(AD18,インプットシート!$C:$X,22,0),"")</f>
        <v/>
      </c>
      <c r="AF18" s="127" t="str">
        <f>IFERROR(+VLOOKUP(AD18,インプットシート!$C:$X,18,0),"")</f>
        <v/>
      </c>
      <c r="AH18" s="127" t="str">
        <f t="shared" si="8"/>
        <v>印刷製本費16</v>
      </c>
      <c r="AI18" s="127" t="str">
        <f>IFERROR(+VLOOKUP(AH18,インプットシート!$C:$X,22,0),"")</f>
        <v/>
      </c>
      <c r="AJ18" s="127" t="str">
        <f>IFERROR(+VLOOKUP(AH18,インプットシート!$C:$X,18,0),"")</f>
        <v/>
      </c>
      <c r="AL18" s="127" t="str">
        <f t="shared" si="9"/>
        <v>通信運搬費16</v>
      </c>
      <c r="AM18" s="127" t="str">
        <f>IFERROR(+VLOOKUP(AL18,インプットシート!$C:$X,22,0),"")</f>
        <v/>
      </c>
      <c r="AN18" s="127" t="str">
        <f>IFERROR(+VLOOKUP(AL18,インプットシート!$C:$X,18,0),"")</f>
        <v/>
      </c>
      <c r="AP18" s="127" t="str">
        <f t="shared" si="10"/>
        <v>委託費16</v>
      </c>
      <c r="AQ18" s="127" t="str">
        <f>IFERROR(+VLOOKUP(AP18,インプットシート!$C:$X,22,0),"")</f>
        <v/>
      </c>
      <c r="AR18" s="127" t="str">
        <f>IFERROR(+VLOOKUP(AP18,インプットシート!$C:$X,18,0),"")</f>
        <v/>
      </c>
      <c r="AT18" s="127" t="str">
        <f t="shared" si="11"/>
        <v>雑役務費16</v>
      </c>
      <c r="AU18" s="127" t="str">
        <f>IFERROR(+VLOOKUP(AT18,インプットシート!$C:$X,22,0),"")</f>
        <v/>
      </c>
      <c r="AV18" s="127" t="str">
        <f>IFERROR(+VLOOKUP(AT18,インプットシート!$C:$X,18,0),"")</f>
        <v/>
      </c>
      <c r="AX18" s="127" t="str">
        <f t="shared" si="12"/>
        <v>保険料16</v>
      </c>
      <c r="AY18" s="127" t="str">
        <f>IFERROR(+VLOOKUP(AX18,インプットシート!$C:$X,22,0),"")</f>
        <v/>
      </c>
      <c r="AZ18" s="127" t="str">
        <f>IFERROR(+VLOOKUP(AX18,インプットシート!$C:$X,18,0),"")</f>
        <v/>
      </c>
      <c r="BB18" s="127" t="str">
        <f t="shared" si="13"/>
        <v>その他の経費16</v>
      </c>
      <c r="BC18" s="127" t="str">
        <f>IFERROR(+VLOOKUP(BB18,インプットシート!$C:$X,22,0),"")</f>
        <v/>
      </c>
      <c r="BD18" s="127" t="str">
        <f>IFERROR(+VLOOKUP(BB18,インプットシート!$C:$X,18,0),"")</f>
        <v/>
      </c>
      <c r="BF18" s="127" t="str">
        <f t="shared" si="14"/>
        <v>参加費収入16</v>
      </c>
      <c r="BG18" s="127" t="str">
        <f>IFERROR(+VLOOKUP(BF18,インプットシート!$C:$X,22,0),"")</f>
        <v/>
      </c>
      <c r="BH18" s="127" t="str">
        <f>IFERROR(+VLOOKUP(BF18,インプットシート!$C:$X,18,0),"")</f>
        <v/>
      </c>
      <c r="BJ18" s="127" t="str">
        <f t="shared" si="15"/>
        <v>寄付金・協賛金収入16</v>
      </c>
      <c r="BK18" s="127" t="str">
        <f>IFERROR(+VLOOKUP(BJ18,インプットシート!$C:$X,22,0),"")</f>
        <v/>
      </c>
      <c r="BL18" s="127" t="str">
        <f>IFERROR(+VLOOKUP(BJ18,インプットシート!$C:$X,18,0),"")</f>
        <v/>
      </c>
      <c r="BN18" s="127" t="str">
        <f t="shared" si="16"/>
        <v>一般会計繰入金16</v>
      </c>
      <c r="BO18" s="127" t="str">
        <f>IFERROR(+VLOOKUP(BN18,インプットシート!$C:$X,22,0),"")</f>
        <v/>
      </c>
      <c r="BP18" s="127" t="str">
        <f>IFERROR(+VLOOKUP(BN18,インプットシート!$C:$X,18,0),"")</f>
        <v/>
      </c>
    </row>
    <row r="19" spans="1:68">
      <c r="A19">
        <v>17</v>
      </c>
      <c r="B19" s="127" t="str">
        <f t="shared" si="0"/>
        <v>謝金17</v>
      </c>
      <c r="C19" s="127" t="str">
        <f>IFERROR(+VLOOKUP(B19,インプットシート!C:X,22,0),"")</f>
        <v/>
      </c>
      <c r="D19" s="127" t="str">
        <f>IFERROR(+VLOOKUP(B19,インプットシート!C:X,18,0),"")</f>
        <v/>
      </c>
      <c r="F19" s="127" t="str">
        <f t="shared" si="1"/>
        <v>旅費17</v>
      </c>
      <c r="G19" s="127" t="str">
        <f>IFERROR(+VLOOKUP(F19,インプットシート!$C:$X,22,0),"")</f>
        <v/>
      </c>
      <c r="H19" s="127" t="str">
        <f>IFERROR(+VLOOKUP(F19,インプットシート!$C:$X,18,0),"")</f>
        <v/>
      </c>
      <c r="J19" s="127" t="str">
        <f t="shared" si="2"/>
        <v>賃金17</v>
      </c>
      <c r="K19" s="127" t="str">
        <f>IFERROR(+VLOOKUP(J19,インプットシート!$C:$X,22,0),"")</f>
        <v/>
      </c>
      <c r="L19" s="127" t="str">
        <f>IFERROR(+VLOOKUP(J19,インプットシート!$C:$X,18,0),"")</f>
        <v/>
      </c>
      <c r="N19" s="127" t="str">
        <f t="shared" si="3"/>
        <v>家賃17</v>
      </c>
      <c r="O19" s="127" t="str">
        <f>IFERROR(+VLOOKUP(N19,インプットシート!$C:$X,22,0),"")</f>
        <v/>
      </c>
      <c r="P19" s="127" t="str">
        <f>IFERROR(+VLOOKUP(N19,インプットシート!$C:$X,18,0),"")</f>
        <v/>
      </c>
      <c r="R19" s="127" t="str">
        <f t="shared" si="4"/>
        <v>光熱水費17</v>
      </c>
      <c r="S19" s="127" t="str">
        <f>IFERROR(+VLOOKUP(R19,インプットシート!$C:$X,22,0),"")</f>
        <v/>
      </c>
      <c r="T19" s="127" t="str">
        <f>IFERROR(+VLOOKUP(R19,インプットシート!$C:$X,18,0),"")</f>
        <v/>
      </c>
      <c r="V19" s="127" t="str">
        <f t="shared" si="5"/>
        <v>備品購入費17</v>
      </c>
      <c r="W19" s="127" t="str">
        <f>IFERROR(+VLOOKUP(V19,インプットシート!$C:$X,22,0),"")</f>
        <v/>
      </c>
      <c r="X19" s="127" t="str">
        <f>IFERROR(+VLOOKUP(V19,インプットシート!$C:$X,18,0),"")</f>
        <v/>
      </c>
      <c r="Z19" s="127" t="str">
        <f t="shared" si="6"/>
        <v>消耗品費17</v>
      </c>
      <c r="AA19" s="127" t="str">
        <f>IFERROR(+VLOOKUP(Z19,インプットシート!$C:$X,22,0),"")</f>
        <v/>
      </c>
      <c r="AB19" s="127" t="str">
        <f>IFERROR(+VLOOKUP(Z19,インプットシート!$C:$X,18,0),"")</f>
        <v/>
      </c>
      <c r="AD19" s="127" t="str">
        <f t="shared" si="7"/>
        <v>借料損料17</v>
      </c>
      <c r="AE19" s="127" t="str">
        <f>IFERROR(+VLOOKUP(AD19,インプットシート!$C:$X,22,0),"")</f>
        <v/>
      </c>
      <c r="AF19" s="127" t="str">
        <f>IFERROR(+VLOOKUP(AD19,インプットシート!$C:$X,18,0),"")</f>
        <v/>
      </c>
      <c r="AH19" s="127" t="str">
        <f t="shared" si="8"/>
        <v>印刷製本費17</v>
      </c>
      <c r="AI19" s="127" t="str">
        <f>IFERROR(+VLOOKUP(AH19,インプットシート!$C:$X,22,0),"")</f>
        <v/>
      </c>
      <c r="AJ19" s="127" t="str">
        <f>IFERROR(+VLOOKUP(AH19,インプットシート!$C:$X,18,0),"")</f>
        <v/>
      </c>
      <c r="AL19" s="127" t="str">
        <f t="shared" si="9"/>
        <v>通信運搬費17</v>
      </c>
      <c r="AM19" s="127" t="str">
        <f>IFERROR(+VLOOKUP(AL19,インプットシート!$C:$X,22,0),"")</f>
        <v/>
      </c>
      <c r="AN19" s="127" t="str">
        <f>IFERROR(+VLOOKUP(AL19,インプットシート!$C:$X,18,0),"")</f>
        <v/>
      </c>
      <c r="AP19" s="127" t="str">
        <f t="shared" si="10"/>
        <v>委託費17</v>
      </c>
      <c r="AQ19" s="127" t="str">
        <f>IFERROR(+VLOOKUP(AP19,インプットシート!$C:$X,22,0),"")</f>
        <v/>
      </c>
      <c r="AR19" s="127" t="str">
        <f>IFERROR(+VLOOKUP(AP19,インプットシート!$C:$X,18,0),"")</f>
        <v/>
      </c>
      <c r="AT19" s="127" t="str">
        <f t="shared" si="11"/>
        <v>雑役務費17</v>
      </c>
      <c r="AU19" s="127" t="str">
        <f>IFERROR(+VLOOKUP(AT19,インプットシート!$C:$X,22,0),"")</f>
        <v/>
      </c>
      <c r="AV19" s="127" t="str">
        <f>IFERROR(+VLOOKUP(AT19,インプットシート!$C:$X,18,0),"")</f>
        <v/>
      </c>
      <c r="AX19" s="127" t="str">
        <f t="shared" si="12"/>
        <v>保険料17</v>
      </c>
      <c r="AY19" s="127" t="str">
        <f>IFERROR(+VLOOKUP(AX19,インプットシート!$C:$X,22,0),"")</f>
        <v/>
      </c>
      <c r="AZ19" s="127" t="str">
        <f>IFERROR(+VLOOKUP(AX19,インプットシート!$C:$X,18,0),"")</f>
        <v/>
      </c>
      <c r="BB19" s="127" t="str">
        <f t="shared" si="13"/>
        <v>その他の経費17</v>
      </c>
      <c r="BC19" s="127" t="str">
        <f>IFERROR(+VLOOKUP(BB19,インプットシート!$C:$X,22,0),"")</f>
        <v/>
      </c>
      <c r="BD19" s="127" t="str">
        <f>IFERROR(+VLOOKUP(BB19,インプットシート!$C:$X,18,0),"")</f>
        <v/>
      </c>
      <c r="BF19" s="127" t="str">
        <f t="shared" si="14"/>
        <v>参加費収入17</v>
      </c>
      <c r="BG19" s="127" t="str">
        <f>IFERROR(+VLOOKUP(BF19,インプットシート!$C:$X,22,0),"")</f>
        <v/>
      </c>
      <c r="BH19" s="127" t="str">
        <f>IFERROR(+VLOOKUP(BF19,インプットシート!$C:$X,18,0),"")</f>
        <v/>
      </c>
      <c r="BJ19" s="127" t="str">
        <f t="shared" si="15"/>
        <v>寄付金・協賛金収入17</v>
      </c>
      <c r="BK19" s="127" t="str">
        <f>IFERROR(+VLOOKUP(BJ19,インプットシート!$C:$X,22,0),"")</f>
        <v/>
      </c>
      <c r="BL19" s="127" t="str">
        <f>IFERROR(+VLOOKUP(BJ19,インプットシート!$C:$X,18,0),"")</f>
        <v/>
      </c>
      <c r="BN19" s="127" t="str">
        <f t="shared" si="16"/>
        <v>一般会計繰入金17</v>
      </c>
      <c r="BO19" s="127" t="str">
        <f>IFERROR(+VLOOKUP(BN19,インプットシート!$C:$X,22,0),"")</f>
        <v/>
      </c>
      <c r="BP19" s="127" t="str">
        <f>IFERROR(+VLOOKUP(BN19,インプットシート!$C:$X,18,0),"")</f>
        <v/>
      </c>
    </row>
    <row r="20" spans="1:68">
      <c r="A20">
        <v>18</v>
      </c>
      <c r="B20" s="127" t="str">
        <f t="shared" si="0"/>
        <v>謝金18</v>
      </c>
      <c r="C20" s="127" t="str">
        <f>IFERROR(+VLOOKUP(B20,インプットシート!C:X,22,0),"")</f>
        <v/>
      </c>
      <c r="D20" s="127" t="str">
        <f>IFERROR(+VLOOKUP(B20,インプットシート!C:X,18,0),"")</f>
        <v/>
      </c>
      <c r="F20" s="127" t="str">
        <f t="shared" si="1"/>
        <v>旅費18</v>
      </c>
      <c r="G20" s="127" t="str">
        <f>IFERROR(+VLOOKUP(F20,インプットシート!$C:$X,22,0),"")</f>
        <v/>
      </c>
      <c r="H20" s="127" t="str">
        <f>IFERROR(+VLOOKUP(F20,インプットシート!$C:$X,18,0),"")</f>
        <v/>
      </c>
      <c r="J20" s="127" t="str">
        <f t="shared" si="2"/>
        <v>賃金18</v>
      </c>
      <c r="K20" s="127" t="str">
        <f>IFERROR(+VLOOKUP(J20,インプットシート!$C:$X,22,0),"")</f>
        <v/>
      </c>
      <c r="L20" s="127" t="str">
        <f>IFERROR(+VLOOKUP(J20,インプットシート!$C:$X,18,0),"")</f>
        <v/>
      </c>
      <c r="N20" s="127" t="str">
        <f t="shared" si="3"/>
        <v>家賃18</v>
      </c>
      <c r="O20" s="127" t="str">
        <f>IFERROR(+VLOOKUP(N20,インプットシート!$C:$X,22,0),"")</f>
        <v/>
      </c>
      <c r="P20" s="127" t="str">
        <f>IFERROR(+VLOOKUP(N20,インプットシート!$C:$X,18,0),"")</f>
        <v/>
      </c>
      <c r="R20" s="127" t="str">
        <f t="shared" si="4"/>
        <v>光熱水費18</v>
      </c>
      <c r="S20" s="127" t="str">
        <f>IFERROR(+VLOOKUP(R20,インプットシート!$C:$X,22,0),"")</f>
        <v/>
      </c>
      <c r="T20" s="127" t="str">
        <f>IFERROR(+VLOOKUP(R20,インプットシート!$C:$X,18,0),"")</f>
        <v/>
      </c>
      <c r="V20" s="127" t="str">
        <f t="shared" si="5"/>
        <v>備品購入費18</v>
      </c>
      <c r="W20" s="127" t="str">
        <f>IFERROR(+VLOOKUP(V20,インプットシート!$C:$X,22,0),"")</f>
        <v/>
      </c>
      <c r="X20" s="127" t="str">
        <f>IFERROR(+VLOOKUP(V20,インプットシート!$C:$X,18,0),"")</f>
        <v/>
      </c>
      <c r="Z20" s="127" t="str">
        <f t="shared" si="6"/>
        <v>消耗品費18</v>
      </c>
      <c r="AA20" s="127" t="str">
        <f>IFERROR(+VLOOKUP(Z20,インプットシート!$C:$X,22,0),"")</f>
        <v/>
      </c>
      <c r="AB20" s="127" t="str">
        <f>IFERROR(+VLOOKUP(Z20,インプットシート!$C:$X,18,0),"")</f>
        <v/>
      </c>
      <c r="AD20" s="127" t="str">
        <f t="shared" si="7"/>
        <v>借料損料18</v>
      </c>
      <c r="AE20" s="127" t="str">
        <f>IFERROR(+VLOOKUP(AD20,インプットシート!$C:$X,22,0),"")</f>
        <v/>
      </c>
      <c r="AF20" s="127" t="str">
        <f>IFERROR(+VLOOKUP(AD20,インプットシート!$C:$X,18,0),"")</f>
        <v/>
      </c>
      <c r="AH20" s="127" t="str">
        <f t="shared" si="8"/>
        <v>印刷製本費18</v>
      </c>
      <c r="AI20" s="127" t="str">
        <f>IFERROR(+VLOOKUP(AH20,インプットシート!$C:$X,22,0),"")</f>
        <v/>
      </c>
      <c r="AJ20" s="127" t="str">
        <f>IFERROR(+VLOOKUP(AH20,インプットシート!$C:$X,18,0),"")</f>
        <v/>
      </c>
      <c r="AL20" s="127" t="str">
        <f t="shared" si="9"/>
        <v>通信運搬費18</v>
      </c>
      <c r="AM20" s="127" t="str">
        <f>IFERROR(+VLOOKUP(AL20,インプットシート!$C:$X,22,0),"")</f>
        <v/>
      </c>
      <c r="AN20" s="127" t="str">
        <f>IFERROR(+VLOOKUP(AL20,インプットシート!$C:$X,18,0),"")</f>
        <v/>
      </c>
      <c r="AP20" s="127" t="str">
        <f t="shared" si="10"/>
        <v>委託費18</v>
      </c>
      <c r="AQ20" s="127" t="str">
        <f>IFERROR(+VLOOKUP(AP20,インプットシート!$C:$X,22,0),"")</f>
        <v/>
      </c>
      <c r="AR20" s="127" t="str">
        <f>IFERROR(+VLOOKUP(AP20,インプットシート!$C:$X,18,0),"")</f>
        <v/>
      </c>
      <c r="AT20" s="127" t="str">
        <f t="shared" si="11"/>
        <v>雑役務費18</v>
      </c>
      <c r="AU20" s="127" t="str">
        <f>IFERROR(+VLOOKUP(AT20,インプットシート!$C:$X,22,0),"")</f>
        <v/>
      </c>
      <c r="AV20" s="127" t="str">
        <f>IFERROR(+VLOOKUP(AT20,インプットシート!$C:$X,18,0),"")</f>
        <v/>
      </c>
      <c r="AX20" s="127" t="str">
        <f t="shared" si="12"/>
        <v>保険料18</v>
      </c>
      <c r="AY20" s="127" t="str">
        <f>IFERROR(+VLOOKUP(AX20,インプットシート!$C:$X,22,0),"")</f>
        <v/>
      </c>
      <c r="AZ20" s="127" t="str">
        <f>IFERROR(+VLOOKUP(AX20,インプットシート!$C:$X,18,0),"")</f>
        <v/>
      </c>
      <c r="BB20" s="127" t="str">
        <f t="shared" si="13"/>
        <v>その他の経費18</v>
      </c>
      <c r="BC20" s="127" t="str">
        <f>IFERROR(+VLOOKUP(BB20,インプットシート!$C:$X,22,0),"")</f>
        <v/>
      </c>
      <c r="BD20" s="127" t="str">
        <f>IFERROR(+VLOOKUP(BB20,インプットシート!$C:$X,18,0),"")</f>
        <v/>
      </c>
      <c r="BF20" s="127" t="str">
        <f t="shared" si="14"/>
        <v>参加費収入18</v>
      </c>
      <c r="BG20" s="127" t="str">
        <f>IFERROR(+VLOOKUP(BF20,インプットシート!$C:$X,22,0),"")</f>
        <v/>
      </c>
      <c r="BH20" s="127" t="str">
        <f>IFERROR(+VLOOKUP(BF20,インプットシート!$C:$X,18,0),"")</f>
        <v/>
      </c>
      <c r="BJ20" s="127" t="str">
        <f t="shared" si="15"/>
        <v>寄付金・協賛金収入18</v>
      </c>
      <c r="BK20" s="127" t="str">
        <f>IFERROR(+VLOOKUP(BJ20,インプットシート!$C:$X,22,0),"")</f>
        <v/>
      </c>
      <c r="BL20" s="127" t="str">
        <f>IFERROR(+VLOOKUP(BJ20,インプットシート!$C:$X,18,0),"")</f>
        <v/>
      </c>
      <c r="BN20" s="127" t="str">
        <f t="shared" si="16"/>
        <v>一般会計繰入金18</v>
      </c>
      <c r="BO20" s="127" t="str">
        <f>IFERROR(+VLOOKUP(BN20,インプットシート!$C:$X,22,0),"")</f>
        <v/>
      </c>
      <c r="BP20" s="127" t="str">
        <f>IFERROR(+VLOOKUP(BN20,インプットシート!$C:$X,18,0),"")</f>
        <v/>
      </c>
    </row>
    <row r="21" spans="1:68">
      <c r="A21">
        <v>19</v>
      </c>
      <c r="B21" s="127" t="str">
        <f t="shared" si="0"/>
        <v>謝金19</v>
      </c>
      <c r="C21" s="127" t="str">
        <f>IFERROR(+VLOOKUP(B21,インプットシート!C:X,22,0),"")</f>
        <v/>
      </c>
      <c r="D21" s="127" t="str">
        <f>IFERROR(+VLOOKUP(B21,インプットシート!C:X,18,0),"")</f>
        <v/>
      </c>
      <c r="F21" s="127" t="str">
        <f t="shared" si="1"/>
        <v>旅費19</v>
      </c>
      <c r="G21" s="127" t="str">
        <f>IFERROR(+VLOOKUP(F21,インプットシート!$C:$X,22,0),"")</f>
        <v/>
      </c>
      <c r="H21" s="127" t="str">
        <f>IFERROR(+VLOOKUP(F21,インプットシート!$C:$X,18,0),"")</f>
        <v/>
      </c>
      <c r="J21" s="127" t="str">
        <f t="shared" si="2"/>
        <v>賃金19</v>
      </c>
      <c r="K21" s="127" t="str">
        <f>IFERROR(+VLOOKUP(J21,インプットシート!$C:$X,22,0),"")</f>
        <v/>
      </c>
      <c r="L21" s="127" t="str">
        <f>IFERROR(+VLOOKUP(J21,インプットシート!$C:$X,18,0),"")</f>
        <v/>
      </c>
      <c r="N21" s="127" t="str">
        <f t="shared" si="3"/>
        <v>家賃19</v>
      </c>
      <c r="O21" s="127" t="str">
        <f>IFERROR(+VLOOKUP(N21,インプットシート!$C:$X,22,0),"")</f>
        <v/>
      </c>
      <c r="P21" s="127" t="str">
        <f>IFERROR(+VLOOKUP(N21,インプットシート!$C:$X,18,0),"")</f>
        <v/>
      </c>
      <c r="R21" s="127" t="str">
        <f t="shared" si="4"/>
        <v>光熱水費19</v>
      </c>
      <c r="S21" s="127" t="str">
        <f>IFERROR(+VLOOKUP(R21,インプットシート!$C:$X,22,0),"")</f>
        <v/>
      </c>
      <c r="T21" s="127" t="str">
        <f>IFERROR(+VLOOKUP(R21,インプットシート!$C:$X,18,0),"")</f>
        <v/>
      </c>
      <c r="V21" s="127" t="str">
        <f t="shared" si="5"/>
        <v>備品購入費19</v>
      </c>
      <c r="W21" s="127" t="str">
        <f>IFERROR(+VLOOKUP(V21,インプットシート!$C:$X,22,0),"")</f>
        <v/>
      </c>
      <c r="X21" s="127" t="str">
        <f>IFERROR(+VLOOKUP(V21,インプットシート!$C:$X,18,0),"")</f>
        <v/>
      </c>
      <c r="Z21" s="127" t="str">
        <f t="shared" si="6"/>
        <v>消耗品費19</v>
      </c>
      <c r="AA21" s="127" t="str">
        <f>IFERROR(+VLOOKUP(Z21,インプットシート!$C:$X,22,0),"")</f>
        <v/>
      </c>
      <c r="AB21" s="127" t="str">
        <f>IFERROR(+VLOOKUP(Z21,インプットシート!$C:$X,18,0),"")</f>
        <v/>
      </c>
      <c r="AD21" s="127" t="str">
        <f t="shared" si="7"/>
        <v>借料損料19</v>
      </c>
      <c r="AE21" s="127" t="str">
        <f>IFERROR(+VLOOKUP(AD21,インプットシート!$C:$X,22,0),"")</f>
        <v/>
      </c>
      <c r="AF21" s="127" t="str">
        <f>IFERROR(+VLOOKUP(AD21,インプットシート!$C:$X,18,0),"")</f>
        <v/>
      </c>
      <c r="AH21" s="127" t="str">
        <f t="shared" si="8"/>
        <v>印刷製本費19</v>
      </c>
      <c r="AI21" s="127" t="str">
        <f>IFERROR(+VLOOKUP(AH21,インプットシート!$C:$X,22,0),"")</f>
        <v/>
      </c>
      <c r="AJ21" s="127" t="str">
        <f>IFERROR(+VLOOKUP(AH21,インプットシート!$C:$X,18,0),"")</f>
        <v/>
      </c>
      <c r="AL21" s="127" t="str">
        <f t="shared" si="9"/>
        <v>通信運搬費19</v>
      </c>
      <c r="AM21" s="127" t="str">
        <f>IFERROR(+VLOOKUP(AL21,インプットシート!$C:$X,22,0),"")</f>
        <v/>
      </c>
      <c r="AN21" s="127" t="str">
        <f>IFERROR(+VLOOKUP(AL21,インプットシート!$C:$X,18,0),"")</f>
        <v/>
      </c>
      <c r="AP21" s="127" t="str">
        <f t="shared" si="10"/>
        <v>委託費19</v>
      </c>
      <c r="AQ21" s="127" t="str">
        <f>IFERROR(+VLOOKUP(AP21,インプットシート!$C:$X,22,0),"")</f>
        <v/>
      </c>
      <c r="AR21" s="127" t="str">
        <f>IFERROR(+VLOOKUP(AP21,インプットシート!$C:$X,18,0),"")</f>
        <v/>
      </c>
      <c r="AT21" s="127" t="str">
        <f t="shared" si="11"/>
        <v>雑役務費19</v>
      </c>
      <c r="AU21" s="127" t="str">
        <f>IFERROR(+VLOOKUP(AT21,インプットシート!$C:$X,22,0),"")</f>
        <v/>
      </c>
      <c r="AV21" s="127" t="str">
        <f>IFERROR(+VLOOKUP(AT21,インプットシート!$C:$X,18,0),"")</f>
        <v/>
      </c>
      <c r="AX21" s="127" t="str">
        <f t="shared" si="12"/>
        <v>保険料19</v>
      </c>
      <c r="AY21" s="127" t="str">
        <f>IFERROR(+VLOOKUP(AX21,インプットシート!$C:$X,22,0),"")</f>
        <v/>
      </c>
      <c r="AZ21" s="127" t="str">
        <f>IFERROR(+VLOOKUP(AX21,インプットシート!$C:$X,18,0),"")</f>
        <v/>
      </c>
      <c r="BB21" s="127" t="str">
        <f t="shared" si="13"/>
        <v>その他の経費19</v>
      </c>
      <c r="BC21" s="127" t="str">
        <f>IFERROR(+VLOOKUP(BB21,インプットシート!$C:$X,22,0),"")</f>
        <v/>
      </c>
      <c r="BD21" s="127" t="str">
        <f>IFERROR(+VLOOKUP(BB21,インプットシート!$C:$X,18,0),"")</f>
        <v/>
      </c>
      <c r="BF21" s="127" t="str">
        <f t="shared" si="14"/>
        <v>参加費収入19</v>
      </c>
      <c r="BG21" s="127" t="str">
        <f>IFERROR(+VLOOKUP(BF21,インプットシート!$C:$X,22,0),"")</f>
        <v/>
      </c>
      <c r="BH21" s="127" t="str">
        <f>IFERROR(+VLOOKUP(BF21,インプットシート!$C:$X,18,0),"")</f>
        <v/>
      </c>
      <c r="BJ21" s="127" t="str">
        <f t="shared" si="15"/>
        <v>寄付金・協賛金収入19</v>
      </c>
      <c r="BK21" s="127" t="str">
        <f>IFERROR(+VLOOKUP(BJ21,インプットシート!$C:$X,22,0),"")</f>
        <v/>
      </c>
      <c r="BL21" s="127" t="str">
        <f>IFERROR(+VLOOKUP(BJ21,インプットシート!$C:$X,18,0),"")</f>
        <v/>
      </c>
      <c r="BN21" s="127" t="str">
        <f t="shared" si="16"/>
        <v>一般会計繰入金19</v>
      </c>
      <c r="BO21" s="127" t="str">
        <f>IFERROR(+VLOOKUP(BN21,インプットシート!$C:$X,22,0),"")</f>
        <v/>
      </c>
      <c r="BP21" s="127" t="str">
        <f>IFERROR(+VLOOKUP(BN21,インプットシート!$C:$X,18,0),"")</f>
        <v/>
      </c>
    </row>
    <row r="22" spans="1:68">
      <c r="A22">
        <v>20</v>
      </c>
      <c r="B22" s="127" t="str">
        <f t="shared" si="0"/>
        <v>謝金20</v>
      </c>
      <c r="C22" s="127" t="str">
        <f>IFERROR(+VLOOKUP(B22,インプットシート!C:X,22,0),"")</f>
        <v/>
      </c>
      <c r="D22" s="127" t="str">
        <f>IFERROR(+VLOOKUP(B22,インプットシート!C:X,18,0),"")</f>
        <v/>
      </c>
      <c r="F22" s="127" t="str">
        <f t="shared" si="1"/>
        <v>旅費20</v>
      </c>
      <c r="G22" s="127" t="str">
        <f>IFERROR(+VLOOKUP(F22,インプットシート!$C:$X,22,0),"")</f>
        <v/>
      </c>
      <c r="H22" s="127" t="str">
        <f>IFERROR(+VLOOKUP(F22,インプットシート!$C:$X,18,0),"")</f>
        <v/>
      </c>
      <c r="J22" s="127" t="str">
        <f t="shared" si="2"/>
        <v>賃金20</v>
      </c>
      <c r="K22" s="127" t="str">
        <f>IFERROR(+VLOOKUP(J22,インプットシート!$C:$X,22,0),"")</f>
        <v/>
      </c>
      <c r="L22" s="127" t="str">
        <f>IFERROR(+VLOOKUP(J22,インプットシート!$C:$X,18,0),"")</f>
        <v/>
      </c>
      <c r="N22" s="127" t="str">
        <f t="shared" si="3"/>
        <v>家賃20</v>
      </c>
      <c r="O22" s="127" t="str">
        <f>IFERROR(+VLOOKUP(N22,インプットシート!$C:$X,22,0),"")</f>
        <v/>
      </c>
      <c r="P22" s="127" t="str">
        <f>IFERROR(+VLOOKUP(N22,インプットシート!$C:$X,18,0),"")</f>
        <v/>
      </c>
      <c r="R22" s="127" t="str">
        <f t="shared" si="4"/>
        <v>光熱水費20</v>
      </c>
      <c r="S22" s="127" t="str">
        <f>IFERROR(+VLOOKUP(R22,インプットシート!$C:$X,22,0),"")</f>
        <v/>
      </c>
      <c r="T22" s="127" t="str">
        <f>IFERROR(+VLOOKUP(R22,インプットシート!$C:$X,18,0),"")</f>
        <v/>
      </c>
      <c r="V22" s="127" t="str">
        <f t="shared" si="5"/>
        <v>備品購入費20</v>
      </c>
      <c r="W22" s="127" t="str">
        <f>IFERROR(+VLOOKUP(V22,インプットシート!$C:$X,22,0),"")</f>
        <v/>
      </c>
      <c r="X22" s="127" t="str">
        <f>IFERROR(+VLOOKUP(V22,インプットシート!$C:$X,18,0),"")</f>
        <v/>
      </c>
      <c r="Z22" s="127" t="str">
        <f t="shared" si="6"/>
        <v>消耗品費20</v>
      </c>
      <c r="AA22" s="127" t="str">
        <f>IFERROR(+VLOOKUP(Z22,インプットシート!$C:$X,22,0),"")</f>
        <v/>
      </c>
      <c r="AB22" s="127" t="str">
        <f>IFERROR(+VLOOKUP(Z22,インプットシート!$C:$X,18,0),"")</f>
        <v/>
      </c>
      <c r="AD22" s="127" t="str">
        <f t="shared" si="7"/>
        <v>借料損料20</v>
      </c>
      <c r="AE22" s="127" t="str">
        <f>IFERROR(+VLOOKUP(AD22,インプットシート!$C:$X,22,0),"")</f>
        <v/>
      </c>
      <c r="AF22" s="127" t="str">
        <f>IFERROR(+VLOOKUP(AD22,インプットシート!$C:$X,18,0),"")</f>
        <v/>
      </c>
      <c r="AH22" s="127" t="str">
        <f t="shared" si="8"/>
        <v>印刷製本費20</v>
      </c>
      <c r="AI22" s="127" t="str">
        <f>IFERROR(+VLOOKUP(AH22,インプットシート!$C:$X,22,0),"")</f>
        <v/>
      </c>
      <c r="AJ22" s="127" t="str">
        <f>IFERROR(+VLOOKUP(AH22,インプットシート!$C:$X,18,0),"")</f>
        <v/>
      </c>
      <c r="AL22" s="127" t="str">
        <f t="shared" si="9"/>
        <v>通信運搬費20</v>
      </c>
      <c r="AM22" s="127" t="str">
        <f>IFERROR(+VLOOKUP(AL22,インプットシート!$C:$X,22,0),"")</f>
        <v/>
      </c>
      <c r="AN22" s="127" t="str">
        <f>IFERROR(+VLOOKUP(AL22,インプットシート!$C:$X,18,0),"")</f>
        <v/>
      </c>
      <c r="AP22" s="127" t="str">
        <f t="shared" si="10"/>
        <v>委託費20</v>
      </c>
      <c r="AQ22" s="127" t="str">
        <f>IFERROR(+VLOOKUP(AP22,インプットシート!$C:$X,22,0),"")</f>
        <v/>
      </c>
      <c r="AR22" s="127" t="str">
        <f>IFERROR(+VLOOKUP(AP22,インプットシート!$C:$X,18,0),"")</f>
        <v/>
      </c>
      <c r="AT22" s="127" t="str">
        <f t="shared" si="11"/>
        <v>雑役務費20</v>
      </c>
      <c r="AU22" s="127" t="str">
        <f>IFERROR(+VLOOKUP(AT22,インプットシート!$C:$X,22,0),"")</f>
        <v/>
      </c>
      <c r="AV22" s="127" t="str">
        <f>IFERROR(+VLOOKUP(AT22,インプットシート!$C:$X,18,0),"")</f>
        <v/>
      </c>
      <c r="AX22" s="127" t="str">
        <f t="shared" si="12"/>
        <v>保険料20</v>
      </c>
      <c r="AY22" s="127" t="str">
        <f>IFERROR(+VLOOKUP(AX22,インプットシート!$C:$X,22,0),"")</f>
        <v/>
      </c>
      <c r="AZ22" s="127" t="str">
        <f>IFERROR(+VLOOKUP(AX22,インプットシート!$C:$X,18,0),"")</f>
        <v/>
      </c>
      <c r="BB22" s="127" t="str">
        <f t="shared" si="13"/>
        <v>その他の経費20</v>
      </c>
      <c r="BC22" s="127" t="str">
        <f>IFERROR(+VLOOKUP(BB22,インプットシート!$C:$X,22,0),"")</f>
        <v/>
      </c>
      <c r="BD22" s="127" t="str">
        <f>IFERROR(+VLOOKUP(BB22,インプットシート!$C:$X,18,0),"")</f>
        <v/>
      </c>
      <c r="BF22" s="127" t="str">
        <f t="shared" si="14"/>
        <v>参加費収入20</v>
      </c>
      <c r="BG22" s="127" t="str">
        <f>IFERROR(+VLOOKUP(BF22,インプットシート!$C:$X,22,0),"")</f>
        <v/>
      </c>
      <c r="BH22" s="127" t="str">
        <f>IFERROR(+VLOOKUP(BF22,インプットシート!$C:$X,18,0),"")</f>
        <v/>
      </c>
      <c r="BJ22" s="127" t="str">
        <f t="shared" si="15"/>
        <v>寄付金・協賛金収入20</v>
      </c>
      <c r="BK22" s="127" t="str">
        <f>IFERROR(+VLOOKUP(BJ22,インプットシート!$C:$X,22,0),"")</f>
        <v/>
      </c>
      <c r="BL22" s="127" t="str">
        <f>IFERROR(+VLOOKUP(BJ22,インプットシート!$C:$X,18,0),"")</f>
        <v/>
      </c>
      <c r="BN22" s="127" t="str">
        <f t="shared" si="16"/>
        <v>一般会計繰入金20</v>
      </c>
      <c r="BO22" s="127" t="str">
        <f>IFERROR(+VLOOKUP(BN22,インプットシート!$C:$X,22,0),"")</f>
        <v/>
      </c>
      <c r="BP22" s="127" t="str">
        <f>IFERROR(+VLOOKUP(BN22,インプットシート!$C:$X,18,0),"")</f>
        <v/>
      </c>
    </row>
    <row r="23" spans="1:68">
      <c r="A23">
        <v>21</v>
      </c>
      <c r="B23" s="127" t="str">
        <f t="shared" si="0"/>
        <v>謝金21</v>
      </c>
      <c r="C23" s="127" t="str">
        <f>IFERROR(+VLOOKUP(B23,インプットシート!C:X,22,0),"")</f>
        <v/>
      </c>
      <c r="D23" s="127" t="str">
        <f>IFERROR(+VLOOKUP(B23,インプットシート!C:X,18,0),"")</f>
        <v/>
      </c>
      <c r="F23" s="127" t="str">
        <f t="shared" si="1"/>
        <v>旅費21</v>
      </c>
      <c r="G23" s="127" t="str">
        <f>IFERROR(+VLOOKUP(F23,インプットシート!$C:$X,22,0),"")</f>
        <v/>
      </c>
      <c r="H23" s="127" t="str">
        <f>IFERROR(+VLOOKUP(F23,インプットシート!$C:$X,18,0),"")</f>
        <v/>
      </c>
      <c r="J23" s="127" t="str">
        <f t="shared" si="2"/>
        <v>賃金21</v>
      </c>
      <c r="K23" s="127" t="str">
        <f>IFERROR(+VLOOKUP(J23,インプットシート!$C:$X,22,0),"")</f>
        <v/>
      </c>
      <c r="L23" s="127" t="str">
        <f>IFERROR(+VLOOKUP(J23,インプットシート!$C:$X,18,0),"")</f>
        <v/>
      </c>
      <c r="N23" s="127" t="str">
        <f t="shared" si="3"/>
        <v>家賃21</v>
      </c>
      <c r="O23" s="127" t="str">
        <f>IFERROR(+VLOOKUP(N23,インプットシート!$C:$X,22,0),"")</f>
        <v/>
      </c>
      <c r="P23" s="127" t="str">
        <f>IFERROR(+VLOOKUP(N23,インプットシート!$C:$X,18,0),"")</f>
        <v/>
      </c>
      <c r="R23" s="127" t="str">
        <f t="shared" si="4"/>
        <v>光熱水費21</v>
      </c>
      <c r="S23" s="127" t="str">
        <f>IFERROR(+VLOOKUP(R23,インプットシート!$C:$X,22,0),"")</f>
        <v/>
      </c>
      <c r="T23" s="127" t="str">
        <f>IFERROR(+VLOOKUP(R23,インプットシート!$C:$X,18,0),"")</f>
        <v/>
      </c>
      <c r="V23" s="127" t="str">
        <f t="shared" si="5"/>
        <v>備品購入費21</v>
      </c>
      <c r="W23" s="127" t="str">
        <f>IFERROR(+VLOOKUP(V23,インプットシート!$C:$X,22,0),"")</f>
        <v/>
      </c>
      <c r="X23" s="127" t="str">
        <f>IFERROR(+VLOOKUP(V23,インプットシート!$C:$X,18,0),"")</f>
        <v/>
      </c>
      <c r="Z23" s="127" t="str">
        <f t="shared" si="6"/>
        <v>消耗品費21</v>
      </c>
      <c r="AA23" s="127" t="str">
        <f>IFERROR(+VLOOKUP(Z23,インプットシート!$C:$X,22,0),"")</f>
        <v/>
      </c>
      <c r="AB23" s="127" t="str">
        <f>IFERROR(+VLOOKUP(Z23,インプットシート!$C:$X,18,0),"")</f>
        <v/>
      </c>
      <c r="AD23" s="127" t="str">
        <f t="shared" si="7"/>
        <v>借料損料21</v>
      </c>
      <c r="AE23" s="127" t="str">
        <f>IFERROR(+VLOOKUP(AD23,インプットシート!$C:$X,22,0),"")</f>
        <v/>
      </c>
      <c r="AF23" s="127" t="str">
        <f>IFERROR(+VLOOKUP(AD23,インプットシート!$C:$X,18,0),"")</f>
        <v/>
      </c>
      <c r="AH23" s="127" t="str">
        <f t="shared" si="8"/>
        <v>印刷製本費21</v>
      </c>
      <c r="AI23" s="127" t="str">
        <f>IFERROR(+VLOOKUP(AH23,インプットシート!$C:$X,22,0),"")</f>
        <v/>
      </c>
      <c r="AJ23" s="127" t="str">
        <f>IFERROR(+VLOOKUP(AH23,インプットシート!$C:$X,18,0),"")</f>
        <v/>
      </c>
      <c r="AL23" s="127" t="str">
        <f t="shared" si="9"/>
        <v>通信運搬費21</v>
      </c>
      <c r="AM23" s="127" t="str">
        <f>IFERROR(+VLOOKUP(AL23,インプットシート!$C:$X,22,0),"")</f>
        <v/>
      </c>
      <c r="AN23" s="127" t="str">
        <f>IFERROR(+VLOOKUP(AL23,インプットシート!$C:$X,18,0),"")</f>
        <v/>
      </c>
      <c r="AP23" s="127" t="str">
        <f t="shared" si="10"/>
        <v>委託費21</v>
      </c>
      <c r="AQ23" s="127" t="str">
        <f>IFERROR(+VLOOKUP(AP23,インプットシート!$C:$X,22,0),"")</f>
        <v/>
      </c>
      <c r="AR23" s="127" t="str">
        <f>IFERROR(+VLOOKUP(AP23,インプットシート!$C:$X,18,0),"")</f>
        <v/>
      </c>
      <c r="AT23" s="127" t="str">
        <f t="shared" si="11"/>
        <v>雑役務費21</v>
      </c>
      <c r="AU23" s="127" t="str">
        <f>IFERROR(+VLOOKUP(AT23,インプットシート!$C:$X,22,0),"")</f>
        <v/>
      </c>
      <c r="AV23" s="127" t="str">
        <f>IFERROR(+VLOOKUP(AT23,インプットシート!$C:$X,18,0),"")</f>
        <v/>
      </c>
      <c r="AX23" s="127" t="str">
        <f t="shared" si="12"/>
        <v>保険料21</v>
      </c>
      <c r="AY23" s="127" t="str">
        <f>IFERROR(+VLOOKUP(AX23,インプットシート!$C:$X,22,0),"")</f>
        <v/>
      </c>
      <c r="AZ23" s="127" t="str">
        <f>IFERROR(+VLOOKUP(AX23,インプットシート!$C:$X,18,0),"")</f>
        <v/>
      </c>
      <c r="BB23" s="127" t="str">
        <f t="shared" si="13"/>
        <v>その他の経費21</v>
      </c>
      <c r="BC23" s="127" t="str">
        <f>IFERROR(+VLOOKUP(BB23,インプットシート!$C:$X,22,0),"")</f>
        <v/>
      </c>
      <c r="BD23" s="127" t="str">
        <f>IFERROR(+VLOOKUP(BB23,インプットシート!$C:$X,18,0),"")</f>
        <v/>
      </c>
      <c r="BF23" s="127" t="str">
        <f t="shared" si="14"/>
        <v>参加費収入21</v>
      </c>
      <c r="BG23" s="127" t="str">
        <f>IFERROR(+VLOOKUP(BF23,インプットシート!$C:$X,22,0),"")</f>
        <v/>
      </c>
      <c r="BH23" s="127" t="str">
        <f>IFERROR(+VLOOKUP(BF23,インプットシート!$C:$X,18,0),"")</f>
        <v/>
      </c>
      <c r="BJ23" s="127" t="str">
        <f t="shared" si="15"/>
        <v>寄付金・協賛金収入21</v>
      </c>
      <c r="BK23" s="127" t="str">
        <f>IFERROR(+VLOOKUP(BJ23,インプットシート!$C:$X,22,0),"")</f>
        <v/>
      </c>
      <c r="BL23" s="127" t="str">
        <f>IFERROR(+VLOOKUP(BJ23,インプットシート!$C:$X,18,0),"")</f>
        <v/>
      </c>
      <c r="BN23" s="127" t="str">
        <f t="shared" si="16"/>
        <v>一般会計繰入金21</v>
      </c>
      <c r="BO23" s="127" t="str">
        <f>IFERROR(+VLOOKUP(BN23,インプットシート!$C:$X,22,0),"")</f>
        <v/>
      </c>
      <c r="BP23" s="127" t="str">
        <f>IFERROR(+VLOOKUP(BN23,インプットシート!$C:$X,18,0),"")</f>
        <v/>
      </c>
    </row>
    <row r="24" spans="1:68">
      <c r="A24">
        <v>22</v>
      </c>
      <c r="B24" s="127" t="str">
        <f t="shared" si="0"/>
        <v>謝金22</v>
      </c>
      <c r="C24" s="127" t="str">
        <f>IFERROR(+VLOOKUP(B24,インプットシート!C:X,22,0),"")</f>
        <v/>
      </c>
      <c r="D24" s="127" t="str">
        <f>IFERROR(+VLOOKUP(B24,インプットシート!C:X,18,0),"")</f>
        <v/>
      </c>
      <c r="F24" s="127" t="str">
        <f t="shared" si="1"/>
        <v>旅費22</v>
      </c>
      <c r="G24" s="127" t="str">
        <f>IFERROR(+VLOOKUP(F24,インプットシート!$C:$X,22,0),"")</f>
        <v/>
      </c>
      <c r="H24" s="127" t="str">
        <f>IFERROR(+VLOOKUP(F24,インプットシート!$C:$X,18,0),"")</f>
        <v/>
      </c>
      <c r="J24" s="127" t="str">
        <f t="shared" si="2"/>
        <v>賃金22</v>
      </c>
      <c r="K24" s="127" t="str">
        <f>IFERROR(+VLOOKUP(J24,インプットシート!$C:$X,22,0),"")</f>
        <v/>
      </c>
      <c r="L24" s="127" t="str">
        <f>IFERROR(+VLOOKUP(J24,インプットシート!$C:$X,18,0),"")</f>
        <v/>
      </c>
      <c r="N24" s="127" t="str">
        <f t="shared" si="3"/>
        <v>家賃22</v>
      </c>
      <c r="O24" s="127" t="str">
        <f>IFERROR(+VLOOKUP(N24,インプットシート!$C:$X,22,0),"")</f>
        <v/>
      </c>
      <c r="P24" s="127" t="str">
        <f>IFERROR(+VLOOKUP(N24,インプットシート!$C:$X,18,0),"")</f>
        <v/>
      </c>
      <c r="R24" s="127" t="str">
        <f t="shared" si="4"/>
        <v>光熱水費22</v>
      </c>
      <c r="S24" s="127" t="str">
        <f>IFERROR(+VLOOKUP(R24,インプットシート!$C:$X,22,0),"")</f>
        <v/>
      </c>
      <c r="T24" s="127" t="str">
        <f>IFERROR(+VLOOKUP(R24,インプットシート!$C:$X,18,0),"")</f>
        <v/>
      </c>
      <c r="V24" s="127" t="str">
        <f t="shared" si="5"/>
        <v>備品購入費22</v>
      </c>
      <c r="W24" s="127" t="str">
        <f>IFERROR(+VLOOKUP(V24,インプットシート!$C:$X,22,0),"")</f>
        <v/>
      </c>
      <c r="X24" s="127" t="str">
        <f>IFERROR(+VLOOKUP(V24,インプットシート!$C:$X,18,0),"")</f>
        <v/>
      </c>
      <c r="Z24" s="127" t="str">
        <f t="shared" si="6"/>
        <v>消耗品費22</v>
      </c>
      <c r="AA24" s="127" t="str">
        <f>IFERROR(+VLOOKUP(Z24,インプットシート!$C:$X,22,0),"")</f>
        <v/>
      </c>
      <c r="AB24" s="127" t="str">
        <f>IFERROR(+VLOOKUP(Z24,インプットシート!$C:$X,18,0),"")</f>
        <v/>
      </c>
      <c r="AD24" s="127" t="str">
        <f t="shared" si="7"/>
        <v>借料損料22</v>
      </c>
      <c r="AE24" s="127" t="str">
        <f>IFERROR(+VLOOKUP(AD24,インプットシート!$C:$X,22,0),"")</f>
        <v/>
      </c>
      <c r="AF24" s="127" t="str">
        <f>IFERROR(+VLOOKUP(AD24,インプットシート!$C:$X,18,0),"")</f>
        <v/>
      </c>
      <c r="AH24" s="127" t="str">
        <f t="shared" si="8"/>
        <v>印刷製本費22</v>
      </c>
      <c r="AI24" s="127" t="str">
        <f>IFERROR(+VLOOKUP(AH24,インプットシート!$C:$X,22,0),"")</f>
        <v/>
      </c>
      <c r="AJ24" s="127" t="str">
        <f>IFERROR(+VLOOKUP(AH24,インプットシート!$C:$X,18,0),"")</f>
        <v/>
      </c>
      <c r="AL24" s="127" t="str">
        <f t="shared" si="9"/>
        <v>通信運搬費22</v>
      </c>
      <c r="AM24" s="127" t="str">
        <f>IFERROR(+VLOOKUP(AL24,インプットシート!$C:$X,22,0),"")</f>
        <v/>
      </c>
      <c r="AN24" s="127" t="str">
        <f>IFERROR(+VLOOKUP(AL24,インプットシート!$C:$X,18,0),"")</f>
        <v/>
      </c>
      <c r="AP24" s="127" t="str">
        <f t="shared" si="10"/>
        <v>委託費22</v>
      </c>
      <c r="AQ24" s="127" t="str">
        <f>IFERROR(+VLOOKUP(AP24,インプットシート!$C:$X,22,0),"")</f>
        <v/>
      </c>
      <c r="AR24" s="127" t="str">
        <f>IFERROR(+VLOOKUP(AP24,インプットシート!$C:$X,18,0),"")</f>
        <v/>
      </c>
      <c r="AT24" s="127" t="str">
        <f t="shared" si="11"/>
        <v>雑役務費22</v>
      </c>
      <c r="AU24" s="127" t="str">
        <f>IFERROR(+VLOOKUP(AT24,インプットシート!$C:$X,22,0),"")</f>
        <v/>
      </c>
      <c r="AV24" s="127" t="str">
        <f>IFERROR(+VLOOKUP(AT24,インプットシート!$C:$X,18,0),"")</f>
        <v/>
      </c>
      <c r="AX24" s="127" t="str">
        <f t="shared" si="12"/>
        <v>保険料22</v>
      </c>
      <c r="AY24" s="127" t="str">
        <f>IFERROR(+VLOOKUP(AX24,インプットシート!$C:$X,22,0),"")</f>
        <v/>
      </c>
      <c r="AZ24" s="127" t="str">
        <f>IFERROR(+VLOOKUP(AX24,インプットシート!$C:$X,18,0),"")</f>
        <v/>
      </c>
      <c r="BB24" s="127" t="str">
        <f t="shared" si="13"/>
        <v>その他の経費22</v>
      </c>
      <c r="BC24" s="127" t="str">
        <f>IFERROR(+VLOOKUP(BB24,インプットシート!$C:$X,22,0),"")</f>
        <v/>
      </c>
      <c r="BD24" s="127" t="str">
        <f>IFERROR(+VLOOKUP(BB24,インプットシート!$C:$X,18,0),"")</f>
        <v/>
      </c>
      <c r="BF24" s="127" t="str">
        <f t="shared" si="14"/>
        <v>参加費収入22</v>
      </c>
      <c r="BG24" s="127" t="str">
        <f>IFERROR(+VLOOKUP(BF24,インプットシート!$C:$X,22,0),"")</f>
        <v/>
      </c>
      <c r="BH24" s="127" t="str">
        <f>IFERROR(+VLOOKUP(BF24,インプットシート!$C:$X,18,0),"")</f>
        <v/>
      </c>
      <c r="BJ24" s="127" t="str">
        <f t="shared" si="15"/>
        <v>寄付金・協賛金収入22</v>
      </c>
      <c r="BK24" s="127" t="str">
        <f>IFERROR(+VLOOKUP(BJ24,インプットシート!$C:$X,22,0),"")</f>
        <v/>
      </c>
      <c r="BL24" s="127" t="str">
        <f>IFERROR(+VLOOKUP(BJ24,インプットシート!$C:$X,18,0),"")</f>
        <v/>
      </c>
      <c r="BN24" s="127" t="str">
        <f t="shared" si="16"/>
        <v>一般会計繰入金22</v>
      </c>
      <c r="BO24" s="127" t="str">
        <f>IFERROR(+VLOOKUP(BN24,インプットシート!$C:$X,22,0),"")</f>
        <v/>
      </c>
      <c r="BP24" s="127" t="str">
        <f>IFERROR(+VLOOKUP(BN24,インプットシート!$C:$X,18,0),"")</f>
        <v/>
      </c>
    </row>
    <row r="25" spans="1:68">
      <c r="A25">
        <v>23</v>
      </c>
      <c r="B25" s="127" t="str">
        <f t="shared" si="0"/>
        <v>謝金23</v>
      </c>
      <c r="C25" s="127" t="str">
        <f>IFERROR(+VLOOKUP(B25,インプットシート!C:X,22,0),"")</f>
        <v/>
      </c>
      <c r="D25" s="127" t="str">
        <f>IFERROR(+VLOOKUP(B25,インプットシート!C:X,18,0),"")</f>
        <v/>
      </c>
      <c r="F25" s="127" t="str">
        <f t="shared" si="1"/>
        <v>旅費23</v>
      </c>
      <c r="G25" s="127" t="str">
        <f>IFERROR(+VLOOKUP(F25,インプットシート!$C:$X,22,0),"")</f>
        <v/>
      </c>
      <c r="H25" s="127" t="str">
        <f>IFERROR(+VLOOKUP(F25,インプットシート!$C:$X,18,0),"")</f>
        <v/>
      </c>
      <c r="J25" s="127" t="str">
        <f t="shared" si="2"/>
        <v>賃金23</v>
      </c>
      <c r="K25" s="127" t="str">
        <f>IFERROR(+VLOOKUP(J25,インプットシート!$C:$X,22,0),"")</f>
        <v/>
      </c>
      <c r="L25" s="127" t="str">
        <f>IFERROR(+VLOOKUP(J25,インプットシート!$C:$X,18,0),"")</f>
        <v/>
      </c>
      <c r="N25" s="127" t="str">
        <f t="shared" si="3"/>
        <v>家賃23</v>
      </c>
      <c r="O25" s="127" t="str">
        <f>IFERROR(+VLOOKUP(N25,インプットシート!$C:$X,22,0),"")</f>
        <v/>
      </c>
      <c r="P25" s="127" t="str">
        <f>IFERROR(+VLOOKUP(N25,インプットシート!$C:$X,18,0),"")</f>
        <v/>
      </c>
      <c r="R25" s="127" t="str">
        <f t="shared" si="4"/>
        <v>光熱水費23</v>
      </c>
      <c r="S25" s="127" t="str">
        <f>IFERROR(+VLOOKUP(R25,インプットシート!$C:$X,22,0),"")</f>
        <v/>
      </c>
      <c r="T25" s="127" t="str">
        <f>IFERROR(+VLOOKUP(R25,インプットシート!$C:$X,18,0),"")</f>
        <v/>
      </c>
      <c r="V25" s="127" t="str">
        <f t="shared" si="5"/>
        <v>備品購入費23</v>
      </c>
      <c r="W25" s="127" t="str">
        <f>IFERROR(+VLOOKUP(V25,インプットシート!$C:$X,22,0),"")</f>
        <v/>
      </c>
      <c r="X25" s="127" t="str">
        <f>IFERROR(+VLOOKUP(V25,インプットシート!$C:$X,18,0),"")</f>
        <v/>
      </c>
      <c r="Z25" s="127" t="str">
        <f t="shared" si="6"/>
        <v>消耗品費23</v>
      </c>
      <c r="AA25" s="127" t="str">
        <f>IFERROR(+VLOOKUP(Z25,インプットシート!$C:$X,22,0),"")</f>
        <v/>
      </c>
      <c r="AB25" s="127" t="str">
        <f>IFERROR(+VLOOKUP(Z25,インプットシート!$C:$X,18,0),"")</f>
        <v/>
      </c>
      <c r="AD25" s="127" t="str">
        <f t="shared" si="7"/>
        <v>借料損料23</v>
      </c>
      <c r="AE25" s="127" t="str">
        <f>IFERROR(+VLOOKUP(AD25,インプットシート!$C:$X,22,0),"")</f>
        <v/>
      </c>
      <c r="AF25" s="127" t="str">
        <f>IFERROR(+VLOOKUP(AD25,インプットシート!$C:$X,18,0),"")</f>
        <v/>
      </c>
      <c r="AH25" s="127" t="str">
        <f t="shared" si="8"/>
        <v>印刷製本費23</v>
      </c>
      <c r="AI25" s="127" t="str">
        <f>IFERROR(+VLOOKUP(AH25,インプットシート!$C:$X,22,0),"")</f>
        <v/>
      </c>
      <c r="AJ25" s="127" t="str">
        <f>IFERROR(+VLOOKUP(AH25,インプットシート!$C:$X,18,0),"")</f>
        <v/>
      </c>
      <c r="AL25" s="127" t="str">
        <f t="shared" si="9"/>
        <v>通信運搬費23</v>
      </c>
      <c r="AM25" s="127" t="str">
        <f>IFERROR(+VLOOKUP(AL25,インプットシート!$C:$X,22,0),"")</f>
        <v/>
      </c>
      <c r="AN25" s="127" t="str">
        <f>IFERROR(+VLOOKUP(AL25,インプットシート!$C:$X,18,0),"")</f>
        <v/>
      </c>
      <c r="AP25" s="127" t="str">
        <f t="shared" si="10"/>
        <v>委託費23</v>
      </c>
      <c r="AQ25" s="127" t="str">
        <f>IFERROR(+VLOOKUP(AP25,インプットシート!$C:$X,22,0),"")</f>
        <v/>
      </c>
      <c r="AR25" s="127" t="str">
        <f>IFERROR(+VLOOKUP(AP25,インプットシート!$C:$X,18,0),"")</f>
        <v/>
      </c>
      <c r="AT25" s="127" t="str">
        <f t="shared" si="11"/>
        <v>雑役務費23</v>
      </c>
      <c r="AU25" s="127" t="str">
        <f>IFERROR(+VLOOKUP(AT25,インプットシート!$C:$X,22,0),"")</f>
        <v/>
      </c>
      <c r="AV25" s="127" t="str">
        <f>IFERROR(+VLOOKUP(AT25,インプットシート!$C:$X,18,0),"")</f>
        <v/>
      </c>
      <c r="AX25" s="127" t="str">
        <f t="shared" si="12"/>
        <v>保険料23</v>
      </c>
      <c r="AY25" s="127" t="str">
        <f>IFERROR(+VLOOKUP(AX25,インプットシート!$C:$X,22,0),"")</f>
        <v/>
      </c>
      <c r="AZ25" s="127" t="str">
        <f>IFERROR(+VLOOKUP(AX25,インプットシート!$C:$X,18,0),"")</f>
        <v/>
      </c>
      <c r="BB25" s="127" t="str">
        <f t="shared" si="13"/>
        <v>その他の経費23</v>
      </c>
      <c r="BC25" s="127" t="str">
        <f>IFERROR(+VLOOKUP(BB25,インプットシート!$C:$X,22,0),"")</f>
        <v/>
      </c>
      <c r="BD25" s="127" t="str">
        <f>IFERROR(+VLOOKUP(BB25,インプットシート!$C:$X,18,0),"")</f>
        <v/>
      </c>
      <c r="BF25" s="127" t="str">
        <f t="shared" si="14"/>
        <v>参加費収入23</v>
      </c>
      <c r="BG25" s="127" t="str">
        <f>IFERROR(+VLOOKUP(BF25,インプットシート!$C:$X,22,0),"")</f>
        <v/>
      </c>
      <c r="BH25" s="127" t="str">
        <f>IFERROR(+VLOOKUP(BF25,インプットシート!$C:$X,18,0),"")</f>
        <v/>
      </c>
      <c r="BJ25" s="127" t="str">
        <f t="shared" si="15"/>
        <v>寄付金・協賛金収入23</v>
      </c>
      <c r="BK25" s="127" t="str">
        <f>IFERROR(+VLOOKUP(BJ25,インプットシート!$C:$X,22,0),"")</f>
        <v/>
      </c>
      <c r="BL25" s="127" t="str">
        <f>IFERROR(+VLOOKUP(BJ25,インプットシート!$C:$X,18,0),"")</f>
        <v/>
      </c>
      <c r="BN25" s="127" t="str">
        <f t="shared" si="16"/>
        <v>一般会計繰入金23</v>
      </c>
      <c r="BO25" s="127" t="str">
        <f>IFERROR(+VLOOKUP(BN25,インプットシート!$C:$X,22,0),"")</f>
        <v/>
      </c>
      <c r="BP25" s="127" t="str">
        <f>IFERROR(+VLOOKUP(BN25,インプットシート!$C:$X,18,0),"")</f>
        <v/>
      </c>
    </row>
    <row r="26" spans="1:68">
      <c r="A26">
        <v>24</v>
      </c>
      <c r="B26" s="127" t="str">
        <f t="shared" si="0"/>
        <v>謝金24</v>
      </c>
      <c r="C26" s="127" t="str">
        <f>IFERROR(+VLOOKUP(B26,インプットシート!C:X,22,0),"")</f>
        <v/>
      </c>
      <c r="D26" s="127" t="str">
        <f>IFERROR(+VLOOKUP(B26,インプットシート!C:X,18,0),"")</f>
        <v/>
      </c>
      <c r="F26" s="127" t="str">
        <f t="shared" si="1"/>
        <v>旅費24</v>
      </c>
      <c r="G26" s="127" t="str">
        <f>IFERROR(+VLOOKUP(F26,インプットシート!$C:$X,22,0),"")</f>
        <v/>
      </c>
      <c r="H26" s="127" t="str">
        <f>IFERROR(+VLOOKUP(F26,インプットシート!$C:$X,18,0),"")</f>
        <v/>
      </c>
      <c r="J26" s="127" t="str">
        <f t="shared" si="2"/>
        <v>賃金24</v>
      </c>
      <c r="K26" s="127" t="str">
        <f>IFERROR(+VLOOKUP(J26,インプットシート!$C:$X,22,0),"")</f>
        <v/>
      </c>
      <c r="L26" s="127" t="str">
        <f>IFERROR(+VLOOKUP(J26,インプットシート!$C:$X,18,0),"")</f>
        <v/>
      </c>
      <c r="N26" s="127" t="str">
        <f t="shared" si="3"/>
        <v>家賃24</v>
      </c>
      <c r="O26" s="127" t="str">
        <f>IFERROR(+VLOOKUP(N26,インプットシート!$C:$X,22,0),"")</f>
        <v/>
      </c>
      <c r="P26" s="127" t="str">
        <f>IFERROR(+VLOOKUP(N26,インプットシート!$C:$X,18,0),"")</f>
        <v/>
      </c>
      <c r="R26" s="127" t="str">
        <f t="shared" si="4"/>
        <v>光熱水費24</v>
      </c>
      <c r="S26" s="127" t="str">
        <f>IFERROR(+VLOOKUP(R26,インプットシート!$C:$X,22,0),"")</f>
        <v/>
      </c>
      <c r="T26" s="127" t="str">
        <f>IFERROR(+VLOOKUP(R26,インプットシート!$C:$X,18,0),"")</f>
        <v/>
      </c>
      <c r="V26" s="127" t="str">
        <f t="shared" si="5"/>
        <v>備品購入費24</v>
      </c>
      <c r="W26" s="127" t="str">
        <f>IFERROR(+VLOOKUP(V26,インプットシート!$C:$X,22,0),"")</f>
        <v/>
      </c>
      <c r="X26" s="127" t="str">
        <f>IFERROR(+VLOOKUP(V26,インプットシート!$C:$X,18,0),"")</f>
        <v/>
      </c>
      <c r="Z26" s="127" t="str">
        <f t="shared" si="6"/>
        <v>消耗品費24</v>
      </c>
      <c r="AA26" s="127" t="str">
        <f>IFERROR(+VLOOKUP(Z26,インプットシート!$C:$X,22,0),"")</f>
        <v/>
      </c>
      <c r="AB26" s="127" t="str">
        <f>IFERROR(+VLOOKUP(Z26,インプットシート!$C:$X,18,0),"")</f>
        <v/>
      </c>
      <c r="AD26" s="127" t="str">
        <f t="shared" si="7"/>
        <v>借料損料24</v>
      </c>
      <c r="AE26" s="127" t="str">
        <f>IFERROR(+VLOOKUP(AD26,インプットシート!$C:$X,22,0),"")</f>
        <v/>
      </c>
      <c r="AF26" s="127" t="str">
        <f>IFERROR(+VLOOKUP(AD26,インプットシート!$C:$X,18,0),"")</f>
        <v/>
      </c>
      <c r="AH26" s="127" t="str">
        <f t="shared" si="8"/>
        <v>印刷製本費24</v>
      </c>
      <c r="AI26" s="127" t="str">
        <f>IFERROR(+VLOOKUP(AH26,インプットシート!$C:$X,22,0),"")</f>
        <v/>
      </c>
      <c r="AJ26" s="127" t="str">
        <f>IFERROR(+VLOOKUP(AH26,インプットシート!$C:$X,18,0),"")</f>
        <v/>
      </c>
      <c r="AL26" s="127" t="str">
        <f t="shared" si="9"/>
        <v>通信運搬費24</v>
      </c>
      <c r="AM26" s="127" t="str">
        <f>IFERROR(+VLOOKUP(AL26,インプットシート!$C:$X,22,0),"")</f>
        <v/>
      </c>
      <c r="AN26" s="127" t="str">
        <f>IFERROR(+VLOOKUP(AL26,インプットシート!$C:$X,18,0),"")</f>
        <v/>
      </c>
      <c r="AP26" s="127" t="str">
        <f t="shared" si="10"/>
        <v>委託費24</v>
      </c>
      <c r="AQ26" s="127" t="str">
        <f>IFERROR(+VLOOKUP(AP26,インプットシート!$C:$X,22,0),"")</f>
        <v/>
      </c>
      <c r="AR26" s="127" t="str">
        <f>IFERROR(+VLOOKUP(AP26,インプットシート!$C:$X,18,0),"")</f>
        <v/>
      </c>
      <c r="AT26" s="127" t="str">
        <f t="shared" si="11"/>
        <v>雑役務費24</v>
      </c>
      <c r="AU26" s="127" t="str">
        <f>IFERROR(+VLOOKUP(AT26,インプットシート!$C:$X,22,0),"")</f>
        <v/>
      </c>
      <c r="AV26" s="127" t="str">
        <f>IFERROR(+VLOOKUP(AT26,インプットシート!$C:$X,18,0),"")</f>
        <v/>
      </c>
      <c r="AX26" s="127" t="str">
        <f t="shared" si="12"/>
        <v>保険料24</v>
      </c>
      <c r="AY26" s="127" t="str">
        <f>IFERROR(+VLOOKUP(AX26,インプットシート!$C:$X,22,0),"")</f>
        <v/>
      </c>
      <c r="AZ26" s="127" t="str">
        <f>IFERROR(+VLOOKUP(AX26,インプットシート!$C:$X,18,0),"")</f>
        <v/>
      </c>
      <c r="BB26" s="127" t="str">
        <f t="shared" si="13"/>
        <v>その他の経費24</v>
      </c>
      <c r="BC26" s="127" t="str">
        <f>IFERROR(+VLOOKUP(BB26,インプットシート!$C:$X,22,0),"")</f>
        <v/>
      </c>
      <c r="BD26" s="127" t="str">
        <f>IFERROR(+VLOOKUP(BB26,インプットシート!$C:$X,18,0),"")</f>
        <v/>
      </c>
      <c r="BF26" s="127" t="str">
        <f t="shared" si="14"/>
        <v>参加費収入24</v>
      </c>
      <c r="BG26" s="127" t="str">
        <f>IFERROR(+VLOOKUP(BF26,インプットシート!$C:$X,22,0),"")</f>
        <v/>
      </c>
      <c r="BH26" s="127" t="str">
        <f>IFERROR(+VLOOKUP(BF26,インプットシート!$C:$X,18,0),"")</f>
        <v/>
      </c>
      <c r="BJ26" s="127" t="str">
        <f t="shared" si="15"/>
        <v>寄付金・協賛金収入24</v>
      </c>
      <c r="BK26" s="127" t="str">
        <f>IFERROR(+VLOOKUP(BJ26,インプットシート!$C:$X,22,0),"")</f>
        <v/>
      </c>
      <c r="BL26" s="127" t="str">
        <f>IFERROR(+VLOOKUP(BJ26,インプットシート!$C:$X,18,0),"")</f>
        <v/>
      </c>
      <c r="BN26" s="127" t="str">
        <f t="shared" si="16"/>
        <v>一般会計繰入金24</v>
      </c>
      <c r="BO26" s="127" t="str">
        <f>IFERROR(+VLOOKUP(BN26,インプットシート!$C:$X,22,0),"")</f>
        <v/>
      </c>
      <c r="BP26" s="127" t="str">
        <f>IFERROR(+VLOOKUP(BN26,インプットシート!$C:$X,18,0),"")</f>
        <v/>
      </c>
    </row>
    <row r="27" spans="1:68">
      <c r="A27">
        <v>25</v>
      </c>
      <c r="B27" s="127" t="str">
        <f t="shared" si="0"/>
        <v>謝金25</v>
      </c>
      <c r="C27" s="127" t="str">
        <f>IFERROR(+VLOOKUP(B27,インプットシート!C:X,22,0),"")</f>
        <v/>
      </c>
      <c r="D27" s="127" t="str">
        <f>IFERROR(+VLOOKUP(B27,インプットシート!C:X,18,0),"")</f>
        <v/>
      </c>
      <c r="F27" s="127" t="str">
        <f t="shared" si="1"/>
        <v>旅費25</v>
      </c>
      <c r="G27" s="127" t="str">
        <f>IFERROR(+VLOOKUP(F27,インプットシート!$C:$X,22,0),"")</f>
        <v/>
      </c>
      <c r="H27" s="127" t="str">
        <f>IFERROR(+VLOOKUP(F27,インプットシート!$C:$X,18,0),"")</f>
        <v/>
      </c>
      <c r="J27" s="127" t="str">
        <f t="shared" si="2"/>
        <v>賃金25</v>
      </c>
      <c r="K27" s="127" t="str">
        <f>IFERROR(+VLOOKUP(J27,インプットシート!$C:$X,22,0),"")</f>
        <v/>
      </c>
      <c r="L27" s="127" t="str">
        <f>IFERROR(+VLOOKUP(J27,インプットシート!$C:$X,18,0),"")</f>
        <v/>
      </c>
      <c r="N27" s="127" t="str">
        <f t="shared" si="3"/>
        <v>家賃25</v>
      </c>
      <c r="O27" s="127" t="str">
        <f>IFERROR(+VLOOKUP(N27,インプットシート!$C:$X,22,0),"")</f>
        <v/>
      </c>
      <c r="P27" s="127" t="str">
        <f>IFERROR(+VLOOKUP(N27,インプットシート!$C:$X,18,0),"")</f>
        <v/>
      </c>
      <c r="R27" s="127" t="str">
        <f t="shared" si="4"/>
        <v>光熱水費25</v>
      </c>
      <c r="S27" s="127" t="str">
        <f>IFERROR(+VLOOKUP(R27,インプットシート!$C:$X,22,0),"")</f>
        <v/>
      </c>
      <c r="T27" s="127" t="str">
        <f>IFERROR(+VLOOKUP(R27,インプットシート!$C:$X,18,0),"")</f>
        <v/>
      </c>
      <c r="V27" s="127" t="str">
        <f t="shared" si="5"/>
        <v>備品購入費25</v>
      </c>
      <c r="W27" s="127" t="str">
        <f>IFERROR(+VLOOKUP(V27,インプットシート!$C:$X,22,0),"")</f>
        <v/>
      </c>
      <c r="X27" s="127" t="str">
        <f>IFERROR(+VLOOKUP(V27,インプットシート!$C:$X,18,0),"")</f>
        <v/>
      </c>
      <c r="Z27" s="127" t="str">
        <f t="shared" si="6"/>
        <v>消耗品費25</v>
      </c>
      <c r="AA27" s="127" t="str">
        <f>IFERROR(+VLOOKUP(Z27,インプットシート!$C:$X,22,0),"")</f>
        <v/>
      </c>
      <c r="AB27" s="127" t="str">
        <f>IFERROR(+VLOOKUP(Z27,インプットシート!$C:$X,18,0),"")</f>
        <v/>
      </c>
      <c r="AD27" s="127" t="str">
        <f t="shared" si="7"/>
        <v>借料損料25</v>
      </c>
      <c r="AE27" s="127" t="str">
        <f>IFERROR(+VLOOKUP(AD27,インプットシート!$C:$X,22,0),"")</f>
        <v/>
      </c>
      <c r="AF27" s="127" t="str">
        <f>IFERROR(+VLOOKUP(AD27,インプットシート!$C:$X,18,0),"")</f>
        <v/>
      </c>
      <c r="AH27" s="127" t="str">
        <f t="shared" si="8"/>
        <v>印刷製本費25</v>
      </c>
      <c r="AI27" s="127" t="str">
        <f>IFERROR(+VLOOKUP(AH27,インプットシート!$C:$X,22,0),"")</f>
        <v/>
      </c>
      <c r="AJ27" s="127" t="str">
        <f>IFERROR(+VLOOKUP(AH27,インプットシート!$C:$X,18,0),"")</f>
        <v/>
      </c>
      <c r="AL27" s="127" t="str">
        <f t="shared" si="9"/>
        <v>通信運搬費25</v>
      </c>
      <c r="AM27" s="127" t="str">
        <f>IFERROR(+VLOOKUP(AL27,インプットシート!$C:$X,22,0),"")</f>
        <v/>
      </c>
      <c r="AN27" s="127" t="str">
        <f>IFERROR(+VLOOKUP(AL27,インプットシート!$C:$X,18,0),"")</f>
        <v/>
      </c>
      <c r="AP27" s="127" t="str">
        <f t="shared" si="10"/>
        <v>委託費25</v>
      </c>
      <c r="AQ27" s="127" t="str">
        <f>IFERROR(+VLOOKUP(AP27,インプットシート!$C:$X,22,0),"")</f>
        <v/>
      </c>
      <c r="AR27" s="127" t="str">
        <f>IFERROR(+VLOOKUP(AP27,インプットシート!$C:$X,18,0),"")</f>
        <v/>
      </c>
      <c r="AT27" s="127" t="str">
        <f t="shared" si="11"/>
        <v>雑役務費25</v>
      </c>
      <c r="AU27" s="127" t="str">
        <f>IFERROR(+VLOOKUP(AT27,インプットシート!$C:$X,22,0),"")</f>
        <v/>
      </c>
      <c r="AV27" s="127" t="str">
        <f>IFERROR(+VLOOKUP(AT27,インプットシート!$C:$X,18,0),"")</f>
        <v/>
      </c>
      <c r="AX27" s="127" t="str">
        <f t="shared" si="12"/>
        <v>保険料25</v>
      </c>
      <c r="AY27" s="127" t="str">
        <f>IFERROR(+VLOOKUP(AX27,インプットシート!$C:$X,22,0),"")</f>
        <v/>
      </c>
      <c r="AZ27" s="127" t="str">
        <f>IFERROR(+VLOOKUP(AX27,インプットシート!$C:$X,18,0),"")</f>
        <v/>
      </c>
      <c r="BB27" s="127" t="str">
        <f t="shared" si="13"/>
        <v>その他の経費25</v>
      </c>
      <c r="BC27" s="127" t="str">
        <f>IFERROR(+VLOOKUP(BB27,インプットシート!$C:$X,22,0),"")</f>
        <v/>
      </c>
      <c r="BD27" s="127" t="str">
        <f>IFERROR(+VLOOKUP(BB27,インプットシート!$C:$X,18,0),"")</f>
        <v/>
      </c>
      <c r="BF27" s="127" t="str">
        <f t="shared" si="14"/>
        <v>参加費収入25</v>
      </c>
      <c r="BG27" s="127" t="str">
        <f>IFERROR(+VLOOKUP(BF27,インプットシート!$C:$X,22,0),"")</f>
        <v/>
      </c>
      <c r="BH27" s="127" t="str">
        <f>IFERROR(+VLOOKUP(BF27,インプットシート!$C:$X,18,0),"")</f>
        <v/>
      </c>
      <c r="BJ27" s="127" t="str">
        <f t="shared" si="15"/>
        <v>寄付金・協賛金収入25</v>
      </c>
      <c r="BK27" s="127" t="str">
        <f>IFERROR(+VLOOKUP(BJ27,インプットシート!$C:$X,22,0),"")</f>
        <v/>
      </c>
      <c r="BL27" s="127" t="str">
        <f>IFERROR(+VLOOKUP(BJ27,インプットシート!$C:$X,18,0),"")</f>
        <v/>
      </c>
      <c r="BN27" s="127" t="str">
        <f t="shared" si="16"/>
        <v>一般会計繰入金25</v>
      </c>
      <c r="BO27" s="127" t="str">
        <f>IFERROR(+VLOOKUP(BN27,インプットシート!$C:$X,22,0),"")</f>
        <v/>
      </c>
      <c r="BP27" s="127" t="str">
        <f>IFERROR(+VLOOKUP(BN27,インプットシート!$C:$X,18,0),"")</f>
        <v/>
      </c>
    </row>
    <row r="28" spans="1:68">
      <c r="A28">
        <v>26</v>
      </c>
      <c r="B28" s="127" t="str">
        <f t="shared" si="0"/>
        <v>謝金26</v>
      </c>
      <c r="C28" s="127" t="str">
        <f>IFERROR(+VLOOKUP(B28,インプットシート!C:X,22,0),"")</f>
        <v/>
      </c>
      <c r="D28" s="127" t="str">
        <f>IFERROR(+VLOOKUP(B28,インプットシート!C:X,18,0),"")</f>
        <v/>
      </c>
      <c r="F28" s="127" t="str">
        <f t="shared" si="1"/>
        <v>旅費26</v>
      </c>
      <c r="G28" s="127" t="str">
        <f>IFERROR(+VLOOKUP(F28,インプットシート!$C:$X,22,0),"")</f>
        <v/>
      </c>
      <c r="H28" s="127" t="str">
        <f>IFERROR(+VLOOKUP(F28,インプットシート!$C:$X,18,0),"")</f>
        <v/>
      </c>
      <c r="J28" s="127" t="str">
        <f t="shared" si="2"/>
        <v>賃金26</v>
      </c>
      <c r="K28" s="127" t="str">
        <f>IFERROR(+VLOOKUP(J28,インプットシート!$C:$X,22,0),"")</f>
        <v/>
      </c>
      <c r="L28" s="127" t="str">
        <f>IFERROR(+VLOOKUP(J28,インプットシート!$C:$X,18,0),"")</f>
        <v/>
      </c>
      <c r="N28" s="127" t="str">
        <f t="shared" si="3"/>
        <v>家賃26</v>
      </c>
      <c r="O28" s="127" t="str">
        <f>IFERROR(+VLOOKUP(N28,インプットシート!$C:$X,22,0),"")</f>
        <v/>
      </c>
      <c r="P28" s="127" t="str">
        <f>IFERROR(+VLOOKUP(N28,インプットシート!$C:$X,18,0),"")</f>
        <v/>
      </c>
      <c r="R28" s="127" t="str">
        <f t="shared" si="4"/>
        <v>光熱水費26</v>
      </c>
      <c r="S28" s="127" t="str">
        <f>IFERROR(+VLOOKUP(R28,インプットシート!$C:$X,22,0),"")</f>
        <v/>
      </c>
      <c r="T28" s="127" t="str">
        <f>IFERROR(+VLOOKUP(R28,インプットシート!$C:$X,18,0),"")</f>
        <v/>
      </c>
      <c r="V28" s="127" t="str">
        <f t="shared" si="5"/>
        <v>備品購入費26</v>
      </c>
      <c r="W28" s="127" t="str">
        <f>IFERROR(+VLOOKUP(V28,インプットシート!$C:$X,22,0),"")</f>
        <v/>
      </c>
      <c r="X28" s="127" t="str">
        <f>IFERROR(+VLOOKUP(V28,インプットシート!$C:$X,18,0),"")</f>
        <v/>
      </c>
      <c r="Z28" s="127" t="str">
        <f t="shared" si="6"/>
        <v>消耗品費26</v>
      </c>
      <c r="AA28" s="127" t="str">
        <f>IFERROR(+VLOOKUP(Z28,インプットシート!$C:$X,22,0),"")</f>
        <v/>
      </c>
      <c r="AB28" s="127" t="str">
        <f>IFERROR(+VLOOKUP(Z28,インプットシート!$C:$X,18,0),"")</f>
        <v/>
      </c>
      <c r="AD28" s="127" t="str">
        <f t="shared" si="7"/>
        <v>借料損料26</v>
      </c>
      <c r="AE28" s="127" t="str">
        <f>IFERROR(+VLOOKUP(AD28,インプットシート!$C:$X,22,0),"")</f>
        <v/>
      </c>
      <c r="AF28" s="127" t="str">
        <f>IFERROR(+VLOOKUP(AD28,インプットシート!$C:$X,18,0),"")</f>
        <v/>
      </c>
      <c r="AH28" s="127" t="str">
        <f t="shared" si="8"/>
        <v>印刷製本費26</v>
      </c>
      <c r="AI28" s="127" t="str">
        <f>IFERROR(+VLOOKUP(AH28,インプットシート!$C:$X,22,0),"")</f>
        <v/>
      </c>
      <c r="AJ28" s="127" t="str">
        <f>IFERROR(+VLOOKUP(AH28,インプットシート!$C:$X,18,0),"")</f>
        <v/>
      </c>
      <c r="AL28" s="127" t="str">
        <f t="shared" si="9"/>
        <v>通信運搬費26</v>
      </c>
      <c r="AM28" s="127" t="str">
        <f>IFERROR(+VLOOKUP(AL28,インプットシート!$C:$X,22,0),"")</f>
        <v/>
      </c>
      <c r="AN28" s="127" t="str">
        <f>IFERROR(+VLOOKUP(AL28,インプットシート!$C:$X,18,0),"")</f>
        <v/>
      </c>
      <c r="AP28" s="127" t="str">
        <f t="shared" si="10"/>
        <v>委託費26</v>
      </c>
      <c r="AQ28" s="127" t="str">
        <f>IFERROR(+VLOOKUP(AP28,インプットシート!$C:$X,22,0),"")</f>
        <v/>
      </c>
      <c r="AR28" s="127" t="str">
        <f>IFERROR(+VLOOKUP(AP28,インプットシート!$C:$X,18,0),"")</f>
        <v/>
      </c>
      <c r="AT28" s="127" t="str">
        <f t="shared" si="11"/>
        <v>雑役務費26</v>
      </c>
      <c r="AU28" s="127" t="str">
        <f>IFERROR(+VLOOKUP(AT28,インプットシート!$C:$X,22,0),"")</f>
        <v/>
      </c>
      <c r="AV28" s="127" t="str">
        <f>IFERROR(+VLOOKUP(AT28,インプットシート!$C:$X,18,0),"")</f>
        <v/>
      </c>
      <c r="AX28" s="127" t="str">
        <f t="shared" si="12"/>
        <v>保険料26</v>
      </c>
      <c r="AY28" s="127" t="str">
        <f>IFERROR(+VLOOKUP(AX28,インプットシート!$C:$X,22,0),"")</f>
        <v/>
      </c>
      <c r="AZ28" s="127" t="str">
        <f>IFERROR(+VLOOKUP(AX28,インプットシート!$C:$X,18,0),"")</f>
        <v/>
      </c>
      <c r="BB28" s="127" t="str">
        <f t="shared" si="13"/>
        <v>その他の経費26</v>
      </c>
      <c r="BC28" s="127" t="str">
        <f>IFERROR(+VLOOKUP(BB28,インプットシート!$C:$X,22,0),"")</f>
        <v/>
      </c>
      <c r="BD28" s="127" t="str">
        <f>IFERROR(+VLOOKUP(BB28,インプットシート!$C:$X,18,0),"")</f>
        <v/>
      </c>
      <c r="BF28" s="127" t="str">
        <f t="shared" si="14"/>
        <v>参加費収入26</v>
      </c>
      <c r="BG28" s="127" t="str">
        <f>IFERROR(+VLOOKUP(BF28,インプットシート!$C:$X,22,0),"")</f>
        <v/>
      </c>
      <c r="BH28" s="127" t="str">
        <f>IFERROR(+VLOOKUP(BF28,インプットシート!$C:$X,18,0),"")</f>
        <v/>
      </c>
      <c r="BJ28" s="127" t="str">
        <f t="shared" si="15"/>
        <v>寄付金・協賛金収入26</v>
      </c>
      <c r="BK28" s="127" t="str">
        <f>IFERROR(+VLOOKUP(BJ28,インプットシート!$C:$X,22,0),"")</f>
        <v/>
      </c>
      <c r="BL28" s="127" t="str">
        <f>IFERROR(+VLOOKUP(BJ28,インプットシート!$C:$X,18,0),"")</f>
        <v/>
      </c>
      <c r="BN28" s="127" t="str">
        <f t="shared" si="16"/>
        <v>一般会計繰入金26</v>
      </c>
      <c r="BO28" s="127" t="str">
        <f>IFERROR(+VLOOKUP(BN28,インプットシート!$C:$X,22,0),"")</f>
        <v/>
      </c>
      <c r="BP28" s="127" t="str">
        <f>IFERROR(+VLOOKUP(BN28,インプットシート!$C:$X,18,0),"")</f>
        <v/>
      </c>
    </row>
    <row r="29" spans="1:68">
      <c r="A29">
        <v>27</v>
      </c>
      <c r="B29" s="127" t="str">
        <f t="shared" si="0"/>
        <v>謝金27</v>
      </c>
      <c r="C29" s="127" t="str">
        <f>IFERROR(+VLOOKUP(B29,インプットシート!C:X,22,0),"")</f>
        <v/>
      </c>
      <c r="D29" s="127" t="str">
        <f>IFERROR(+VLOOKUP(B29,インプットシート!C:X,18,0),"")</f>
        <v/>
      </c>
      <c r="F29" s="127" t="str">
        <f t="shared" si="1"/>
        <v>旅費27</v>
      </c>
      <c r="G29" s="127" t="str">
        <f>IFERROR(+VLOOKUP(F29,インプットシート!$C:$X,22,0),"")</f>
        <v/>
      </c>
      <c r="H29" s="127" t="str">
        <f>IFERROR(+VLOOKUP(F29,インプットシート!$C:$X,18,0),"")</f>
        <v/>
      </c>
      <c r="J29" s="127" t="str">
        <f t="shared" si="2"/>
        <v>賃金27</v>
      </c>
      <c r="K29" s="127" t="str">
        <f>IFERROR(+VLOOKUP(J29,インプットシート!$C:$X,22,0),"")</f>
        <v/>
      </c>
      <c r="L29" s="127" t="str">
        <f>IFERROR(+VLOOKUP(J29,インプットシート!$C:$X,18,0),"")</f>
        <v/>
      </c>
      <c r="N29" s="127" t="str">
        <f t="shared" si="3"/>
        <v>家賃27</v>
      </c>
      <c r="O29" s="127" t="str">
        <f>IFERROR(+VLOOKUP(N29,インプットシート!$C:$X,22,0),"")</f>
        <v/>
      </c>
      <c r="P29" s="127" t="str">
        <f>IFERROR(+VLOOKUP(N29,インプットシート!$C:$X,18,0),"")</f>
        <v/>
      </c>
      <c r="R29" s="127" t="str">
        <f t="shared" si="4"/>
        <v>光熱水費27</v>
      </c>
      <c r="S29" s="127" t="str">
        <f>IFERROR(+VLOOKUP(R29,インプットシート!$C:$X,22,0),"")</f>
        <v/>
      </c>
      <c r="T29" s="127" t="str">
        <f>IFERROR(+VLOOKUP(R29,インプットシート!$C:$X,18,0),"")</f>
        <v/>
      </c>
      <c r="V29" s="127" t="str">
        <f t="shared" si="5"/>
        <v>備品購入費27</v>
      </c>
      <c r="W29" s="127" t="str">
        <f>IFERROR(+VLOOKUP(V29,インプットシート!$C:$X,22,0),"")</f>
        <v/>
      </c>
      <c r="X29" s="127" t="str">
        <f>IFERROR(+VLOOKUP(V29,インプットシート!$C:$X,18,0),"")</f>
        <v/>
      </c>
      <c r="Z29" s="127" t="str">
        <f t="shared" si="6"/>
        <v>消耗品費27</v>
      </c>
      <c r="AA29" s="127" t="str">
        <f>IFERROR(+VLOOKUP(Z29,インプットシート!$C:$X,22,0),"")</f>
        <v/>
      </c>
      <c r="AB29" s="127" t="str">
        <f>IFERROR(+VLOOKUP(Z29,インプットシート!$C:$X,18,0),"")</f>
        <v/>
      </c>
      <c r="AD29" s="127" t="str">
        <f t="shared" si="7"/>
        <v>借料損料27</v>
      </c>
      <c r="AE29" s="127" t="str">
        <f>IFERROR(+VLOOKUP(AD29,インプットシート!$C:$X,22,0),"")</f>
        <v/>
      </c>
      <c r="AF29" s="127" t="str">
        <f>IFERROR(+VLOOKUP(AD29,インプットシート!$C:$X,18,0),"")</f>
        <v/>
      </c>
      <c r="AH29" s="127" t="str">
        <f t="shared" si="8"/>
        <v>印刷製本費27</v>
      </c>
      <c r="AI29" s="127" t="str">
        <f>IFERROR(+VLOOKUP(AH29,インプットシート!$C:$X,22,0),"")</f>
        <v/>
      </c>
      <c r="AJ29" s="127" t="str">
        <f>IFERROR(+VLOOKUP(AH29,インプットシート!$C:$X,18,0),"")</f>
        <v/>
      </c>
      <c r="AL29" s="127" t="str">
        <f t="shared" si="9"/>
        <v>通信運搬費27</v>
      </c>
      <c r="AM29" s="127" t="str">
        <f>IFERROR(+VLOOKUP(AL29,インプットシート!$C:$X,22,0),"")</f>
        <v/>
      </c>
      <c r="AN29" s="127" t="str">
        <f>IFERROR(+VLOOKUP(AL29,インプットシート!$C:$X,18,0),"")</f>
        <v/>
      </c>
      <c r="AP29" s="127" t="str">
        <f t="shared" si="10"/>
        <v>委託費27</v>
      </c>
      <c r="AQ29" s="127" t="str">
        <f>IFERROR(+VLOOKUP(AP29,インプットシート!$C:$X,22,0),"")</f>
        <v/>
      </c>
      <c r="AR29" s="127" t="str">
        <f>IFERROR(+VLOOKUP(AP29,インプットシート!$C:$X,18,0),"")</f>
        <v/>
      </c>
      <c r="AT29" s="127" t="str">
        <f t="shared" si="11"/>
        <v>雑役務費27</v>
      </c>
      <c r="AU29" s="127" t="str">
        <f>IFERROR(+VLOOKUP(AT29,インプットシート!$C:$X,22,0),"")</f>
        <v/>
      </c>
      <c r="AV29" s="127" t="str">
        <f>IFERROR(+VLOOKUP(AT29,インプットシート!$C:$X,18,0),"")</f>
        <v/>
      </c>
      <c r="AX29" s="127" t="str">
        <f t="shared" si="12"/>
        <v>保険料27</v>
      </c>
      <c r="AY29" s="127" t="str">
        <f>IFERROR(+VLOOKUP(AX29,インプットシート!$C:$X,22,0),"")</f>
        <v/>
      </c>
      <c r="AZ29" s="127" t="str">
        <f>IFERROR(+VLOOKUP(AX29,インプットシート!$C:$X,18,0),"")</f>
        <v/>
      </c>
      <c r="BB29" s="127" t="str">
        <f t="shared" si="13"/>
        <v>その他の経費27</v>
      </c>
      <c r="BC29" s="127" t="str">
        <f>IFERROR(+VLOOKUP(BB29,インプットシート!$C:$X,22,0),"")</f>
        <v/>
      </c>
      <c r="BD29" s="127" t="str">
        <f>IFERROR(+VLOOKUP(BB29,インプットシート!$C:$X,18,0),"")</f>
        <v/>
      </c>
      <c r="BF29" s="127" t="str">
        <f t="shared" si="14"/>
        <v>参加費収入27</v>
      </c>
      <c r="BG29" s="127" t="str">
        <f>IFERROR(+VLOOKUP(BF29,インプットシート!$C:$X,22,0),"")</f>
        <v/>
      </c>
      <c r="BH29" s="127" t="str">
        <f>IFERROR(+VLOOKUP(BF29,インプットシート!$C:$X,18,0),"")</f>
        <v/>
      </c>
      <c r="BJ29" s="127" t="str">
        <f t="shared" si="15"/>
        <v>寄付金・協賛金収入27</v>
      </c>
      <c r="BK29" s="127" t="str">
        <f>IFERROR(+VLOOKUP(BJ29,インプットシート!$C:$X,22,0),"")</f>
        <v/>
      </c>
      <c r="BL29" s="127" t="str">
        <f>IFERROR(+VLOOKUP(BJ29,インプットシート!$C:$X,18,0),"")</f>
        <v/>
      </c>
      <c r="BN29" s="127" t="str">
        <f t="shared" si="16"/>
        <v>一般会計繰入金27</v>
      </c>
      <c r="BO29" s="127" t="str">
        <f>IFERROR(+VLOOKUP(BN29,インプットシート!$C:$X,22,0),"")</f>
        <v/>
      </c>
      <c r="BP29" s="127" t="str">
        <f>IFERROR(+VLOOKUP(BN29,インプットシート!$C:$X,18,0),"")</f>
        <v/>
      </c>
    </row>
    <row r="30" spans="1:68">
      <c r="A30">
        <v>28</v>
      </c>
      <c r="B30" s="127" t="str">
        <f t="shared" si="0"/>
        <v>謝金28</v>
      </c>
      <c r="C30" s="127" t="str">
        <f>IFERROR(+VLOOKUP(B30,インプットシート!C:X,22,0),"")</f>
        <v/>
      </c>
      <c r="D30" s="127" t="str">
        <f>IFERROR(+VLOOKUP(B30,インプットシート!C:X,18,0),"")</f>
        <v/>
      </c>
      <c r="F30" s="127" t="str">
        <f t="shared" si="1"/>
        <v>旅費28</v>
      </c>
      <c r="G30" s="127" t="str">
        <f>IFERROR(+VLOOKUP(F30,インプットシート!$C:$X,22,0),"")</f>
        <v/>
      </c>
      <c r="H30" s="127" t="str">
        <f>IFERROR(+VLOOKUP(F30,インプットシート!$C:$X,18,0),"")</f>
        <v/>
      </c>
      <c r="J30" s="127" t="str">
        <f t="shared" si="2"/>
        <v>賃金28</v>
      </c>
      <c r="K30" s="127" t="str">
        <f>IFERROR(+VLOOKUP(J30,インプットシート!$C:$X,22,0),"")</f>
        <v/>
      </c>
      <c r="L30" s="127" t="str">
        <f>IFERROR(+VLOOKUP(J30,インプットシート!$C:$X,18,0),"")</f>
        <v/>
      </c>
      <c r="N30" s="127" t="str">
        <f t="shared" si="3"/>
        <v>家賃28</v>
      </c>
      <c r="O30" s="127" t="str">
        <f>IFERROR(+VLOOKUP(N30,インプットシート!$C:$X,22,0),"")</f>
        <v/>
      </c>
      <c r="P30" s="127" t="str">
        <f>IFERROR(+VLOOKUP(N30,インプットシート!$C:$X,18,0),"")</f>
        <v/>
      </c>
      <c r="R30" s="127" t="str">
        <f t="shared" si="4"/>
        <v>光熱水費28</v>
      </c>
      <c r="S30" s="127" t="str">
        <f>IFERROR(+VLOOKUP(R30,インプットシート!$C:$X,22,0),"")</f>
        <v/>
      </c>
      <c r="T30" s="127" t="str">
        <f>IFERROR(+VLOOKUP(R30,インプットシート!$C:$X,18,0),"")</f>
        <v/>
      </c>
      <c r="V30" s="127" t="str">
        <f t="shared" si="5"/>
        <v>備品購入費28</v>
      </c>
      <c r="W30" s="127" t="str">
        <f>IFERROR(+VLOOKUP(V30,インプットシート!$C:$X,22,0),"")</f>
        <v/>
      </c>
      <c r="X30" s="127" t="str">
        <f>IFERROR(+VLOOKUP(V30,インプットシート!$C:$X,18,0),"")</f>
        <v/>
      </c>
      <c r="Z30" s="127" t="str">
        <f t="shared" si="6"/>
        <v>消耗品費28</v>
      </c>
      <c r="AA30" s="127" t="str">
        <f>IFERROR(+VLOOKUP(Z30,インプットシート!$C:$X,22,0),"")</f>
        <v/>
      </c>
      <c r="AB30" s="127" t="str">
        <f>IFERROR(+VLOOKUP(Z30,インプットシート!$C:$X,18,0),"")</f>
        <v/>
      </c>
      <c r="AD30" s="127" t="str">
        <f t="shared" si="7"/>
        <v>借料損料28</v>
      </c>
      <c r="AE30" s="127" t="str">
        <f>IFERROR(+VLOOKUP(AD30,インプットシート!$C:$X,22,0),"")</f>
        <v/>
      </c>
      <c r="AF30" s="127" t="str">
        <f>IFERROR(+VLOOKUP(AD30,インプットシート!$C:$X,18,0),"")</f>
        <v/>
      </c>
      <c r="AH30" s="127" t="str">
        <f t="shared" si="8"/>
        <v>印刷製本費28</v>
      </c>
      <c r="AI30" s="127" t="str">
        <f>IFERROR(+VLOOKUP(AH30,インプットシート!$C:$X,22,0),"")</f>
        <v/>
      </c>
      <c r="AJ30" s="127" t="str">
        <f>IFERROR(+VLOOKUP(AH30,インプットシート!$C:$X,18,0),"")</f>
        <v/>
      </c>
      <c r="AL30" s="127" t="str">
        <f t="shared" si="9"/>
        <v>通信運搬費28</v>
      </c>
      <c r="AM30" s="127" t="str">
        <f>IFERROR(+VLOOKUP(AL30,インプットシート!$C:$X,22,0),"")</f>
        <v/>
      </c>
      <c r="AN30" s="127" t="str">
        <f>IFERROR(+VLOOKUP(AL30,インプットシート!$C:$X,18,0),"")</f>
        <v/>
      </c>
      <c r="AP30" s="127" t="str">
        <f t="shared" si="10"/>
        <v>委託費28</v>
      </c>
      <c r="AQ30" s="127" t="str">
        <f>IFERROR(+VLOOKUP(AP30,インプットシート!$C:$X,22,0),"")</f>
        <v/>
      </c>
      <c r="AR30" s="127" t="str">
        <f>IFERROR(+VLOOKUP(AP30,インプットシート!$C:$X,18,0),"")</f>
        <v/>
      </c>
      <c r="AT30" s="127" t="str">
        <f t="shared" si="11"/>
        <v>雑役務費28</v>
      </c>
      <c r="AU30" s="127" t="str">
        <f>IFERROR(+VLOOKUP(AT30,インプットシート!$C:$X,22,0),"")</f>
        <v/>
      </c>
      <c r="AV30" s="127" t="str">
        <f>IFERROR(+VLOOKUP(AT30,インプットシート!$C:$X,18,0),"")</f>
        <v/>
      </c>
      <c r="AX30" s="127" t="str">
        <f t="shared" si="12"/>
        <v>保険料28</v>
      </c>
      <c r="AY30" s="127" t="str">
        <f>IFERROR(+VLOOKUP(AX30,インプットシート!$C:$X,22,0),"")</f>
        <v/>
      </c>
      <c r="AZ30" s="127" t="str">
        <f>IFERROR(+VLOOKUP(AX30,インプットシート!$C:$X,18,0),"")</f>
        <v/>
      </c>
      <c r="BB30" s="127" t="str">
        <f t="shared" si="13"/>
        <v>その他の経費28</v>
      </c>
      <c r="BC30" s="127" t="str">
        <f>IFERROR(+VLOOKUP(BB30,インプットシート!$C:$X,22,0),"")</f>
        <v/>
      </c>
      <c r="BD30" s="127" t="str">
        <f>IFERROR(+VLOOKUP(BB30,インプットシート!$C:$X,18,0),"")</f>
        <v/>
      </c>
      <c r="BF30" s="127" t="str">
        <f t="shared" si="14"/>
        <v>参加費収入28</v>
      </c>
      <c r="BG30" s="127" t="str">
        <f>IFERROR(+VLOOKUP(BF30,インプットシート!$C:$X,22,0),"")</f>
        <v/>
      </c>
      <c r="BH30" s="127" t="str">
        <f>IFERROR(+VLOOKUP(BF30,インプットシート!$C:$X,18,0),"")</f>
        <v/>
      </c>
      <c r="BJ30" s="127" t="str">
        <f t="shared" si="15"/>
        <v>寄付金・協賛金収入28</v>
      </c>
      <c r="BK30" s="127" t="str">
        <f>IFERROR(+VLOOKUP(BJ30,インプットシート!$C:$X,22,0),"")</f>
        <v/>
      </c>
      <c r="BL30" s="127" t="str">
        <f>IFERROR(+VLOOKUP(BJ30,インプットシート!$C:$X,18,0),"")</f>
        <v/>
      </c>
      <c r="BN30" s="127" t="str">
        <f t="shared" si="16"/>
        <v>一般会計繰入金28</v>
      </c>
      <c r="BO30" s="127" t="str">
        <f>IFERROR(+VLOOKUP(BN30,インプットシート!$C:$X,22,0),"")</f>
        <v/>
      </c>
      <c r="BP30" s="127" t="str">
        <f>IFERROR(+VLOOKUP(BN30,インプットシート!$C:$X,18,0),"")</f>
        <v/>
      </c>
    </row>
    <row r="31" spans="1:68">
      <c r="A31">
        <v>29</v>
      </c>
      <c r="B31" s="127" t="str">
        <f t="shared" si="0"/>
        <v>謝金29</v>
      </c>
      <c r="C31" s="127" t="str">
        <f>IFERROR(+VLOOKUP(B31,インプットシート!C:X,22,0),"")</f>
        <v/>
      </c>
      <c r="D31" s="127" t="str">
        <f>IFERROR(+VLOOKUP(B31,インプットシート!C:X,18,0),"")</f>
        <v/>
      </c>
      <c r="F31" s="127" t="str">
        <f t="shared" si="1"/>
        <v>旅費29</v>
      </c>
      <c r="G31" s="127" t="str">
        <f>IFERROR(+VLOOKUP(F31,インプットシート!$C:$X,22,0),"")</f>
        <v/>
      </c>
      <c r="H31" s="127" t="str">
        <f>IFERROR(+VLOOKUP(F31,インプットシート!$C:$X,18,0),"")</f>
        <v/>
      </c>
      <c r="J31" s="127" t="str">
        <f t="shared" si="2"/>
        <v>賃金29</v>
      </c>
      <c r="K31" s="127" t="str">
        <f>IFERROR(+VLOOKUP(J31,インプットシート!$C:$X,22,0),"")</f>
        <v/>
      </c>
      <c r="L31" s="127" t="str">
        <f>IFERROR(+VLOOKUP(J31,インプットシート!$C:$X,18,0),"")</f>
        <v/>
      </c>
      <c r="N31" s="127" t="str">
        <f t="shared" si="3"/>
        <v>家賃29</v>
      </c>
      <c r="O31" s="127" t="str">
        <f>IFERROR(+VLOOKUP(N31,インプットシート!$C:$X,22,0),"")</f>
        <v/>
      </c>
      <c r="P31" s="127" t="str">
        <f>IFERROR(+VLOOKUP(N31,インプットシート!$C:$X,18,0),"")</f>
        <v/>
      </c>
      <c r="R31" s="127" t="str">
        <f t="shared" si="4"/>
        <v>光熱水費29</v>
      </c>
      <c r="S31" s="127" t="str">
        <f>IFERROR(+VLOOKUP(R31,インプットシート!$C:$X,22,0),"")</f>
        <v/>
      </c>
      <c r="T31" s="127" t="str">
        <f>IFERROR(+VLOOKUP(R31,インプットシート!$C:$X,18,0),"")</f>
        <v/>
      </c>
      <c r="V31" s="127" t="str">
        <f t="shared" si="5"/>
        <v>備品購入費29</v>
      </c>
      <c r="W31" s="127" t="str">
        <f>IFERROR(+VLOOKUP(V31,インプットシート!$C:$X,22,0),"")</f>
        <v/>
      </c>
      <c r="X31" s="127" t="str">
        <f>IFERROR(+VLOOKUP(V31,インプットシート!$C:$X,18,0),"")</f>
        <v/>
      </c>
      <c r="Z31" s="127" t="str">
        <f t="shared" si="6"/>
        <v>消耗品費29</v>
      </c>
      <c r="AA31" s="127" t="str">
        <f>IFERROR(+VLOOKUP(Z31,インプットシート!$C:$X,22,0),"")</f>
        <v/>
      </c>
      <c r="AB31" s="127" t="str">
        <f>IFERROR(+VLOOKUP(Z31,インプットシート!$C:$X,18,0),"")</f>
        <v/>
      </c>
      <c r="AD31" s="127" t="str">
        <f t="shared" si="7"/>
        <v>借料損料29</v>
      </c>
      <c r="AE31" s="127" t="str">
        <f>IFERROR(+VLOOKUP(AD31,インプットシート!$C:$X,22,0),"")</f>
        <v/>
      </c>
      <c r="AF31" s="127" t="str">
        <f>IFERROR(+VLOOKUP(AD31,インプットシート!$C:$X,18,0),"")</f>
        <v/>
      </c>
      <c r="AH31" s="127" t="str">
        <f t="shared" si="8"/>
        <v>印刷製本費29</v>
      </c>
      <c r="AI31" s="127" t="str">
        <f>IFERROR(+VLOOKUP(AH31,インプットシート!$C:$X,22,0),"")</f>
        <v/>
      </c>
      <c r="AJ31" s="127" t="str">
        <f>IFERROR(+VLOOKUP(AH31,インプットシート!$C:$X,18,0),"")</f>
        <v/>
      </c>
      <c r="AL31" s="127" t="str">
        <f t="shared" si="9"/>
        <v>通信運搬費29</v>
      </c>
      <c r="AM31" s="127" t="str">
        <f>IFERROR(+VLOOKUP(AL31,インプットシート!$C:$X,22,0),"")</f>
        <v/>
      </c>
      <c r="AN31" s="127" t="str">
        <f>IFERROR(+VLOOKUP(AL31,インプットシート!$C:$X,18,0),"")</f>
        <v/>
      </c>
      <c r="AP31" s="127" t="str">
        <f t="shared" si="10"/>
        <v>委託費29</v>
      </c>
      <c r="AQ31" s="127" t="str">
        <f>IFERROR(+VLOOKUP(AP31,インプットシート!$C:$X,22,0),"")</f>
        <v/>
      </c>
      <c r="AR31" s="127" t="str">
        <f>IFERROR(+VLOOKUP(AP31,インプットシート!$C:$X,18,0),"")</f>
        <v/>
      </c>
      <c r="AT31" s="127" t="str">
        <f t="shared" si="11"/>
        <v>雑役務費29</v>
      </c>
      <c r="AU31" s="127" t="str">
        <f>IFERROR(+VLOOKUP(AT31,インプットシート!$C:$X,22,0),"")</f>
        <v/>
      </c>
      <c r="AV31" s="127" t="str">
        <f>IFERROR(+VLOOKUP(AT31,インプットシート!$C:$X,18,0),"")</f>
        <v/>
      </c>
      <c r="AX31" s="127" t="str">
        <f t="shared" si="12"/>
        <v>保険料29</v>
      </c>
      <c r="AY31" s="127" t="str">
        <f>IFERROR(+VLOOKUP(AX31,インプットシート!$C:$X,22,0),"")</f>
        <v/>
      </c>
      <c r="AZ31" s="127" t="str">
        <f>IFERROR(+VLOOKUP(AX31,インプットシート!$C:$X,18,0),"")</f>
        <v/>
      </c>
      <c r="BB31" s="127" t="str">
        <f t="shared" si="13"/>
        <v>その他の経費29</v>
      </c>
      <c r="BC31" s="127" t="str">
        <f>IFERROR(+VLOOKUP(BB31,インプットシート!$C:$X,22,0),"")</f>
        <v/>
      </c>
      <c r="BD31" s="127" t="str">
        <f>IFERROR(+VLOOKUP(BB31,インプットシート!$C:$X,18,0),"")</f>
        <v/>
      </c>
      <c r="BF31" s="127" t="str">
        <f t="shared" si="14"/>
        <v>参加費収入29</v>
      </c>
      <c r="BG31" s="127" t="str">
        <f>IFERROR(+VLOOKUP(BF31,インプットシート!$C:$X,22,0),"")</f>
        <v/>
      </c>
      <c r="BH31" s="127" t="str">
        <f>IFERROR(+VLOOKUP(BF31,インプットシート!$C:$X,18,0),"")</f>
        <v/>
      </c>
      <c r="BJ31" s="127" t="str">
        <f t="shared" si="15"/>
        <v>寄付金・協賛金収入29</v>
      </c>
      <c r="BK31" s="127" t="str">
        <f>IFERROR(+VLOOKUP(BJ31,インプットシート!$C:$X,22,0),"")</f>
        <v/>
      </c>
      <c r="BL31" s="127" t="str">
        <f>IFERROR(+VLOOKUP(BJ31,インプットシート!$C:$X,18,0),"")</f>
        <v/>
      </c>
      <c r="BN31" s="127" t="str">
        <f t="shared" si="16"/>
        <v>一般会計繰入金29</v>
      </c>
      <c r="BO31" s="127" t="str">
        <f>IFERROR(+VLOOKUP(BN31,インプットシート!$C:$X,22,0),"")</f>
        <v/>
      </c>
      <c r="BP31" s="127" t="str">
        <f>IFERROR(+VLOOKUP(BN31,インプットシート!$C:$X,18,0),"")</f>
        <v/>
      </c>
    </row>
    <row r="32" spans="1:68">
      <c r="A32">
        <v>30</v>
      </c>
      <c r="B32" s="127" t="str">
        <f t="shared" si="0"/>
        <v>謝金30</v>
      </c>
      <c r="C32" s="127" t="str">
        <f>IFERROR(+VLOOKUP(B32,インプットシート!C:X,22,0),"")</f>
        <v/>
      </c>
      <c r="D32" s="127" t="str">
        <f>IFERROR(+VLOOKUP(B32,インプットシート!C:X,18,0),"")</f>
        <v/>
      </c>
      <c r="F32" s="127" t="str">
        <f t="shared" si="1"/>
        <v>旅費30</v>
      </c>
      <c r="G32" s="127" t="str">
        <f>IFERROR(+VLOOKUP(F32,インプットシート!$C:$X,22,0),"")</f>
        <v/>
      </c>
      <c r="H32" s="127" t="str">
        <f>IFERROR(+VLOOKUP(F32,インプットシート!$C:$X,18,0),"")</f>
        <v/>
      </c>
      <c r="J32" s="127" t="str">
        <f t="shared" si="2"/>
        <v>賃金30</v>
      </c>
      <c r="K32" s="127" t="str">
        <f>IFERROR(+VLOOKUP(J32,インプットシート!$C:$X,22,0),"")</f>
        <v/>
      </c>
      <c r="L32" s="127" t="str">
        <f>IFERROR(+VLOOKUP(J32,インプットシート!$C:$X,18,0),"")</f>
        <v/>
      </c>
      <c r="N32" s="127" t="str">
        <f t="shared" si="3"/>
        <v>家賃30</v>
      </c>
      <c r="O32" s="127" t="str">
        <f>IFERROR(+VLOOKUP(N32,インプットシート!$C:$X,22,0),"")</f>
        <v/>
      </c>
      <c r="P32" s="127" t="str">
        <f>IFERROR(+VLOOKUP(N32,インプットシート!$C:$X,18,0),"")</f>
        <v/>
      </c>
      <c r="R32" s="127" t="str">
        <f t="shared" si="4"/>
        <v>光熱水費30</v>
      </c>
      <c r="S32" s="127" t="str">
        <f>IFERROR(+VLOOKUP(R32,インプットシート!$C:$X,22,0),"")</f>
        <v/>
      </c>
      <c r="T32" s="127" t="str">
        <f>IFERROR(+VLOOKUP(R32,インプットシート!$C:$X,18,0),"")</f>
        <v/>
      </c>
      <c r="V32" s="127" t="str">
        <f t="shared" si="5"/>
        <v>備品購入費30</v>
      </c>
      <c r="W32" s="127" t="str">
        <f>IFERROR(+VLOOKUP(V32,インプットシート!$C:$X,22,0),"")</f>
        <v/>
      </c>
      <c r="X32" s="127" t="str">
        <f>IFERROR(+VLOOKUP(V32,インプットシート!$C:$X,18,0),"")</f>
        <v/>
      </c>
      <c r="Z32" s="127" t="str">
        <f t="shared" si="6"/>
        <v>消耗品費30</v>
      </c>
      <c r="AA32" s="127" t="str">
        <f>IFERROR(+VLOOKUP(Z32,インプットシート!$C:$X,22,0),"")</f>
        <v/>
      </c>
      <c r="AB32" s="127" t="str">
        <f>IFERROR(+VLOOKUP(Z32,インプットシート!$C:$X,18,0),"")</f>
        <v/>
      </c>
      <c r="AD32" s="127" t="str">
        <f t="shared" si="7"/>
        <v>借料損料30</v>
      </c>
      <c r="AE32" s="127" t="str">
        <f>IFERROR(+VLOOKUP(AD32,インプットシート!$C:$X,22,0),"")</f>
        <v/>
      </c>
      <c r="AF32" s="127" t="str">
        <f>IFERROR(+VLOOKUP(AD32,インプットシート!$C:$X,18,0),"")</f>
        <v/>
      </c>
      <c r="AH32" s="127" t="str">
        <f t="shared" si="8"/>
        <v>印刷製本費30</v>
      </c>
      <c r="AI32" s="127" t="str">
        <f>IFERROR(+VLOOKUP(AH32,インプットシート!$C:$X,22,0),"")</f>
        <v/>
      </c>
      <c r="AJ32" s="127" t="str">
        <f>IFERROR(+VLOOKUP(AH32,インプットシート!$C:$X,18,0),"")</f>
        <v/>
      </c>
      <c r="AL32" s="127" t="str">
        <f t="shared" si="9"/>
        <v>通信運搬費30</v>
      </c>
      <c r="AM32" s="127" t="str">
        <f>IFERROR(+VLOOKUP(AL32,インプットシート!$C:$X,22,0),"")</f>
        <v/>
      </c>
      <c r="AN32" s="127" t="str">
        <f>IFERROR(+VLOOKUP(AL32,インプットシート!$C:$X,18,0),"")</f>
        <v/>
      </c>
      <c r="AP32" s="127" t="str">
        <f t="shared" si="10"/>
        <v>委託費30</v>
      </c>
      <c r="AQ32" s="127" t="str">
        <f>IFERROR(+VLOOKUP(AP32,インプットシート!$C:$X,22,0),"")</f>
        <v/>
      </c>
      <c r="AR32" s="127" t="str">
        <f>IFERROR(+VLOOKUP(AP32,インプットシート!$C:$X,18,0),"")</f>
        <v/>
      </c>
      <c r="AT32" s="127" t="str">
        <f t="shared" si="11"/>
        <v>雑役務費30</v>
      </c>
      <c r="AU32" s="127" t="str">
        <f>IFERROR(+VLOOKUP(AT32,インプットシート!$C:$X,22,0),"")</f>
        <v/>
      </c>
      <c r="AV32" s="127" t="str">
        <f>IFERROR(+VLOOKUP(AT32,インプットシート!$C:$X,18,0),"")</f>
        <v/>
      </c>
      <c r="AX32" s="127" t="str">
        <f t="shared" si="12"/>
        <v>保険料30</v>
      </c>
      <c r="AY32" s="127" t="str">
        <f>IFERROR(+VLOOKUP(AX32,インプットシート!$C:$X,22,0),"")</f>
        <v/>
      </c>
      <c r="AZ32" s="127" t="str">
        <f>IFERROR(+VLOOKUP(AX32,インプットシート!$C:$X,18,0),"")</f>
        <v/>
      </c>
      <c r="BB32" s="127" t="str">
        <f t="shared" si="13"/>
        <v>その他の経費30</v>
      </c>
      <c r="BC32" s="127" t="str">
        <f>IFERROR(+VLOOKUP(BB32,インプットシート!$C:$X,22,0),"")</f>
        <v/>
      </c>
      <c r="BD32" s="127" t="str">
        <f>IFERROR(+VLOOKUP(BB32,インプットシート!$C:$X,18,0),"")</f>
        <v/>
      </c>
      <c r="BF32" s="127" t="str">
        <f t="shared" si="14"/>
        <v>参加費収入30</v>
      </c>
      <c r="BG32" s="127" t="str">
        <f>IFERROR(+VLOOKUP(BF32,インプットシート!$C:$X,22,0),"")</f>
        <v/>
      </c>
      <c r="BH32" s="127" t="str">
        <f>IFERROR(+VLOOKUP(BF32,インプットシート!$C:$X,18,0),"")</f>
        <v/>
      </c>
      <c r="BJ32" s="127" t="str">
        <f t="shared" si="15"/>
        <v>寄付金・協賛金収入30</v>
      </c>
      <c r="BK32" s="127" t="str">
        <f>IFERROR(+VLOOKUP(BJ32,インプットシート!$C:$X,22,0),"")</f>
        <v/>
      </c>
      <c r="BL32" s="127" t="str">
        <f>IFERROR(+VLOOKUP(BJ32,インプットシート!$C:$X,18,0),"")</f>
        <v/>
      </c>
      <c r="BN32" s="127" t="str">
        <f t="shared" si="16"/>
        <v>一般会計繰入金30</v>
      </c>
      <c r="BO32" s="127" t="str">
        <f>IFERROR(+VLOOKUP(BN32,インプットシート!$C:$X,22,0),"")</f>
        <v/>
      </c>
      <c r="BP32" s="127" t="str">
        <f>IFERROR(+VLOOKUP(BN32,インプットシート!$C:$X,18,0),"")</f>
        <v/>
      </c>
    </row>
    <row r="33" spans="1:68">
      <c r="A33">
        <v>31</v>
      </c>
      <c r="B33" s="127" t="str">
        <f t="shared" si="0"/>
        <v>謝金31</v>
      </c>
      <c r="C33" s="127" t="str">
        <f>IFERROR(+VLOOKUP(B33,インプットシート!C:X,22,0),"")</f>
        <v/>
      </c>
      <c r="D33" s="127" t="str">
        <f>IFERROR(+VLOOKUP(B33,インプットシート!C:X,18,0),"")</f>
        <v/>
      </c>
      <c r="F33" s="127" t="str">
        <f t="shared" si="1"/>
        <v>旅費31</v>
      </c>
      <c r="G33" s="127" t="str">
        <f>IFERROR(+VLOOKUP(F33,インプットシート!$C:$X,22,0),"")</f>
        <v/>
      </c>
      <c r="H33" s="127" t="str">
        <f>IFERROR(+VLOOKUP(F33,インプットシート!$C:$X,18,0),"")</f>
        <v/>
      </c>
      <c r="J33" s="127" t="str">
        <f t="shared" si="2"/>
        <v>賃金31</v>
      </c>
      <c r="K33" s="127" t="str">
        <f>IFERROR(+VLOOKUP(J33,インプットシート!$C:$X,22,0),"")</f>
        <v/>
      </c>
      <c r="L33" s="127" t="str">
        <f>IFERROR(+VLOOKUP(J33,インプットシート!$C:$X,18,0),"")</f>
        <v/>
      </c>
      <c r="N33" s="127" t="str">
        <f t="shared" si="3"/>
        <v>家賃31</v>
      </c>
      <c r="O33" s="127" t="str">
        <f>IFERROR(+VLOOKUP(N33,インプットシート!$C:$X,22,0),"")</f>
        <v/>
      </c>
      <c r="P33" s="127" t="str">
        <f>IFERROR(+VLOOKUP(N33,インプットシート!$C:$X,18,0),"")</f>
        <v/>
      </c>
      <c r="R33" s="127" t="str">
        <f t="shared" si="4"/>
        <v>光熱水費31</v>
      </c>
      <c r="S33" s="127" t="str">
        <f>IFERROR(+VLOOKUP(R33,インプットシート!$C:$X,22,0),"")</f>
        <v/>
      </c>
      <c r="T33" s="127" t="str">
        <f>IFERROR(+VLOOKUP(R33,インプットシート!$C:$X,18,0),"")</f>
        <v/>
      </c>
      <c r="V33" s="127" t="str">
        <f t="shared" si="5"/>
        <v>備品購入費31</v>
      </c>
      <c r="W33" s="127" t="str">
        <f>IFERROR(+VLOOKUP(V33,インプットシート!$C:$X,22,0),"")</f>
        <v/>
      </c>
      <c r="X33" s="127" t="str">
        <f>IFERROR(+VLOOKUP(V33,インプットシート!$C:$X,18,0),"")</f>
        <v/>
      </c>
      <c r="Z33" s="127" t="str">
        <f t="shared" si="6"/>
        <v>消耗品費31</v>
      </c>
      <c r="AA33" s="127" t="str">
        <f>IFERROR(+VLOOKUP(Z33,インプットシート!$C:$X,22,0),"")</f>
        <v/>
      </c>
      <c r="AB33" s="127" t="str">
        <f>IFERROR(+VLOOKUP(Z33,インプットシート!$C:$X,18,0),"")</f>
        <v/>
      </c>
      <c r="AD33" s="127" t="str">
        <f t="shared" si="7"/>
        <v>借料損料31</v>
      </c>
      <c r="AE33" s="127" t="str">
        <f>IFERROR(+VLOOKUP(AD33,インプットシート!$C:$X,22,0),"")</f>
        <v/>
      </c>
      <c r="AF33" s="127" t="str">
        <f>IFERROR(+VLOOKUP(AD33,インプットシート!$C:$X,18,0),"")</f>
        <v/>
      </c>
      <c r="AH33" s="127" t="str">
        <f t="shared" si="8"/>
        <v>印刷製本費31</v>
      </c>
      <c r="AI33" s="127" t="str">
        <f>IFERROR(+VLOOKUP(AH33,インプットシート!$C:$X,22,0),"")</f>
        <v/>
      </c>
      <c r="AJ33" s="127" t="str">
        <f>IFERROR(+VLOOKUP(AH33,インプットシート!$C:$X,18,0),"")</f>
        <v/>
      </c>
      <c r="AL33" s="127" t="str">
        <f t="shared" si="9"/>
        <v>通信運搬費31</v>
      </c>
      <c r="AM33" s="127" t="str">
        <f>IFERROR(+VLOOKUP(AL33,インプットシート!$C:$X,22,0),"")</f>
        <v/>
      </c>
      <c r="AN33" s="127" t="str">
        <f>IFERROR(+VLOOKUP(AL33,インプットシート!$C:$X,18,0),"")</f>
        <v/>
      </c>
      <c r="AP33" s="127" t="str">
        <f t="shared" si="10"/>
        <v>委託費31</v>
      </c>
      <c r="AQ33" s="127" t="str">
        <f>IFERROR(+VLOOKUP(AP33,インプットシート!$C:$X,22,0),"")</f>
        <v/>
      </c>
      <c r="AR33" s="127" t="str">
        <f>IFERROR(+VLOOKUP(AP33,インプットシート!$C:$X,18,0),"")</f>
        <v/>
      </c>
      <c r="AT33" s="127" t="str">
        <f t="shared" si="11"/>
        <v>雑役務費31</v>
      </c>
      <c r="AU33" s="127" t="str">
        <f>IFERROR(+VLOOKUP(AT33,インプットシート!$C:$X,22,0),"")</f>
        <v/>
      </c>
      <c r="AV33" s="127" t="str">
        <f>IFERROR(+VLOOKUP(AT33,インプットシート!$C:$X,18,0),"")</f>
        <v/>
      </c>
      <c r="AX33" s="127" t="str">
        <f t="shared" si="12"/>
        <v>保険料31</v>
      </c>
      <c r="AY33" s="127" t="str">
        <f>IFERROR(+VLOOKUP(AX33,インプットシート!$C:$X,22,0),"")</f>
        <v/>
      </c>
      <c r="AZ33" s="127" t="str">
        <f>IFERROR(+VLOOKUP(AX33,インプットシート!$C:$X,18,0),"")</f>
        <v/>
      </c>
      <c r="BB33" s="127" t="str">
        <f t="shared" si="13"/>
        <v>その他の経費31</v>
      </c>
      <c r="BC33" s="127" t="str">
        <f>IFERROR(+VLOOKUP(BB33,インプットシート!$C:$X,22,0),"")</f>
        <v/>
      </c>
      <c r="BD33" s="127" t="str">
        <f>IFERROR(+VLOOKUP(BB33,インプットシート!$C:$X,18,0),"")</f>
        <v/>
      </c>
      <c r="BF33" s="127" t="str">
        <f t="shared" si="14"/>
        <v>参加費収入31</v>
      </c>
      <c r="BG33" s="127" t="str">
        <f>IFERROR(+VLOOKUP(BF33,インプットシート!$C:$X,22,0),"")</f>
        <v/>
      </c>
      <c r="BH33" s="127" t="str">
        <f>IFERROR(+VLOOKUP(BF33,インプットシート!$C:$X,18,0),"")</f>
        <v/>
      </c>
      <c r="BJ33" s="127" t="str">
        <f t="shared" si="15"/>
        <v>寄付金・協賛金収入31</v>
      </c>
      <c r="BK33" s="127" t="str">
        <f>IFERROR(+VLOOKUP(BJ33,インプットシート!$C:$X,22,0),"")</f>
        <v/>
      </c>
      <c r="BL33" s="127" t="str">
        <f>IFERROR(+VLOOKUP(BJ33,インプットシート!$C:$X,18,0),"")</f>
        <v/>
      </c>
      <c r="BN33" s="127" t="str">
        <f t="shared" si="16"/>
        <v>一般会計繰入金31</v>
      </c>
      <c r="BO33" s="127" t="str">
        <f>IFERROR(+VLOOKUP(BN33,インプットシート!$C:$X,22,0),"")</f>
        <v/>
      </c>
      <c r="BP33" s="127" t="str">
        <f>IFERROR(+VLOOKUP(BN33,インプットシート!$C:$X,18,0),"")</f>
        <v/>
      </c>
    </row>
    <row r="34" spans="1:68">
      <c r="A34">
        <v>32</v>
      </c>
      <c r="B34" s="127" t="str">
        <f t="shared" si="0"/>
        <v>謝金32</v>
      </c>
      <c r="C34" s="127" t="str">
        <f>IFERROR(+VLOOKUP(B34,インプットシート!C:X,22,0),"")</f>
        <v/>
      </c>
      <c r="D34" s="127" t="str">
        <f>IFERROR(+VLOOKUP(B34,インプットシート!C:X,18,0),"")</f>
        <v/>
      </c>
      <c r="F34" s="127" t="str">
        <f t="shared" si="1"/>
        <v>旅費32</v>
      </c>
      <c r="G34" s="127" t="str">
        <f>IFERROR(+VLOOKUP(F34,インプットシート!$C:$X,22,0),"")</f>
        <v/>
      </c>
      <c r="H34" s="127" t="str">
        <f>IFERROR(+VLOOKUP(F34,インプットシート!$C:$X,18,0),"")</f>
        <v/>
      </c>
      <c r="J34" s="127" t="str">
        <f t="shared" si="2"/>
        <v>賃金32</v>
      </c>
      <c r="K34" s="127" t="str">
        <f>IFERROR(+VLOOKUP(J34,インプットシート!$C:$X,22,0),"")</f>
        <v/>
      </c>
      <c r="L34" s="127" t="str">
        <f>IFERROR(+VLOOKUP(J34,インプットシート!$C:$X,18,0),"")</f>
        <v/>
      </c>
      <c r="N34" s="127" t="str">
        <f t="shared" si="3"/>
        <v>家賃32</v>
      </c>
      <c r="O34" s="127" t="str">
        <f>IFERROR(+VLOOKUP(N34,インプットシート!$C:$X,22,0),"")</f>
        <v/>
      </c>
      <c r="P34" s="127" t="str">
        <f>IFERROR(+VLOOKUP(N34,インプットシート!$C:$X,18,0),"")</f>
        <v/>
      </c>
      <c r="R34" s="127" t="str">
        <f t="shared" si="4"/>
        <v>光熱水費32</v>
      </c>
      <c r="S34" s="127" t="str">
        <f>IFERROR(+VLOOKUP(R34,インプットシート!$C:$X,22,0),"")</f>
        <v/>
      </c>
      <c r="T34" s="127" t="str">
        <f>IFERROR(+VLOOKUP(R34,インプットシート!$C:$X,18,0),"")</f>
        <v/>
      </c>
      <c r="V34" s="127" t="str">
        <f t="shared" si="5"/>
        <v>備品購入費32</v>
      </c>
      <c r="W34" s="127" t="str">
        <f>IFERROR(+VLOOKUP(V34,インプットシート!$C:$X,22,0),"")</f>
        <v/>
      </c>
      <c r="X34" s="127" t="str">
        <f>IFERROR(+VLOOKUP(V34,インプットシート!$C:$X,18,0),"")</f>
        <v/>
      </c>
      <c r="Z34" s="127" t="str">
        <f t="shared" si="6"/>
        <v>消耗品費32</v>
      </c>
      <c r="AA34" s="127" t="str">
        <f>IFERROR(+VLOOKUP(Z34,インプットシート!$C:$X,22,0),"")</f>
        <v/>
      </c>
      <c r="AB34" s="127" t="str">
        <f>IFERROR(+VLOOKUP(Z34,インプットシート!$C:$X,18,0),"")</f>
        <v/>
      </c>
      <c r="AD34" s="127" t="str">
        <f t="shared" si="7"/>
        <v>借料損料32</v>
      </c>
      <c r="AE34" s="127" t="str">
        <f>IFERROR(+VLOOKUP(AD34,インプットシート!$C:$X,22,0),"")</f>
        <v/>
      </c>
      <c r="AF34" s="127" t="str">
        <f>IFERROR(+VLOOKUP(AD34,インプットシート!$C:$X,18,0),"")</f>
        <v/>
      </c>
      <c r="AH34" s="127" t="str">
        <f t="shared" si="8"/>
        <v>印刷製本費32</v>
      </c>
      <c r="AI34" s="127" t="str">
        <f>IFERROR(+VLOOKUP(AH34,インプットシート!$C:$X,22,0),"")</f>
        <v/>
      </c>
      <c r="AJ34" s="127" t="str">
        <f>IFERROR(+VLOOKUP(AH34,インプットシート!$C:$X,18,0),"")</f>
        <v/>
      </c>
      <c r="AL34" s="127" t="str">
        <f t="shared" si="9"/>
        <v>通信運搬費32</v>
      </c>
      <c r="AM34" s="127" t="str">
        <f>IFERROR(+VLOOKUP(AL34,インプットシート!$C:$X,22,0),"")</f>
        <v/>
      </c>
      <c r="AN34" s="127" t="str">
        <f>IFERROR(+VLOOKUP(AL34,インプットシート!$C:$X,18,0),"")</f>
        <v/>
      </c>
      <c r="AP34" s="127" t="str">
        <f t="shared" si="10"/>
        <v>委託費32</v>
      </c>
      <c r="AQ34" s="127" t="str">
        <f>IFERROR(+VLOOKUP(AP34,インプットシート!$C:$X,22,0),"")</f>
        <v/>
      </c>
      <c r="AR34" s="127" t="str">
        <f>IFERROR(+VLOOKUP(AP34,インプットシート!$C:$X,18,0),"")</f>
        <v/>
      </c>
      <c r="AT34" s="127" t="str">
        <f t="shared" si="11"/>
        <v>雑役務費32</v>
      </c>
      <c r="AU34" s="127" t="str">
        <f>IFERROR(+VLOOKUP(AT34,インプットシート!$C:$X,22,0),"")</f>
        <v/>
      </c>
      <c r="AV34" s="127" t="str">
        <f>IFERROR(+VLOOKUP(AT34,インプットシート!$C:$X,18,0),"")</f>
        <v/>
      </c>
      <c r="AX34" s="127" t="str">
        <f t="shared" si="12"/>
        <v>保険料32</v>
      </c>
      <c r="AY34" s="127" t="str">
        <f>IFERROR(+VLOOKUP(AX34,インプットシート!$C:$X,22,0),"")</f>
        <v/>
      </c>
      <c r="AZ34" s="127" t="str">
        <f>IFERROR(+VLOOKUP(AX34,インプットシート!$C:$X,18,0),"")</f>
        <v/>
      </c>
      <c r="BB34" s="127" t="str">
        <f t="shared" si="13"/>
        <v>その他の経費32</v>
      </c>
      <c r="BC34" s="127" t="str">
        <f>IFERROR(+VLOOKUP(BB34,インプットシート!$C:$X,22,0),"")</f>
        <v/>
      </c>
      <c r="BD34" s="127" t="str">
        <f>IFERROR(+VLOOKUP(BB34,インプットシート!$C:$X,18,0),"")</f>
        <v/>
      </c>
      <c r="BF34" s="127" t="str">
        <f t="shared" si="14"/>
        <v>参加費収入32</v>
      </c>
      <c r="BG34" s="127" t="str">
        <f>IFERROR(+VLOOKUP(BF34,インプットシート!$C:$X,22,0),"")</f>
        <v/>
      </c>
      <c r="BH34" s="127" t="str">
        <f>IFERROR(+VLOOKUP(BF34,インプットシート!$C:$X,18,0),"")</f>
        <v/>
      </c>
      <c r="BJ34" s="127" t="str">
        <f t="shared" si="15"/>
        <v>寄付金・協賛金収入32</v>
      </c>
      <c r="BK34" s="127" t="str">
        <f>IFERROR(+VLOOKUP(BJ34,インプットシート!$C:$X,22,0),"")</f>
        <v/>
      </c>
      <c r="BL34" s="127" t="str">
        <f>IFERROR(+VLOOKUP(BJ34,インプットシート!$C:$X,18,0),"")</f>
        <v/>
      </c>
      <c r="BN34" s="127" t="str">
        <f t="shared" si="16"/>
        <v>一般会計繰入金32</v>
      </c>
      <c r="BO34" s="127" t="str">
        <f>IFERROR(+VLOOKUP(BN34,インプットシート!$C:$X,22,0),"")</f>
        <v/>
      </c>
      <c r="BP34" s="127" t="str">
        <f>IFERROR(+VLOOKUP(BN34,インプットシート!$C:$X,18,0),"")</f>
        <v/>
      </c>
    </row>
    <row r="35" spans="1:68">
      <c r="A35">
        <v>33</v>
      </c>
      <c r="B35" s="127" t="str">
        <f t="shared" si="0"/>
        <v>謝金33</v>
      </c>
      <c r="C35" s="127" t="str">
        <f>IFERROR(+VLOOKUP(B35,インプットシート!C:X,22,0),"")</f>
        <v/>
      </c>
      <c r="D35" s="127" t="str">
        <f>IFERROR(+VLOOKUP(B35,インプットシート!C:X,18,0),"")</f>
        <v/>
      </c>
      <c r="F35" s="127" t="str">
        <f t="shared" si="1"/>
        <v>旅費33</v>
      </c>
      <c r="G35" s="127" t="str">
        <f>IFERROR(+VLOOKUP(F35,インプットシート!$C:$X,22,0),"")</f>
        <v/>
      </c>
      <c r="H35" s="127" t="str">
        <f>IFERROR(+VLOOKUP(F35,インプットシート!$C:$X,18,0),"")</f>
        <v/>
      </c>
      <c r="J35" s="127" t="str">
        <f t="shared" si="2"/>
        <v>賃金33</v>
      </c>
      <c r="K35" s="127" t="str">
        <f>IFERROR(+VLOOKUP(J35,インプットシート!$C:$X,22,0),"")</f>
        <v/>
      </c>
      <c r="L35" s="127" t="str">
        <f>IFERROR(+VLOOKUP(J35,インプットシート!$C:$X,18,0),"")</f>
        <v/>
      </c>
      <c r="N35" s="127" t="str">
        <f t="shared" si="3"/>
        <v>家賃33</v>
      </c>
      <c r="O35" s="127" t="str">
        <f>IFERROR(+VLOOKUP(N35,インプットシート!$C:$X,22,0),"")</f>
        <v/>
      </c>
      <c r="P35" s="127" t="str">
        <f>IFERROR(+VLOOKUP(N35,インプットシート!$C:$X,18,0),"")</f>
        <v/>
      </c>
      <c r="R35" s="127" t="str">
        <f t="shared" si="4"/>
        <v>光熱水費33</v>
      </c>
      <c r="S35" s="127" t="str">
        <f>IFERROR(+VLOOKUP(R35,インプットシート!$C:$X,22,0),"")</f>
        <v/>
      </c>
      <c r="T35" s="127" t="str">
        <f>IFERROR(+VLOOKUP(R35,インプットシート!$C:$X,18,0),"")</f>
        <v/>
      </c>
      <c r="V35" s="127" t="str">
        <f t="shared" si="5"/>
        <v>備品購入費33</v>
      </c>
      <c r="W35" s="127" t="str">
        <f>IFERROR(+VLOOKUP(V35,インプットシート!$C:$X,22,0),"")</f>
        <v/>
      </c>
      <c r="X35" s="127" t="str">
        <f>IFERROR(+VLOOKUP(V35,インプットシート!$C:$X,18,0),"")</f>
        <v/>
      </c>
      <c r="Z35" s="127" t="str">
        <f t="shared" si="6"/>
        <v>消耗品費33</v>
      </c>
      <c r="AA35" s="127" t="str">
        <f>IFERROR(+VLOOKUP(Z35,インプットシート!$C:$X,22,0),"")</f>
        <v/>
      </c>
      <c r="AB35" s="127" t="str">
        <f>IFERROR(+VLOOKUP(Z35,インプットシート!$C:$X,18,0),"")</f>
        <v/>
      </c>
      <c r="AD35" s="127" t="str">
        <f t="shared" si="7"/>
        <v>借料損料33</v>
      </c>
      <c r="AE35" s="127" t="str">
        <f>IFERROR(+VLOOKUP(AD35,インプットシート!$C:$X,22,0),"")</f>
        <v/>
      </c>
      <c r="AF35" s="127" t="str">
        <f>IFERROR(+VLOOKUP(AD35,インプットシート!$C:$X,18,0),"")</f>
        <v/>
      </c>
      <c r="AH35" s="127" t="str">
        <f t="shared" si="8"/>
        <v>印刷製本費33</v>
      </c>
      <c r="AI35" s="127" t="str">
        <f>IFERROR(+VLOOKUP(AH35,インプットシート!$C:$X,22,0),"")</f>
        <v/>
      </c>
      <c r="AJ35" s="127" t="str">
        <f>IFERROR(+VLOOKUP(AH35,インプットシート!$C:$X,18,0),"")</f>
        <v/>
      </c>
      <c r="AL35" s="127" t="str">
        <f t="shared" si="9"/>
        <v>通信運搬費33</v>
      </c>
      <c r="AM35" s="127" t="str">
        <f>IFERROR(+VLOOKUP(AL35,インプットシート!$C:$X,22,0),"")</f>
        <v/>
      </c>
      <c r="AN35" s="127" t="str">
        <f>IFERROR(+VLOOKUP(AL35,インプットシート!$C:$X,18,0),"")</f>
        <v/>
      </c>
      <c r="AP35" s="127" t="str">
        <f t="shared" si="10"/>
        <v>委託費33</v>
      </c>
      <c r="AQ35" s="127" t="str">
        <f>IFERROR(+VLOOKUP(AP35,インプットシート!$C:$X,22,0),"")</f>
        <v/>
      </c>
      <c r="AR35" s="127" t="str">
        <f>IFERROR(+VLOOKUP(AP35,インプットシート!$C:$X,18,0),"")</f>
        <v/>
      </c>
      <c r="AT35" s="127" t="str">
        <f t="shared" si="11"/>
        <v>雑役務費33</v>
      </c>
      <c r="AU35" s="127" t="str">
        <f>IFERROR(+VLOOKUP(AT35,インプットシート!$C:$X,22,0),"")</f>
        <v/>
      </c>
      <c r="AV35" s="127" t="str">
        <f>IFERROR(+VLOOKUP(AT35,インプットシート!$C:$X,18,0),"")</f>
        <v/>
      </c>
      <c r="AX35" s="127" t="str">
        <f t="shared" si="12"/>
        <v>保険料33</v>
      </c>
      <c r="AY35" s="127" t="str">
        <f>IFERROR(+VLOOKUP(AX35,インプットシート!$C:$X,22,0),"")</f>
        <v/>
      </c>
      <c r="AZ35" s="127" t="str">
        <f>IFERROR(+VLOOKUP(AX35,インプットシート!$C:$X,18,0),"")</f>
        <v/>
      </c>
      <c r="BB35" s="127" t="str">
        <f t="shared" si="13"/>
        <v>その他の経費33</v>
      </c>
      <c r="BC35" s="127" t="str">
        <f>IFERROR(+VLOOKUP(BB35,インプットシート!$C:$X,22,0),"")</f>
        <v/>
      </c>
      <c r="BD35" s="127" t="str">
        <f>IFERROR(+VLOOKUP(BB35,インプットシート!$C:$X,18,0),"")</f>
        <v/>
      </c>
      <c r="BF35" s="127" t="str">
        <f t="shared" si="14"/>
        <v>参加費収入33</v>
      </c>
      <c r="BG35" s="127" t="str">
        <f>IFERROR(+VLOOKUP(BF35,インプットシート!$C:$X,22,0),"")</f>
        <v/>
      </c>
      <c r="BH35" s="127" t="str">
        <f>IFERROR(+VLOOKUP(BF35,インプットシート!$C:$X,18,0),"")</f>
        <v/>
      </c>
      <c r="BJ35" s="127" t="str">
        <f t="shared" si="15"/>
        <v>寄付金・協賛金収入33</v>
      </c>
      <c r="BK35" s="127" t="str">
        <f>IFERROR(+VLOOKUP(BJ35,インプットシート!$C:$X,22,0),"")</f>
        <v/>
      </c>
      <c r="BL35" s="127" t="str">
        <f>IFERROR(+VLOOKUP(BJ35,インプットシート!$C:$X,18,0),"")</f>
        <v/>
      </c>
      <c r="BN35" s="127" t="str">
        <f t="shared" si="16"/>
        <v>一般会計繰入金33</v>
      </c>
      <c r="BO35" s="127" t="str">
        <f>IFERROR(+VLOOKUP(BN35,インプットシート!$C:$X,22,0),"")</f>
        <v/>
      </c>
      <c r="BP35" s="127" t="str">
        <f>IFERROR(+VLOOKUP(BN35,インプットシート!$C:$X,18,0),"")</f>
        <v/>
      </c>
    </row>
    <row r="36" spans="1:68">
      <c r="A36">
        <v>34</v>
      </c>
      <c r="B36" s="127" t="str">
        <f t="shared" si="0"/>
        <v>謝金34</v>
      </c>
      <c r="C36" s="127" t="str">
        <f>IFERROR(+VLOOKUP(B36,インプットシート!C:X,22,0),"")</f>
        <v/>
      </c>
      <c r="D36" s="127" t="str">
        <f>IFERROR(+VLOOKUP(B36,インプットシート!C:X,18,0),"")</f>
        <v/>
      </c>
      <c r="F36" s="127" t="str">
        <f t="shared" si="1"/>
        <v>旅費34</v>
      </c>
      <c r="G36" s="127" t="str">
        <f>IFERROR(+VLOOKUP(F36,インプットシート!$C:$X,22,0),"")</f>
        <v/>
      </c>
      <c r="H36" s="127" t="str">
        <f>IFERROR(+VLOOKUP(F36,インプットシート!$C:$X,18,0),"")</f>
        <v/>
      </c>
      <c r="J36" s="127" t="str">
        <f t="shared" si="2"/>
        <v>賃金34</v>
      </c>
      <c r="K36" s="127" t="str">
        <f>IFERROR(+VLOOKUP(J36,インプットシート!$C:$X,22,0),"")</f>
        <v/>
      </c>
      <c r="L36" s="127" t="str">
        <f>IFERROR(+VLOOKUP(J36,インプットシート!$C:$X,18,0),"")</f>
        <v/>
      </c>
      <c r="N36" s="127" t="str">
        <f t="shared" si="3"/>
        <v>家賃34</v>
      </c>
      <c r="O36" s="127" t="str">
        <f>IFERROR(+VLOOKUP(N36,インプットシート!$C:$X,22,0),"")</f>
        <v/>
      </c>
      <c r="P36" s="127" t="str">
        <f>IFERROR(+VLOOKUP(N36,インプットシート!$C:$X,18,0),"")</f>
        <v/>
      </c>
      <c r="R36" s="127" t="str">
        <f t="shared" si="4"/>
        <v>光熱水費34</v>
      </c>
      <c r="S36" s="127" t="str">
        <f>IFERROR(+VLOOKUP(R36,インプットシート!$C:$X,22,0),"")</f>
        <v/>
      </c>
      <c r="T36" s="127" t="str">
        <f>IFERROR(+VLOOKUP(R36,インプットシート!$C:$X,18,0),"")</f>
        <v/>
      </c>
      <c r="V36" s="127" t="str">
        <f t="shared" si="5"/>
        <v>備品購入費34</v>
      </c>
      <c r="W36" s="127" t="str">
        <f>IFERROR(+VLOOKUP(V36,インプットシート!$C:$X,22,0),"")</f>
        <v/>
      </c>
      <c r="X36" s="127" t="str">
        <f>IFERROR(+VLOOKUP(V36,インプットシート!$C:$X,18,0),"")</f>
        <v/>
      </c>
      <c r="Z36" s="127" t="str">
        <f t="shared" si="6"/>
        <v>消耗品費34</v>
      </c>
      <c r="AA36" s="127" t="str">
        <f>IFERROR(+VLOOKUP(Z36,インプットシート!$C:$X,22,0),"")</f>
        <v/>
      </c>
      <c r="AB36" s="127" t="str">
        <f>IFERROR(+VLOOKUP(Z36,インプットシート!$C:$X,18,0),"")</f>
        <v/>
      </c>
      <c r="AD36" s="127" t="str">
        <f t="shared" si="7"/>
        <v>借料損料34</v>
      </c>
      <c r="AE36" s="127" t="str">
        <f>IFERROR(+VLOOKUP(AD36,インプットシート!$C:$X,22,0),"")</f>
        <v/>
      </c>
      <c r="AF36" s="127" t="str">
        <f>IFERROR(+VLOOKUP(AD36,インプットシート!$C:$X,18,0),"")</f>
        <v/>
      </c>
      <c r="AH36" s="127" t="str">
        <f t="shared" si="8"/>
        <v>印刷製本費34</v>
      </c>
      <c r="AI36" s="127" t="str">
        <f>IFERROR(+VLOOKUP(AH36,インプットシート!$C:$X,22,0),"")</f>
        <v/>
      </c>
      <c r="AJ36" s="127" t="str">
        <f>IFERROR(+VLOOKUP(AH36,インプットシート!$C:$X,18,0),"")</f>
        <v/>
      </c>
      <c r="AL36" s="127" t="str">
        <f t="shared" si="9"/>
        <v>通信運搬費34</v>
      </c>
      <c r="AM36" s="127" t="str">
        <f>IFERROR(+VLOOKUP(AL36,インプットシート!$C:$X,22,0),"")</f>
        <v/>
      </c>
      <c r="AN36" s="127" t="str">
        <f>IFERROR(+VLOOKUP(AL36,インプットシート!$C:$X,18,0),"")</f>
        <v/>
      </c>
      <c r="AP36" s="127" t="str">
        <f t="shared" si="10"/>
        <v>委託費34</v>
      </c>
      <c r="AQ36" s="127" t="str">
        <f>IFERROR(+VLOOKUP(AP36,インプットシート!$C:$X,22,0),"")</f>
        <v/>
      </c>
      <c r="AR36" s="127" t="str">
        <f>IFERROR(+VLOOKUP(AP36,インプットシート!$C:$X,18,0),"")</f>
        <v/>
      </c>
      <c r="AT36" s="127" t="str">
        <f t="shared" si="11"/>
        <v>雑役務費34</v>
      </c>
      <c r="AU36" s="127" t="str">
        <f>IFERROR(+VLOOKUP(AT36,インプットシート!$C:$X,22,0),"")</f>
        <v/>
      </c>
      <c r="AV36" s="127" t="str">
        <f>IFERROR(+VLOOKUP(AT36,インプットシート!$C:$X,18,0),"")</f>
        <v/>
      </c>
      <c r="AX36" s="127" t="str">
        <f t="shared" si="12"/>
        <v>保険料34</v>
      </c>
      <c r="AY36" s="127" t="str">
        <f>IFERROR(+VLOOKUP(AX36,インプットシート!$C:$X,22,0),"")</f>
        <v/>
      </c>
      <c r="AZ36" s="127" t="str">
        <f>IFERROR(+VLOOKUP(AX36,インプットシート!$C:$X,18,0),"")</f>
        <v/>
      </c>
      <c r="BB36" s="127" t="str">
        <f t="shared" si="13"/>
        <v>その他の経費34</v>
      </c>
      <c r="BC36" s="127" t="str">
        <f>IFERROR(+VLOOKUP(BB36,インプットシート!$C:$X,22,0),"")</f>
        <v/>
      </c>
      <c r="BD36" s="127" t="str">
        <f>IFERROR(+VLOOKUP(BB36,インプットシート!$C:$X,18,0),"")</f>
        <v/>
      </c>
      <c r="BF36" s="127" t="str">
        <f t="shared" si="14"/>
        <v>参加費収入34</v>
      </c>
      <c r="BG36" s="127" t="str">
        <f>IFERROR(+VLOOKUP(BF36,インプットシート!$C:$X,22,0),"")</f>
        <v/>
      </c>
      <c r="BH36" s="127" t="str">
        <f>IFERROR(+VLOOKUP(BF36,インプットシート!$C:$X,18,0),"")</f>
        <v/>
      </c>
      <c r="BJ36" s="127" t="str">
        <f t="shared" si="15"/>
        <v>寄付金・協賛金収入34</v>
      </c>
      <c r="BK36" s="127" t="str">
        <f>IFERROR(+VLOOKUP(BJ36,インプットシート!$C:$X,22,0),"")</f>
        <v/>
      </c>
      <c r="BL36" s="127" t="str">
        <f>IFERROR(+VLOOKUP(BJ36,インプットシート!$C:$X,18,0),"")</f>
        <v/>
      </c>
      <c r="BN36" s="127" t="str">
        <f t="shared" si="16"/>
        <v>一般会計繰入金34</v>
      </c>
      <c r="BO36" s="127" t="str">
        <f>IFERROR(+VLOOKUP(BN36,インプットシート!$C:$X,22,0),"")</f>
        <v/>
      </c>
      <c r="BP36" s="127" t="str">
        <f>IFERROR(+VLOOKUP(BN36,インプットシート!$C:$X,18,0),"")</f>
        <v/>
      </c>
    </row>
    <row r="37" spans="1:68">
      <c r="A37">
        <v>35</v>
      </c>
      <c r="B37" s="127" t="str">
        <f t="shared" si="0"/>
        <v>謝金35</v>
      </c>
      <c r="C37" s="127" t="str">
        <f>IFERROR(+VLOOKUP(B37,インプットシート!C:X,22,0),"")</f>
        <v/>
      </c>
      <c r="D37" s="127" t="str">
        <f>IFERROR(+VLOOKUP(B37,インプットシート!C:X,18,0),"")</f>
        <v/>
      </c>
      <c r="F37" s="127" t="str">
        <f t="shared" si="1"/>
        <v>旅費35</v>
      </c>
      <c r="G37" s="127" t="str">
        <f>IFERROR(+VLOOKUP(F37,インプットシート!$C:$X,22,0),"")</f>
        <v/>
      </c>
      <c r="H37" s="127" t="str">
        <f>IFERROR(+VLOOKUP(F37,インプットシート!$C:$X,18,0),"")</f>
        <v/>
      </c>
      <c r="J37" s="127" t="str">
        <f t="shared" si="2"/>
        <v>賃金35</v>
      </c>
      <c r="K37" s="127" t="str">
        <f>IFERROR(+VLOOKUP(J37,インプットシート!$C:$X,22,0),"")</f>
        <v/>
      </c>
      <c r="L37" s="127" t="str">
        <f>IFERROR(+VLOOKUP(J37,インプットシート!$C:$X,18,0),"")</f>
        <v/>
      </c>
      <c r="N37" s="127" t="str">
        <f t="shared" si="3"/>
        <v>家賃35</v>
      </c>
      <c r="O37" s="127" t="str">
        <f>IFERROR(+VLOOKUP(N37,インプットシート!$C:$X,22,0),"")</f>
        <v/>
      </c>
      <c r="P37" s="127" t="str">
        <f>IFERROR(+VLOOKUP(N37,インプットシート!$C:$X,18,0),"")</f>
        <v/>
      </c>
      <c r="R37" s="127" t="str">
        <f t="shared" si="4"/>
        <v>光熱水費35</v>
      </c>
      <c r="S37" s="127" t="str">
        <f>IFERROR(+VLOOKUP(R37,インプットシート!$C:$X,22,0),"")</f>
        <v/>
      </c>
      <c r="T37" s="127" t="str">
        <f>IFERROR(+VLOOKUP(R37,インプットシート!$C:$X,18,0),"")</f>
        <v/>
      </c>
      <c r="V37" s="127" t="str">
        <f t="shared" si="5"/>
        <v>備品購入費35</v>
      </c>
      <c r="W37" s="127" t="str">
        <f>IFERROR(+VLOOKUP(V37,インプットシート!$C:$X,22,0),"")</f>
        <v/>
      </c>
      <c r="X37" s="127" t="str">
        <f>IFERROR(+VLOOKUP(V37,インプットシート!$C:$X,18,0),"")</f>
        <v/>
      </c>
      <c r="Z37" s="127" t="str">
        <f t="shared" si="6"/>
        <v>消耗品費35</v>
      </c>
      <c r="AA37" s="127" t="str">
        <f>IFERROR(+VLOOKUP(Z37,インプットシート!$C:$X,22,0),"")</f>
        <v/>
      </c>
      <c r="AB37" s="127" t="str">
        <f>IFERROR(+VLOOKUP(Z37,インプットシート!$C:$X,18,0),"")</f>
        <v/>
      </c>
      <c r="AD37" s="127" t="str">
        <f t="shared" si="7"/>
        <v>借料損料35</v>
      </c>
      <c r="AE37" s="127" t="str">
        <f>IFERROR(+VLOOKUP(AD37,インプットシート!$C:$X,22,0),"")</f>
        <v/>
      </c>
      <c r="AF37" s="127" t="str">
        <f>IFERROR(+VLOOKUP(AD37,インプットシート!$C:$X,18,0),"")</f>
        <v/>
      </c>
      <c r="AH37" s="127" t="str">
        <f t="shared" si="8"/>
        <v>印刷製本費35</v>
      </c>
      <c r="AI37" s="127" t="str">
        <f>IFERROR(+VLOOKUP(AH37,インプットシート!$C:$X,22,0),"")</f>
        <v/>
      </c>
      <c r="AJ37" s="127" t="str">
        <f>IFERROR(+VLOOKUP(AH37,インプットシート!$C:$X,18,0),"")</f>
        <v/>
      </c>
      <c r="AL37" s="127" t="str">
        <f t="shared" si="9"/>
        <v>通信運搬費35</v>
      </c>
      <c r="AM37" s="127" t="str">
        <f>IFERROR(+VLOOKUP(AL37,インプットシート!$C:$X,22,0),"")</f>
        <v/>
      </c>
      <c r="AN37" s="127" t="str">
        <f>IFERROR(+VLOOKUP(AL37,インプットシート!$C:$X,18,0),"")</f>
        <v/>
      </c>
      <c r="AP37" s="127" t="str">
        <f t="shared" si="10"/>
        <v>委託費35</v>
      </c>
      <c r="AQ37" s="127" t="str">
        <f>IFERROR(+VLOOKUP(AP37,インプットシート!$C:$X,22,0),"")</f>
        <v/>
      </c>
      <c r="AR37" s="127" t="str">
        <f>IFERROR(+VLOOKUP(AP37,インプットシート!$C:$X,18,0),"")</f>
        <v/>
      </c>
      <c r="AT37" s="127" t="str">
        <f t="shared" si="11"/>
        <v>雑役務費35</v>
      </c>
      <c r="AU37" s="127" t="str">
        <f>IFERROR(+VLOOKUP(AT37,インプットシート!$C:$X,22,0),"")</f>
        <v/>
      </c>
      <c r="AV37" s="127" t="str">
        <f>IFERROR(+VLOOKUP(AT37,インプットシート!$C:$X,18,0),"")</f>
        <v/>
      </c>
      <c r="AX37" s="127" t="str">
        <f t="shared" si="12"/>
        <v>保険料35</v>
      </c>
      <c r="AY37" s="127" t="str">
        <f>IFERROR(+VLOOKUP(AX37,インプットシート!$C:$X,22,0),"")</f>
        <v/>
      </c>
      <c r="AZ37" s="127" t="str">
        <f>IFERROR(+VLOOKUP(AX37,インプットシート!$C:$X,18,0),"")</f>
        <v/>
      </c>
      <c r="BB37" s="127" t="str">
        <f t="shared" si="13"/>
        <v>その他の経費35</v>
      </c>
      <c r="BC37" s="127" t="str">
        <f>IFERROR(+VLOOKUP(BB37,インプットシート!$C:$X,22,0),"")</f>
        <v/>
      </c>
      <c r="BD37" s="127" t="str">
        <f>IFERROR(+VLOOKUP(BB37,インプットシート!$C:$X,18,0),"")</f>
        <v/>
      </c>
      <c r="BF37" s="127" t="str">
        <f t="shared" si="14"/>
        <v>参加費収入35</v>
      </c>
      <c r="BG37" s="127" t="str">
        <f>IFERROR(+VLOOKUP(BF37,インプットシート!$C:$X,22,0),"")</f>
        <v/>
      </c>
      <c r="BH37" s="127" t="str">
        <f>IFERROR(+VLOOKUP(BF37,インプットシート!$C:$X,18,0),"")</f>
        <v/>
      </c>
      <c r="BJ37" s="127" t="str">
        <f t="shared" si="15"/>
        <v>寄付金・協賛金収入35</v>
      </c>
      <c r="BK37" s="127" t="str">
        <f>IFERROR(+VLOOKUP(BJ37,インプットシート!$C:$X,22,0),"")</f>
        <v/>
      </c>
      <c r="BL37" s="127" t="str">
        <f>IFERROR(+VLOOKUP(BJ37,インプットシート!$C:$X,18,0),"")</f>
        <v/>
      </c>
      <c r="BN37" s="127" t="str">
        <f t="shared" si="16"/>
        <v>一般会計繰入金35</v>
      </c>
      <c r="BO37" s="127" t="str">
        <f>IFERROR(+VLOOKUP(BN37,インプットシート!$C:$X,22,0),"")</f>
        <v/>
      </c>
      <c r="BP37" s="127" t="str">
        <f>IFERROR(+VLOOKUP(BN37,インプットシート!$C:$X,18,0),"")</f>
        <v/>
      </c>
    </row>
    <row r="38" spans="1:68">
      <c r="A38">
        <v>36</v>
      </c>
      <c r="B38" s="127" t="str">
        <f t="shared" si="0"/>
        <v>謝金36</v>
      </c>
      <c r="C38" s="127" t="str">
        <f>IFERROR(+VLOOKUP(B38,インプットシート!C:X,22,0),"")</f>
        <v/>
      </c>
      <c r="D38" s="127" t="str">
        <f>IFERROR(+VLOOKUP(B38,インプットシート!C:X,18,0),"")</f>
        <v/>
      </c>
      <c r="F38" s="127" t="str">
        <f t="shared" si="1"/>
        <v>旅費36</v>
      </c>
      <c r="G38" s="127" t="str">
        <f>IFERROR(+VLOOKUP(F38,インプットシート!$C:$X,22,0),"")</f>
        <v/>
      </c>
      <c r="H38" s="127" t="str">
        <f>IFERROR(+VLOOKUP(F38,インプットシート!$C:$X,18,0),"")</f>
        <v/>
      </c>
      <c r="J38" s="127" t="str">
        <f t="shared" si="2"/>
        <v>賃金36</v>
      </c>
      <c r="K38" s="127" t="str">
        <f>IFERROR(+VLOOKUP(J38,インプットシート!$C:$X,22,0),"")</f>
        <v/>
      </c>
      <c r="L38" s="127" t="str">
        <f>IFERROR(+VLOOKUP(J38,インプットシート!$C:$X,18,0),"")</f>
        <v/>
      </c>
      <c r="N38" s="127" t="str">
        <f t="shared" si="3"/>
        <v>家賃36</v>
      </c>
      <c r="O38" s="127" t="str">
        <f>IFERROR(+VLOOKUP(N38,インプットシート!$C:$X,22,0),"")</f>
        <v/>
      </c>
      <c r="P38" s="127" t="str">
        <f>IFERROR(+VLOOKUP(N38,インプットシート!$C:$X,18,0),"")</f>
        <v/>
      </c>
      <c r="R38" s="127" t="str">
        <f t="shared" si="4"/>
        <v>光熱水費36</v>
      </c>
      <c r="S38" s="127" t="str">
        <f>IFERROR(+VLOOKUP(R38,インプットシート!$C:$X,22,0),"")</f>
        <v/>
      </c>
      <c r="T38" s="127" t="str">
        <f>IFERROR(+VLOOKUP(R38,インプットシート!$C:$X,18,0),"")</f>
        <v/>
      </c>
      <c r="V38" s="127" t="str">
        <f t="shared" si="5"/>
        <v>備品購入費36</v>
      </c>
      <c r="W38" s="127" t="str">
        <f>IFERROR(+VLOOKUP(V38,インプットシート!$C:$X,22,0),"")</f>
        <v/>
      </c>
      <c r="X38" s="127" t="str">
        <f>IFERROR(+VLOOKUP(V38,インプットシート!$C:$X,18,0),"")</f>
        <v/>
      </c>
      <c r="Z38" s="127" t="str">
        <f t="shared" si="6"/>
        <v>消耗品費36</v>
      </c>
      <c r="AA38" s="127" t="str">
        <f>IFERROR(+VLOOKUP(Z38,インプットシート!$C:$X,22,0),"")</f>
        <v/>
      </c>
      <c r="AB38" s="127" t="str">
        <f>IFERROR(+VLOOKUP(Z38,インプットシート!$C:$X,18,0),"")</f>
        <v/>
      </c>
      <c r="AD38" s="127" t="str">
        <f t="shared" si="7"/>
        <v>借料損料36</v>
      </c>
      <c r="AE38" s="127" t="str">
        <f>IFERROR(+VLOOKUP(AD38,インプットシート!$C:$X,22,0),"")</f>
        <v/>
      </c>
      <c r="AF38" s="127" t="str">
        <f>IFERROR(+VLOOKUP(AD38,インプットシート!$C:$X,18,0),"")</f>
        <v/>
      </c>
      <c r="AH38" s="127" t="str">
        <f t="shared" si="8"/>
        <v>印刷製本費36</v>
      </c>
      <c r="AI38" s="127" t="str">
        <f>IFERROR(+VLOOKUP(AH38,インプットシート!$C:$X,22,0),"")</f>
        <v/>
      </c>
      <c r="AJ38" s="127" t="str">
        <f>IFERROR(+VLOOKUP(AH38,インプットシート!$C:$X,18,0),"")</f>
        <v/>
      </c>
      <c r="AL38" s="127" t="str">
        <f t="shared" si="9"/>
        <v>通信運搬費36</v>
      </c>
      <c r="AM38" s="127" t="str">
        <f>IFERROR(+VLOOKUP(AL38,インプットシート!$C:$X,22,0),"")</f>
        <v/>
      </c>
      <c r="AN38" s="127" t="str">
        <f>IFERROR(+VLOOKUP(AL38,インプットシート!$C:$X,18,0),"")</f>
        <v/>
      </c>
      <c r="AP38" s="127" t="str">
        <f t="shared" si="10"/>
        <v>委託費36</v>
      </c>
      <c r="AQ38" s="127" t="str">
        <f>IFERROR(+VLOOKUP(AP38,インプットシート!$C:$X,22,0),"")</f>
        <v/>
      </c>
      <c r="AR38" s="127" t="str">
        <f>IFERROR(+VLOOKUP(AP38,インプットシート!$C:$X,18,0),"")</f>
        <v/>
      </c>
      <c r="AT38" s="127" t="str">
        <f t="shared" si="11"/>
        <v>雑役務費36</v>
      </c>
      <c r="AU38" s="127" t="str">
        <f>IFERROR(+VLOOKUP(AT38,インプットシート!$C:$X,22,0),"")</f>
        <v/>
      </c>
      <c r="AV38" s="127" t="str">
        <f>IFERROR(+VLOOKUP(AT38,インプットシート!$C:$X,18,0),"")</f>
        <v/>
      </c>
      <c r="AX38" s="127" t="str">
        <f t="shared" si="12"/>
        <v>保険料36</v>
      </c>
      <c r="AY38" s="127" t="str">
        <f>IFERROR(+VLOOKUP(AX38,インプットシート!$C:$X,22,0),"")</f>
        <v/>
      </c>
      <c r="AZ38" s="127" t="str">
        <f>IFERROR(+VLOOKUP(AX38,インプットシート!$C:$X,18,0),"")</f>
        <v/>
      </c>
      <c r="BB38" s="127" t="str">
        <f t="shared" si="13"/>
        <v>その他の経費36</v>
      </c>
      <c r="BC38" s="127" t="str">
        <f>IFERROR(+VLOOKUP(BB38,インプットシート!$C:$X,22,0),"")</f>
        <v/>
      </c>
      <c r="BD38" s="127" t="str">
        <f>IFERROR(+VLOOKUP(BB38,インプットシート!$C:$X,18,0),"")</f>
        <v/>
      </c>
      <c r="BF38" s="127" t="str">
        <f t="shared" si="14"/>
        <v>参加費収入36</v>
      </c>
      <c r="BG38" s="127" t="str">
        <f>IFERROR(+VLOOKUP(BF38,インプットシート!$C:$X,22,0),"")</f>
        <v/>
      </c>
      <c r="BH38" s="127" t="str">
        <f>IFERROR(+VLOOKUP(BF38,インプットシート!$C:$X,18,0),"")</f>
        <v/>
      </c>
      <c r="BJ38" s="127" t="str">
        <f t="shared" si="15"/>
        <v>寄付金・協賛金収入36</v>
      </c>
      <c r="BK38" s="127" t="str">
        <f>IFERROR(+VLOOKUP(BJ38,インプットシート!$C:$X,22,0),"")</f>
        <v/>
      </c>
      <c r="BL38" s="127" t="str">
        <f>IFERROR(+VLOOKUP(BJ38,インプットシート!$C:$X,18,0),"")</f>
        <v/>
      </c>
      <c r="BN38" s="127" t="str">
        <f t="shared" si="16"/>
        <v>一般会計繰入金36</v>
      </c>
      <c r="BO38" s="127" t="str">
        <f>IFERROR(+VLOOKUP(BN38,インプットシート!$C:$X,22,0),"")</f>
        <v/>
      </c>
      <c r="BP38" s="127" t="str">
        <f>IFERROR(+VLOOKUP(BN38,インプットシート!$C:$X,18,0),"")</f>
        <v/>
      </c>
    </row>
    <row r="39" spans="1:68">
      <c r="A39">
        <v>37</v>
      </c>
      <c r="B39" s="127" t="str">
        <f t="shared" si="0"/>
        <v>謝金37</v>
      </c>
      <c r="C39" s="127" t="str">
        <f>IFERROR(+VLOOKUP(B39,インプットシート!C:X,22,0),"")</f>
        <v/>
      </c>
      <c r="D39" s="127" t="str">
        <f>IFERROR(+VLOOKUP(B39,インプットシート!C:X,18,0),"")</f>
        <v/>
      </c>
      <c r="F39" s="127" t="str">
        <f t="shared" si="1"/>
        <v>旅費37</v>
      </c>
      <c r="G39" s="127" t="str">
        <f>IFERROR(+VLOOKUP(F39,インプットシート!$C:$X,22,0),"")</f>
        <v/>
      </c>
      <c r="H39" s="127" t="str">
        <f>IFERROR(+VLOOKUP(F39,インプットシート!$C:$X,18,0),"")</f>
        <v/>
      </c>
      <c r="J39" s="127" t="str">
        <f t="shared" si="2"/>
        <v>賃金37</v>
      </c>
      <c r="K39" s="127" t="str">
        <f>IFERROR(+VLOOKUP(J39,インプットシート!$C:$X,22,0),"")</f>
        <v/>
      </c>
      <c r="L39" s="127" t="str">
        <f>IFERROR(+VLOOKUP(J39,インプットシート!$C:$X,18,0),"")</f>
        <v/>
      </c>
      <c r="N39" s="127" t="str">
        <f t="shared" si="3"/>
        <v>家賃37</v>
      </c>
      <c r="O39" s="127" t="str">
        <f>IFERROR(+VLOOKUP(N39,インプットシート!$C:$X,22,0),"")</f>
        <v/>
      </c>
      <c r="P39" s="127" t="str">
        <f>IFERROR(+VLOOKUP(N39,インプットシート!$C:$X,18,0),"")</f>
        <v/>
      </c>
      <c r="R39" s="127" t="str">
        <f t="shared" si="4"/>
        <v>光熱水費37</v>
      </c>
      <c r="S39" s="127" t="str">
        <f>IFERROR(+VLOOKUP(R39,インプットシート!$C:$X,22,0),"")</f>
        <v/>
      </c>
      <c r="T39" s="127" t="str">
        <f>IFERROR(+VLOOKUP(R39,インプットシート!$C:$X,18,0),"")</f>
        <v/>
      </c>
      <c r="V39" s="127" t="str">
        <f t="shared" si="5"/>
        <v>備品購入費37</v>
      </c>
      <c r="W39" s="127" t="str">
        <f>IFERROR(+VLOOKUP(V39,インプットシート!$C:$X,22,0),"")</f>
        <v/>
      </c>
      <c r="X39" s="127" t="str">
        <f>IFERROR(+VLOOKUP(V39,インプットシート!$C:$X,18,0),"")</f>
        <v/>
      </c>
      <c r="Z39" s="127" t="str">
        <f t="shared" si="6"/>
        <v>消耗品費37</v>
      </c>
      <c r="AA39" s="127" t="str">
        <f>IFERROR(+VLOOKUP(Z39,インプットシート!$C:$X,22,0),"")</f>
        <v/>
      </c>
      <c r="AB39" s="127" t="str">
        <f>IFERROR(+VLOOKUP(Z39,インプットシート!$C:$X,18,0),"")</f>
        <v/>
      </c>
      <c r="AD39" s="127" t="str">
        <f t="shared" si="7"/>
        <v>借料損料37</v>
      </c>
      <c r="AE39" s="127" t="str">
        <f>IFERROR(+VLOOKUP(AD39,インプットシート!$C:$X,22,0),"")</f>
        <v/>
      </c>
      <c r="AF39" s="127" t="str">
        <f>IFERROR(+VLOOKUP(AD39,インプットシート!$C:$X,18,0),"")</f>
        <v/>
      </c>
      <c r="AH39" s="127" t="str">
        <f t="shared" si="8"/>
        <v>印刷製本費37</v>
      </c>
      <c r="AI39" s="127" t="str">
        <f>IFERROR(+VLOOKUP(AH39,インプットシート!$C:$X,22,0),"")</f>
        <v/>
      </c>
      <c r="AJ39" s="127" t="str">
        <f>IFERROR(+VLOOKUP(AH39,インプットシート!$C:$X,18,0),"")</f>
        <v/>
      </c>
      <c r="AL39" s="127" t="str">
        <f t="shared" si="9"/>
        <v>通信運搬費37</v>
      </c>
      <c r="AM39" s="127" t="str">
        <f>IFERROR(+VLOOKUP(AL39,インプットシート!$C:$X,22,0),"")</f>
        <v/>
      </c>
      <c r="AN39" s="127" t="str">
        <f>IFERROR(+VLOOKUP(AL39,インプットシート!$C:$X,18,0),"")</f>
        <v/>
      </c>
      <c r="AP39" s="127" t="str">
        <f t="shared" si="10"/>
        <v>委託費37</v>
      </c>
      <c r="AQ39" s="127" t="str">
        <f>IFERROR(+VLOOKUP(AP39,インプットシート!$C:$X,22,0),"")</f>
        <v/>
      </c>
      <c r="AR39" s="127" t="str">
        <f>IFERROR(+VLOOKUP(AP39,インプットシート!$C:$X,18,0),"")</f>
        <v/>
      </c>
      <c r="AT39" s="127" t="str">
        <f t="shared" si="11"/>
        <v>雑役務費37</v>
      </c>
      <c r="AU39" s="127" t="str">
        <f>IFERROR(+VLOOKUP(AT39,インプットシート!$C:$X,22,0),"")</f>
        <v/>
      </c>
      <c r="AV39" s="127" t="str">
        <f>IFERROR(+VLOOKUP(AT39,インプットシート!$C:$X,18,0),"")</f>
        <v/>
      </c>
      <c r="AX39" s="127" t="str">
        <f t="shared" si="12"/>
        <v>保険料37</v>
      </c>
      <c r="AY39" s="127" t="str">
        <f>IFERROR(+VLOOKUP(AX39,インプットシート!$C:$X,22,0),"")</f>
        <v/>
      </c>
      <c r="AZ39" s="127" t="str">
        <f>IFERROR(+VLOOKUP(AX39,インプットシート!$C:$X,18,0),"")</f>
        <v/>
      </c>
      <c r="BB39" s="127" t="str">
        <f t="shared" si="13"/>
        <v>その他の経費37</v>
      </c>
      <c r="BC39" s="127" t="str">
        <f>IFERROR(+VLOOKUP(BB39,インプットシート!$C:$X,22,0),"")</f>
        <v/>
      </c>
      <c r="BD39" s="127" t="str">
        <f>IFERROR(+VLOOKUP(BB39,インプットシート!$C:$X,18,0),"")</f>
        <v/>
      </c>
      <c r="BF39" s="127" t="str">
        <f t="shared" si="14"/>
        <v>参加費収入37</v>
      </c>
      <c r="BG39" s="127" t="str">
        <f>IFERROR(+VLOOKUP(BF39,インプットシート!$C:$X,22,0),"")</f>
        <v/>
      </c>
      <c r="BH39" s="127" t="str">
        <f>IFERROR(+VLOOKUP(BF39,インプットシート!$C:$X,18,0),"")</f>
        <v/>
      </c>
      <c r="BJ39" s="127" t="str">
        <f t="shared" si="15"/>
        <v>寄付金・協賛金収入37</v>
      </c>
      <c r="BK39" s="127" t="str">
        <f>IFERROR(+VLOOKUP(BJ39,インプットシート!$C:$X,22,0),"")</f>
        <v/>
      </c>
      <c r="BL39" s="127" t="str">
        <f>IFERROR(+VLOOKUP(BJ39,インプットシート!$C:$X,18,0),"")</f>
        <v/>
      </c>
      <c r="BN39" s="127" t="str">
        <f t="shared" si="16"/>
        <v>一般会計繰入金37</v>
      </c>
      <c r="BO39" s="127" t="str">
        <f>IFERROR(+VLOOKUP(BN39,インプットシート!$C:$X,22,0),"")</f>
        <v/>
      </c>
      <c r="BP39" s="127" t="str">
        <f>IFERROR(+VLOOKUP(BN39,インプットシート!$C:$X,18,0),"")</f>
        <v/>
      </c>
    </row>
    <row r="40" spans="1:68">
      <c r="A40">
        <v>38</v>
      </c>
      <c r="B40" s="127" t="str">
        <f t="shared" si="0"/>
        <v>謝金38</v>
      </c>
      <c r="C40" s="127" t="str">
        <f>IFERROR(+VLOOKUP(B40,インプットシート!C:X,22,0),"")</f>
        <v/>
      </c>
      <c r="D40" s="127" t="str">
        <f>IFERROR(+VLOOKUP(B40,インプットシート!C:X,18,0),"")</f>
        <v/>
      </c>
      <c r="F40" s="127" t="str">
        <f t="shared" si="1"/>
        <v>旅費38</v>
      </c>
      <c r="G40" s="127" t="str">
        <f>IFERROR(+VLOOKUP(F40,インプットシート!$C:$X,22,0),"")</f>
        <v/>
      </c>
      <c r="H40" s="127" t="str">
        <f>IFERROR(+VLOOKUP(F40,インプットシート!$C:$X,18,0),"")</f>
        <v/>
      </c>
      <c r="J40" s="127" t="str">
        <f t="shared" si="2"/>
        <v>賃金38</v>
      </c>
      <c r="K40" s="127" t="str">
        <f>IFERROR(+VLOOKUP(J40,インプットシート!$C:$X,22,0),"")</f>
        <v/>
      </c>
      <c r="L40" s="127" t="str">
        <f>IFERROR(+VLOOKUP(J40,インプットシート!$C:$X,18,0),"")</f>
        <v/>
      </c>
      <c r="N40" s="127" t="str">
        <f t="shared" si="3"/>
        <v>家賃38</v>
      </c>
      <c r="O40" s="127" t="str">
        <f>IFERROR(+VLOOKUP(N40,インプットシート!$C:$X,22,0),"")</f>
        <v/>
      </c>
      <c r="P40" s="127" t="str">
        <f>IFERROR(+VLOOKUP(N40,インプットシート!$C:$X,18,0),"")</f>
        <v/>
      </c>
      <c r="R40" s="127" t="str">
        <f t="shared" si="4"/>
        <v>光熱水費38</v>
      </c>
      <c r="S40" s="127" t="str">
        <f>IFERROR(+VLOOKUP(R40,インプットシート!$C:$X,22,0),"")</f>
        <v/>
      </c>
      <c r="T40" s="127" t="str">
        <f>IFERROR(+VLOOKUP(R40,インプットシート!$C:$X,18,0),"")</f>
        <v/>
      </c>
      <c r="V40" s="127" t="str">
        <f t="shared" si="5"/>
        <v>備品購入費38</v>
      </c>
      <c r="W40" s="127" t="str">
        <f>IFERROR(+VLOOKUP(V40,インプットシート!$C:$X,22,0),"")</f>
        <v/>
      </c>
      <c r="X40" s="127" t="str">
        <f>IFERROR(+VLOOKUP(V40,インプットシート!$C:$X,18,0),"")</f>
        <v/>
      </c>
      <c r="Z40" s="127" t="str">
        <f t="shared" si="6"/>
        <v>消耗品費38</v>
      </c>
      <c r="AA40" s="127" t="str">
        <f>IFERROR(+VLOOKUP(Z40,インプットシート!$C:$X,22,0),"")</f>
        <v/>
      </c>
      <c r="AB40" s="127" t="str">
        <f>IFERROR(+VLOOKUP(Z40,インプットシート!$C:$X,18,0),"")</f>
        <v/>
      </c>
      <c r="AD40" s="127" t="str">
        <f t="shared" si="7"/>
        <v>借料損料38</v>
      </c>
      <c r="AE40" s="127" t="str">
        <f>IFERROR(+VLOOKUP(AD40,インプットシート!$C:$X,22,0),"")</f>
        <v/>
      </c>
      <c r="AF40" s="127" t="str">
        <f>IFERROR(+VLOOKUP(AD40,インプットシート!$C:$X,18,0),"")</f>
        <v/>
      </c>
      <c r="AH40" s="127" t="str">
        <f t="shared" si="8"/>
        <v>印刷製本費38</v>
      </c>
      <c r="AI40" s="127" t="str">
        <f>IFERROR(+VLOOKUP(AH40,インプットシート!$C:$X,22,0),"")</f>
        <v/>
      </c>
      <c r="AJ40" s="127" t="str">
        <f>IFERROR(+VLOOKUP(AH40,インプットシート!$C:$X,18,0),"")</f>
        <v/>
      </c>
      <c r="AL40" s="127" t="str">
        <f t="shared" si="9"/>
        <v>通信運搬費38</v>
      </c>
      <c r="AM40" s="127" t="str">
        <f>IFERROR(+VLOOKUP(AL40,インプットシート!$C:$X,22,0),"")</f>
        <v/>
      </c>
      <c r="AN40" s="127" t="str">
        <f>IFERROR(+VLOOKUP(AL40,インプットシート!$C:$X,18,0),"")</f>
        <v/>
      </c>
      <c r="AP40" s="127" t="str">
        <f t="shared" si="10"/>
        <v>委託費38</v>
      </c>
      <c r="AQ40" s="127" t="str">
        <f>IFERROR(+VLOOKUP(AP40,インプットシート!$C:$X,22,0),"")</f>
        <v/>
      </c>
      <c r="AR40" s="127" t="str">
        <f>IFERROR(+VLOOKUP(AP40,インプットシート!$C:$X,18,0),"")</f>
        <v/>
      </c>
      <c r="AT40" s="127" t="str">
        <f t="shared" si="11"/>
        <v>雑役務費38</v>
      </c>
      <c r="AU40" s="127" t="str">
        <f>IFERROR(+VLOOKUP(AT40,インプットシート!$C:$X,22,0),"")</f>
        <v/>
      </c>
      <c r="AV40" s="127" t="str">
        <f>IFERROR(+VLOOKUP(AT40,インプットシート!$C:$X,18,0),"")</f>
        <v/>
      </c>
      <c r="AX40" s="127" t="str">
        <f t="shared" si="12"/>
        <v>保険料38</v>
      </c>
      <c r="AY40" s="127" t="str">
        <f>IFERROR(+VLOOKUP(AX40,インプットシート!$C:$X,22,0),"")</f>
        <v/>
      </c>
      <c r="AZ40" s="127" t="str">
        <f>IFERROR(+VLOOKUP(AX40,インプットシート!$C:$X,18,0),"")</f>
        <v/>
      </c>
      <c r="BB40" s="127" t="str">
        <f t="shared" si="13"/>
        <v>その他の経費38</v>
      </c>
      <c r="BC40" s="127" t="str">
        <f>IFERROR(+VLOOKUP(BB40,インプットシート!$C:$X,22,0),"")</f>
        <v/>
      </c>
      <c r="BD40" s="127" t="str">
        <f>IFERROR(+VLOOKUP(BB40,インプットシート!$C:$X,18,0),"")</f>
        <v/>
      </c>
      <c r="BF40" s="127" t="str">
        <f t="shared" si="14"/>
        <v>参加費収入38</v>
      </c>
      <c r="BG40" s="127" t="str">
        <f>IFERROR(+VLOOKUP(BF40,インプットシート!$C:$X,22,0),"")</f>
        <v/>
      </c>
      <c r="BH40" s="127" t="str">
        <f>IFERROR(+VLOOKUP(BF40,インプットシート!$C:$X,18,0),"")</f>
        <v/>
      </c>
      <c r="BJ40" s="127" t="str">
        <f t="shared" si="15"/>
        <v>寄付金・協賛金収入38</v>
      </c>
      <c r="BK40" s="127" t="str">
        <f>IFERROR(+VLOOKUP(BJ40,インプットシート!$C:$X,22,0),"")</f>
        <v/>
      </c>
      <c r="BL40" s="127" t="str">
        <f>IFERROR(+VLOOKUP(BJ40,インプットシート!$C:$X,18,0),"")</f>
        <v/>
      </c>
      <c r="BN40" s="127" t="str">
        <f t="shared" si="16"/>
        <v>一般会計繰入金38</v>
      </c>
      <c r="BO40" s="127" t="str">
        <f>IFERROR(+VLOOKUP(BN40,インプットシート!$C:$X,22,0),"")</f>
        <v/>
      </c>
      <c r="BP40" s="127" t="str">
        <f>IFERROR(+VLOOKUP(BN40,インプットシート!$C:$X,18,0),"")</f>
        <v/>
      </c>
    </row>
    <row r="41" spans="1:68">
      <c r="A41">
        <v>39</v>
      </c>
      <c r="B41" s="127" t="str">
        <f t="shared" si="0"/>
        <v>謝金39</v>
      </c>
      <c r="C41" s="127" t="str">
        <f>IFERROR(+VLOOKUP(B41,インプットシート!C:X,22,0),"")</f>
        <v/>
      </c>
      <c r="D41" s="127" t="str">
        <f>IFERROR(+VLOOKUP(B41,インプットシート!C:X,18,0),"")</f>
        <v/>
      </c>
      <c r="F41" s="127" t="str">
        <f t="shared" si="1"/>
        <v>旅費39</v>
      </c>
      <c r="G41" s="127" t="str">
        <f>IFERROR(+VLOOKUP(F41,インプットシート!$C:$X,22,0),"")</f>
        <v/>
      </c>
      <c r="H41" s="127" t="str">
        <f>IFERROR(+VLOOKUP(F41,インプットシート!$C:$X,18,0),"")</f>
        <v/>
      </c>
      <c r="J41" s="127" t="str">
        <f t="shared" si="2"/>
        <v>賃金39</v>
      </c>
      <c r="K41" s="127" t="str">
        <f>IFERROR(+VLOOKUP(J41,インプットシート!$C:$X,22,0),"")</f>
        <v/>
      </c>
      <c r="L41" s="127" t="str">
        <f>IFERROR(+VLOOKUP(J41,インプットシート!$C:$X,18,0),"")</f>
        <v/>
      </c>
      <c r="N41" s="127" t="str">
        <f t="shared" si="3"/>
        <v>家賃39</v>
      </c>
      <c r="O41" s="127" t="str">
        <f>IFERROR(+VLOOKUP(N41,インプットシート!$C:$X,22,0),"")</f>
        <v/>
      </c>
      <c r="P41" s="127" t="str">
        <f>IFERROR(+VLOOKUP(N41,インプットシート!$C:$X,18,0),"")</f>
        <v/>
      </c>
      <c r="R41" s="127" t="str">
        <f t="shared" si="4"/>
        <v>光熱水費39</v>
      </c>
      <c r="S41" s="127" t="str">
        <f>IFERROR(+VLOOKUP(R41,インプットシート!$C:$X,22,0),"")</f>
        <v/>
      </c>
      <c r="T41" s="127" t="str">
        <f>IFERROR(+VLOOKUP(R41,インプットシート!$C:$X,18,0),"")</f>
        <v/>
      </c>
      <c r="V41" s="127" t="str">
        <f t="shared" si="5"/>
        <v>備品購入費39</v>
      </c>
      <c r="W41" s="127" t="str">
        <f>IFERROR(+VLOOKUP(V41,インプットシート!$C:$X,22,0),"")</f>
        <v/>
      </c>
      <c r="X41" s="127" t="str">
        <f>IFERROR(+VLOOKUP(V41,インプットシート!$C:$X,18,0),"")</f>
        <v/>
      </c>
      <c r="Z41" s="127" t="str">
        <f t="shared" si="6"/>
        <v>消耗品費39</v>
      </c>
      <c r="AA41" s="127" t="str">
        <f>IFERROR(+VLOOKUP(Z41,インプットシート!$C:$X,22,0),"")</f>
        <v/>
      </c>
      <c r="AB41" s="127" t="str">
        <f>IFERROR(+VLOOKUP(Z41,インプットシート!$C:$X,18,0),"")</f>
        <v/>
      </c>
      <c r="AD41" s="127" t="str">
        <f t="shared" si="7"/>
        <v>借料損料39</v>
      </c>
      <c r="AE41" s="127" t="str">
        <f>IFERROR(+VLOOKUP(AD41,インプットシート!$C:$X,22,0),"")</f>
        <v/>
      </c>
      <c r="AF41" s="127" t="str">
        <f>IFERROR(+VLOOKUP(AD41,インプットシート!$C:$X,18,0),"")</f>
        <v/>
      </c>
      <c r="AH41" s="127" t="str">
        <f t="shared" si="8"/>
        <v>印刷製本費39</v>
      </c>
      <c r="AI41" s="127" t="str">
        <f>IFERROR(+VLOOKUP(AH41,インプットシート!$C:$X,22,0),"")</f>
        <v/>
      </c>
      <c r="AJ41" s="127" t="str">
        <f>IFERROR(+VLOOKUP(AH41,インプットシート!$C:$X,18,0),"")</f>
        <v/>
      </c>
      <c r="AL41" s="127" t="str">
        <f t="shared" si="9"/>
        <v>通信運搬費39</v>
      </c>
      <c r="AM41" s="127" t="str">
        <f>IFERROR(+VLOOKUP(AL41,インプットシート!$C:$X,22,0),"")</f>
        <v/>
      </c>
      <c r="AN41" s="127" t="str">
        <f>IFERROR(+VLOOKUP(AL41,インプットシート!$C:$X,18,0),"")</f>
        <v/>
      </c>
      <c r="AP41" s="127" t="str">
        <f t="shared" si="10"/>
        <v>委託費39</v>
      </c>
      <c r="AQ41" s="127" t="str">
        <f>IFERROR(+VLOOKUP(AP41,インプットシート!$C:$X,22,0),"")</f>
        <v/>
      </c>
      <c r="AR41" s="127" t="str">
        <f>IFERROR(+VLOOKUP(AP41,インプットシート!$C:$X,18,0),"")</f>
        <v/>
      </c>
      <c r="AT41" s="127" t="str">
        <f t="shared" si="11"/>
        <v>雑役務費39</v>
      </c>
      <c r="AU41" s="127" t="str">
        <f>IFERROR(+VLOOKUP(AT41,インプットシート!$C:$X,22,0),"")</f>
        <v/>
      </c>
      <c r="AV41" s="127" t="str">
        <f>IFERROR(+VLOOKUP(AT41,インプットシート!$C:$X,18,0),"")</f>
        <v/>
      </c>
      <c r="AX41" s="127" t="str">
        <f t="shared" si="12"/>
        <v>保険料39</v>
      </c>
      <c r="AY41" s="127" t="str">
        <f>IFERROR(+VLOOKUP(AX41,インプットシート!$C:$X,22,0),"")</f>
        <v/>
      </c>
      <c r="AZ41" s="127" t="str">
        <f>IFERROR(+VLOOKUP(AX41,インプットシート!$C:$X,18,0),"")</f>
        <v/>
      </c>
      <c r="BB41" s="127" t="str">
        <f t="shared" si="13"/>
        <v>その他の経費39</v>
      </c>
      <c r="BC41" s="127" t="str">
        <f>IFERROR(+VLOOKUP(BB41,インプットシート!$C:$X,22,0),"")</f>
        <v/>
      </c>
      <c r="BD41" s="127" t="str">
        <f>IFERROR(+VLOOKUP(BB41,インプットシート!$C:$X,18,0),"")</f>
        <v/>
      </c>
      <c r="BF41" s="127" t="str">
        <f t="shared" si="14"/>
        <v>参加費収入39</v>
      </c>
      <c r="BG41" s="127" t="str">
        <f>IFERROR(+VLOOKUP(BF41,インプットシート!$C:$X,22,0),"")</f>
        <v/>
      </c>
      <c r="BH41" s="127" t="str">
        <f>IFERROR(+VLOOKUP(BF41,インプットシート!$C:$X,18,0),"")</f>
        <v/>
      </c>
      <c r="BJ41" s="127" t="str">
        <f t="shared" si="15"/>
        <v>寄付金・協賛金収入39</v>
      </c>
      <c r="BK41" s="127" t="str">
        <f>IFERROR(+VLOOKUP(BJ41,インプットシート!$C:$X,22,0),"")</f>
        <v/>
      </c>
      <c r="BL41" s="127" t="str">
        <f>IFERROR(+VLOOKUP(BJ41,インプットシート!$C:$X,18,0),"")</f>
        <v/>
      </c>
      <c r="BN41" s="127" t="str">
        <f t="shared" si="16"/>
        <v>一般会計繰入金39</v>
      </c>
      <c r="BO41" s="127" t="str">
        <f>IFERROR(+VLOOKUP(BN41,インプットシート!$C:$X,22,0),"")</f>
        <v/>
      </c>
      <c r="BP41" s="127" t="str">
        <f>IFERROR(+VLOOKUP(BN41,インプットシート!$C:$X,18,0),"")</f>
        <v/>
      </c>
    </row>
    <row r="42" spans="1:68">
      <c r="A42">
        <v>40</v>
      </c>
      <c r="B42" s="127" t="str">
        <f t="shared" si="0"/>
        <v>謝金40</v>
      </c>
      <c r="C42" s="127" t="str">
        <f>IFERROR(+VLOOKUP(B42,インプットシート!C:X,22,0),"")</f>
        <v/>
      </c>
      <c r="D42" s="127" t="str">
        <f>IFERROR(+VLOOKUP(B42,インプットシート!C:X,18,0),"")</f>
        <v/>
      </c>
      <c r="F42" s="127" t="str">
        <f t="shared" si="1"/>
        <v>旅費40</v>
      </c>
      <c r="G42" s="127" t="str">
        <f>IFERROR(+VLOOKUP(F42,インプットシート!$C:$X,22,0),"")</f>
        <v/>
      </c>
      <c r="H42" s="127" t="str">
        <f>IFERROR(+VLOOKUP(F42,インプットシート!$C:$X,18,0),"")</f>
        <v/>
      </c>
      <c r="J42" s="127" t="str">
        <f t="shared" si="2"/>
        <v>賃金40</v>
      </c>
      <c r="K42" s="127" t="str">
        <f>IFERROR(+VLOOKUP(J42,インプットシート!$C:$X,22,0),"")</f>
        <v/>
      </c>
      <c r="L42" s="127" t="str">
        <f>IFERROR(+VLOOKUP(J42,インプットシート!$C:$X,18,0),"")</f>
        <v/>
      </c>
      <c r="N42" s="127" t="str">
        <f t="shared" si="3"/>
        <v>家賃40</v>
      </c>
      <c r="O42" s="127" t="str">
        <f>IFERROR(+VLOOKUP(N42,インプットシート!$C:$X,22,0),"")</f>
        <v/>
      </c>
      <c r="P42" s="127" t="str">
        <f>IFERROR(+VLOOKUP(N42,インプットシート!$C:$X,18,0),"")</f>
        <v/>
      </c>
      <c r="R42" s="127" t="str">
        <f t="shared" si="4"/>
        <v>光熱水費40</v>
      </c>
      <c r="S42" s="127" t="str">
        <f>IFERROR(+VLOOKUP(R42,インプットシート!$C:$X,22,0),"")</f>
        <v/>
      </c>
      <c r="T42" s="127" t="str">
        <f>IFERROR(+VLOOKUP(R42,インプットシート!$C:$X,18,0),"")</f>
        <v/>
      </c>
      <c r="V42" s="127" t="str">
        <f t="shared" si="5"/>
        <v>備品購入費40</v>
      </c>
      <c r="W42" s="127" t="str">
        <f>IFERROR(+VLOOKUP(V42,インプットシート!$C:$X,22,0),"")</f>
        <v/>
      </c>
      <c r="X42" s="127" t="str">
        <f>IFERROR(+VLOOKUP(V42,インプットシート!$C:$X,18,0),"")</f>
        <v/>
      </c>
      <c r="Z42" s="127" t="str">
        <f t="shared" si="6"/>
        <v>消耗品費40</v>
      </c>
      <c r="AA42" s="127" t="str">
        <f>IFERROR(+VLOOKUP(Z42,インプットシート!$C:$X,22,0),"")</f>
        <v/>
      </c>
      <c r="AB42" s="127" t="str">
        <f>IFERROR(+VLOOKUP(Z42,インプットシート!$C:$X,18,0),"")</f>
        <v/>
      </c>
      <c r="AD42" s="127" t="str">
        <f t="shared" si="7"/>
        <v>借料損料40</v>
      </c>
      <c r="AE42" s="127" t="str">
        <f>IFERROR(+VLOOKUP(AD42,インプットシート!$C:$X,22,0),"")</f>
        <v/>
      </c>
      <c r="AF42" s="127" t="str">
        <f>IFERROR(+VLOOKUP(AD42,インプットシート!$C:$X,18,0),"")</f>
        <v/>
      </c>
      <c r="AH42" s="127" t="str">
        <f t="shared" si="8"/>
        <v>印刷製本費40</v>
      </c>
      <c r="AI42" s="127" t="str">
        <f>IFERROR(+VLOOKUP(AH42,インプットシート!$C:$X,22,0),"")</f>
        <v/>
      </c>
      <c r="AJ42" s="127" t="str">
        <f>IFERROR(+VLOOKUP(AH42,インプットシート!$C:$X,18,0),"")</f>
        <v/>
      </c>
      <c r="AL42" s="127" t="str">
        <f t="shared" si="9"/>
        <v>通信運搬費40</v>
      </c>
      <c r="AM42" s="127" t="str">
        <f>IFERROR(+VLOOKUP(AL42,インプットシート!$C:$X,22,0),"")</f>
        <v/>
      </c>
      <c r="AN42" s="127" t="str">
        <f>IFERROR(+VLOOKUP(AL42,インプットシート!$C:$X,18,0),"")</f>
        <v/>
      </c>
      <c r="AP42" s="127" t="str">
        <f t="shared" si="10"/>
        <v>委託費40</v>
      </c>
      <c r="AQ42" s="127" t="str">
        <f>IFERROR(+VLOOKUP(AP42,インプットシート!$C:$X,22,0),"")</f>
        <v/>
      </c>
      <c r="AR42" s="127" t="str">
        <f>IFERROR(+VLOOKUP(AP42,インプットシート!$C:$X,18,0),"")</f>
        <v/>
      </c>
      <c r="AT42" s="127" t="str">
        <f t="shared" si="11"/>
        <v>雑役務費40</v>
      </c>
      <c r="AU42" s="127" t="str">
        <f>IFERROR(+VLOOKUP(AT42,インプットシート!$C:$X,22,0),"")</f>
        <v/>
      </c>
      <c r="AV42" s="127" t="str">
        <f>IFERROR(+VLOOKUP(AT42,インプットシート!$C:$X,18,0),"")</f>
        <v/>
      </c>
      <c r="AX42" s="127" t="str">
        <f t="shared" si="12"/>
        <v>保険料40</v>
      </c>
      <c r="AY42" s="127" t="str">
        <f>IFERROR(+VLOOKUP(AX42,インプットシート!$C:$X,22,0),"")</f>
        <v/>
      </c>
      <c r="AZ42" s="127" t="str">
        <f>IFERROR(+VLOOKUP(AX42,インプットシート!$C:$X,18,0),"")</f>
        <v/>
      </c>
      <c r="BB42" s="127" t="str">
        <f t="shared" si="13"/>
        <v>その他の経費40</v>
      </c>
      <c r="BC42" s="127" t="str">
        <f>IFERROR(+VLOOKUP(BB42,インプットシート!$C:$X,22,0),"")</f>
        <v/>
      </c>
      <c r="BD42" s="127" t="str">
        <f>IFERROR(+VLOOKUP(BB42,インプットシート!$C:$X,18,0),"")</f>
        <v/>
      </c>
      <c r="BF42" s="127" t="str">
        <f t="shared" si="14"/>
        <v>参加費収入40</v>
      </c>
      <c r="BG42" s="127" t="str">
        <f>IFERROR(+VLOOKUP(BF42,インプットシート!$C:$X,22,0),"")</f>
        <v/>
      </c>
      <c r="BH42" s="127" t="str">
        <f>IFERROR(+VLOOKUP(BF42,インプットシート!$C:$X,18,0),"")</f>
        <v/>
      </c>
      <c r="BJ42" s="127" t="str">
        <f t="shared" si="15"/>
        <v>寄付金・協賛金収入40</v>
      </c>
      <c r="BK42" s="127" t="str">
        <f>IFERROR(+VLOOKUP(BJ42,インプットシート!$C:$X,22,0),"")</f>
        <v/>
      </c>
      <c r="BL42" s="127" t="str">
        <f>IFERROR(+VLOOKUP(BJ42,インプットシート!$C:$X,18,0),"")</f>
        <v/>
      </c>
      <c r="BN42" s="127" t="str">
        <f t="shared" si="16"/>
        <v>一般会計繰入金40</v>
      </c>
      <c r="BO42" s="127" t="str">
        <f>IFERROR(+VLOOKUP(BN42,インプットシート!$C:$X,22,0),"")</f>
        <v/>
      </c>
      <c r="BP42" s="127" t="str">
        <f>IFERROR(+VLOOKUP(BN42,インプットシート!$C:$X,18,0),"")</f>
        <v/>
      </c>
    </row>
    <row r="43" spans="1:68">
      <c r="A43">
        <v>41</v>
      </c>
      <c r="B43" s="127" t="str">
        <f t="shared" si="0"/>
        <v>謝金41</v>
      </c>
      <c r="C43" s="127" t="str">
        <f>IFERROR(+VLOOKUP(B43,インプットシート!C:X,22,0),"")</f>
        <v/>
      </c>
      <c r="D43" s="127" t="str">
        <f>IFERROR(+VLOOKUP(B43,インプットシート!C:X,18,0),"")</f>
        <v/>
      </c>
      <c r="F43" s="127" t="str">
        <f t="shared" si="1"/>
        <v>旅費41</v>
      </c>
      <c r="G43" s="127" t="str">
        <f>IFERROR(+VLOOKUP(F43,インプットシート!$C:$X,22,0),"")</f>
        <v/>
      </c>
      <c r="H43" s="127" t="str">
        <f>IFERROR(+VLOOKUP(F43,インプットシート!$C:$X,18,0),"")</f>
        <v/>
      </c>
      <c r="J43" s="127" t="str">
        <f t="shared" si="2"/>
        <v>賃金41</v>
      </c>
      <c r="K43" s="127" t="str">
        <f>IFERROR(+VLOOKUP(J43,インプットシート!$C:$X,22,0),"")</f>
        <v/>
      </c>
      <c r="L43" s="127" t="str">
        <f>IFERROR(+VLOOKUP(J43,インプットシート!$C:$X,18,0),"")</f>
        <v/>
      </c>
      <c r="N43" s="127" t="str">
        <f t="shared" si="3"/>
        <v>家賃41</v>
      </c>
      <c r="O43" s="127" t="str">
        <f>IFERROR(+VLOOKUP(N43,インプットシート!$C:$X,22,0),"")</f>
        <v/>
      </c>
      <c r="P43" s="127" t="str">
        <f>IFERROR(+VLOOKUP(N43,インプットシート!$C:$X,18,0),"")</f>
        <v/>
      </c>
      <c r="R43" s="127" t="str">
        <f t="shared" si="4"/>
        <v>光熱水費41</v>
      </c>
      <c r="S43" s="127" t="str">
        <f>IFERROR(+VLOOKUP(R43,インプットシート!$C:$X,22,0),"")</f>
        <v/>
      </c>
      <c r="T43" s="127" t="str">
        <f>IFERROR(+VLOOKUP(R43,インプットシート!$C:$X,18,0),"")</f>
        <v/>
      </c>
      <c r="V43" s="127" t="str">
        <f t="shared" si="5"/>
        <v>備品購入費41</v>
      </c>
      <c r="W43" s="127" t="str">
        <f>IFERROR(+VLOOKUP(V43,インプットシート!$C:$X,22,0),"")</f>
        <v/>
      </c>
      <c r="X43" s="127" t="str">
        <f>IFERROR(+VLOOKUP(V43,インプットシート!$C:$X,18,0),"")</f>
        <v/>
      </c>
      <c r="Z43" s="127" t="str">
        <f t="shared" si="6"/>
        <v>消耗品費41</v>
      </c>
      <c r="AA43" s="127" t="str">
        <f>IFERROR(+VLOOKUP(Z43,インプットシート!$C:$X,22,0),"")</f>
        <v/>
      </c>
      <c r="AB43" s="127" t="str">
        <f>IFERROR(+VLOOKUP(Z43,インプットシート!$C:$X,18,0),"")</f>
        <v/>
      </c>
      <c r="AD43" s="127" t="str">
        <f t="shared" si="7"/>
        <v>借料損料41</v>
      </c>
      <c r="AE43" s="127" t="str">
        <f>IFERROR(+VLOOKUP(AD43,インプットシート!$C:$X,22,0),"")</f>
        <v/>
      </c>
      <c r="AF43" s="127" t="str">
        <f>IFERROR(+VLOOKUP(AD43,インプットシート!$C:$X,18,0),"")</f>
        <v/>
      </c>
      <c r="AH43" s="127" t="str">
        <f t="shared" si="8"/>
        <v>印刷製本費41</v>
      </c>
      <c r="AI43" s="127" t="str">
        <f>IFERROR(+VLOOKUP(AH43,インプットシート!$C:$X,22,0),"")</f>
        <v/>
      </c>
      <c r="AJ43" s="127" t="str">
        <f>IFERROR(+VLOOKUP(AH43,インプットシート!$C:$X,18,0),"")</f>
        <v/>
      </c>
      <c r="AL43" s="127" t="str">
        <f t="shared" si="9"/>
        <v>通信運搬費41</v>
      </c>
      <c r="AM43" s="127" t="str">
        <f>IFERROR(+VLOOKUP(AL43,インプットシート!$C:$X,22,0),"")</f>
        <v/>
      </c>
      <c r="AN43" s="127" t="str">
        <f>IFERROR(+VLOOKUP(AL43,インプットシート!$C:$X,18,0),"")</f>
        <v/>
      </c>
      <c r="AP43" s="127" t="str">
        <f t="shared" si="10"/>
        <v>委託費41</v>
      </c>
      <c r="AQ43" s="127" t="str">
        <f>IFERROR(+VLOOKUP(AP43,インプットシート!$C:$X,22,0),"")</f>
        <v/>
      </c>
      <c r="AR43" s="127" t="str">
        <f>IFERROR(+VLOOKUP(AP43,インプットシート!$C:$X,18,0),"")</f>
        <v/>
      </c>
      <c r="AT43" s="127" t="str">
        <f t="shared" si="11"/>
        <v>雑役務費41</v>
      </c>
      <c r="AU43" s="127" t="str">
        <f>IFERROR(+VLOOKUP(AT43,インプットシート!$C:$X,22,0),"")</f>
        <v/>
      </c>
      <c r="AV43" s="127" t="str">
        <f>IFERROR(+VLOOKUP(AT43,インプットシート!$C:$X,18,0),"")</f>
        <v/>
      </c>
      <c r="AX43" s="127" t="str">
        <f t="shared" si="12"/>
        <v>保険料41</v>
      </c>
      <c r="AY43" s="127" t="str">
        <f>IFERROR(+VLOOKUP(AX43,インプットシート!$C:$X,22,0),"")</f>
        <v/>
      </c>
      <c r="AZ43" s="127" t="str">
        <f>IFERROR(+VLOOKUP(AX43,インプットシート!$C:$X,18,0),"")</f>
        <v/>
      </c>
      <c r="BB43" s="127" t="str">
        <f t="shared" si="13"/>
        <v>その他の経費41</v>
      </c>
      <c r="BC43" s="127" t="str">
        <f>IFERROR(+VLOOKUP(BB43,インプットシート!$C:$X,22,0),"")</f>
        <v/>
      </c>
      <c r="BD43" s="127" t="str">
        <f>IFERROR(+VLOOKUP(BB43,インプットシート!$C:$X,18,0),"")</f>
        <v/>
      </c>
      <c r="BF43" s="127" t="str">
        <f t="shared" si="14"/>
        <v>参加費収入41</v>
      </c>
      <c r="BG43" s="127" t="str">
        <f>IFERROR(+VLOOKUP(BF43,インプットシート!$C:$X,22,0),"")</f>
        <v/>
      </c>
      <c r="BH43" s="127" t="str">
        <f>IFERROR(+VLOOKUP(BF43,インプットシート!$C:$X,18,0),"")</f>
        <v/>
      </c>
      <c r="BJ43" s="127" t="str">
        <f t="shared" si="15"/>
        <v>寄付金・協賛金収入41</v>
      </c>
      <c r="BK43" s="127" t="str">
        <f>IFERROR(+VLOOKUP(BJ43,インプットシート!$C:$X,22,0),"")</f>
        <v/>
      </c>
      <c r="BL43" s="127" t="str">
        <f>IFERROR(+VLOOKUP(BJ43,インプットシート!$C:$X,18,0),"")</f>
        <v/>
      </c>
      <c r="BN43" s="127" t="str">
        <f t="shared" si="16"/>
        <v>一般会計繰入金41</v>
      </c>
      <c r="BO43" s="127" t="str">
        <f>IFERROR(+VLOOKUP(BN43,インプットシート!$C:$X,22,0),"")</f>
        <v/>
      </c>
      <c r="BP43" s="127" t="str">
        <f>IFERROR(+VLOOKUP(BN43,インプットシート!$C:$X,18,0),"")</f>
        <v/>
      </c>
    </row>
    <row r="44" spans="1:68">
      <c r="A44">
        <v>42</v>
      </c>
      <c r="B44" s="127" t="str">
        <f t="shared" si="0"/>
        <v>謝金42</v>
      </c>
      <c r="C44" s="127" t="str">
        <f>IFERROR(+VLOOKUP(B44,インプットシート!C:X,22,0),"")</f>
        <v/>
      </c>
      <c r="D44" s="127" t="str">
        <f>IFERROR(+VLOOKUP(B44,インプットシート!C:X,18,0),"")</f>
        <v/>
      </c>
      <c r="F44" s="127" t="str">
        <f t="shared" si="1"/>
        <v>旅費42</v>
      </c>
      <c r="G44" s="127" t="str">
        <f>IFERROR(+VLOOKUP(F44,インプットシート!$C:$X,22,0),"")</f>
        <v/>
      </c>
      <c r="H44" s="127" t="str">
        <f>IFERROR(+VLOOKUP(F44,インプットシート!$C:$X,18,0),"")</f>
        <v/>
      </c>
      <c r="J44" s="127" t="str">
        <f t="shared" si="2"/>
        <v>賃金42</v>
      </c>
      <c r="K44" s="127" t="str">
        <f>IFERROR(+VLOOKUP(J44,インプットシート!$C:$X,22,0),"")</f>
        <v/>
      </c>
      <c r="L44" s="127" t="str">
        <f>IFERROR(+VLOOKUP(J44,インプットシート!$C:$X,18,0),"")</f>
        <v/>
      </c>
      <c r="N44" s="127" t="str">
        <f t="shared" si="3"/>
        <v>家賃42</v>
      </c>
      <c r="O44" s="127" t="str">
        <f>IFERROR(+VLOOKUP(N44,インプットシート!$C:$X,22,0),"")</f>
        <v/>
      </c>
      <c r="P44" s="127" t="str">
        <f>IFERROR(+VLOOKUP(N44,インプットシート!$C:$X,18,0),"")</f>
        <v/>
      </c>
      <c r="R44" s="127" t="str">
        <f t="shared" si="4"/>
        <v>光熱水費42</v>
      </c>
      <c r="S44" s="127" t="str">
        <f>IFERROR(+VLOOKUP(R44,インプットシート!$C:$X,22,0),"")</f>
        <v/>
      </c>
      <c r="T44" s="127" t="str">
        <f>IFERROR(+VLOOKUP(R44,インプットシート!$C:$X,18,0),"")</f>
        <v/>
      </c>
      <c r="V44" s="127" t="str">
        <f t="shared" si="5"/>
        <v>備品購入費42</v>
      </c>
      <c r="W44" s="127" t="str">
        <f>IFERROR(+VLOOKUP(V44,インプットシート!$C:$X,22,0),"")</f>
        <v/>
      </c>
      <c r="X44" s="127" t="str">
        <f>IFERROR(+VLOOKUP(V44,インプットシート!$C:$X,18,0),"")</f>
        <v/>
      </c>
      <c r="Z44" s="127" t="str">
        <f t="shared" si="6"/>
        <v>消耗品費42</v>
      </c>
      <c r="AA44" s="127" t="str">
        <f>IFERROR(+VLOOKUP(Z44,インプットシート!$C:$X,22,0),"")</f>
        <v/>
      </c>
      <c r="AB44" s="127" t="str">
        <f>IFERROR(+VLOOKUP(Z44,インプットシート!$C:$X,18,0),"")</f>
        <v/>
      </c>
      <c r="AD44" s="127" t="str">
        <f t="shared" si="7"/>
        <v>借料損料42</v>
      </c>
      <c r="AE44" s="127" t="str">
        <f>IFERROR(+VLOOKUP(AD44,インプットシート!$C:$X,22,0),"")</f>
        <v/>
      </c>
      <c r="AF44" s="127" t="str">
        <f>IFERROR(+VLOOKUP(AD44,インプットシート!$C:$X,18,0),"")</f>
        <v/>
      </c>
      <c r="AH44" s="127" t="str">
        <f t="shared" si="8"/>
        <v>印刷製本費42</v>
      </c>
      <c r="AI44" s="127" t="str">
        <f>IFERROR(+VLOOKUP(AH44,インプットシート!$C:$X,22,0),"")</f>
        <v/>
      </c>
      <c r="AJ44" s="127" t="str">
        <f>IFERROR(+VLOOKUP(AH44,インプットシート!$C:$X,18,0),"")</f>
        <v/>
      </c>
      <c r="AL44" s="127" t="str">
        <f t="shared" si="9"/>
        <v>通信運搬費42</v>
      </c>
      <c r="AM44" s="127" t="str">
        <f>IFERROR(+VLOOKUP(AL44,インプットシート!$C:$X,22,0),"")</f>
        <v/>
      </c>
      <c r="AN44" s="127" t="str">
        <f>IFERROR(+VLOOKUP(AL44,インプットシート!$C:$X,18,0),"")</f>
        <v/>
      </c>
      <c r="AP44" s="127" t="str">
        <f t="shared" si="10"/>
        <v>委託費42</v>
      </c>
      <c r="AQ44" s="127" t="str">
        <f>IFERROR(+VLOOKUP(AP44,インプットシート!$C:$X,22,0),"")</f>
        <v/>
      </c>
      <c r="AR44" s="127" t="str">
        <f>IFERROR(+VLOOKUP(AP44,インプットシート!$C:$X,18,0),"")</f>
        <v/>
      </c>
      <c r="AT44" s="127" t="str">
        <f t="shared" si="11"/>
        <v>雑役務費42</v>
      </c>
      <c r="AU44" s="127" t="str">
        <f>IFERROR(+VLOOKUP(AT44,インプットシート!$C:$X,22,0),"")</f>
        <v/>
      </c>
      <c r="AV44" s="127" t="str">
        <f>IFERROR(+VLOOKUP(AT44,インプットシート!$C:$X,18,0),"")</f>
        <v/>
      </c>
      <c r="AX44" s="127" t="str">
        <f t="shared" si="12"/>
        <v>保険料42</v>
      </c>
      <c r="AY44" s="127" t="str">
        <f>IFERROR(+VLOOKUP(AX44,インプットシート!$C:$X,22,0),"")</f>
        <v/>
      </c>
      <c r="AZ44" s="127" t="str">
        <f>IFERROR(+VLOOKUP(AX44,インプットシート!$C:$X,18,0),"")</f>
        <v/>
      </c>
      <c r="BB44" s="127" t="str">
        <f t="shared" si="13"/>
        <v>その他の経費42</v>
      </c>
      <c r="BC44" s="127" t="str">
        <f>IFERROR(+VLOOKUP(BB44,インプットシート!$C:$X,22,0),"")</f>
        <v/>
      </c>
      <c r="BD44" s="127" t="str">
        <f>IFERROR(+VLOOKUP(BB44,インプットシート!$C:$X,18,0),"")</f>
        <v/>
      </c>
      <c r="BF44" s="127" t="str">
        <f t="shared" si="14"/>
        <v>参加費収入42</v>
      </c>
      <c r="BG44" s="127" t="str">
        <f>IFERROR(+VLOOKUP(BF44,インプットシート!$C:$X,22,0),"")</f>
        <v/>
      </c>
      <c r="BH44" s="127" t="str">
        <f>IFERROR(+VLOOKUP(BF44,インプットシート!$C:$X,18,0),"")</f>
        <v/>
      </c>
      <c r="BJ44" s="127" t="str">
        <f t="shared" si="15"/>
        <v>寄付金・協賛金収入42</v>
      </c>
      <c r="BK44" s="127" t="str">
        <f>IFERROR(+VLOOKUP(BJ44,インプットシート!$C:$X,22,0),"")</f>
        <v/>
      </c>
      <c r="BL44" s="127" t="str">
        <f>IFERROR(+VLOOKUP(BJ44,インプットシート!$C:$X,18,0),"")</f>
        <v/>
      </c>
      <c r="BN44" s="127" t="str">
        <f t="shared" si="16"/>
        <v>一般会計繰入金42</v>
      </c>
      <c r="BO44" s="127" t="str">
        <f>IFERROR(+VLOOKUP(BN44,インプットシート!$C:$X,22,0),"")</f>
        <v/>
      </c>
      <c r="BP44" s="127" t="str">
        <f>IFERROR(+VLOOKUP(BN44,インプットシート!$C:$X,18,0),"")</f>
        <v/>
      </c>
    </row>
    <row r="45" spans="1:68">
      <c r="A45">
        <v>43</v>
      </c>
      <c r="B45" s="127" t="str">
        <f t="shared" si="0"/>
        <v>謝金43</v>
      </c>
      <c r="C45" s="127" t="str">
        <f>IFERROR(+VLOOKUP(B45,インプットシート!C:X,22,0),"")</f>
        <v/>
      </c>
      <c r="D45" s="127" t="str">
        <f>IFERROR(+VLOOKUP(B45,インプットシート!C:X,18,0),"")</f>
        <v/>
      </c>
      <c r="F45" s="127" t="str">
        <f t="shared" si="1"/>
        <v>旅費43</v>
      </c>
      <c r="G45" s="127" t="str">
        <f>IFERROR(+VLOOKUP(F45,インプットシート!$C:$X,22,0),"")</f>
        <v/>
      </c>
      <c r="H45" s="127" t="str">
        <f>IFERROR(+VLOOKUP(F45,インプットシート!$C:$X,18,0),"")</f>
        <v/>
      </c>
      <c r="J45" s="127" t="str">
        <f t="shared" si="2"/>
        <v>賃金43</v>
      </c>
      <c r="K45" s="127" t="str">
        <f>IFERROR(+VLOOKUP(J45,インプットシート!$C:$X,22,0),"")</f>
        <v/>
      </c>
      <c r="L45" s="127" t="str">
        <f>IFERROR(+VLOOKUP(J45,インプットシート!$C:$X,18,0),"")</f>
        <v/>
      </c>
      <c r="N45" s="127" t="str">
        <f t="shared" si="3"/>
        <v>家賃43</v>
      </c>
      <c r="O45" s="127" t="str">
        <f>IFERROR(+VLOOKUP(N45,インプットシート!$C:$X,22,0),"")</f>
        <v/>
      </c>
      <c r="P45" s="127" t="str">
        <f>IFERROR(+VLOOKUP(N45,インプットシート!$C:$X,18,0),"")</f>
        <v/>
      </c>
      <c r="R45" s="127" t="str">
        <f t="shared" si="4"/>
        <v>光熱水費43</v>
      </c>
      <c r="S45" s="127" t="str">
        <f>IFERROR(+VLOOKUP(R45,インプットシート!$C:$X,22,0),"")</f>
        <v/>
      </c>
      <c r="T45" s="127" t="str">
        <f>IFERROR(+VLOOKUP(R45,インプットシート!$C:$X,18,0),"")</f>
        <v/>
      </c>
      <c r="V45" s="127" t="str">
        <f t="shared" si="5"/>
        <v>備品購入費43</v>
      </c>
      <c r="W45" s="127" t="str">
        <f>IFERROR(+VLOOKUP(V45,インプットシート!$C:$X,22,0),"")</f>
        <v/>
      </c>
      <c r="X45" s="127" t="str">
        <f>IFERROR(+VLOOKUP(V45,インプットシート!$C:$X,18,0),"")</f>
        <v/>
      </c>
      <c r="Z45" s="127" t="str">
        <f t="shared" si="6"/>
        <v>消耗品費43</v>
      </c>
      <c r="AA45" s="127" t="str">
        <f>IFERROR(+VLOOKUP(Z45,インプットシート!$C:$X,22,0),"")</f>
        <v/>
      </c>
      <c r="AB45" s="127" t="str">
        <f>IFERROR(+VLOOKUP(Z45,インプットシート!$C:$X,18,0),"")</f>
        <v/>
      </c>
      <c r="AD45" s="127" t="str">
        <f t="shared" si="7"/>
        <v>借料損料43</v>
      </c>
      <c r="AE45" s="127" t="str">
        <f>IFERROR(+VLOOKUP(AD45,インプットシート!$C:$X,22,0),"")</f>
        <v/>
      </c>
      <c r="AF45" s="127" t="str">
        <f>IFERROR(+VLOOKUP(AD45,インプットシート!$C:$X,18,0),"")</f>
        <v/>
      </c>
      <c r="AH45" s="127" t="str">
        <f t="shared" si="8"/>
        <v>印刷製本費43</v>
      </c>
      <c r="AI45" s="127" t="str">
        <f>IFERROR(+VLOOKUP(AH45,インプットシート!$C:$X,22,0),"")</f>
        <v/>
      </c>
      <c r="AJ45" s="127" t="str">
        <f>IFERROR(+VLOOKUP(AH45,インプットシート!$C:$X,18,0),"")</f>
        <v/>
      </c>
      <c r="AL45" s="127" t="str">
        <f t="shared" si="9"/>
        <v>通信運搬費43</v>
      </c>
      <c r="AM45" s="127" t="str">
        <f>IFERROR(+VLOOKUP(AL45,インプットシート!$C:$X,22,0),"")</f>
        <v/>
      </c>
      <c r="AN45" s="127" t="str">
        <f>IFERROR(+VLOOKUP(AL45,インプットシート!$C:$X,18,0),"")</f>
        <v/>
      </c>
      <c r="AP45" s="127" t="str">
        <f t="shared" si="10"/>
        <v>委託費43</v>
      </c>
      <c r="AQ45" s="127" t="str">
        <f>IFERROR(+VLOOKUP(AP45,インプットシート!$C:$X,22,0),"")</f>
        <v/>
      </c>
      <c r="AR45" s="127" t="str">
        <f>IFERROR(+VLOOKUP(AP45,インプットシート!$C:$X,18,0),"")</f>
        <v/>
      </c>
      <c r="AT45" s="127" t="str">
        <f t="shared" si="11"/>
        <v>雑役務費43</v>
      </c>
      <c r="AU45" s="127" t="str">
        <f>IFERROR(+VLOOKUP(AT45,インプットシート!$C:$X,22,0),"")</f>
        <v/>
      </c>
      <c r="AV45" s="127" t="str">
        <f>IFERROR(+VLOOKUP(AT45,インプットシート!$C:$X,18,0),"")</f>
        <v/>
      </c>
      <c r="AX45" s="127" t="str">
        <f t="shared" si="12"/>
        <v>保険料43</v>
      </c>
      <c r="AY45" s="127" t="str">
        <f>IFERROR(+VLOOKUP(AX45,インプットシート!$C:$X,22,0),"")</f>
        <v/>
      </c>
      <c r="AZ45" s="127" t="str">
        <f>IFERROR(+VLOOKUP(AX45,インプットシート!$C:$X,18,0),"")</f>
        <v/>
      </c>
      <c r="BB45" s="127" t="str">
        <f t="shared" si="13"/>
        <v>その他の経費43</v>
      </c>
      <c r="BC45" s="127" t="str">
        <f>IFERROR(+VLOOKUP(BB45,インプットシート!$C:$X,22,0),"")</f>
        <v/>
      </c>
      <c r="BD45" s="127" t="str">
        <f>IFERROR(+VLOOKUP(BB45,インプットシート!$C:$X,18,0),"")</f>
        <v/>
      </c>
      <c r="BF45" s="127" t="str">
        <f t="shared" si="14"/>
        <v>参加費収入43</v>
      </c>
      <c r="BG45" s="127" t="str">
        <f>IFERROR(+VLOOKUP(BF45,インプットシート!$C:$X,22,0),"")</f>
        <v/>
      </c>
      <c r="BH45" s="127" t="str">
        <f>IFERROR(+VLOOKUP(BF45,インプットシート!$C:$X,18,0),"")</f>
        <v/>
      </c>
      <c r="BJ45" s="127" t="str">
        <f t="shared" si="15"/>
        <v>寄付金・協賛金収入43</v>
      </c>
      <c r="BK45" s="127" t="str">
        <f>IFERROR(+VLOOKUP(BJ45,インプットシート!$C:$X,22,0),"")</f>
        <v/>
      </c>
      <c r="BL45" s="127" t="str">
        <f>IFERROR(+VLOOKUP(BJ45,インプットシート!$C:$X,18,0),"")</f>
        <v/>
      </c>
      <c r="BN45" s="127" t="str">
        <f t="shared" si="16"/>
        <v>一般会計繰入金43</v>
      </c>
      <c r="BO45" s="127" t="str">
        <f>IFERROR(+VLOOKUP(BN45,インプットシート!$C:$X,22,0),"")</f>
        <v/>
      </c>
      <c r="BP45" s="127" t="str">
        <f>IFERROR(+VLOOKUP(BN45,インプットシート!$C:$X,18,0),"")</f>
        <v/>
      </c>
    </row>
    <row r="46" spans="1:68">
      <c r="A46">
        <v>44</v>
      </c>
      <c r="B46" s="127" t="str">
        <f t="shared" si="0"/>
        <v>謝金44</v>
      </c>
      <c r="C46" s="127" t="str">
        <f>IFERROR(+VLOOKUP(B46,インプットシート!C:X,22,0),"")</f>
        <v/>
      </c>
      <c r="D46" s="127" t="str">
        <f>IFERROR(+VLOOKUP(B46,インプットシート!C:X,18,0),"")</f>
        <v/>
      </c>
      <c r="F46" s="127" t="str">
        <f t="shared" si="1"/>
        <v>旅費44</v>
      </c>
      <c r="G46" s="127" t="str">
        <f>IFERROR(+VLOOKUP(F46,インプットシート!$C:$X,22,0),"")</f>
        <v/>
      </c>
      <c r="H46" s="127" t="str">
        <f>IFERROR(+VLOOKUP(F46,インプットシート!$C:$X,18,0),"")</f>
        <v/>
      </c>
      <c r="J46" s="127" t="str">
        <f t="shared" si="2"/>
        <v>賃金44</v>
      </c>
      <c r="K46" s="127" t="str">
        <f>IFERROR(+VLOOKUP(J46,インプットシート!$C:$X,22,0),"")</f>
        <v/>
      </c>
      <c r="L46" s="127" t="str">
        <f>IFERROR(+VLOOKUP(J46,インプットシート!$C:$X,18,0),"")</f>
        <v/>
      </c>
      <c r="N46" s="127" t="str">
        <f t="shared" si="3"/>
        <v>家賃44</v>
      </c>
      <c r="O46" s="127" t="str">
        <f>IFERROR(+VLOOKUP(N46,インプットシート!$C:$X,22,0),"")</f>
        <v/>
      </c>
      <c r="P46" s="127" t="str">
        <f>IFERROR(+VLOOKUP(N46,インプットシート!$C:$X,18,0),"")</f>
        <v/>
      </c>
      <c r="R46" s="127" t="str">
        <f t="shared" si="4"/>
        <v>光熱水費44</v>
      </c>
      <c r="S46" s="127" t="str">
        <f>IFERROR(+VLOOKUP(R46,インプットシート!$C:$X,22,0),"")</f>
        <v/>
      </c>
      <c r="T46" s="127" t="str">
        <f>IFERROR(+VLOOKUP(R46,インプットシート!$C:$X,18,0),"")</f>
        <v/>
      </c>
      <c r="V46" s="127" t="str">
        <f t="shared" si="5"/>
        <v>備品購入費44</v>
      </c>
      <c r="W46" s="127" t="str">
        <f>IFERROR(+VLOOKUP(V46,インプットシート!$C:$X,22,0),"")</f>
        <v/>
      </c>
      <c r="X46" s="127" t="str">
        <f>IFERROR(+VLOOKUP(V46,インプットシート!$C:$X,18,0),"")</f>
        <v/>
      </c>
      <c r="Z46" s="127" t="str">
        <f t="shared" si="6"/>
        <v>消耗品費44</v>
      </c>
      <c r="AA46" s="127" t="str">
        <f>IFERROR(+VLOOKUP(Z46,インプットシート!$C:$X,22,0),"")</f>
        <v/>
      </c>
      <c r="AB46" s="127" t="str">
        <f>IFERROR(+VLOOKUP(Z46,インプットシート!$C:$X,18,0),"")</f>
        <v/>
      </c>
      <c r="AD46" s="127" t="str">
        <f t="shared" si="7"/>
        <v>借料損料44</v>
      </c>
      <c r="AE46" s="127" t="str">
        <f>IFERROR(+VLOOKUP(AD46,インプットシート!$C:$X,22,0),"")</f>
        <v/>
      </c>
      <c r="AF46" s="127" t="str">
        <f>IFERROR(+VLOOKUP(AD46,インプットシート!$C:$X,18,0),"")</f>
        <v/>
      </c>
      <c r="AH46" s="127" t="str">
        <f t="shared" si="8"/>
        <v>印刷製本費44</v>
      </c>
      <c r="AI46" s="127" t="str">
        <f>IFERROR(+VLOOKUP(AH46,インプットシート!$C:$X,22,0),"")</f>
        <v/>
      </c>
      <c r="AJ46" s="127" t="str">
        <f>IFERROR(+VLOOKUP(AH46,インプットシート!$C:$X,18,0),"")</f>
        <v/>
      </c>
      <c r="AL46" s="127" t="str">
        <f t="shared" si="9"/>
        <v>通信運搬費44</v>
      </c>
      <c r="AM46" s="127" t="str">
        <f>IFERROR(+VLOOKUP(AL46,インプットシート!$C:$X,22,0),"")</f>
        <v/>
      </c>
      <c r="AN46" s="127" t="str">
        <f>IFERROR(+VLOOKUP(AL46,インプットシート!$C:$X,18,0),"")</f>
        <v/>
      </c>
      <c r="AP46" s="127" t="str">
        <f t="shared" si="10"/>
        <v>委託費44</v>
      </c>
      <c r="AQ46" s="127" t="str">
        <f>IFERROR(+VLOOKUP(AP46,インプットシート!$C:$X,22,0),"")</f>
        <v/>
      </c>
      <c r="AR46" s="127" t="str">
        <f>IFERROR(+VLOOKUP(AP46,インプットシート!$C:$X,18,0),"")</f>
        <v/>
      </c>
      <c r="AT46" s="127" t="str">
        <f t="shared" si="11"/>
        <v>雑役務費44</v>
      </c>
      <c r="AU46" s="127" t="str">
        <f>IFERROR(+VLOOKUP(AT46,インプットシート!$C:$X,22,0),"")</f>
        <v/>
      </c>
      <c r="AV46" s="127" t="str">
        <f>IFERROR(+VLOOKUP(AT46,インプットシート!$C:$X,18,0),"")</f>
        <v/>
      </c>
      <c r="AX46" s="127" t="str">
        <f t="shared" si="12"/>
        <v>保険料44</v>
      </c>
      <c r="AY46" s="127" t="str">
        <f>IFERROR(+VLOOKUP(AX46,インプットシート!$C:$X,22,0),"")</f>
        <v/>
      </c>
      <c r="AZ46" s="127" t="str">
        <f>IFERROR(+VLOOKUP(AX46,インプットシート!$C:$X,18,0),"")</f>
        <v/>
      </c>
      <c r="BB46" s="127" t="str">
        <f t="shared" si="13"/>
        <v>その他の経費44</v>
      </c>
      <c r="BC46" s="127" t="str">
        <f>IFERROR(+VLOOKUP(BB46,インプットシート!$C:$X,22,0),"")</f>
        <v/>
      </c>
      <c r="BD46" s="127" t="str">
        <f>IFERROR(+VLOOKUP(BB46,インプットシート!$C:$X,18,0),"")</f>
        <v/>
      </c>
      <c r="BF46" s="127" t="str">
        <f t="shared" si="14"/>
        <v>参加費収入44</v>
      </c>
      <c r="BG46" s="127" t="str">
        <f>IFERROR(+VLOOKUP(BF46,インプットシート!$C:$X,22,0),"")</f>
        <v/>
      </c>
      <c r="BH46" s="127" t="str">
        <f>IFERROR(+VLOOKUP(BF46,インプットシート!$C:$X,18,0),"")</f>
        <v/>
      </c>
      <c r="BJ46" s="127" t="str">
        <f t="shared" si="15"/>
        <v>寄付金・協賛金収入44</v>
      </c>
      <c r="BK46" s="127" t="str">
        <f>IFERROR(+VLOOKUP(BJ46,インプットシート!$C:$X,22,0),"")</f>
        <v/>
      </c>
      <c r="BL46" s="127" t="str">
        <f>IFERROR(+VLOOKUP(BJ46,インプットシート!$C:$X,18,0),"")</f>
        <v/>
      </c>
      <c r="BN46" s="127" t="str">
        <f t="shared" si="16"/>
        <v>一般会計繰入金44</v>
      </c>
      <c r="BO46" s="127" t="str">
        <f>IFERROR(+VLOOKUP(BN46,インプットシート!$C:$X,22,0),"")</f>
        <v/>
      </c>
      <c r="BP46" s="127" t="str">
        <f>IFERROR(+VLOOKUP(BN46,インプットシート!$C:$X,18,0),"")</f>
        <v/>
      </c>
    </row>
    <row r="47" spans="1:68">
      <c r="A47">
        <v>45</v>
      </c>
      <c r="B47" s="127" t="str">
        <f t="shared" si="0"/>
        <v>謝金45</v>
      </c>
      <c r="C47" s="127" t="str">
        <f>IFERROR(+VLOOKUP(B47,インプットシート!C:X,22,0),"")</f>
        <v/>
      </c>
      <c r="D47" s="127" t="str">
        <f>IFERROR(+VLOOKUP(B47,インプットシート!C:X,18,0),"")</f>
        <v/>
      </c>
      <c r="F47" s="127" t="str">
        <f t="shared" si="1"/>
        <v>旅費45</v>
      </c>
      <c r="G47" s="127" t="str">
        <f>IFERROR(+VLOOKUP(F47,インプットシート!$C:$X,22,0),"")</f>
        <v/>
      </c>
      <c r="H47" s="127" t="str">
        <f>IFERROR(+VLOOKUP(F47,インプットシート!$C:$X,18,0),"")</f>
        <v/>
      </c>
      <c r="J47" s="127" t="str">
        <f t="shared" si="2"/>
        <v>賃金45</v>
      </c>
      <c r="K47" s="127" t="str">
        <f>IFERROR(+VLOOKUP(J47,インプットシート!$C:$X,22,0),"")</f>
        <v/>
      </c>
      <c r="L47" s="127" t="str">
        <f>IFERROR(+VLOOKUP(J47,インプットシート!$C:$X,18,0),"")</f>
        <v/>
      </c>
      <c r="N47" s="127" t="str">
        <f t="shared" si="3"/>
        <v>家賃45</v>
      </c>
      <c r="O47" s="127" t="str">
        <f>IFERROR(+VLOOKUP(N47,インプットシート!$C:$X,22,0),"")</f>
        <v/>
      </c>
      <c r="P47" s="127" t="str">
        <f>IFERROR(+VLOOKUP(N47,インプットシート!$C:$X,18,0),"")</f>
        <v/>
      </c>
      <c r="R47" s="127" t="str">
        <f t="shared" si="4"/>
        <v>光熱水費45</v>
      </c>
      <c r="S47" s="127" t="str">
        <f>IFERROR(+VLOOKUP(R47,インプットシート!$C:$X,22,0),"")</f>
        <v/>
      </c>
      <c r="T47" s="127" t="str">
        <f>IFERROR(+VLOOKUP(R47,インプットシート!$C:$X,18,0),"")</f>
        <v/>
      </c>
      <c r="V47" s="127" t="str">
        <f t="shared" si="5"/>
        <v>備品購入費45</v>
      </c>
      <c r="W47" s="127" t="str">
        <f>IFERROR(+VLOOKUP(V47,インプットシート!$C:$X,22,0),"")</f>
        <v/>
      </c>
      <c r="X47" s="127" t="str">
        <f>IFERROR(+VLOOKUP(V47,インプットシート!$C:$X,18,0),"")</f>
        <v/>
      </c>
      <c r="Z47" s="127" t="str">
        <f t="shared" si="6"/>
        <v>消耗品費45</v>
      </c>
      <c r="AA47" s="127" t="str">
        <f>IFERROR(+VLOOKUP(Z47,インプットシート!$C:$X,22,0),"")</f>
        <v/>
      </c>
      <c r="AB47" s="127" t="str">
        <f>IFERROR(+VLOOKUP(Z47,インプットシート!$C:$X,18,0),"")</f>
        <v/>
      </c>
      <c r="AD47" s="127" t="str">
        <f t="shared" si="7"/>
        <v>借料損料45</v>
      </c>
      <c r="AE47" s="127" t="str">
        <f>IFERROR(+VLOOKUP(AD47,インプットシート!$C:$X,22,0),"")</f>
        <v/>
      </c>
      <c r="AF47" s="127" t="str">
        <f>IFERROR(+VLOOKUP(AD47,インプットシート!$C:$X,18,0),"")</f>
        <v/>
      </c>
      <c r="AH47" s="127" t="str">
        <f t="shared" si="8"/>
        <v>印刷製本費45</v>
      </c>
      <c r="AI47" s="127" t="str">
        <f>IFERROR(+VLOOKUP(AH47,インプットシート!$C:$X,22,0),"")</f>
        <v/>
      </c>
      <c r="AJ47" s="127" t="str">
        <f>IFERROR(+VLOOKUP(AH47,インプットシート!$C:$X,18,0),"")</f>
        <v/>
      </c>
      <c r="AL47" s="127" t="str">
        <f t="shared" si="9"/>
        <v>通信運搬費45</v>
      </c>
      <c r="AM47" s="127" t="str">
        <f>IFERROR(+VLOOKUP(AL47,インプットシート!$C:$X,22,0),"")</f>
        <v/>
      </c>
      <c r="AN47" s="127" t="str">
        <f>IFERROR(+VLOOKUP(AL47,インプットシート!$C:$X,18,0),"")</f>
        <v/>
      </c>
      <c r="AP47" s="127" t="str">
        <f t="shared" si="10"/>
        <v>委託費45</v>
      </c>
      <c r="AQ47" s="127" t="str">
        <f>IFERROR(+VLOOKUP(AP47,インプットシート!$C:$X,22,0),"")</f>
        <v/>
      </c>
      <c r="AR47" s="127" t="str">
        <f>IFERROR(+VLOOKUP(AP47,インプットシート!$C:$X,18,0),"")</f>
        <v/>
      </c>
      <c r="AT47" s="127" t="str">
        <f t="shared" si="11"/>
        <v>雑役務費45</v>
      </c>
      <c r="AU47" s="127" t="str">
        <f>IFERROR(+VLOOKUP(AT47,インプットシート!$C:$X,22,0),"")</f>
        <v/>
      </c>
      <c r="AV47" s="127" t="str">
        <f>IFERROR(+VLOOKUP(AT47,インプットシート!$C:$X,18,0),"")</f>
        <v/>
      </c>
      <c r="AX47" s="127" t="str">
        <f t="shared" si="12"/>
        <v>保険料45</v>
      </c>
      <c r="AY47" s="127" t="str">
        <f>IFERROR(+VLOOKUP(AX47,インプットシート!$C:$X,22,0),"")</f>
        <v/>
      </c>
      <c r="AZ47" s="127" t="str">
        <f>IFERROR(+VLOOKUP(AX47,インプットシート!$C:$X,18,0),"")</f>
        <v/>
      </c>
      <c r="BB47" s="127" t="str">
        <f t="shared" si="13"/>
        <v>その他の経費45</v>
      </c>
      <c r="BC47" s="127" t="str">
        <f>IFERROR(+VLOOKUP(BB47,インプットシート!$C:$X,22,0),"")</f>
        <v/>
      </c>
      <c r="BD47" s="127" t="str">
        <f>IFERROR(+VLOOKUP(BB47,インプットシート!$C:$X,18,0),"")</f>
        <v/>
      </c>
      <c r="BF47" s="127" t="str">
        <f t="shared" si="14"/>
        <v>参加費収入45</v>
      </c>
      <c r="BG47" s="127" t="str">
        <f>IFERROR(+VLOOKUP(BF47,インプットシート!$C:$X,22,0),"")</f>
        <v/>
      </c>
      <c r="BH47" s="127" t="str">
        <f>IFERROR(+VLOOKUP(BF47,インプットシート!$C:$X,18,0),"")</f>
        <v/>
      </c>
      <c r="BJ47" s="127" t="str">
        <f t="shared" si="15"/>
        <v>寄付金・協賛金収入45</v>
      </c>
      <c r="BK47" s="127" t="str">
        <f>IFERROR(+VLOOKUP(BJ47,インプットシート!$C:$X,22,0),"")</f>
        <v/>
      </c>
      <c r="BL47" s="127" t="str">
        <f>IFERROR(+VLOOKUP(BJ47,インプットシート!$C:$X,18,0),"")</f>
        <v/>
      </c>
      <c r="BN47" s="127" t="str">
        <f t="shared" si="16"/>
        <v>一般会計繰入金45</v>
      </c>
      <c r="BO47" s="127" t="str">
        <f>IFERROR(+VLOOKUP(BN47,インプットシート!$C:$X,22,0),"")</f>
        <v/>
      </c>
      <c r="BP47" s="127" t="str">
        <f>IFERROR(+VLOOKUP(BN47,インプットシート!$C:$X,18,0),"")</f>
        <v/>
      </c>
    </row>
    <row r="48" spans="1:68">
      <c r="A48">
        <v>46</v>
      </c>
      <c r="B48" s="127" t="str">
        <f t="shared" si="0"/>
        <v>謝金46</v>
      </c>
      <c r="C48" s="127" t="str">
        <f>IFERROR(+VLOOKUP(B48,インプットシート!C:X,22,0),"")</f>
        <v/>
      </c>
      <c r="D48" s="127" t="str">
        <f>IFERROR(+VLOOKUP(B48,インプットシート!C:X,18,0),"")</f>
        <v/>
      </c>
      <c r="F48" s="127" t="str">
        <f t="shared" si="1"/>
        <v>旅費46</v>
      </c>
      <c r="G48" s="127" t="str">
        <f>IFERROR(+VLOOKUP(F48,インプットシート!$C:$X,22,0),"")</f>
        <v/>
      </c>
      <c r="H48" s="127" t="str">
        <f>IFERROR(+VLOOKUP(F48,インプットシート!$C:$X,18,0),"")</f>
        <v/>
      </c>
      <c r="J48" s="127" t="str">
        <f t="shared" si="2"/>
        <v>賃金46</v>
      </c>
      <c r="K48" s="127" t="str">
        <f>IFERROR(+VLOOKUP(J48,インプットシート!$C:$X,22,0),"")</f>
        <v/>
      </c>
      <c r="L48" s="127" t="str">
        <f>IFERROR(+VLOOKUP(J48,インプットシート!$C:$X,18,0),"")</f>
        <v/>
      </c>
      <c r="N48" s="127" t="str">
        <f t="shared" si="3"/>
        <v>家賃46</v>
      </c>
      <c r="O48" s="127" t="str">
        <f>IFERROR(+VLOOKUP(N48,インプットシート!$C:$X,22,0),"")</f>
        <v/>
      </c>
      <c r="P48" s="127" t="str">
        <f>IFERROR(+VLOOKUP(N48,インプットシート!$C:$X,18,0),"")</f>
        <v/>
      </c>
      <c r="R48" s="127" t="str">
        <f t="shared" si="4"/>
        <v>光熱水費46</v>
      </c>
      <c r="S48" s="127" t="str">
        <f>IFERROR(+VLOOKUP(R48,インプットシート!$C:$X,22,0),"")</f>
        <v/>
      </c>
      <c r="T48" s="127" t="str">
        <f>IFERROR(+VLOOKUP(R48,インプットシート!$C:$X,18,0),"")</f>
        <v/>
      </c>
      <c r="V48" s="127" t="str">
        <f t="shared" si="5"/>
        <v>備品購入費46</v>
      </c>
      <c r="W48" s="127" t="str">
        <f>IFERROR(+VLOOKUP(V48,インプットシート!$C:$X,22,0),"")</f>
        <v/>
      </c>
      <c r="X48" s="127" t="str">
        <f>IFERROR(+VLOOKUP(V48,インプットシート!$C:$X,18,0),"")</f>
        <v/>
      </c>
      <c r="Z48" s="127" t="str">
        <f t="shared" si="6"/>
        <v>消耗品費46</v>
      </c>
      <c r="AA48" s="127" t="str">
        <f>IFERROR(+VLOOKUP(Z48,インプットシート!$C:$X,22,0),"")</f>
        <v/>
      </c>
      <c r="AB48" s="127" t="str">
        <f>IFERROR(+VLOOKUP(Z48,インプットシート!$C:$X,18,0),"")</f>
        <v/>
      </c>
      <c r="AD48" s="127" t="str">
        <f t="shared" si="7"/>
        <v>借料損料46</v>
      </c>
      <c r="AE48" s="127" t="str">
        <f>IFERROR(+VLOOKUP(AD48,インプットシート!$C:$X,22,0),"")</f>
        <v/>
      </c>
      <c r="AF48" s="127" t="str">
        <f>IFERROR(+VLOOKUP(AD48,インプットシート!$C:$X,18,0),"")</f>
        <v/>
      </c>
      <c r="AH48" s="127" t="str">
        <f t="shared" si="8"/>
        <v>印刷製本費46</v>
      </c>
      <c r="AI48" s="127" t="str">
        <f>IFERROR(+VLOOKUP(AH48,インプットシート!$C:$X,22,0),"")</f>
        <v/>
      </c>
      <c r="AJ48" s="127" t="str">
        <f>IFERROR(+VLOOKUP(AH48,インプットシート!$C:$X,18,0),"")</f>
        <v/>
      </c>
      <c r="AL48" s="127" t="str">
        <f t="shared" si="9"/>
        <v>通信運搬費46</v>
      </c>
      <c r="AM48" s="127" t="str">
        <f>IFERROR(+VLOOKUP(AL48,インプットシート!$C:$X,22,0),"")</f>
        <v/>
      </c>
      <c r="AN48" s="127" t="str">
        <f>IFERROR(+VLOOKUP(AL48,インプットシート!$C:$X,18,0),"")</f>
        <v/>
      </c>
      <c r="AP48" s="127" t="str">
        <f t="shared" si="10"/>
        <v>委託費46</v>
      </c>
      <c r="AQ48" s="127" t="str">
        <f>IFERROR(+VLOOKUP(AP48,インプットシート!$C:$X,22,0),"")</f>
        <v/>
      </c>
      <c r="AR48" s="127" t="str">
        <f>IFERROR(+VLOOKUP(AP48,インプットシート!$C:$X,18,0),"")</f>
        <v/>
      </c>
      <c r="AT48" s="127" t="str">
        <f t="shared" si="11"/>
        <v>雑役務費46</v>
      </c>
      <c r="AU48" s="127" t="str">
        <f>IFERROR(+VLOOKUP(AT48,インプットシート!$C:$X,22,0),"")</f>
        <v/>
      </c>
      <c r="AV48" s="127" t="str">
        <f>IFERROR(+VLOOKUP(AT48,インプットシート!$C:$X,18,0),"")</f>
        <v/>
      </c>
      <c r="AX48" s="127" t="str">
        <f t="shared" si="12"/>
        <v>保険料46</v>
      </c>
      <c r="AY48" s="127" t="str">
        <f>IFERROR(+VLOOKUP(AX48,インプットシート!$C:$X,22,0),"")</f>
        <v/>
      </c>
      <c r="AZ48" s="127" t="str">
        <f>IFERROR(+VLOOKUP(AX48,インプットシート!$C:$X,18,0),"")</f>
        <v/>
      </c>
      <c r="BB48" s="127" t="str">
        <f t="shared" si="13"/>
        <v>その他の経費46</v>
      </c>
      <c r="BC48" s="127" t="str">
        <f>IFERROR(+VLOOKUP(BB48,インプットシート!$C:$X,22,0),"")</f>
        <v/>
      </c>
      <c r="BD48" s="127" t="str">
        <f>IFERROR(+VLOOKUP(BB48,インプットシート!$C:$X,18,0),"")</f>
        <v/>
      </c>
      <c r="BF48" s="127" t="str">
        <f t="shared" si="14"/>
        <v>参加費収入46</v>
      </c>
      <c r="BG48" s="127" t="str">
        <f>IFERROR(+VLOOKUP(BF48,インプットシート!$C:$X,22,0),"")</f>
        <v/>
      </c>
      <c r="BH48" s="127" t="str">
        <f>IFERROR(+VLOOKUP(BF48,インプットシート!$C:$X,18,0),"")</f>
        <v/>
      </c>
      <c r="BJ48" s="127" t="str">
        <f t="shared" si="15"/>
        <v>寄付金・協賛金収入46</v>
      </c>
      <c r="BK48" s="127" t="str">
        <f>IFERROR(+VLOOKUP(BJ48,インプットシート!$C:$X,22,0),"")</f>
        <v/>
      </c>
      <c r="BL48" s="127" t="str">
        <f>IFERROR(+VLOOKUP(BJ48,インプットシート!$C:$X,18,0),"")</f>
        <v/>
      </c>
      <c r="BN48" s="127" t="str">
        <f t="shared" si="16"/>
        <v>一般会計繰入金46</v>
      </c>
      <c r="BO48" s="127" t="str">
        <f>IFERROR(+VLOOKUP(BN48,インプットシート!$C:$X,22,0),"")</f>
        <v/>
      </c>
      <c r="BP48" s="127" t="str">
        <f>IFERROR(+VLOOKUP(BN48,インプットシート!$C:$X,18,0),"")</f>
        <v/>
      </c>
    </row>
    <row r="49" spans="1:68">
      <c r="A49">
        <v>47</v>
      </c>
      <c r="B49" s="127" t="str">
        <f t="shared" si="0"/>
        <v>謝金47</v>
      </c>
      <c r="C49" s="127" t="str">
        <f>IFERROR(+VLOOKUP(B49,インプットシート!C:X,22,0),"")</f>
        <v/>
      </c>
      <c r="D49" s="127" t="str">
        <f>IFERROR(+VLOOKUP(B49,インプットシート!C:X,18,0),"")</f>
        <v/>
      </c>
      <c r="F49" s="127" t="str">
        <f t="shared" si="1"/>
        <v>旅費47</v>
      </c>
      <c r="G49" s="127" t="str">
        <f>IFERROR(+VLOOKUP(F49,インプットシート!$C:$X,22,0),"")</f>
        <v/>
      </c>
      <c r="H49" s="127" t="str">
        <f>IFERROR(+VLOOKUP(F49,インプットシート!$C:$X,18,0),"")</f>
        <v/>
      </c>
      <c r="J49" s="127" t="str">
        <f t="shared" si="2"/>
        <v>賃金47</v>
      </c>
      <c r="K49" s="127" t="str">
        <f>IFERROR(+VLOOKUP(J49,インプットシート!$C:$X,22,0),"")</f>
        <v/>
      </c>
      <c r="L49" s="127" t="str">
        <f>IFERROR(+VLOOKUP(J49,インプットシート!$C:$X,18,0),"")</f>
        <v/>
      </c>
      <c r="N49" s="127" t="str">
        <f t="shared" si="3"/>
        <v>家賃47</v>
      </c>
      <c r="O49" s="127" t="str">
        <f>IFERROR(+VLOOKUP(N49,インプットシート!$C:$X,22,0),"")</f>
        <v/>
      </c>
      <c r="P49" s="127" t="str">
        <f>IFERROR(+VLOOKUP(N49,インプットシート!$C:$X,18,0),"")</f>
        <v/>
      </c>
      <c r="R49" s="127" t="str">
        <f t="shared" si="4"/>
        <v>光熱水費47</v>
      </c>
      <c r="S49" s="127" t="str">
        <f>IFERROR(+VLOOKUP(R49,インプットシート!$C:$X,22,0),"")</f>
        <v/>
      </c>
      <c r="T49" s="127" t="str">
        <f>IFERROR(+VLOOKUP(R49,インプットシート!$C:$X,18,0),"")</f>
        <v/>
      </c>
      <c r="V49" s="127" t="str">
        <f t="shared" si="5"/>
        <v>備品購入費47</v>
      </c>
      <c r="W49" s="127" t="str">
        <f>IFERROR(+VLOOKUP(V49,インプットシート!$C:$X,22,0),"")</f>
        <v/>
      </c>
      <c r="X49" s="127" t="str">
        <f>IFERROR(+VLOOKUP(V49,インプットシート!$C:$X,18,0),"")</f>
        <v/>
      </c>
      <c r="Z49" s="127" t="str">
        <f t="shared" si="6"/>
        <v>消耗品費47</v>
      </c>
      <c r="AA49" s="127" t="str">
        <f>IFERROR(+VLOOKUP(Z49,インプットシート!$C:$X,22,0),"")</f>
        <v/>
      </c>
      <c r="AB49" s="127" t="str">
        <f>IFERROR(+VLOOKUP(Z49,インプットシート!$C:$X,18,0),"")</f>
        <v/>
      </c>
      <c r="AD49" s="127" t="str">
        <f t="shared" si="7"/>
        <v>借料損料47</v>
      </c>
      <c r="AE49" s="127" t="str">
        <f>IFERROR(+VLOOKUP(AD49,インプットシート!$C:$X,22,0),"")</f>
        <v/>
      </c>
      <c r="AF49" s="127" t="str">
        <f>IFERROR(+VLOOKUP(AD49,インプットシート!$C:$X,18,0),"")</f>
        <v/>
      </c>
      <c r="AH49" s="127" t="str">
        <f t="shared" si="8"/>
        <v>印刷製本費47</v>
      </c>
      <c r="AI49" s="127" t="str">
        <f>IFERROR(+VLOOKUP(AH49,インプットシート!$C:$X,22,0),"")</f>
        <v/>
      </c>
      <c r="AJ49" s="127" t="str">
        <f>IFERROR(+VLOOKUP(AH49,インプットシート!$C:$X,18,0),"")</f>
        <v/>
      </c>
      <c r="AL49" s="127" t="str">
        <f t="shared" si="9"/>
        <v>通信運搬費47</v>
      </c>
      <c r="AM49" s="127" t="str">
        <f>IFERROR(+VLOOKUP(AL49,インプットシート!$C:$X,22,0),"")</f>
        <v/>
      </c>
      <c r="AN49" s="127" t="str">
        <f>IFERROR(+VLOOKUP(AL49,インプットシート!$C:$X,18,0),"")</f>
        <v/>
      </c>
      <c r="AP49" s="127" t="str">
        <f t="shared" si="10"/>
        <v>委託費47</v>
      </c>
      <c r="AQ49" s="127" t="str">
        <f>IFERROR(+VLOOKUP(AP49,インプットシート!$C:$X,22,0),"")</f>
        <v/>
      </c>
      <c r="AR49" s="127" t="str">
        <f>IFERROR(+VLOOKUP(AP49,インプットシート!$C:$X,18,0),"")</f>
        <v/>
      </c>
      <c r="AT49" s="127" t="str">
        <f t="shared" si="11"/>
        <v>雑役務費47</v>
      </c>
      <c r="AU49" s="127" t="str">
        <f>IFERROR(+VLOOKUP(AT49,インプットシート!$C:$X,22,0),"")</f>
        <v/>
      </c>
      <c r="AV49" s="127" t="str">
        <f>IFERROR(+VLOOKUP(AT49,インプットシート!$C:$X,18,0),"")</f>
        <v/>
      </c>
      <c r="AX49" s="127" t="str">
        <f t="shared" si="12"/>
        <v>保険料47</v>
      </c>
      <c r="AY49" s="127" t="str">
        <f>IFERROR(+VLOOKUP(AX49,インプットシート!$C:$X,22,0),"")</f>
        <v/>
      </c>
      <c r="AZ49" s="127" t="str">
        <f>IFERROR(+VLOOKUP(AX49,インプットシート!$C:$X,18,0),"")</f>
        <v/>
      </c>
      <c r="BB49" s="127" t="str">
        <f t="shared" si="13"/>
        <v>その他の経費47</v>
      </c>
      <c r="BC49" s="127" t="str">
        <f>IFERROR(+VLOOKUP(BB49,インプットシート!$C:$X,22,0),"")</f>
        <v/>
      </c>
      <c r="BD49" s="127" t="str">
        <f>IFERROR(+VLOOKUP(BB49,インプットシート!$C:$X,18,0),"")</f>
        <v/>
      </c>
      <c r="BF49" s="127" t="str">
        <f t="shared" si="14"/>
        <v>参加費収入47</v>
      </c>
      <c r="BG49" s="127" t="str">
        <f>IFERROR(+VLOOKUP(BF49,インプットシート!$C:$X,22,0),"")</f>
        <v/>
      </c>
      <c r="BH49" s="127" t="str">
        <f>IFERROR(+VLOOKUP(BF49,インプットシート!$C:$X,18,0),"")</f>
        <v/>
      </c>
      <c r="BJ49" s="127" t="str">
        <f t="shared" si="15"/>
        <v>寄付金・協賛金収入47</v>
      </c>
      <c r="BK49" s="127" t="str">
        <f>IFERROR(+VLOOKUP(BJ49,インプットシート!$C:$X,22,0),"")</f>
        <v/>
      </c>
      <c r="BL49" s="127" t="str">
        <f>IFERROR(+VLOOKUP(BJ49,インプットシート!$C:$X,18,0),"")</f>
        <v/>
      </c>
      <c r="BN49" s="127" t="str">
        <f t="shared" si="16"/>
        <v>一般会計繰入金47</v>
      </c>
      <c r="BO49" s="127" t="str">
        <f>IFERROR(+VLOOKUP(BN49,インプットシート!$C:$X,22,0),"")</f>
        <v/>
      </c>
      <c r="BP49" s="127" t="str">
        <f>IFERROR(+VLOOKUP(BN49,インプットシート!$C:$X,18,0),"")</f>
        <v/>
      </c>
    </row>
    <row r="50" spans="1:68">
      <c r="A50">
        <v>48</v>
      </c>
      <c r="B50" s="127" t="str">
        <f t="shared" si="0"/>
        <v>謝金48</v>
      </c>
      <c r="C50" s="127" t="str">
        <f>IFERROR(+VLOOKUP(B50,インプットシート!C:X,22,0),"")</f>
        <v/>
      </c>
      <c r="D50" s="127" t="str">
        <f>IFERROR(+VLOOKUP(B50,インプットシート!C:X,18,0),"")</f>
        <v/>
      </c>
      <c r="F50" s="127" t="str">
        <f t="shared" si="1"/>
        <v>旅費48</v>
      </c>
      <c r="G50" s="127" t="str">
        <f>IFERROR(+VLOOKUP(F50,インプットシート!$C:$X,22,0),"")</f>
        <v/>
      </c>
      <c r="H50" s="127" t="str">
        <f>IFERROR(+VLOOKUP(F50,インプットシート!$C:$X,18,0),"")</f>
        <v/>
      </c>
      <c r="J50" s="127" t="str">
        <f t="shared" si="2"/>
        <v>賃金48</v>
      </c>
      <c r="K50" s="127" t="str">
        <f>IFERROR(+VLOOKUP(J50,インプットシート!$C:$X,22,0),"")</f>
        <v/>
      </c>
      <c r="L50" s="127" t="str">
        <f>IFERROR(+VLOOKUP(J50,インプットシート!$C:$X,18,0),"")</f>
        <v/>
      </c>
      <c r="N50" s="127" t="str">
        <f t="shared" si="3"/>
        <v>家賃48</v>
      </c>
      <c r="O50" s="127" t="str">
        <f>IFERROR(+VLOOKUP(N50,インプットシート!$C:$X,22,0),"")</f>
        <v/>
      </c>
      <c r="P50" s="127" t="str">
        <f>IFERROR(+VLOOKUP(N50,インプットシート!$C:$X,18,0),"")</f>
        <v/>
      </c>
      <c r="R50" s="127" t="str">
        <f t="shared" si="4"/>
        <v>光熱水費48</v>
      </c>
      <c r="S50" s="127" t="str">
        <f>IFERROR(+VLOOKUP(R50,インプットシート!$C:$X,22,0),"")</f>
        <v/>
      </c>
      <c r="T50" s="127" t="str">
        <f>IFERROR(+VLOOKUP(R50,インプットシート!$C:$X,18,0),"")</f>
        <v/>
      </c>
      <c r="V50" s="127" t="str">
        <f t="shared" si="5"/>
        <v>備品購入費48</v>
      </c>
      <c r="W50" s="127" t="str">
        <f>IFERROR(+VLOOKUP(V50,インプットシート!$C:$X,22,0),"")</f>
        <v/>
      </c>
      <c r="X50" s="127" t="str">
        <f>IFERROR(+VLOOKUP(V50,インプットシート!$C:$X,18,0),"")</f>
        <v/>
      </c>
      <c r="Z50" s="127" t="str">
        <f t="shared" si="6"/>
        <v>消耗品費48</v>
      </c>
      <c r="AA50" s="127" t="str">
        <f>IFERROR(+VLOOKUP(Z50,インプットシート!$C:$X,22,0),"")</f>
        <v/>
      </c>
      <c r="AB50" s="127" t="str">
        <f>IFERROR(+VLOOKUP(Z50,インプットシート!$C:$X,18,0),"")</f>
        <v/>
      </c>
      <c r="AD50" s="127" t="str">
        <f t="shared" si="7"/>
        <v>借料損料48</v>
      </c>
      <c r="AE50" s="127" t="str">
        <f>IFERROR(+VLOOKUP(AD50,インプットシート!$C:$X,22,0),"")</f>
        <v/>
      </c>
      <c r="AF50" s="127" t="str">
        <f>IFERROR(+VLOOKUP(AD50,インプットシート!$C:$X,18,0),"")</f>
        <v/>
      </c>
      <c r="AH50" s="127" t="str">
        <f t="shared" si="8"/>
        <v>印刷製本費48</v>
      </c>
      <c r="AI50" s="127" t="str">
        <f>IFERROR(+VLOOKUP(AH50,インプットシート!$C:$X,22,0),"")</f>
        <v/>
      </c>
      <c r="AJ50" s="127" t="str">
        <f>IFERROR(+VLOOKUP(AH50,インプットシート!$C:$X,18,0),"")</f>
        <v/>
      </c>
      <c r="AL50" s="127" t="str">
        <f t="shared" si="9"/>
        <v>通信運搬費48</v>
      </c>
      <c r="AM50" s="127" t="str">
        <f>IFERROR(+VLOOKUP(AL50,インプットシート!$C:$X,22,0),"")</f>
        <v/>
      </c>
      <c r="AN50" s="127" t="str">
        <f>IFERROR(+VLOOKUP(AL50,インプットシート!$C:$X,18,0),"")</f>
        <v/>
      </c>
      <c r="AP50" s="127" t="str">
        <f t="shared" si="10"/>
        <v>委託費48</v>
      </c>
      <c r="AQ50" s="127" t="str">
        <f>IFERROR(+VLOOKUP(AP50,インプットシート!$C:$X,22,0),"")</f>
        <v/>
      </c>
      <c r="AR50" s="127" t="str">
        <f>IFERROR(+VLOOKUP(AP50,インプットシート!$C:$X,18,0),"")</f>
        <v/>
      </c>
      <c r="AT50" s="127" t="str">
        <f t="shared" si="11"/>
        <v>雑役務費48</v>
      </c>
      <c r="AU50" s="127" t="str">
        <f>IFERROR(+VLOOKUP(AT50,インプットシート!$C:$X,22,0),"")</f>
        <v/>
      </c>
      <c r="AV50" s="127" t="str">
        <f>IFERROR(+VLOOKUP(AT50,インプットシート!$C:$X,18,0),"")</f>
        <v/>
      </c>
      <c r="AX50" s="127" t="str">
        <f t="shared" si="12"/>
        <v>保険料48</v>
      </c>
      <c r="AY50" s="127" t="str">
        <f>IFERROR(+VLOOKUP(AX50,インプットシート!$C:$X,22,0),"")</f>
        <v/>
      </c>
      <c r="AZ50" s="127" t="str">
        <f>IFERROR(+VLOOKUP(AX50,インプットシート!$C:$X,18,0),"")</f>
        <v/>
      </c>
      <c r="BB50" s="127" t="str">
        <f t="shared" si="13"/>
        <v>その他の経費48</v>
      </c>
      <c r="BC50" s="127" t="str">
        <f>IFERROR(+VLOOKUP(BB50,インプットシート!$C:$X,22,0),"")</f>
        <v/>
      </c>
      <c r="BD50" s="127" t="str">
        <f>IFERROR(+VLOOKUP(BB50,インプットシート!$C:$X,18,0),"")</f>
        <v/>
      </c>
      <c r="BF50" s="127" t="str">
        <f t="shared" si="14"/>
        <v>参加費収入48</v>
      </c>
      <c r="BG50" s="127" t="str">
        <f>IFERROR(+VLOOKUP(BF50,インプットシート!$C:$X,22,0),"")</f>
        <v/>
      </c>
      <c r="BH50" s="127" t="str">
        <f>IFERROR(+VLOOKUP(BF50,インプットシート!$C:$X,18,0),"")</f>
        <v/>
      </c>
      <c r="BJ50" s="127" t="str">
        <f t="shared" si="15"/>
        <v>寄付金・協賛金収入48</v>
      </c>
      <c r="BK50" s="127" t="str">
        <f>IFERROR(+VLOOKUP(BJ50,インプットシート!$C:$X,22,0),"")</f>
        <v/>
      </c>
      <c r="BL50" s="127" t="str">
        <f>IFERROR(+VLOOKUP(BJ50,インプットシート!$C:$X,18,0),"")</f>
        <v/>
      </c>
      <c r="BN50" s="127" t="str">
        <f t="shared" si="16"/>
        <v>一般会計繰入金48</v>
      </c>
      <c r="BO50" s="127" t="str">
        <f>IFERROR(+VLOOKUP(BN50,インプットシート!$C:$X,22,0),"")</f>
        <v/>
      </c>
      <c r="BP50" s="127" t="str">
        <f>IFERROR(+VLOOKUP(BN50,インプットシート!$C:$X,18,0),"")</f>
        <v/>
      </c>
    </row>
    <row r="51" spans="1:68">
      <c r="A51">
        <v>49</v>
      </c>
      <c r="B51" s="127" t="str">
        <f t="shared" si="0"/>
        <v>謝金49</v>
      </c>
      <c r="C51" s="127" t="str">
        <f>IFERROR(+VLOOKUP(B51,インプットシート!C:X,22,0),"")</f>
        <v/>
      </c>
      <c r="D51" s="127" t="str">
        <f>IFERROR(+VLOOKUP(B51,インプットシート!C:X,18,0),"")</f>
        <v/>
      </c>
      <c r="F51" s="127" t="str">
        <f t="shared" si="1"/>
        <v>旅費49</v>
      </c>
      <c r="G51" s="127" t="str">
        <f>IFERROR(+VLOOKUP(F51,インプットシート!$C:$X,22,0),"")</f>
        <v/>
      </c>
      <c r="H51" s="127" t="str">
        <f>IFERROR(+VLOOKUP(F51,インプットシート!$C:$X,18,0),"")</f>
        <v/>
      </c>
      <c r="J51" s="127" t="str">
        <f t="shared" si="2"/>
        <v>賃金49</v>
      </c>
      <c r="K51" s="127" t="str">
        <f>IFERROR(+VLOOKUP(J51,インプットシート!$C:$X,22,0),"")</f>
        <v/>
      </c>
      <c r="L51" s="127" t="str">
        <f>IFERROR(+VLOOKUP(J51,インプットシート!$C:$X,18,0),"")</f>
        <v/>
      </c>
      <c r="N51" s="127" t="str">
        <f t="shared" si="3"/>
        <v>家賃49</v>
      </c>
      <c r="O51" s="127" t="str">
        <f>IFERROR(+VLOOKUP(N51,インプットシート!$C:$X,22,0),"")</f>
        <v/>
      </c>
      <c r="P51" s="127" t="str">
        <f>IFERROR(+VLOOKUP(N51,インプットシート!$C:$X,18,0),"")</f>
        <v/>
      </c>
      <c r="R51" s="127" t="str">
        <f t="shared" si="4"/>
        <v>光熱水費49</v>
      </c>
      <c r="S51" s="127" t="str">
        <f>IFERROR(+VLOOKUP(R51,インプットシート!$C:$X,22,0),"")</f>
        <v/>
      </c>
      <c r="T51" s="127" t="str">
        <f>IFERROR(+VLOOKUP(R51,インプットシート!$C:$X,18,0),"")</f>
        <v/>
      </c>
      <c r="V51" s="127" t="str">
        <f t="shared" si="5"/>
        <v>備品購入費49</v>
      </c>
      <c r="W51" s="127" t="str">
        <f>IFERROR(+VLOOKUP(V51,インプットシート!$C:$X,22,0),"")</f>
        <v/>
      </c>
      <c r="X51" s="127" t="str">
        <f>IFERROR(+VLOOKUP(V51,インプットシート!$C:$X,18,0),"")</f>
        <v/>
      </c>
      <c r="Z51" s="127" t="str">
        <f t="shared" si="6"/>
        <v>消耗品費49</v>
      </c>
      <c r="AA51" s="127" t="str">
        <f>IFERROR(+VLOOKUP(Z51,インプットシート!$C:$X,22,0),"")</f>
        <v/>
      </c>
      <c r="AB51" s="127" t="str">
        <f>IFERROR(+VLOOKUP(Z51,インプットシート!$C:$X,18,0),"")</f>
        <v/>
      </c>
      <c r="AD51" s="127" t="str">
        <f t="shared" si="7"/>
        <v>借料損料49</v>
      </c>
      <c r="AE51" s="127" t="str">
        <f>IFERROR(+VLOOKUP(AD51,インプットシート!$C:$X,22,0),"")</f>
        <v/>
      </c>
      <c r="AF51" s="127" t="str">
        <f>IFERROR(+VLOOKUP(AD51,インプットシート!$C:$X,18,0),"")</f>
        <v/>
      </c>
      <c r="AH51" s="127" t="str">
        <f t="shared" si="8"/>
        <v>印刷製本費49</v>
      </c>
      <c r="AI51" s="127" t="str">
        <f>IFERROR(+VLOOKUP(AH51,インプットシート!$C:$X,22,0),"")</f>
        <v/>
      </c>
      <c r="AJ51" s="127" t="str">
        <f>IFERROR(+VLOOKUP(AH51,インプットシート!$C:$X,18,0),"")</f>
        <v/>
      </c>
      <c r="AL51" s="127" t="str">
        <f t="shared" si="9"/>
        <v>通信運搬費49</v>
      </c>
      <c r="AM51" s="127" t="str">
        <f>IFERROR(+VLOOKUP(AL51,インプットシート!$C:$X,22,0),"")</f>
        <v/>
      </c>
      <c r="AN51" s="127" t="str">
        <f>IFERROR(+VLOOKUP(AL51,インプットシート!$C:$X,18,0),"")</f>
        <v/>
      </c>
      <c r="AP51" s="127" t="str">
        <f t="shared" si="10"/>
        <v>委託費49</v>
      </c>
      <c r="AQ51" s="127" t="str">
        <f>IFERROR(+VLOOKUP(AP51,インプットシート!$C:$X,22,0),"")</f>
        <v/>
      </c>
      <c r="AR51" s="127" t="str">
        <f>IFERROR(+VLOOKUP(AP51,インプットシート!$C:$X,18,0),"")</f>
        <v/>
      </c>
      <c r="AT51" s="127" t="str">
        <f t="shared" si="11"/>
        <v>雑役務費49</v>
      </c>
      <c r="AU51" s="127" t="str">
        <f>IFERROR(+VLOOKUP(AT51,インプットシート!$C:$X,22,0),"")</f>
        <v/>
      </c>
      <c r="AV51" s="127" t="str">
        <f>IFERROR(+VLOOKUP(AT51,インプットシート!$C:$X,18,0),"")</f>
        <v/>
      </c>
      <c r="AX51" s="127" t="str">
        <f t="shared" si="12"/>
        <v>保険料49</v>
      </c>
      <c r="AY51" s="127" t="str">
        <f>IFERROR(+VLOOKUP(AX51,インプットシート!$C:$X,22,0),"")</f>
        <v/>
      </c>
      <c r="AZ51" s="127" t="str">
        <f>IFERROR(+VLOOKUP(AX51,インプットシート!$C:$X,18,0),"")</f>
        <v/>
      </c>
      <c r="BB51" s="127" t="str">
        <f t="shared" si="13"/>
        <v>その他の経費49</v>
      </c>
      <c r="BC51" s="127" t="str">
        <f>IFERROR(+VLOOKUP(BB51,インプットシート!$C:$X,22,0),"")</f>
        <v/>
      </c>
      <c r="BD51" s="127" t="str">
        <f>IFERROR(+VLOOKUP(BB51,インプットシート!$C:$X,18,0),"")</f>
        <v/>
      </c>
      <c r="BF51" s="127" t="str">
        <f t="shared" si="14"/>
        <v>参加費収入49</v>
      </c>
      <c r="BG51" s="127" t="str">
        <f>IFERROR(+VLOOKUP(BF51,インプットシート!$C:$X,22,0),"")</f>
        <v/>
      </c>
      <c r="BH51" s="127" t="str">
        <f>IFERROR(+VLOOKUP(BF51,インプットシート!$C:$X,18,0),"")</f>
        <v/>
      </c>
      <c r="BJ51" s="127" t="str">
        <f t="shared" si="15"/>
        <v>寄付金・協賛金収入49</v>
      </c>
      <c r="BK51" s="127" t="str">
        <f>IFERROR(+VLOOKUP(BJ51,インプットシート!$C:$X,22,0),"")</f>
        <v/>
      </c>
      <c r="BL51" s="127" t="str">
        <f>IFERROR(+VLOOKUP(BJ51,インプットシート!$C:$X,18,0),"")</f>
        <v/>
      </c>
      <c r="BN51" s="127" t="str">
        <f t="shared" si="16"/>
        <v>一般会計繰入金49</v>
      </c>
      <c r="BO51" s="127" t="str">
        <f>IFERROR(+VLOOKUP(BN51,インプットシート!$C:$X,22,0),"")</f>
        <v/>
      </c>
      <c r="BP51" s="127" t="str">
        <f>IFERROR(+VLOOKUP(BN51,インプットシート!$C:$X,18,0),"")</f>
        <v/>
      </c>
    </row>
    <row r="52" spans="1:68">
      <c r="A52">
        <v>50</v>
      </c>
      <c r="B52" s="127" t="str">
        <f t="shared" si="0"/>
        <v>謝金50</v>
      </c>
      <c r="C52" s="127" t="str">
        <f>IFERROR(+VLOOKUP(B52,インプットシート!C:X,22,0),"")</f>
        <v/>
      </c>
      <c r="D52" s="127" t="str">
        <f>IFERROR(+VLOOKUP(B52,インプットシート!C:X,18,0),"")</f>
        <v/>
      </c>
      <c r="F52" s="127" t="str">
        <f t="shared" si="1"/>
        <v>旅費50</v>
      </c>
      <c r="G52" s="127" t="str">
        <f>IFERROR(+VLOOKUP(F52,インプットシート!$C:$X,22,0),"")</f>
        <v/>
      </c>
      <c r="H52" s="127" t="str">
        <f>IFERROR(+VLOOKUP(F52,インプットシート!$C:$X,18,0),"")</f>
        <v/>
      </c>
      <c r="J52" s="127" t="str">
        <f t="shared" si="2"/>
        <v>賃金50</v>
      </c>
      <c r="K52" s="127" t="str">
        <f>IFERROR(+VLOOKUP(J52,インプットシート!$C:$X,22,0),"")</f>
        <v/>
      </c>
      <c r="L52" s="127" t="str">
        <f>IFERROR(+VLOOKUP(J52,インプットシート!$C:$X,18,0),"")</f>
        <v/>
      </c>
      <c r="N52" s="127" t="str">
        <f t="shared" si="3"/>
        <v>家賃50</v>
      </c>
      <c r="O52" s="127" t="str">
        <f>IFERROR(+VLOOKUP(N52,インプットシート!$C:$X,22,0),"")</f>
        <v/>
      </c>
      <c r="P52" s="127" t="str">
        <f>IFERROR(+VLOOKUP(N52,インプットシート!$C:$X,18,0),"")</f>
        <v/>
      </c>
      <c r="R52" s="127" t="str">
        <f t="shared" si="4"/>
        <v>光熱水費50</v>
      </c>
      <c r="S52" s="127" t="str">
        <f>IFERROR(+VLOOKUP(R52,インプットシート!$C:$X,22,0),"")</f>
        <v/>
      </c>
      <c r="T52" s="127" t="str">
        <f>IFERROR(+VLOOKUP(R52,インプットシート!$C:$X,18,0),"")</f>
        <v/>
      </c>
      <c r="V52" s="127" t="str">
        <f t="shared" si="5"/>
        <v>備品購入費50</v>
      </c>
      <c r="W52" s="127" t="str">
        <f>IFERROR(+VLOOKUP(V52,インプットシート!$C:$X,22,0),"")</f>
        <v/>
      </c>
      <c r="X52" s="127" t="str">
        <f>IFERROR(+VLOOKUP(V52,インプットシート!$C:$X,18,0),"")</f>
        <v/>
      </c>
      <c r="Z52" s="127" t="str">
        <f t="shared" si="6"/>
        <v>消耗品費50</v>
      </c>
      <c r="AA52" s="127" t="str">
        <f>IFERROR(+VLOOKUP(Z52,インプットシート!$C:$X,22,0),"")</f>
        <v/>
      </c>
      <c r="AB52" s="127" t="str">
        <f>IFERROR(+VLOOKUP(Z52,インプットシート!$C:$X,18,0),"")</f>
        <v/>
      </c>
      <c r="AD52" s="127" t="str">
        <f t="shared" si="7"/>
        <v>借料損料50</v>
      </c>
      <c r="AE52" s="127" t="str">
        <f>IFERROR(+VLOOKUP(AD52,インプットシート!$C:$X,22,0),"")</f>
        <v/>
      </c>
      <c r="AF52" s="127" t="str">
        <f>IFERROR(+VLOOKUP(AD52,インプットシート!$C:$X,18,0),"")</f>
        <v/>
      </c>
      <c r="AH52" s="127" t="str">
        <f t="shared" si="8"/>
        <v>印刷製本費50</v>
      </c>
      <c r="AI52" s="127" t="str">
        <f>IFERROR(+VLOOKUP(AH52,インプットシート!$C:$X,22,0),"")</f>
        <v/>
      </c>
      <c r="AJ52" s="127" t="str">
        <f>IFERROR(+VLOOKUP(AH52,インプットシート!$C:$X,18,0),"")</f>
        <v/>
      </c>
      <c r="AL52" s="127" t="str">
        <f t="shared" si="9"/>
        <v>通信運搬費50</v>
      </c>
      <c r="AM52" s="127" t="str">
        <f>IFERROR(+VLOOKUP(AL52,インプットシート!$C:$X,22,0),"")</f>
        <v/>
      </c>
      <c r="AN52" s="127" t="str">
        <f>IFERROR(+VLOOKUP(AL52,インプットシート!$C:$X,18,0),"")</f>
        <v/>
      </c>
      <c r="AP52" s="127" t="str">
        <f t="shared" si="10"/>
        <v>委託費50</v>
      </c>
      <c r="AQ52" s="127" t="str">
        <f>IFERROR(+VLOOKUP(AP52,インプットシート!$C:$X,22,0),"")</f>
        <v/>
      </c>
      <c r="AR52" s="127" t="str">
        <f>IFERROR(+VLOOKUP(AP52,インプットシート!$C:$X,18,0),"")</f>
        <v/>
      </c>
      <c r="AT52" s="127" t="str">
        <f t="shared" si="11"/>
        <v>雑役務費50</v>
      </c>
      <c r="AU52" s="127" t="str">
        <f>IFERROR(+VLOOKUP(AT52,インプットシート!$C:$X,22,0),"")</f>
        <v/>
      </c>
      <c r="AV52" s="127" t="str">
        <f>IFERROR(+VLOOKUP(AT52,インプットシート!$C:$X,18,0),"")</f>
        <v/>
      </c>
      <c r="AX52" s="127" t="str">
        <f t="shared" si="12"/>
        <v>保険料50</v>
      </c>
      <c r="AY52" s="127" t="str">
        <f>IFERROR(+VLOOKUP(AX52,インプットシート!$C:$X,22,0),"")</f>
        <v/>
      </c>
      <c r="AZ52" s="127" t="str">
        <f>IFERROR(+VLOOKUP(AX52,インプットシート!$C:$X,18,0),"")</f>
        <v/>
      </c>
      <c r="BB52" s="127" t="str">
        <f t="shared" si="13"/>
        <v>その他の経費50</v>
      </c>
      <c r="BC52" s="127" t="str">
        <f>IFERROR(+VLOOKUP(BB52,インプットシート!$C:$X,22,0),"")</f>
        <v/>
      </c>
      <c r="BD52" s="127" t="str">
        <f>IFERROR(+VLOOKUP(BB52,インプットシート!$C:$X,18,0),"")</f>
        <v/>
      </c>
      <c r="BF52" s="127" t="str">
        <f t="shared" si="14"/>
        <v>参加費収入50</v>
      </c>
      <c r="BG52" s="127" t="str">
        <f>IFERROR(+VLOOKUP(BF52,インプットシート!$C:$X,22,0),"")</f>
        <v/>
      </c>
      <c r="BH52" s="127" t="str">
        <f>IFERROR(+VLOOKUP(BF52,インプットシート!$C:$X,18,0),"")</f>
        <v/>
      </c>
      <c r="BJ52" s="127" t="str">
        <f t="shared" si="15"/>
        <v>寄付金・協賛金収入50</v>
      </c>
      <c r="BK52" s="127" t="str">
        <f>IFERROR(+VLOOKUP(BJ52,インプットシート!$C:$X,22,0),"")</f>
        <v/>
      </c>
      <c r="BL52" s="127" t="str">
        <f>IFERROR(+VLOOKUP(BJ52,インプットシート!$C:$X,18,0),"")</f>
        <v/>
      </c>
      <c r="BN52" s="127" t="str">
        <f t="shared" si="16"/>
        <v>一般会計繰入金50</v>
      </c>
      <c r="BO52" s="127" t="str">
        <f>IFERROR(+VLOOKUP(BN52,インプットシート!$C:$X,22,0),"")</f>
        <v/>
      </c>
      <c r="BP52" s="127" t="str">
        <f>IFERROR(+VLOOKUP(BN52,インプットシート!$C:$X,18,0),"")</f>
        <v/>
      </c>
    </row>
    <row r="53" spans="1:68">
      <c r="A53">
        <v>51</v>
      </c>
      <c r="B53" s="127" t="str">
        <f t="shared" si="0"/>
        <v>謝金51</v>
      </c>
      <c r="C53" s="127" t="str">
        <f>IFERROR(+VLOOKUP(B53,インプットシート!C:X,22,0),"")</f>
        <v/>
      </c>
      <c r="D53" s="127" t="str">
        <f>IFERROR(+VLOOKUP(B53,インプットシート!C:X,18,0),"")</f>
        <v/>
      </c>
      <c r="F53" s="127" t="str">
        <f t="shared" si="1"/>
        <v>旅費51</v>
      </c>
      <c r="G53" s="127" t="str">
        <f>IFERROR(+VLOOKUP(F53,インプットシート!$C:$X,22,0),"")</f>
        <v/>
      </c>
      <c r="H53" s="127" t="str">
        <f>IFERROR(+VLOOKUP(F53,インプットシート!$C:$X,18,0),"")</f>
        <v/>
      </c>
      <c r="J53" s="127" t="str">
        <f t="shared" si="2"/>
        <v>賃金51</v>
      </c>
      <c r="K53" s="127" t="str">
        <f>IFERROR(+VLOOKUP(J53,インプットシート!$C:$X,22,0),"")</f>
        <v/>
      </c>
      <c r="L53" s="127" t="str">
        <f>IFERROR(+VLOOKUP(J53,インプットシート!$C:$X,18,0),"")</f>
        <v/>
      </c>
      <c r="N53" s="127" t="str">
        <f t="shared" si="3"/>
        <v>家賃51</v>
      </c>
      <c r="O53" s="127" t="str">
        <f>IFERROR(+VLOOKUP(N53,インプットシート!$C:$X,22,0),"")</f>
        <v/>
      </c>
      <c r="P53" s="127" t="str">
        <f>IFERROR(+VLOOKUP(N53,インプットシート!$C:$X,18,0),"")</f>
        <v/>
      </c>
      <c r="R53" s="127" t="str">
        <f t="shared" si="4"/>
        <v>光熱水費51</v>
      </c>
      <c r="S53" s="127" t="str">
        <f>IFERROR(+VLOOKUP(R53,インプットシート!$C:$X,22,0),"")</f>
        <v/>
      </c>
      <c r="T53" s="127" t="str">
        <f>IFERROR(+VLOOKUP(R53,インプットシート!$C:$X,18,0),"")</f>
        <v/>
      </c>
      <c r="V53" s="127" t="str">
        <f t="shared" si="5"/>
        <v>備品購入費51</v>
      </c>
      <c r="W53" s="127" t="str">
        <f>IFERROR(+VLOOKUP(V53,インプットシート!$C:$X,22,0),"")</f>
        <v/>
      </c>
      <c r="X53" s="127" t="str">
        <f>IFERROR(+VLOOKUP(V53,インプットシート!$C:$X,18,0),"")</f>
        <v/>
      </c>
      <c r="Z53" s="127" t="str">
        <f t="shared" si="6"/>
        <v>消耗品費51</v>
      </c>
      <c r="AA53" s="127" t="str">
        <f>IFERROR(+VLOOKUP(Z53,インプットシート!$C:$X,22,0),"")</f>
        <v/>
      </c>
      <c r="AB53" s="127" t="str">
        <f>IFERROR(+VLOOKUP(Z53,インプットシート!$C:$X,18,0),"")</f>
        <v/>
      </c>
      <c r="AD53" s="127" t="str">
        <f t="shared" si="7"/>
        <v>借料損料51</v>
      </c>
      <c r="AE53" s="127" t="str">
        <f>IFERROR(+VLOOKUP(AD53,インプットシート!$C:$X,22,0),"")</f>
        <v/>
      </c>
      <c r="AF53" s="127" t="str">
        <f>IFERROR(+VLOOKUP(AD53,インプットシート!$C:$X,18,0),"")</f>
        <v/>
      </c>
      <c r="AH53" s="127" t="str">
        <f t="shared" si="8"/>
        <v>印刷製本費51</v>
      </c>
      <c r="AI53" s="127" t="str">
        <f>IFERROR(+VLOOKUP(AH53,インプットシート!$C:$X,22,0),"")</f>
        <v/>
      </c>
      <c r="AJ53" s="127" t="str">
        <f>IFERROR(+VLOOKUP(AH53,インプットシート!$C:$X,18,0),"")</f>
        <v/>
      </c>
      <c r="AL53" s="127" t="str">
        <f t="shared" si="9"/>
        <v>通信運搬費51</v>
      </c>
      <c r="AM53" s="127" t="str">
        <f>IFERROR(+VLOOKUP(AL53,インプットシート!$C:$X,22,0),"")</f>
        <v/>
      </c>
      <c r="AN53" s="127" t="str">
        <f>IFERROR(+VLOOKUP(AL53,インプットシート!$C:$X,18,0),"")</f>
        <v/>
      </c>
      <c r="AP53" s="127" t="str">
        <f t="shared" si="10"/>
        <v>委託費51</v>
      </c>
      <c r="AQ53" s="127" t="str">
        <f>IFERROR(+VLOOKUP(AP53,インプットシート!$C:$X,22,0),"")</f>
        <v/>
      </c>
      <c r="AR53" s="127" t="str">
        <f>IFERROR(+VLOOKUP(AP53,インプットシート!$C:$X,18,0),"")</f>
        <v/>
      </c>
      <c r="AT53" s="127" t="str">
        <f t="shared" si="11"/>
        <v>雑役務費51</v>
      </c>
      <c r="AU53" s="127" t="str">
        <f>IFERROR(+VLOOKUP(AT53,インプットシート!$C:$X,22,0),"")</f>
        <v/>
      </c>
      <c r="AV53" s="127" t="str">
        <f>IFERROR(+VLOOKUP(AT53,インプットシート!$C:$X,18,0),"")</f>
        <v/>
      </c>
      <c r="AX53" s="127" t="str">
        <f t="shared" si="12"/>
        <v>保険料51</v>
      </c>
      <c r="AY53" s="127" t="str">
        <f>IFERROR(+VLOOKUP(AX53,インプットシート!$C:$X,22,0),"")</f>
        <v/>
      </c>
      <c r="AZ53" s="127" t="str">
        <f>IFERROR(+VLOOKUP(AX53,インプットシート!$C:$X,18,0),"")</f>
        <v/>
      </c>
      <c r="BB53" s="127" t="str">
        <f t="shared" si="13"/>
        <v>その他の経費51</v>
      </c>
      <c r="BC53" s="127" t="str">
        <f>IFERROR(+VLOOKUP(BB53,インプットシート!$C:$X,22,0),"")</f>
        <v/>
      </c>
      <c r="BD53" s="127" t="str">
        <f>IFERROR(+VLOOKUP(BB53,インプットシート!$C:$X,18,0),"")</f>
        <v/>
      </c>
      <c r="BF53" s="127" t="str">
        <f t="shared" si="14"/>
        <v>参加費収入51</v>
      </c>
      <c r="BG53" s="127" t="str">
        <f>IFERROR(+VLOOKUP(BF53,インプットシート!$C:$X,22,0),"")</f>
        <v/>
      </c>
      <c r="BH53" s="127" t="str">
        <f>IFERROR(+VLOOKUP(BF53,インプットシート!$C:$X,18,0),"")</f>
        <v/>
      </c>
      <c r="BJ53" s="127" t="str">
        <f t="shared" si="15"/>
        <v>寄付金・協賛金収入51</v>
      </c>
      <c r="BK53" s="127" t="str">
        <f>IFERROR(+VLOOKUP(BJ53,インプットシート!$C:$X,22,0),"")</f>
        <v/>
      </c>
      <c r="BL53" s="127" t="str">
        <f>IFERROR(+VLOOKUP(BJ53,インプットシート!$C:$X,18,0),"")</f>
        <v/>
      </c>
      <c r="BN53" s="127" t="str">
        <f t="shared" si="16"/>
        <v>一般会計繰入金51</v>
      </c>
      <c r="BO53" s="127" t="str">
        <f>IFERROR(+VLOOKUP(BN53,インプットシート!$C:$X,22,0),"")</f>
        <v/>
      </c>
      <c r="BP53" s="127" t="str">
        <f>IFERROR(+VLOOKUP(BN53,インプットシート!$C:$X,18,0),"")</f>
        <v/>
      </c>
    </row>
    <row r="54" spans="1:68">
      <c r="A54">
        <v>52</v>
      </c>
      <c r="B54" s="127" t="str">
        <f t="shared" si="0"/>
        <v>謝金52</v>
      </c>
      <c r="C54" s="127" t="str">
        <f>IFERROR(+VLOOKUP(B54,インプットシート!C:X,22,0),"")</f>
        <v/>
      </c>
      <c r="D54" s="127" t="str">
        <f>IFERROR(+VLOOKUP(B54,インプットシート!C:X,18,0),"")</f>
        <v/>
      </c>
      <c r="F54" s="127" t="str">
        <f t="shared" si="1"/>
        <v>旅費52</v>
      </c>
      <c r="G54" s="127" t="str">
        <f>IFERROR(+VLOOKUP(F54,インプットシート!$C:$X,22,0),"")</f>
        <v/>
      </c>
      <c r="H54" s="127" t="str">
        <f>IFERROR(+VLOOKUP(F54,インプットシート!$C:$X,18,0),"")</f>
        <v/>
      </c>
      <c r="J54" s="127" t="str">
        <f t="shared" si="2"/>
        <v>賃金52</v>
      </c>
      <c r="K54" s="127" t="str">
        <f>IFERROR(+VLOOKUP(J54,インプットシート!$C:$X,22,0),"")</f>
        <v/>
      </c>
      <c r="L54" s="127" t="str">
        <f>IFERROR(+VLOOKUP(J54,インプットシート!$C:$X,18,0),"")</f>
        <v/>
      </c>
      <c r="N54" s="127" t="str">
        <f t="shared" si="3"/>
        <v>家賃52</v>
      </c>
      <c r="O54" s="127" t="str">
        <f>IFERROR(+VLOOKUP(N54,インプットシート!$C:$X,22,0),"")</f>
        <v/>
      </c>
      <c r="P54" s="127" t="str">
        <f>IFERROR(+VLOOKUP(N54,インプットシート!$C:$X,18,0),"")</f>
        <v/>
      </c>
      <c r="R54" s="127" t="str">
        <f t="shared" si="4"/>
        <v>光熱水費52</v>
      </c>
      <c r="S54" s="127" t="str">
        <f>IFERROR(+VLOOKUP(R54,インプットシート!$C:$X,22,0),"")</f>
        <v/>
      </c>
      <c r="T54" s="127" t="str">
        <f>IFERROR(+VLOOKUP(R54,インプットシート!$C:$X,18,0),"")</f>
        <v/>
      </c>
      <c r="V54" s="127" t="str">
        <f t="shared" si="5"/>
        <v>備品購入費52</v>
      </c>
      <c r="W54" s="127" t="str">
        <f>IFERROR(+VLOOKUP(V54,インプットシート!$C:$X,22,0),"")</f>
        <v/>
      </c>
      <c r="X54" s="127" t="str">
        <f>IFERROR(+VLOOKUP(V54,インプットシート!$C:$X,18,0),"")</f>
        <v/>
      </c>
      <c r="Z54" s="127" t="str">
        <f t="shared" si="6"/>
        <v>消耗品費52</v>
      </c>
      <c r="AA54" s="127" t="str">
        <f>IFERROR(+VLOOKUP(Z54,インプットシート!$C:$X,22,0),"")</f>
        <v/>
      </c>
      <c r="AB54" s="127" t="str">
        <f>IFERROR(+VLOOKUP(Z54,インプットシート!$C:$X,18,0),"")</f>
        <v/>
      </c>
      <c r="AD54" s="127" t="str">
        <f t="shared" si="7"/>
        <v>借料損料52</v>
      </c>
      <c r="AE54" s="127" t="str">
        <f>IFERROR(+VLOOKUP(AD54,インプットシート!$C:$X,22,0),"")</f>
        <v/>
      </c>
      <c r="AF54" s="127" t="str">
        <f>IFERROR(+VLOOKUP(AD54,インプットシート!$C:$X,18,0),"")</f>
        <v/>
      </c>
      <c r="AH54" s="127" t="str">
        <f t="shared" si="8"/>
        <v>印刷製本費52</v>
      </c>
      <c r="AI54" s="127" t="str">
        <f>IFERROR(+VLOOKUP(AH54,インプットシート!$C:$X,22,0),"")</f>
        <v/>
      </c>
      <c r="AJ54" s="127" t="str">
        <f>IFERROR(+VLOOKUP(AH54,インプットシート!$C:$X,18,0),"")</f>
        <v/>
      </c>
      <c r="AL54" s="127" t="str">
        <f t="shared" si="9"/>
        <v>通信運搬費52</v>
      </c>
      <c r="AM54" s="127" t="str">
        <f>IFERROR(+VLOOKUP(AL54,インプットシート!$C:$X,22,0),"")</f>
        <v/>
      </c>
      <c r="AN54" s="127" t="str">
        <f>IFERROR(+VLOOKUP(AL54,インプットシート!$C:$X,18,0),"")</f>
        <v/>
      </c>
      <c r="AP54" s="127" t="str">
        <f t="shared" si="10"/>
        <v>委託費52</v>
      </c>
      <c r="AQ54" s="127" t="str">
        <f>IFERROR(+VLOOKUP(AP54,インプットシート!$C:$X,22,0),"")</f>
        <v/>
      </c>
      <c r="AR54" s="127" t="str">
        <f>IFERROR(+VLOOKUP(AP54,インプットシート!$C:$X,18,0),"")</f>
        <v/>
      </c>
      <c r="AT54" s="127" t="str">
        <f t="shared" si="11"/>
        <v>雑役務費52</v>
      </c>
      <c r="AU54" s="127" t="str">
        <f>IFERROR(+VLOOKUP(AT54,インプットシート!$C:$X,22,0),"")</f>
        <v/>
      </c>
      <c r="AV54" s="127" t="str">
        <f>IFERROR(+VLOOKUP(AT54,インプットシート!$C:$X,18,0),"")</f>
        <v/>
      </c>
      <c r="AX54" s="127" t="str">
        <f t="shared" si="12"/>
        <v>保険料52</v>
      </c>
      <c r="AY54" s="127" t="str">
        <f>IFERROR(+VLOOKUP(AX54,インプットシート!$C:$X,22,0),"")</f>
        <v/>
      </c>
      <c r="AZ54" s="127" t="str">
        <f>IFERROR(+VLOOKUP(AX54,インプットシート!$C:$X,18,0),"")</f>
        <v/>
      </c>
      <c r="BB54" s="127" t="str">
        <f t="shared" si="13"/>
        <v>その他の経費52</v>
      </c>
      <c r="BC54" s="127" t="str">
        <f>IFERROR(+VLOOKUP(BB54,インプットシート!$C:$X,22,0),"")</f>
        <v/>
      </c>
      <c r="BD54" s="127" t="str">
        <f>IFERROR(+VLOOKUP(BB54,インプットシート!$C:$X,18,0),"")</f>
        <v/>
      </c>
      <c r="BF54" s="127" t="str">
        <f t="shared" si="14"/>
        <v>参加費収入52</v>
      </c>
      <c r="BG54" s="127" t="str">
        <f>IFERROR(+VLOOKUP(BF54,インプットシート!$C:$X,22,0),"")</f>
        <v/>
      </c>
      <c r="BH54" s="127" t="str">
        <f>IFERROR(+VLOOKUP(BF54,インプットシート!$C:$X,18,0),"")</f>
        <v/>
      </c>
      <c r="BJ54" s="127" t="str">
        <f t="shared" si="15"/>
        <v>寄付金・協賛金収入52</v>
      </c>
      <c r="BK54" s="127" t="str">
        <f>IFERROR(+VLOOKUP(BJ54,インプットシート!$C:$X,22,0),"")</f>
        <v/>
      </c>
      <c r="BL54" s="127" t="str">
        <f>IFERROR(+VLOOKUP(BJ54,インプットシート!$C:$X,18,0),"")</f>
        <v/>
      </c>
      <c r="BN54" s="127" t="str">
        <f t="shared" si="16"/>
        <v>一般会計繰入金52</v>
      </c>
      <c r="BO54" s="127" t="str">
        <f>IFERROR(+VLOOKUP(BN54,インプットシート!$C:$X,22,0),"")</f>
        <v/>
      </c>
      <c r="BP54" s="127" t="str">
        <f>IFERROR(+VLOOKUP(BN54,インプットシート!$C:$X,18,0),"")</f>
        <v/>
      </c>
    </row>
    <row r="55" spans="1:68">
      <c r="A55">
        <v>53</v>
      </c>
      <c r="B55" s="127" t="str">
        <f t="shared" si="0"/>
        <v>謝金53</v>
      </c>
      <c r="C55" s="127" t="str">
        <f>IFERROR(+VLOOKUP(B55,インプットシート!C:X,22,0),"")</f>
        <v/>
      </c>
      <c r="D55" s="127" t="str">
        <f>IFERROR(+VLOOKUP(B55,インプットシート!C:X,18,0),"")</f>
        <v/>
      </c>
      <c r="F55" s="127" t="str">
        <f t="shared" si="1"/>
        <v>旅費53</v>
      </c>
      <c r="G55" s="127" t="str">
        <f>IFERROR(+VLOOKUP(F55,インプットシート!$C:$X,22,0),"")</f>
        <v/>
      </c>
      <c r="H55" s="127" t="str">
        <f>IFERROR(+VLOOKUP(F55,インプットシート!$C:$X,18,0),"")</f>
        <v/>
      </c>
      <c r="J55" s="127" t="str">
        <f t="shared" si="2"/>
        <v>賃金53</v>
      </c>
      <c r="K55" s="127" t="str">
        <f>IFERROR(+VLOOKUP(J55,インプットシート!$C:$X,22,0),"")</f>
        <v/>
      </c>
      <c r="L55" s="127" t="str">
        <f>IFERROR(+VLOOKUP(J55,インプットシート!$C:$X,18,0),"")</f>
        <v/>
      </c>
      <c r="N55" s="127" t="str">
        <f t="shared" si="3"/>
        <v>家賃53</v>
      </c>
      <c r="O55" s="127" t="str">
        <f>IFERROR(+VLOOKUP(N55,インプットシート!$C:$X,22,0),"")</f>
        <v/>
      </c>
      <c r="P55" s="127" t="str">
        <f>IFERROR(+VLOOKUP(N55,インプットシート!$C:$X,18,0),"")</f>
        <v/>
      </c>
      <c r="R55" s="127" t="str">
        <f t="shared" si="4"/>
        <v>光熱水費53</v>
      </c>
      <c r="S55" s="127" t="str">
        <f>IFERROR(+VLOOKUP(R55,インプットシート!$C:$X,22,0),"")</f>
        <v/>
      </c>
      <c r="T55" s="127" t="str">
        <f>IFERROR(+VLOOKUP(R55,インプットシート!$C:$X,18,0),"")</f>
        <v/>
      </c>
      <c r="V55" s="127" t="str">
        <f t="shared" si="5"/>
        <v>備品購入費53</v>
      </c>
      <c r="W55" s="127" t="str">
        <f>IFERROR(+VLOOKUP(V55,インプットシート!$C:$X,22,0),"")</f>
        <v/>
      </c>
      <c r="X55" s="127" t="str">
        <f>IFERROR(+VLOOKUP(V55,インプットシート!$C:$X,18,0),"")</f>
        <v/>
      </c>
      <c r="Z55" s="127" t="str">
        <f t="shared" si="6"/>
        <v>消耗品費53</v>
      </c>
      <c r="AA55" s="127" t="str">
        <f>IFERROR(+VLOOKUP(Z55,インプットシート!$C:$X,22,0),"")</f>
        <v/>
      </c>
      <c r="AB55" s="127" t="str">
        <f>IFERROR(+VLOOKUP(Z55,インプットシート!$C:$X,18,0),"")</f>
        <v/>
      </c>
      <c r="AD55" s="127" t="str">
        <f t="shared" si="7"/>
        <v>借料損料53</v>
      </c>
      <c r="AE55" s="127" t="str">
        <f>IFERROR(+VLOOKUP(AD55,インプットシート!$C:$X,22,0),"")</f>
        <v/>
      </c>
      <c r="AF55" s="127" t="str">
        <f>IFERROR(+VLOOKUP(AD55,インプットシート!$C:$X,18,0),"")</f>
        <v/>
      </c>
      <c r="AH55" s="127" t="str">
        <f t="shared" si="8"/>
        <v>印刷製本費53</v>
      </c>
      <c r="AI55" s="127" t="str">
        <f>IFERROR(+VLOOKUP(AH55,インプットシート!$C:$X,22,0),"")</f>
        <v/>
      </c>
      <c r="AJ55" s="127" t="str">
        <f>IFERROR(+VLOOKUP(AH55,インプットシート!$C:$X,18,0),"")</f>
        <v/>
      </c>
      <c r="AL55" s="127" t="str">
        <f t="shared" si="9"/>
        <v>通信運搬費53</v>
      </c>
      <c r="AM55" s="127" t="str">
        <f>IFERROR(+VLOOKUP(AL55,インプットシート!$C:$X,22,0),"")</f>
        <v/>
      </c>
      <c r="AN55" s="127" t="str">
        <f>IFERROR(+VLOOKUP(AL55,インプットシート!$C:$X,18,0),"")</f>
        <v/>
      </c>
      <c r="AP55" s="127" t="str">
        <f t="shared" si="10"/>
        <v>委託費53</v>
      </c>
      <c r="AQ55" s="127" t="str">
        <f>IFERROR(+VLOOKUP(AP55,インプットシート!$C:$X,22,0),"")</f>
        <v/>
      </c>
      <c r="AR55" s="127" t="str">
        <f>IFERROR(+VLOOKUP(AP55,インプットシート!$C:$X,18,0),"")</f>
        <v/>
      </c>
      <c r="AT55" s="127" t="str">
        <f t="shared" si="11"/>
        <v>雑役務費53</v>
      </c>
      <c r="AU55" s="127" t="str">
        <f>IFERROR(+VLOOKUP(AT55,インプットシート!$C:$X,22,0),"")</f>
        <v/>
      </c>
      <c r="AV55" s="127" t="str">
        <f>IFERROR(+VLOOKUP(AT55,インプットシート!$C:$X,18,0),"")</f>
        <v/>
      </c>
      <c r="AX55" s="127" t="str">
        <f t="shared" si="12"/>
        <v>保険料53</v>
      </c>
      <c r="AY55" s="127" t="str">
        <f>IFERROR(+VLOOKUP(AX55,インプットシート!$C:$X,22,0),"")</f>
        <v/>
      </c>
      <c r="AZ55" s="127" t="str">
        <f>IFERROR(+VLOOKUP(AX55,インプットシート!$C:$X,18,0),"")</f>
        <v/>
      </c>
      <c r="BB55" s="127" t="str">
        <f t="shared" si="13"/>
        <v>その他の経費53</v>
      </c>
      <c r="BC55" s="127" t="str">
        <f>IFERROR(+VLOOKUP(BB55,インプットシート!$C:$X,22,0),"")</f>
        <v/>
      </c>
      <c r="BD55" s="127" t="str">
        <f>IFERROR(+VLOOKUP(BB55,インプットシート!$C:$X,18,0),"")</f>
        <v/>
      </c>
      <c r="BF55" s="127" t="str">
        <f t="shared" si="14"/>
        <v>参加費収入53</v>
      </c>
      <c r="BG55" s="127" t="str">
        <f>IFERROR(+VLOOKUP(BF55,インプットシート!$C:$X,22,0),"")</f>
        <v/>
      </c>
      <c r="BH55" s="127" t="str">
        <f>IFERROR(+VLOOKUP(BF55,インプットシート!$C:$X,18,0),"")</f>
        <v/>
      </c>
      <c r="BJ55" s="127" t="str">
        <f t="shared" si="15"/>
        <v>寄付金・協賛金収入53</v>
      </c>
      <c r="BK55" s="127" t="str">
        <f>IFERROR(+VLOOKUP(BJ55,インプットシート!$C:$X,22,0),"")</f>
        <v/>
      </c>
      <c r="BL55" s="127" t="str">
        <f>IFERROR(+VLOOKUP(BJ55,インプットシート!$C:$X,18,0),"")</f>
        <v/>
      </c>
      <c r="BN55" s="127" t="str">
        <f t="shared" si="16"/>
        <v>一般会計繰入金53</v>
      </c>
      <c r="BO55" s="127" t="str">
        <f>IFERROR(+VLOOKUP(BN55,インプットシート!$C:$X,22,0),"")</f>
        <v/>
      </c>
      <c r="BP55" s="127" t="str">
        <f>IFERROR(+VLOOKUP(BN55,インプットシート!$C:$X,18,0),"")</f>
        <v/>
      </c>
    </row>
    <row r="56" spans="1:68">
      <c r="A56">
        <v>54</v>
      </c>
      <c r="B56" s="127" t="str">
        <f t="shared" si="0"/>
        <v>謝金54</v>
      </c>
      <c r="C56" s="127" t="str">
        <f>IFERROR(+VLOOKUP(B56,インプットシート!C:X,22,0),"")</f>
        <v/>
      </c>
      <c r="D56" s="127" t="str">
        <f>IFERROR(+VLOOKUP(B56,インプットシート!C:X,18,0),"")</f>
        <v/>
      </c>
      <c r="F56" s="127" t="str">
        <f t="shared" si="1"/>
        <v>旅費54</v>
      </c>
      <c r="G56" s="127" t="str">
        <f>IFERROR(+VLOOKUP(F56,インプットシート!$C:$X,22,0),"")</f>
        <v/>
      </c>
      <c r="H56" s="127" t="str">
        <f>IFERROR(+VLOOKUP(F56,インプットシート!$C:$X,18,0),"")</f>
        <v/>
      </c>
      <c r="J56" s="127" t="str">
        <f t="shared" si="2"/>
        <v>賃金54</v>
      </c>
      <c r="K56" s="127" t="str">
        <f>IFERROR(+VLOOKUP(J56,インプットシート!$C:$X,22,0),"")</f>
        <v/>
      </c>
      <c r="L56" s="127" t="str">
        <f>IFERROR(+VLOOKUP(J56,インプットシート!$C:$X,18,0),"")</f>
        <v/>
      </c>
      <c r="N56" s="127" t="str">
        <f t="shared" si="3"/>
        <v>家賃54</v>
      </c>
      <c r="O56" s="127" t="str">
        <f>IFERROR(+VLOOKUP(N56,インプットシート!$C:$X,22,0),"")</f>
        <v/>
      </c>
      <c r="P56" s="127" t="str">
        <f>IFERROR(+VLOOKUP(N56,インプットシート!$C:$X,18,0),"")</f>
        <v/>
      </c>
      <c r="R56" s="127" t="str">
        <f t="shared" si="4"/>
        <v>光熱水費54</v>
      </c>
      <c r="S56" s="127" t="str">
        <f>IFERROR(+VLOOKUP(R56,インプットシート!$C:$X,22,0),"")</f>
        <v/>
      </c>
      <c r="T56" s="127" t="str">
        <f>IFERROR(+VLOOKUP(R56,インプットシート!$C:$X,18,0),"")</f>
        <v/>
      </c>
      <c r="V56" s="127" t="str">
        <f t="shared" si="5"/>
        <v>備品購入費54</v>
      </c>
      <c r="W56" s="127" t="str">
        <f>IFERROR(+VLOOKUP(V56,インプットシート!$C:$X,22,0),"")</f>
        <v/>
      </c>
      <c r="X56" s="127" t="str">
        <f>IFERROR(+VLOOKUP(V56,インプットシート!$C:$X,18,0),"")</f>
        <v/>
      </c>
      <c r="Z56" s="127" t="str">
        <f t="shared" si="6"/>
        <v>消耗品費54</v>
      </c>
      <c r="AA56" s="127" t="str">
        <f>IFERROR(+VLOOKUP(Z56,インプットシート!$C:$X,22,0),"")</f>
        <v/>
      </c>
      <c r="AB56" s="127" t="str">
        <f>IFERROR(+VLOOKUP(Z56,インプットシート!$C:$X,18,0),"")</f>
        <v/>
      </c>
      <c r="AD56" s="127" t="str">
        <f t="shared" si="7"/>
        <v>借料損料54</v>
      </c>
      <c r="AE56" s="127" t="str">
        <f>IFERROR(+VLOOKUP(AD56,インプットシート!$C:$X,22,0),"")</f>
        <v/>
      </c>
      <c r="AF56" s="127" t="str">
        <f>IFERROR(+VLOOKUP(AD56,インプットシート!$C:$X,18,0),"")</f>
        <v/>
      </c>
      <c r="AH56" s="127" t="str">
        <f t="shared" si="8"/>
        <v>印刷製本費54</v>
      </c>
      <c r="AI56" s="127" t="str">
        <f>IFERROR(+VLOOKUP(AH56,インプットシート!$C:$X,22,0),"")</f>
        <v/>
      </c>
      <c r="AJ56" s="127" t="str">
        <f>IFERROR(+VLOOKUP(AH56,インプットシート!$C:$X,18,0),"")</f>
        <v/>
      </c>
      <c r="AL56" s="127" t="str">
        <f t="shared" si="9"/>
        <v>通信運搬費54</v>
      </c>
      <c r="AM56" s="127" t="str">
        <f>IFERROR(+VLOOKUP(AL56,インプットシート!$C:$X,22,0),"")</f>
        <v/>
      </c>
      <c r="AN56" s="127" t="str">
        <f>IFERROR(+VLOOKUP(AL56,インプットシート!$C:$X,18,0),"")</f>
        <v/>
      </c>
      <c r="AP56" s="127" t="str">
        <f t="shared" si="10"/>
        <v>委託費54</v>
      </c>
      <c r="AQ56" s="127" t="str">
        <f>IFERROR(+VLOOKUP(AP56,インプットシート!$C:$X,22,0),"")</f>
        <v/>
      </c>
      <c r="AR56" s="127" t="str">
        <f>IFERROR(+VLOOKUP(AP56,インプットシート!$C:$X,18,0),"")</f>
        <v/>
      </c>
      <c r="AT56" s="127" t="str">
        <f t="shared" si="11"/>
        <v>雑役務費54</v>
      </c>
      <c r="AU56" s="127" t="str">
        <f>IFERROR(+VLOOKUP(AT56,インプットシート!$C:$X,22,0),"")</f>
        <v/>
      </c>
      <c r="AV56" s="127" t="str">
        <f>IFERROR(+VLOOKUP(AT56,インプットシート!$C:$X,18,0),"")</f>
        <v/>
      </c>
      <c r="AX56" s="127" t="str">
        <f t="shared" si="12"/>
        <v>保険料54</v>
      </c>
      <c r="AY56" s="127" t="str">
        <f>IFERROR(+VLOOKUP(AX56,インプットシート!$C:$X,22,0),"")</f>
        <v/>
      </c>
      <c r="AZ56" s="127" t="str">
        <f>IFERROR(+VLOOKUP(AX56,インプットシート!$C:$X,18,0),"")</f>
        <v/>
      </c>
      <c r="BB56" s="127" t="str">
        <f t="shared" si="13"/>
        <v>その他の経費54</v>
      </c>
      <c r="BC56" s="127" t="str">
        <f>IFERROR(+VLOOKUP(BB56,インプットシート!$C:$X,22,0),"")</f>
        <v/>
      </c>
      <c r="BD56" s="127" t="str">
        <f>IFERROR(+VLOOKUP(BB56,インプットシート!$C:$X,18,0),"")</f>
        <v/>
      </c>
      <c r="BF56" s="127" t="str">
        <f t="shared" si="14"/>
        <v>参加費収入54</v>
      </c>
      <c r="BG56" s="127" t="str">
        <f>IFERROR(+VLOOKUP(BF56,インプットシート!$C:$X,22,0),"")</f>
        <v/>
      </c>
      <c r="BH56" s="127" t="str">
        <f>IFERROR(+VLOOKUP(BF56,インプットシート!$C:$X,18,0),"")</f>
        <v/>
      </c>
      <c r="BJ56" s="127" t="str">
        <f t="shared" si="15"/>
        <v>寄付金・協賛金収入54</v>
      </c>
      <c r="BK56" s="127" t="str">
        <f>IFERROR(+VLOOKUP(BJ56,インプットシート!$C:$X,22,0),"")</f>
        <v/>
      </c>
      <c r="BL56" s="127" t="str">
        <f>IFERROR(+VLOOKUP(BJ56,インプットシート!$C:$X,18,0),"")</f>
        <v/>
      </c>
      <c r="BN56" s="127" t="str">
        <f t="shared" si="16"/>
        <v>一般会計繰入金54</v>
      </c>
      <c r="BO56" s="127" t="str">
        <f>IFERROR(+VLOOKUP(BN56,インプットシート!$C:$X,22,0),"")</f>
        <v/>
      </c>
      <c r="BP56" s="127" t="str">
        <f>IFERROR(+VLOOKUP(BN56,インプットシート!$C:$X,18,0),"")</f>
        <v/>
      </c>
    </row>
    <row r="57" spans="1:68">
      <c r="A57">
        <v>55</v>
      </c>
      <c r="B57" s="127" t="str">
        <f t="shared" si="0"/>
        <v>謝金55</v>
      </c>
      <c r="C57" s="127" t="str">
        <f>IFERROR(+VLOOKUP(B57,インプットシート!C:X,22,0),"")</f>
        <v/>
      </c>
      <c r="D57" s="127" t="str">
        <f>IFERROR(+VLOOKUP(B57,インプットシート!C:X,18,0),"")</f>
        <v/>
      </c>
      <c r="F57" s="127" t="str">
        <f t="shared" si="1"/>
        <v>旅費55</v>
      </c>
      <c r="G57" s="127" t="str">
        <f>IFERROR(+VLOOKUP(F57,インプットシート!$C:$X,22,0),"")</f>
        <v/>
      </c>
      <c r="H57" s="127" t="str">
        <f>IFERROR(+VLOOKUP(F57,インプットシート!$C:$X,18,0),"")</f>
        <v/>
      </c>
      <c r="J57" s="127" t="str">
        <f t="shared" si="2"/>
        <v>賃金55</v>
      </c>
      <c r="K57" s="127" t="str">
        <f>IFERROR(+VLOOKUP(J57,インプットシート!$C:$X,22,0),"")</f>
        <v/>
      </c>
      <c r="L57" s="127" t="str">
        <f>IFERROR(+VLOOKUP(J57,インプットシート!$C:$X,18,0),"")</f>
        <v/>
      </c>
      <c r="N57" s="127" t="str">
        <f t="shared" si="3"/>
        <v>家賃55</v>
      </c>
      <c r="O57" s="127" t="str">
        <f>IFERROR(+VLOOKUP(N57,インプットシート!$C:$X,22,0),"")</f>
        <v/>
      </c>
      <c r="P57" s="127" t="str">
        <f>IFERROR(+VLOOKUP(N57,インプットシート!$C:$X,18,0),"")</f>
        <v/>
      </c>
      <c r="R57" s="127" t="str">
        <f t="shared" si="4"/>
        <v>光熱水費55</v>
      </c>
      <c r="S57" s="127" t="str">
        <f>IFERROR(+VLOOKUP(R57,インプットシート!$C:$X,22,0),"")</f>
        <v/>
      </c>
      <c r="T57" s="127" t="str">
        <f>IFERROR(+VLOOKUP(R57,インプットシート!$C:$X,18,0),"")</f>
        <v/>
      </c>
      <c r="V57" s="127" t="str">
        <f t="shared" si="5"/>
        <v>備品購入費55</v>
      </c>
      <c r="W57" s="127" t="str">
        <f>IFERROR(+VLOOKUP(V57,インプットシート!$C:$X,22,0),"")</f>
        <v/>
      </c>
      <c r="X57" s="127" t="str">
        <f>IFERROR(+VLOOKUP(V57,インプットシート!$C:$X,18,0),"")</f>
        <v/>
      </c>
      <c r="Z57" s="127" t="str">
        <f t="shared" si="6"/>
        <v>消耗品費55</v>
      </c>
      <c r="AA57" s="127" t="str">
        <f>IFERROR(+VLOOKUP(Z57,インプットシート!$C:$X,22,0),"")</f>
        <v/>
      </c>
      <c r="AB57" s="127" t="str">
        <f>IFERROR(+VLOOKUP(Z57,インプットシート!$C:$X,18,0),"")</f>
        <v/>
      </c>
      <c r="AD57" s="127" t="str">
        <f t="shared" si="7"/>
        <v>借料損料55</v>
      </c>
      <c r="AE57" s="127" t="str">
        <f>IFERROR(+VLOOKUP(AD57,インプットシート!$C:$X,22,0),"")</f>
        <v/>
      </c>
      <c r="AF57" s="127" t="str">
        <f>IFERROR(+VLOOKUP(AD57,インプットシート!$C:$X,18,0),"")</f>
        <v/>
      </c>
      <c r="AH57" s="127" t="str">
        <f t="shared" si="8"/>
        <v>印刷製本費55</v>
      </c>
      <c r="AI57" s="127" t="str">
        <f>IFERROR(+VLOOKUP(AH57,インプットシート!$C:$X,22,0),"")</f>
        <v/>
      </c>
      <c r="AJ57" s="127" t="str">
        <f>IFERROR(+VLOOKUP(AH57,インプットシート!$C:$X,18,0),"")</f>
        <v/>
      </c>
      <c r="AL57" s="127" t="str">
        <f t="shared" si="9"/>
        <v>通信運搬費55</v>
      </c>
      <c r="AM57" s="127" t="str">
        <f>IFERROR(+VLOOKUP(AL57,インプットシート!$C:$X,22,0),"")</f>
        <v/>
      </c>
      <c r="AN57" s="127" t="str">
        <f>IFERROR(+VLOOKUP(AL57,インプットシート!$C:$X,18,0),"")</f>
        <v/>
      </c>
      <c r="AP57" s="127" t="str">
        <f t="shared" si="10"/>
        <v>委託費55</v>
      </c>
      <c r="AQ57" s="127" t="str">
        <f>IFERROR(+VLOOKUP(AP57,インプットシート!$C:$X,22,0),"")</f>
        <v/>
      </c>
      <c r="AR57" s="127" t="str">
        <f>IFERROR(+VLOOKUP(AP57,インプットシート!$C:$X,18,0),"")</f>
        <v/>
      </c>
      <c r="AT57" s="127" t="str">
        <f t="shared" si="11"/>
        <v>雑役務費55</v>
      </c>
      <c r="AU57" s="127" t="str">
        <f>IFERROR(+VLOOKUP(AT57,インプットシート!$C:$X,22,0),"")</f>
        <v/>
      </c>
      <c r="AV57" s="127" t="str">
        <f>IFERROR(+VLOOKUP(AT57,インプットシート!$C:$X,18,0),"")</f>
        <v/>
      </c>
      <c r="AX57" s="127" t="str">
        <f t="shared" si="12"/>
        <v>保険料55</v>
      </c>
      <c r="AY57" s="127" t="str">
        <f>IFERROR(+VLOOKUP(AX57,インプットシート!$C:$X,22,0),"")</f>
        <v/>
      </c>
      <c r="AZ57" s="127" t="str">
        <f>IFERROR(+VLOOKUP(AX57,インプットシート!$C:$X,18,0),"")</f>
        <v/>
      </c>
      <c r="BB57" s="127" t="str">
        <f t="shared" si="13"/>
        <v>その他の経費55</v>
      </c>
      <c r="BC57" s="127" t="str">
        <f>IFERROR(+VLOOKUP(BB57,インプットシート!$C:$X,22,0),"")</f>
        <v/>
      </c>
      <c r="BD57" s="127" t="str">
        <f>IFERROR(+VLOOKUP(BB57,インプットシート!$C:$X,18,0),"")</f>
        <v/>
      </c>
      <c r="BF57" s="127" t="str">
        <f t="shared" si="14"/>
        <v>参加費収入55</v>
      </c>
      <c r="BG57" s="127" t="str">
        <f>IFERROR(+VLOOKUP(BF57,インプットシート!$C:$X,22,0),"")</f>
        <v/>
      </c>
      <c r="BH57" s="127" t="str">
        <f>IFERROR(+VLOOKUP(BF57,インプットシート!$C:$X,18,0),"")</f>
        <v/>
      </c>
      <c r="BJ57" s="127" t="str">
        <f t="shared" si="15"/>
        <v>寄付金・協賛金収入55</v>
      </c>
      <c r="BK57" s="127" t="str">
        <f>IFERROR(+VLOOKUP(BJ57,インプットシート!$C:$X,22,0),"")</f>
        <v/>
      </c>
      <c r="BL57" s="127" t="str">
        <f>IFERROR(+VLOOKUP(BJ57,インプットシート!$C:$X,18,0),"")</f>
        <v/>
      </c>
      <c r="BN57" s="127" t="str">
        <f t="shared" si="16"/>
        <v>一般会計繰入金55</v>
      </c>
      <c r="BO57" s="127" t="str">
        <f>IFERROR(+VLOOKUP(BN57,インプットシート!$C:$X,22,0),"")</f>
        <v/>
      </c>
      <c r="BP57" s="127" t="str">
        <f>IFERROR(+VLOOKUP(BN57,インプットシート!$C:$X,18,0),"")</f>
        <v/>
      </c>
    </row>
    <row r="58" spans="1:68">
      <c r="A58">
        <v>56</v>
      </c>
      <c r="B58" s="127" t="str">
        <f t="shared" si="0"/>
        <v>謝金56</v>
      </c>
      <c r="C58" s="127" t="str">
        <f>IFERROR(+VLOOKUP(B58,インプットシート!C:X,22,0),"")</f>
        <v/>
      </c>
      <c r="D58" s="127" t="str">
        <f>IFERROR(+VLOOKUP(B58,インプットシート!C:X,18,0),"")</f>
        <v/>
      </c>
      <c r="F58" s="127" t="str">
        <f t="shared" si="1"/>
        <v>旅費56</v>
      </c>
      <c r="G58" s="127" t="str">
        <f>IFERROR(+VLOOKUP(F58,インプットシート!$C:$X,22,0),"")</f>
        <v/>
      </c>
      <c r="H58" s="127" t="str">
        <f>IFERROR(+VLOOKUP(F58,インプットシート!$C:$X,18,0),"")</f>
        <v/>
      </c>
      <c r="J58" s="127" t="str">
        <f t="shared" si="2"/>
        <v>賃金56</v>
      </c>
      <c r="K58" s="127" t="str">
        <f>IFERROR(+VLOOKUP(J58,インプットシート!$C:$X,22,0),"")</f>
        <v/>
      </c>
      <c r="L58" s="127" t="str">
        <f>IFERROR(+VLOOKUP(J58,インプットシート!$C:$X,18,0),"")</f>
        <v/>
      </c>
      <c r="N58" s="127" t="str">
        <f t="shared" si="3"/>
        <v>家賃56</v>
      </c>
      <c r="O58" s="127" t="str">
        <f>IFERROR(+VLOOKUP(N58,インプットシート!$C:$X,22,0),"")</f>
        <v/>
      </c>
      <c r="P58" s="127" t="str">
        <f>IFERROR(+VLOOKUP(N58,インプットシート!$C:$X,18,0),"")</f>
        <v/>
      </c>
      <c r="R58" s="127" t="str">
        <f t="shared" si="4"/>
        <v>光熱水費56</v>
      </c>
      <c r="S58" s="127" t="str">
        <f>IFERROR(+VLOOKUP(R58,インプットシート!$C:$X,22,0),"")</f>
        <v/>
      </c>
      <c r="T58" s="127" t="str">
        <f>IFERROR(+VLOOKUP(R58,インプットシート!$C:$X,18,0),"")</f>
        <v/>
      </c>
      <c r="V58" s="127" t="str">
        <f t="shared" si="5"/>
        <v>備品購入費56</v>
      </c>
      <c r="W58" s="127" t="str">
        <f>IFERROR(+VLOOKUP(V58,インプットシート!$C:$X,22,0),"")</f>
        <v/>
      </c>
      <c r="X58" s="127" t="str">
        <f>IFERROR(+VLOOKUP(V58,インプットシート!$C:$X,18,0),"")</f>
        <v/>
      </c>
      <c r="Z58" s="127" t="str">
        <f t="shared" si="6"/>
        <v>消耗品費56</v>
      </c>
      <c r="AA58" s="127" t="str">
        <f>IFERROR(+VLOOKUP(Z58,インプットシート!$C:$X,22,0),"")</f>
        <v/>
      </c>
      <c r="AB58" s="127" t="str">
        <f>IFERROR(+VLOOKUP(Z58,インプットシート!$C:$X,18,0),"")</f>
        <v/>
      </c>
      <c r="AD58" s="127" t="str">
        <f t="shared" si="7"/>
        <v>借料損料56</v>
      </c>
      <c r="AE58" s="127" t="str">
        <f>IFERROR(+VLOOKUP(AD58,インプットシート!$C:$X,22,0),"")</f>
        <v/>
      </c>
      <c r="AF58" s="127" t="str">
        <f>IFERROR(+VLOOKUP(AD58,インプットシート!$C:$X,18,0),"")</f>
        <v/>
      </c>
      <c r="AH58" s="127" t="str">
        <f t="shared" si="8"/>
        <v>印刷製本費56</v>
      </c>
      <c r="AI58" s="127" t="str">
        <f>IFERROR(+VLOOKUP(AH58,インプットシート!$C:$X,22,0),"")</f>
        <v/>
      </c>
      <c r="AJ58" s="127" t="str">
        <f>IFERROR(+VLOOKUP(AH58,インプットシート!$C:$X,18,0),"")</f>
        <v/>
      </c>
      <c r="AL58" s="127" t="str">
        <f t="shared" si="9"/>
        <v>通信運搬費56</v>
      </c>
      <c r="AM58" s="127" t="str">
        <f>IFERROR(+VLOOKUP(AL58,インプットシート!$C:$X,22,0),"")</f>
        <v/>
      </c>
      <c r="AN58" s="127" t="str">
        <f>IFERROR(+VLOOKUP(AL58,インプットシート!$C:$X,18,0),"")</f>
        <v/>
      </c>
      <c r="AP58" s="127" t="str">
        <f t="shared" si="10"/>
        <v>委託費56</v>
      </c>
      <c r="AQ58" s="127" t="str">
        <f>IFERROR(+VLOOKUP(AP58,インプットシート!$C:$X,22,0),"")</f>
        <v/>
      </c>
      <c r="AR58" s="127" t="str">
        <f>IFERROR(+VLOOKUP(AP58,インプットシート!$C:$X,18,0),"")</f>
        <v/>
      </c>
      <c r="AT58" s="127" t="str">
        <f t="shared" si="11"/>
        <v>雑役務費56</v>
      </c>
      <c r="AU58" s="127" t="str">
        <f>IFERROR(+VLOOKUP(AT58,インプットシート!$C:$X,22,0),"")</f>
        <v/>
      </c>
      <c r="AV58" s="127" t="str">
        <f>IFERROR(+VLOOKUP(AT58,インプットシート!$C:$X,18,0),"")</f>
        <v/>
      </c>
      <c r="AX58" s="127" t="str">
        <f t="shared" si="12"/>
        <v>保険料56</v>
      </c>
      <c r="AY58" s="127" t="str">
        <f>IFERROR(+VLOOKUP(AX58,インプットシート!$C:$X,22,0),"")</f>
        <v/>
      </c>
      <c r="AZ58" s="127" t="str">
        <f>IFERROR(+VLOOKUP(AX58,インプットシート!$C:$X,18,0),"")</f>
        <v/>
      </c>
      <c r="BB58" s="127" t="str">
        <f t="shared" si="13"/>
        <v>その他の経費56</v>
      </c>
      <c r="BC58" s="127" t="str">
        <f>IFERROR(+VLOOKUP(BB58,インプットシート!$C:$X,22,0),"")</f>
        <v/>
      </c>
      <c r="BD58" s="127" t="str">
        <f>IFERROR(+VLOOKUP(BB58,インプットシート!$C:$X,18,0),"")</f>
        <v/>
      </c>
      <c r="BF58" s="127" t="str">
        <f t="shared" si="14"/>
        <v>参加費収入56</v>
      </c>
      <c r="BG58" s="127" t="str">
        <f>IFERROR(+VLOOKUP(BF58,インプットシート!$C:$X,22,0),"")</f>
        <v/>
      </c>
      <c r="BH58" s="127" t="str">
        <f>IFERROR(+VLOOKUP(BF58,インプットシート!$C:$X,18,0),"")</f>
        <v/>
      </c>
      <c r="BJ58" s="127" t="str">
        <f t="shared" si="15"/>
        <v>寄付金・協賛金収入56</v>
      </c>
      <c r="BK58" s="127" t="str">
        <f>IFERROR(+VLOOKUP(BJ58,インプットシート!$C:$X,22,0),"")</f>
        <v/>
      </c>
      <c r="BL58" s="127" t="str">
        <f>IFERROR(+VLOOKUP(BJ58,インプットシート!$C:$X,18,0),"")</f>
        <v/>
      </c>
      <c r="BN58" s="127" t="str">
        <f t="shared" si="16"/>
        <v>一般会計繰入金56</v>
      </c>
      <c r="BO58" s="127" t="str">
        <f>IFERROR(+VLOOKUP(BN58,インプットシート!$C:$X,22,0),"")</f>
        <v/>
      </c>
      <c r="BP58" s="127" t="str">
        <f>IFERROR(+VLOOKUP(BN58,インプットシート!$C:$X,18,0),"")</f>
        <v/>
      </c>
    </row>
    <row r="59" spans="1:68">
      <c r="A59">
        <v>57</v>
      </c>
      <c r="B59" s="127" t="str">
        <f t="shared" si="0"/>
        <v>謝金57</v>
      </c>
      <c r="C59" s="127" t="str">
        <f>IFERROR(+VLOOKUP(B59,インプットシート!C:X,22,0),"")</f>
        <v/>
      </c>
      <c r="D59" s="127" t="str">
        <f>IFERROR(+VLOOKUP(B59,インプットシート!C:X,18,0),"")</f>
        <v/>
      </c>
      <c r="F59" s="127" t="str">
        <f t="shared" si="1"/>
        <v>旅費57</v>
      </c>
      <c r="G59" s="127" t="str">
        <f>IFERROR(+VLOOKUP(F59,インプットシート!$C:$X,22,0),"")</f>
        <v/>
      </c>
      <c r="H59" s="127" t="str">
        <f>IFERROR(+VLOOKUP(F59,インプットシート!$C:$X,18,0),"")</f>
        <v/>
      </c>
      <c r="J59" s="127" t="str">
        <f t="shared" si="2"/>
        <v>賃金57</v>
      </c>
      <c r="K59" s="127" t="str">
        <f>IFERROR(+VLOOKUP(J59,インプットシート!$C:$X,22,0),"")</f>
        <v/>
      </c>
      <c r="L59" s="127" t="str">
        <f>IFERROR(+VLOOKUP(J59,インプットシート!$C:$X,18,0),"")</f>
        <v/>
      </c>
      <c r="N59" s="127" t="str">
        <f t="shared" si="3"/>
        <v>家賃57</v>
      </c>
      <c r="O59" s="127" t="str">
        <f>IFERROR(+VLOOKUP(N59,インプットシート!$C:$X,22,0),"")</f>
        <v/>
      </c>
      <c r="P59" s="127" t="str">
        <f>IFERROR(+VLOOKUP(N59,インプットシート!$C:$X,18,0),"")</f>
        <v/>
      </c>
      <c r="R59" s="127" t="str">
        <f t="shared" si="4"/>
        <v>光熱水費57</v>
      </c>
      <c r="S59" s="127" t="str">
        <f>IFERROR(+VLOOKUP(R59,インプットシート!$C:$X,22,0),"")</f>
        <v/>
      </c>
      <c r="T59" s="127" t="str">
        <f>IFERROR(+VLOOKUP(R59,インプットシート!$C:$X,18,0),"")</f>
        <v/>
      </c>
      <c r="V59" s="127" t="str">
        <f t="shared" si="5"/>
        <v>備品購入費57</v>
      </c>
      <c r="W59" s="127" t="str">
        <f>IFERROR(+VLOOKUP(V59,インプットシート!$C:$X,22,0),"")</f>
        <v/>
      </c>
      <c r="X59" s="127" t="str">
        <f>IFERROR(+VLOOKUP(V59,インプットシート!$C:$X,18,0),"")</f>
        <v/>
      </c>
      <c r="Z59" s="127" t="str">
        <f t="shared" si="6"/>
        <v>消耗品費57</v>
      </c>
      <c r="AA59" s="127" t="str">
        <f>IFERROR(+VLOOKUP(Z59,インプットシート!$C:$X,22,0),"")</f>
        <v/>
      </c>
      <c r="AB59" s="127" t="str">
        <f>IFERROR(+VLOOKUP(Z59,インプットシート!$C:$X,18,0),"")</f>
        <v/>
      </c>
      <c r="AD59" s="127" t="str">
        <f t="shared" si="7"/>
        <v>借料損料57</v>
      </c>
      <c r="AE59" s="127" t="str">
        <f>IFERROR(+VLOOKUP(AD59,インプットシート!$C:$X,22,0),"")</f>
        <v/>
      </c>
      <c r="AF59" s="127" t="str">
        <f>IFERROR(+VLOOKUP(AD59,インプットシート!$C:$X,18,0),"")</f>
        <v/>
      </c>
      <c r="AH59" s="127" t="str">
        <f t="shared" si="8"/>
        <v>印刷製本費57</v>
      </c>
      <c r="AI59" s="127" t="str">
        <f>IFERROR(+VLOOKUP(AH59,インプットシート!$C:$X,22,0),"")</f>
        <v/>
      </c>
      <c r="AJ59" s="127" t="str">
        <f>IFERROR(+VLOOKUP(AH59,インプットシート!$C:$X,18,0),"")</f>
        <v/>
      </c>
      <c r="AL59" s="127" t="str">
        <f t="shared" si="9"/>
        <v>通信運搬費57</v>
      </c>
      <c r="AM59" s="127" t="str">
        <f>IFERROR(+VLOOKUP(AL59,インプットシート!$C:$X,22,0),"")</f>
        <v/>
      </c>
      <c r="AN59" s="127" t="str">
        <f>IFERROR(+VLOOKUP(AL59,インプットシート!$C:$X,18,0),"")</f>
        <v/>
      </c>
      <c r="AP59" s="127" t="str">
        <f t="shared" si="10"/>
        <v>委託費57</v>
      </c>
      <c r="AQ59" s="127" t="str">
        <f>IFERROR(+VLOOKUP(AP59,インプットシート!$C:$X,22,0),"")</f>
        <v/>
      </c>
      <c r="AR59" s="127" t="str">
        <f>IFERROR(+VLOOKUP(AP59,インプットシート!$C:$X,18,0),"")</f>
        <v/>
      </c>
      <c r="AT59" s="127" t="str">
        <f t="shared" si="11"/>
        <v>雑役務費57</v>
      </c>
      <c r="AU59" s="127" t="str">
        <f>IFERROR(+VLOOKUP(AT59,インプットシート!$C:$X,22,0),"")</f>
        <v/>
      </c>
      <c r="AV59" s="127" t="str">
        <f>IFERROR(+VLOOKUP(AT59,インプットシート!$C:$X,18,0),"")</f>
        <v/>
      </c>
      <c r="AX59" s="127" t="str">
        <f t="shared" si="12"/>
        <v>保険料57</v>
      </c>
      <c r="AY59" s="127" t="str">
        <f>IFERROR(+VLOOKUP(AX59,インプットシート!$C:$X,22,0),"")</f>
        <v/>
      </c>
      <c r="AZ59" s="127" t="str">
        <f>IFERROR(+VLOOKUP(AX59,インプットシート!$C:$X,18,0),"")</f>
        <v/>
      </c>
      <c r="BB59" s="127" t="str">
        <f t="shared" si="13"/>
        <v>その他の経費57</v>
      </c>
      <c r="BC59" s="127" t="str">
        <f>IFERROR(+VLOOKUP(BB59,インプットシート!$C:$X,22,0),"")</f>
        <v/>
      </c>
      <c r="BD59" s="127" t="str">
        <f>IFERROR(+VLOOKUP(BB59,インプットシート!$C:$X,18,0),"")</f>
        <v/>
      </c>
      <c r="BF59" s="127" t="str">
        <f t="shared" si="14"/>
        <v>参加費収入57</v>
      </c>
      <c r="BG59" s="127" t="str">
        <f>IFERROR(+VLOOKUP(BF59,インプットシート!$C:$X,22,0),"")</f>
        <v/>
      </c>
      <c r="BH59" s="127" t="str">
        <f>IFERROR(+VLOOKUP(BF59,インプットシート!$C:$X,18,0),"")</f>
        <v/>
      </c>
      <c r="BJ59" s="127" t="str">
        <f t="shared" si="15"/>
        <v>寄付金・協賛金収入57</v>
      </c>
      <c r="BK59" s="127" t="str">
        <f>IFERROR(+VLOOKUP(BJ59,インプットシート!$C:$X,22,0),"")</f>
        <v/>
      </c>
      <c r="BL59" s="127" t="str">
        <f>IFERROR(+VLOOKUP(BJ59,インプットシート!$C:$X,18,0),"")</f>
        <v/>
      </c>
      <c r="BN59" s="127" t="str">
        <f t="shared" si="16"/>
        <v>一般会計繰入金57</v>
      </c>
      <c r="BO59" s="127" t="str">
        <f>IFERROR(+VLOOKUP(BN59,インプットシート!$C:$X,22,0),"")</f>
        <v/>
      </c>
      <c r="BP59" s="127" t="str">
        <f>IFERROR(+VLOOKUP(BN59,インプットシート!$C:$X,18,0),"")</f>
        <v/>
      </c>
    </row>
    <row r="60" spans="1:68">
      <c r="A60">
        <v>58</v>
      </c>
      <c r="B60" s="127" t="str">
        <f t="shared" si="0"/>
        <v>謝金58</v>
      </c>
      <c r="C60" s="127" t="str">
        <f>IFERROR(+VLOOKUP(B60,インプットシート!C:X,22,0),"")</f>
        <v/>
      </c>
      <c r="D60" s="127" t="str">
        <f>IFERROR(+VLOOKUP(B60,インプットシート!C:X,18,0),"")</f>
        <v/>
      </c>
      <c r="F60" s="127" t="str">
        <f t="shared" si="1"/>
        <v>旅費58</v>
      </c>
      <c r="G60" s="127" t="str">
        <f>IFERROR(+VLOOKUP(F60,インプットシート!$C:$X,22,0),"")</f>
        <v/>
      </c>
      <c r="H60" s="127" t="str">
        <f>IFERROR(+VLOOKUP(F60,インプットシート!$C:$X,18,0),"")</f>
        <v/>
      </c>
      <c r="J60" s="127" t="str">
        <f t="shared" si="2"/>
        <v>賃金58</v>
      </c>
      <c r="K60" s="127" t="str">
        <f>IFERROR(+VLOOKUP(J60,インプットシート!$C:$X,22,0),"")</f>
        <v/>
      </c>
      <c r="L60" s="127" t="str">
        <f>IFERROR(+VLOOKUP(J60,インプットシート!$C:$X,18,0),"")</f>
        <v/>
      </c>
      <c r="N60" s="127" t="str">
        <f t="shared" si="3"/>
        <v>家賃58</v>
      </c>
      <c r="O60" s="127" t="str">
        <f>IFERROR(+VLOOKUP(N60,インプットシート!$C:$X,22,0),"")</f>
        <v/>
      </c>
      <c r="P60" s="127" t="str">
        <f>IFERROR(+VLOOKUP(N60,インプットシート!$C:$X,18,0),"")</f>
        <v/>
      </c>
      <c r="R60" s="127" t="str">
        <f t="shared" si="4"/>
        <v>光熱水費58</v>
      </c>
      <c r="S60" s="127" t="str">
        <f>IFERROR(+VLOOKUP(R60,インプットシート!$C:$X,22,0),"")</f>
        <v/>
      </c>
      <c r="T60" s="127" t="str">
        <f>IFERROR(+VLOOKUP(R60,インプットシート!$C:$X,18,0),"")</f>
        <v/>
      </c>
      <c r="V60" s="127" t="str">
        <f t="shared" si="5"/>
        <v>備品購入費58</v>
      </c>
      <c r="W60" s="127" t="str">
        <f>IFERROR(+VLOOKUP(V60,インプットシート!$C:$X,22,0),"")</f>
        <v/>
      </c>
      <c r="X60" s="127" t="str">
        <f>IFERROR(+VLOOKUP(V60,インプットシート!$C:$X,18,0),"")</f>
        <v/>
      </c>
      <c r="Z60" s="127" t="str">
        <f t="shared" si="6"/>
        <v>消耗品費58</v>
      </c>
      <c r="AA60" s="127" t="str">
        <f>IFERROR(+VLOOKUP(Z60,インプットシート!$C:$X,22,0),"")</f>
        <v/>
      </c>
      <c r="AB60" s="127" t="str">
        <f>IFERROR(+VLOOKUP(Z60,インプットシート!$C:$X,18,0),"")</f>
        <v/>
      </c>
      <c r="AD60" s="127" t="str">
        <f t="shared" si="7"/>
        <v>借料損料58</v>
      </c>
      <c r="AE60" s="127" t="str">
        <f>IFERROR(+VLOOKUP(AD60,インプットシート!$C:$X,22,0),"")</f>
        <v/>
      </c>
      <c r="AF60" s="127" t="str">
        <f>IFERROR(+VLOOKUP(AD60,インプットシート!$C:$X,18,0),"")</f>
        <v/>
      </c>
      <c r="AH60" s="127" t="str">
        <f t="shared" si="8"/>
        <v>印刷製本費58</v>
      </c>
      <c r="AI60" s="127" t="str">
        <f>IFERROR(+VLOOKUP(AH60,インプットシート!$C:$X,22,0),"")</f>
        <v/>
      </c>
      <c r="AJ60" s="127" t="str">
        <f>IFERROR(+VLOOKUP(AH60,インプットシート!$C:$X,18,0),"")</f>
        <v/>
      </c>
      <c r="AL60" s="127" t="str">
        <f t="shared" si="9"/>
        <v>通信運搬費58</v>
      </c>
      <c r="AM60" s="127" t="str">
        <f>IFERROR(+VLOOKUP(AL60,インプットシート!$C:$X,22,0),"")</f>
        <v/>
      </c>
      <c r="AN60" s="127" t="str">
        <f>IFERROR(+VLOOKUP(AL60,インプットシート!$C:$X,18,0),"")</f>
        <v/>
      </c>
      <c r="AP60" s="127" t="str">
        <f t="shared" si="10"/>
        <v>委託費58</v>
      </c>
      <c r="AQ60" s="127" t="str">
        <f>IFERROR(+VLOOKUP(AP60,インプットシート!$C:$X,22,0),"")</f>
        <v/>
      </c>
      <c r="AR60" s="127" t="str">
        <f>IFERROR(+VLOOKUP(AP60,インプットシート!$C:$X,18,0),"")</f>
        <v/>
      </c>
      <c r="AT60" s="127" t="str">
        <f t="shared" si="11"/>
        <v>雑役務費58</v>
      </c>
      <c r="AU60" s="127" t="str">
        <f>IFERROR(+VLOOKUP(AT60,インプットシート!$C:$X,22,0),"")</f>
        <v/>
      </c>
      <c r="AV60" s="127" t="str">
        <f>IFERROR(+VLOOKUP(AT60,インプットシート!$C:$X,18,0),"")</f>
        <v/>
      </c>
      <c r="AX60" s="127" t="str">
        <f t="shared" si="12"/>
        <v>保険料58</v>
      </c>
      <c r="AY60" s="127" t="str">
        <f>IFERROR(+VLOOKUP(AX60,インプットシート!$C:$X,22,0),"")</f>
        <v/>
      </c>
      <c r="AZ60" s="127" t="str">
        <f>IFERROR(+VLOOKUP(AX60,インプットシート!$C:$X,18,0),"")</f>
        <v/>
      </c>
      <c r="BB60" s="127" t="str">
        <f t="shared" si="13"/>
        <v>その他の経費58</v>
      </c>
      <c r="BC60" s="127" t="str">
        <f>IFERROR(+VLOOKUP(BB60,インプットシート!$C:$X,22,0),"")</f>
        <v/>
      </c>
      <c r="BD60" s="127" t="str">
        <f>IFERROR(+VLOOKUP(BB60,インプットシート!$C:$X,18,0),"")</f>
        <v/>
      </c>
      <c r="BF60" s="127" t="str">
        <f t="shared" si="14"/>
        <v>参加費収入58</v>
      </c>
      <c r="BG60" s="127" t="str">
        <f>IFERROR(+VLOOKUP(BF60,インプットシート!$C:$X,22,0),"")</f>
        <v/>
      </c>
      <c r="BH60" s="127" t="str">
        <f>IFERROR(+VLOOKUP(BF60,インプットシート!$C:$X,18,0),"")</f>
        <v/>
      </c>
      <c r="BJ60" s="127" t="str">
        <f t="shared" si="15"/>
        <v>寄付金・協賛金収入58</v>
      </c>
      <c r="BK60" s="127" t="str">
        <f>IFERROR(+VLOOKUP(BJ60,インプットシート!$C:$X,22,0),"")</f>
        <v/>
      </c>
      <c r="BL60" s="127" t="str">
        <f>IFERROR(+VLOOKUP(BJ60,インプットシート!$C:$X,18,0),"")</f>
        <v/>
      </c>
      <c r="BN60" s="127" t="str">
        <f t="shared" si="16"/>
        <v>一般会計繰入金58</v>
      </c>
      <c r="BO60" s="127" t="str">
        <f>IFERROR(+VLOOKUP(BN60,インプットシート!$C:$X,22,0),"")</f>
        <v/>
      </c>
      <c r="BP60" s="127" t="str">
        <f>IFERROR(+VLOOKUP(BN60,インプットシート!$C:$X,18,0),"")</f>
        <v/>
      </c>
    </row>
    <row r="61" spans="1:68">
      <c r="A61">
        <v>59</v>
      </c>
      <c r="B61" s="127" t="str">
        <f t="shared" si="0"/>
        <v>謝金59</v>
      </c>
      <c r="C61" s="127" t="str">
        <f>IFERROR(+VLOOKUP(B61,インプットシート!C:X,22,0),"")</f>
        <v/>
      </c>
      <c r="D61" s="127" t="str">
        <f>IFERROR(+VLOOKUP(B61,インプットシート!C:X,18,0),"")</f>
        <v/>
      </c>
      <c r="F61" s="127" t="str">
        <f t="shared" si="1"/>
        <v>旅費59</v>
      </c>
      <c r="G61" s="127" t="str">
        <f>IFERROR(+VLOOKUP(F61,インプットシート!$C:$X,22,0),"")</f>
        <v/>
      </c>
      <c r="H61" s="127" t="str">
        <f>IFERROR(+VLOOKUP(F61,インプットシート!$C:$X,18,0),"")</f>
        <v/>
      </c>
      <c r="J61" s="127" t="str">
        <f t="shared" si="2"/>
        <v>賃金59</v>
      </c>
      <c r="K61" s="127" t="str">
        <f>IFERROR(+VLOOKUP(J61,インプットシート!$C:$X,22,0),"")</f>
        <v/>
      </c>
      <c r="L61" s="127" t="str">
        <f>IFERROR(+VLOOKUP(J61,インプットシート!$C:$X,18,0),"")</f>
        <v/>
      </c>
      <c r="N61" s="127" t="str">
        <f t="shared" si="3"/>
        <v>家賃59</v>
      </c>
      <c r="O61" s="127" t="str">
        <f>IFERROR(+VLOOKUP(N61,インプットシート!$C:$X,22,0),"")</f>
        <v/>
      </c>
      <c r="P61" s="127" t="str">
        <f>IFERROR(+VLOOKUP(N61,インプットシート!$C:$X,18,0),"")</f>
        <v/>
      </c>
      <c r="R61" s="127" t="str">
        <f t="shared" si="4"/>
        <v>光熱水費59</v>
      </c>
      <c r="S61" s="127" t="str">
        <f>IFERROR(+VLOOKUP(R61,インプットシート!$C:$X,22,0),"")</f>
        <v/>
      </c>
      <c r="T61" s="127" t="str">
        <f>IFERROR(+VLOOKUP(R61,インプットシート!$C:$X,18,0),"")</f>
        <v/>
      </c>
      <c r="V61" s="127" t="str">
        <f t="shared" si="5"/>
        <v>備品購入費59</v>
      </c>
      <c r="W61" s="127" t="str">
        <f>IFERROR(+VLOOKUP(V61,インプットシート!$C:$X,22,0),"")</f>
        <v/>
      </c>
      <c r="X61" s="127" t="str">
        <f>IFERROR(+VLOOKUP(V61,インプットシート!$C:$X,18,0),"")</f>
        <v/>
      </c>
      <c r="Z61" s="127" t="str">
        <f t="shared" si="6"/>
        <v>消耗品費59</v>
      </c>
      <c r="AA61" s="127" t="str">
        <f>IFERROR(+VLOOKUP(Z61,インプットシート!$C:$X,22,0),"")</f>
        <v/>
      </c>
      <c r="AB61" s="127" t="str">
        <f>IFERROR(+VLOOKUP(Z61,インプットシート!$C:$X,18,0),"")</f>
        <v/>
      </c>
      <c r="AD61" s="127" t="str">
        <f t="shared" si="7"/>
        <v>借料損料59</v>
      </c>
      <c r="AE61" s="127" t="str">
        <f>IFERROR(+VLOOKUP(AD61,インプットシート!$C:$X,22,0),"")</f>
        <v/>
      </c>
      <c r="AF61" s="127" t="str">
        <f>IFERROR(+VLOOKUP(AD61,インプットシート!$C:$X,18,0),"")</f>
        <v/>
      </c>
      <c r="AH61" s="127" t="str">
        <f t="shared" si="8"/>
        <v>印刷製本費59</v>
      </c>
      <c r="AI61" s="127" t="str">
        <f>IFERROR(+VLOOKUP(AH61,インプットシート!$C:$X,22,0),"")</f>
        <v/>
      </c>
      <c r="AJ61" s="127" t="str">
        <f>IFERROR(+VLOOKUP(AH61,インプットシート!$C:$X,18,0),"")</f>
        <v/>
      </c>
      <c r="AL61" s="127" t="str">
        <f t="shared" si="9"/>
        <v>通信運搬費59</v>
      </c>
      <c r="AM61" s="127" t="str">
        <f>IFERROR(+VLOOKUP(AL61,インプットシート!$C:$X,22,0),"")</f>
        <v/>
      </c>
      <c r="AN61" s="127" t="str">
        <f>IFERROR(+VLOOKUP(AL61,インプットシート!$C:$X,18,0),"")</f>
        <v/>
      </c>
      <c r="AP61" s="127" t="str">
        <f t="shared" si="10"/>
        <v>委託費59</v>
      </c>
      <c r="AQ61" s="127" t="str">
        <f>IFERROR(+VLOOKUP(AP61,インプットシート!$C:$X,22,0),"")</f>
        <v/>
      </c>
      <c r="AR61" s="127" t="str">
        <f>IFERROR(+VLOOKUP(AP61,インプットシート!$C:$X,18,0),"")</f>
        <v/>
      </c>
      <c r="AT61" s="127" t="str">
        <f t="shared" si="11"/>
        <v>雑役務費59</v>
      </c>
      <c r="AU61" s="127" t="str">
        <f>IFERROR(+VLOOKUP(AT61,インプットシート!$C:$X,22,0),"")</f>
        <v/>
      </c>
      <c r="AV61" s="127" t="str">
        <f>IFERROR(+VLOOKUP(AT61,インプットシート!$C:$X,18,0),"")</f>
        <v/>
      </c>
      <c r="AX61" s="127" t="str">
        <f t="shared" si="12"/>
        <v>保険料59</v>
      </c>
      <c r="AY61" s="127" t="str">
        <f>IFERROR(+VLOOKUP(AX61,インプットシート!$C:$X,22,0),"")</f>
        <v/>
      </c>
      <c r="AZ61" s="127" t="str">
        <f>IFERROR(+VLOOKUP(AX61,インプットシート!$C:$X,18,0),"")</f>
        <v/>
      </c>
      <c r="BB61" s="127" t="str">
        <f t="shared" si="13"/>
        <v>その他の経費59</v>
      </c>
      <c r="BC61" s="127" t="str">
        <f>IFERROR(+VLOOKUP(BB61,インプットシート!$C:$X,22,0),"")</f>
        <v/>
      </c>
      <c r="BD61" s="127" t="str">
        <f>IFERROR(+VLOOKUP(BB61,インプットシート!$C:$X,18,0),"")</f>
        <v/>
      </c>
      <c r="BF61" s="127" t="str">
        <f t="shared" si="14"/>
        <v>参加費収入59</v>
      </c>
      <c r="BG61" s="127" t="str">
        <f>IFERROR(+VLOOKUP(BF61,インプットシート!$C:$X,22,0),"")</f>
        <v/>
      </c>
      <c r="BH61" s="127" t="str">
        <f>IFERROR(+VLOOKUP(BF61,インプットシート!$C:$X,18,0),"")</f>
        <v/>
      </c>
      <c r="BJ61" s="127" t="str">
        <f t="shared" si="15"/>
        <v>寄付金・協賛金収入59</v>
      </c>
      <c r="BK61" s="127" t="str">
        <f>IFERROR(+VLOOKUP(BJ61,インプットシート!$C:$X,22,0),"")</f>
        <v/>
      </c>
      <c r="BL61" s="127" t="str">
        <f>IFERROR(+VLOOKUP(BJ61,インプットシート!$C:$X,18,0),"")</f>
        <v/>
      </c>
      <c r="BN61" s="127" t="str">
        <f t="shared" si="16"/>
        <v>一般会計繰入金59</v>
      </c>
      <c r="BO61" s="127" t="str">
        <f>IFERROR(+VLOOKUP(BN61,インプットシート!$C:$X,22,0),"")</f>
        <v/>
      </c>
      <c r="BP61" s="127" t="str">
        <f>IFERROR(+VLOOKUP(BN61,インプットシート!$C:$X,18,0),"")</f>
        <v/>
      </c>
    </row>
    <row r="62" spans="1:68">
      <c r="A62">
        <v>60</v>
      </c>
      <c r="B62" s="127" t="str">
        <f t="shared" si="0"/>
        <v>謝金60</v>
      </c>
      <c r="C62" s="127" t="str">
        <f>IFERROR(+VLOOKUP(B62,インプットシート!C:X,22,0),"")</f>
        <v/>
      </c>
      <c r="D62" s="127" t="str">
        <f>IFERROR(+VLOOKUP(B62,インプットシート!C:X,18,0),"")</f>
        <v/>
      </c>
      <c r="F62" s="127" t="str">
        <f t="shared" si="1"/>
        <v>旅費60</v>
      </c>
      <c r="G62" s="127" t="str">
        <f>IFERROR(+VLOOKUP(F62,インプットシート!$C:$X,22,0),"")</f>
        <v/>
      </c>
      <c r="H62" s="127" t="str">
        <f>IFERROR(+VLOOKUP(F62,インプットシート!$C:$X,18,0),"")</f>
        <v/>
      </c>
      <c r="J62" s="127" t="str">
        <f t="shared" si="2"/>
        <v>賃金60</v>
      </c>
      <c r="K62" s="127" t="str">
        <f>IFERROR(+VLOOKUP(J62,インプットシート!$C:$X,22,0),"")</f>
        <v/>
      </c>
      <c r="L62" s="127" t="str">
        <f>IFERROR(+VLOOKUP(J62,インプットシート!$C:$X,18,0),"")</f>
        <v/>
      </c>
      <c r="N62" s="127" t="str">
        <f t="shared" si="3"/>
        <v>家賃60</v>
      </c>
      <c r="O62" s="127" t="str">
        <f>IFERROR(+VLOOKUP(N62,インプットシート!$C:$X,22,0),"")</f>
        <v/>
      </c>
      <c r="P62" s="127" t="str">
        <f>IFERROR(+VLOOKUP(N62,インプットシート!$C:$X,18,0),"")</f>
        <v/>
      </c>
      <c r="R62" s="127" t="str">
        <f t="shared" si="4"/>
        <v>光熱水費60</v>
      </c>
      <c r="S62" s="127" t="str">
        <f>IFERROR(+VLOOKUP(R62,インプットシート!$C:$X,22,0),"")</f>
        <v/>
      </c>
      <c r="T62" s="127" t="str">
        <f>IFERROR(+VLOOKUP(R62,インプットシート!$C:$X,18,0),"")</f>
        <v/>
      </c>
      <c r="V62" s="127" t="str">
        <f t="shared" si="5"/>
        <v>備品購入費60</v>
      </c>
      <c r="W62" s="127" t="str">
        <f>IFERROR(+VLOOKUP(V62,インプットシート!$C:$X,22,0),"")</f>
        <v/>
      </c>
      <c r="X62" s="127" t="str">
        <f>IFERROR(+VLOOKUP(V62,インプットシート!$C:$X,18,0),"")</f>
        <v/>
      </c>
      <c r="Z62" s="127" t="str">
        <f t="shared" si="6"/>
        <v>消耗品費60</v>
      </c>
      <c r="AA62" s="127" t="str">
        <f>IFERROR(+VLOOKUP(Z62,インプットシート!$C:$X,22,0),"")</f>
        <v/>
      </c>
      <c r="AB62" s="127" t="str">
        <f>IFERROR(+VLOOKUP(Z62,インプットシート!$C:$X,18,0),"")</f>
        <v/>
      </c>
      <c r="AD62" s="127" t="str">
        <f t="shared" si="7"/>
        <v>借料損料60</v>
      </c>
      <c r="AE62" s="127" t="str">
        <f>IFERROR(+VLOOKUP(AD62,インプットシート!$C:$X,22,0),"")</f>
        <v/>
      </c>
      <c r="AF62" s="127" t="str">
        <f>IFERROR(+VLOOKUP(AD62,インプットシート!$C:$X,18,0),"")</f>
        <v/>
      </c>
      <c r="AH62" s="127" t="str">
        <f t="shared" si="8"/>
        <v>印刷製本費60</v>
      </c>
      <c r="AI62" s="127" t="str">
        <f>IFERROR(+VLOOKUP(AH62,インプットシート!$C:$X,22,0),"")</f>
        <v/>
      </c>
      <c r="AJ62" s="127" t="str">
        <f>IFERROR(+VLOOKUP(AH62,インプットシート!$C:$X,18,0),"")</f>
        <v/>
      </c>
      <c r="AL62" s="127" t="str">
        <f t="shared" si="9"/>
        <v>通信運搬費60</v>
      </c>
      <c r="AM62" s="127" t="str">
        <f>IFERROR(+VLOOKUP(AL62,インプットシート!$C:$X,22,0),"")</f>
        <v/>
      </c>
      <c r="AN62" s="127" t="str">
        <f>IFERROR(+VLOOKUP(AL62,インプットシート!$C:$X,18,0),"")</f>
        <v/>
      </c>
      <c r="AP62" s="127" t="str">
        <f t="shared" si="10"/>
        <v>委託費60</v>
      </c>
      <c r="AQ62" s="127" t="str">
        <f>IFERROR(+VLOOKUP(AP62,インプットシート!$C:$X,22,0),"")</f>
        <v/>
      </c>
      <c r="AR62" s="127" t="str">
        <f>IFERROR(+VLOOKUP(AP62,インプットシート!$C:$X,18,0),"")</f>
        <v/>
      </c>
      <c r="AT62" s="127" t="str">
        <f t="shared" si="11"/>
        <v>雑役務費60</v>
      </c>
      <c r="AU62" s="127" t="str">
        <f>IFERROR(+VLOOKUP(AT62,インプットシート!$C:$X,22,0),"")</f>
        <v/>
      </c>
      <c r="AV62" s="127" t="str">
        <f>IFERROR(+VLOOKUP(AT62,インプットシート!$C:$X,18,0),"")</f>
        <v/>
      </c>
      <c r="AX62" s="127" t="str">
        <f t="shared" si="12"/>
        <v>保険料60</v>
      </c>
      <c r="AY62" s="127" t="str">
        <f>IFERROR(+VLOOKUP(AX62,インプットシート!$C:$X,22,0),"")</f>
        <v/>
      </c>
      <c r="AZ62" s="127" t="str">
        <f>IFERROR(+VLOOKUP(AX62,インプットシート!$C:$X,18,0),"")</f>
        <v/>
      </c>
      <c r="BB62" s="127" t="str">
        <f t="shared" si="13"/>
        <v>その他の経費60</v>
      </c>
      <c r="BC62" s="127" t="str">
        <f>IFERROR(+VLOOKUP(BB62,インプットシート!$C:$X,22,0),"")</f>
        <v/>
      </c>
      <c r="BD62" s="127" t="str">
        <f>IFERROR(+VLOOKUP(BB62,インプットシート!$C:$X,18,0),"")</f>
        <v/>
      </c>
      <c r="BF62" s="127" t="str">
        <f t="shared" si="14"/>
        <v>参加費収入60</v>
      </c>
      <c r="BG62" s="127" t="str">
        <f>IFERROR(+VLOOKUP(BF62,インプットシート!$C:$X,22,0),"")</f>
        <v/>
      </c>
      <c r="BH62" s="127" t="str">
        <f>IFERROR(+VLOOKUP(BF62,インプットシート!$C:$X,18,0),"")</f>
        <v/>
      </c>
      <c r="BJ62" s="127" t="str">
        <f t="shared" si="15"/>
        <v>寄付金・協賛金収入60</v>
      </c>
      <c r="BK62" s="127" t="str">
        <f>IFERROR(+VLOOKUP(BJ62,インプットシート!$C:$X,22,0),"")</f>
        <v/>
      </c>
      <c r="BL62" s="127" t="str">
        <f>IFERROR(+VLOOKUP(BJ62,インプットシート!$C:$X,18,0),"")</f>
        <v/>
      </c>
      <c r="BN62" s="127" t="str">
        <f t="shared" si="16"/>
        <v>一般会計繰入金60</v>
      </c>
      <c r="BO62" s="127" t="str">
        <f>IFERROR(+VLOOKUP(BN62,インプットシート!$C:$X,22,0),"")</f>
        <v/>
      </c>
      <c r="BP62" s="127" t="str">
        <f>IFERROR(+VLOOKUP(BN62,インプットシート!$C:$X,18,0),"")</f>
        <v/>
      </c>
    </row>
    <row r="63" spans="1:68">
      <c r="A63">
        <v>61</v>
      </c>
      <c r="B63" s="127" t="str">
        <f t="shared" si="0"/>
        <v>謝金61</v>
      </c>
      <c r="C63" s="127" t="str">
        <f>IFERROR(+VLOOKUP(B63,インプットシート!C:X,22,0),"")</f>
        <v/>
      </c>
      <c r="D63" s="127" t="str">
        <f>IFERROR(+VLOOKUP(B63,インプットシート!C:X,18,0),"")</f>
        <v/>
      </c>
      <c r="F63" s="127" t="str">
        <f t="shared" si="1"/>
        <v>旅費61</v>
      </c>
      <c r="G63" s="127" t="str">
        <f>IFERROR(+VLOOKUP(F63,インプットシート!$C:$X,22,0),"")</f>
        <v/>
      </c>
      <c r="H63" s="127" t="str">
        <f>IFERROR(+VLOOKUP(F63,インプットシート!$C:$X,18,0),"")</f>
        <v/>
      </c>
      <c r="J63" s="127" t="str">
        <f t="shared" si="2"/>
        <v>賃金61</v>
      </c>
      <c r="K63" s="127" t="str">
        <f>IFERROR(+VLOOKUP(J63,インプットシート!$C:$X,22,0),"")</f>
        <v/>
      </c>
      <c r="L63" s="127" t="str">
        <f>IFERROR(+VLOOKUP(J63,インプットシート!$C:$X,18,0),"")</f>
        <v/>
      </c>
      <c r="N63" s="127" t="str">
        <f t="shared" si="3"/>
        <v>家賃61</v>
      </c>
      <c r="O63" s="127" t="str">
        <f>IFERROR(+VLOOKUP(N63,インプットシート!$C:$X,22,0),"")</f>
        <v/>
      </c>
      <c r="P63" s="127" t="str">
        <f>IFERROR(+VLOOKUP(N63,インプットシート!$C:$X,18,0),"")</f>
        <v/>
      </c>
      <c r="R63" s="127" t="str">
        <f t="shared" si="4"/>
        <v>光熱水費61</v>
      </c>
      <c r="S63" s="127" t="str">
        <f>IFERROR(+VLOOKUP(R63,インプットシート!$C:$X,22,0),"")</f>
        <v/>
      </c>
      <c r="T63" s="127" t="str">
        <f>IFERROR(+VLOOKUP(R63,インプットシート!$C:$X,18,0),"")</f>
        <v/>
      </c>
      <c r="V63" s="127" t="str">
        <f t="shared" si="5"/>
        <v>備品購入費61</v>
      </c>
      <c r="W63" s="127" t="str">
        <f>IFERROR(+VLOOKUP(V63,インプットシート!$C:$X,22,0),"")</f>
        <v/>
      </c>
      <c r="X63" s="127" t="str">
        <f>IFERROR(+VLOOKUP(V63,インプットシート!$C:$X,18,0),"")</f>
        <v/>
      </c>
      <c r="Z63" s="127" t="str">
        <f t="shared" si="6"/>
        <v>消耗品費61</v>
      </c>
      <c r="AA63" s="127" t="str">
        <f>IFERROR(+VLOOKUP(Z63,インプットシート!$C:$X,22,0),"")</f>
        <v/>
      </c>
      <c r="AB63" s="127" t="str">
        <f>IFERROR(+VLOOKUP(Z63,インプットシート!$C:$X,18,0),"")</f>
        <v/>
      </c>
      <c r="AD63" s="127" t="str">
        <f t="shared" si="7"/>
        <v>借料損料61</v>
      </c>
      <c r="AE63" s="127" t="str">
        <f>IFERROR(+VLOOKUP(AD63,インプットシート!$C:$X,22,0),"")</f>
        <v/>
      </c>
      <c r="AF63" s="127" t="str">
        <f>IFERROR(+VLOOKUP(AD63,インプットシート!$C:$X,18,0),"")</f>
        <v/>
      </c>
      <c r="AH63" s="127" t="str">
        <f t="shared" si="8"/>
        <v>印刷製本費61</v>
      </c>
      <c r="AI63" s="127" t="str">
        <f>IFERROR(+VLOOKUP(AH63,インプットシート!$C:$X,22,0),"")</f>
        <v/>
      </c>
      <c r="AJ63" s="127" t="str">
        <f>IFERROR(+VLOOKUP(AH63,インプットシート!$C:$X,18,0),"")</f>
        <v/>
      </c>
      <c r="AL63" s="127" t="str">
        <f t="shared" si="9"/>
        <v>通信運搬費61</v>
      </c>
      <c r="AM63" s="127" t="str">
        <f>IFERROR(+VLOOKUP(AL63,インプットシート!$C:$X,22,0),"")</f>
        <v/>
      </c>
      <c r="AN63" s="127" t="str">
        <f>IFERROR(+VLOOKUP(AL63,インプットシート!$C:$X,18,0),"")</f>
        <v/>
      </c>
      <c r="AP63" s="127" t="str">
        <f t="shared" si="10"/>
        <v>委託費61</v>
      </c>
      <c r="AQ63" s="127" t="str">
        <f>IFERROR(+VLOOKUP(AP63,インプットシート!$C:$X,22,0),"")</f>
        <v/>
      </c>
      <c r="AR63" s="127" t="str">
        <f>IFERROR(+VLOOKUP(AP63,インプットシート!$C:$X,18,0),"")</f>
        <v/>
      </c>
      <c r="AT63" s="127" t="str">
        <f t="shared" si="11"/>
        <v>雑役務費61</v>
      </c>
      <c r="AU63" s="127" t="str">
        <f>IFERROR(+VLOOKUP(AT63,インプットシート!$C:$X,22,0),"")</f>
        <v/>
      </c>
      <c r="AV63" s="127" t="str">
        <f>IFERROR(+VLOOKUP(AT63,インプットシート!$C:$X,18,0),"")</f>
        <v/>
      </c>
      <c r="AX63" s="127" t="str">
        <f t="shared" si="12"/>
        <v>保険料61</v>
      </c>
      <c r="AY63" s="127" t="str">
        <f>IFERROR(+VLOOKUP(AX63,インプットシート!$C:$X,22,0),"")</f>
        <v/>
      </c>
      <c r="AZ63" s="127" t="str">
        <f>IFERROR(+VLOOKUP(AX63,インプットシート!$C:$X,18,0),"")</f>
        <v/>
      </c>
      <c r="BB63" s="127" t="str">
        <f t="shared" si="13"/>
        <v>その他の経費61</v>
      </c>
      <c r="BC63" s="127" t="str">
        <f>IFERROR(+VLOOKUP(BB63,インプットシート!$C:$X,22,0),"")</f>
        <v/>
      </c>
      <c r="BD63" s="127" t="str">
        <f>IFERROR(+VLOOKUP(BB63,インプットシート!$C:$X,18,0),"")</f>
        <v/>
      </c>
      <c r="BF63" s="127" t="str">
        <f t="shared" si="14"/>
        <v>参加費収入61</v>
      </c>
      <c r="BG63" s="127" t="str">
        <f>IFERROR(+VLOOKUP(BF63,インプットシート!$C:$X,22,0),"")</f>
        <v/>
      </c>
      <c r="BH63" s="127" t="str">
        <f>IFERROR(+VLOOKUP(BF63,インプットシート!$C:$X,18,0),"")</f>
        <v/>
      </c>
      <c r="BJ63" s="127" t="str">
        <f t="shared" si="15"/>
        <v>寄付金・協賛金収入61</v>
      </c>
      <c r="BK63" s="127" t="str">
        <f>IFERROR(+VLOOKUP(BJ63,インプットシート!$C:$X,22,0),"")</f>
        <v/>
      </c>
      <c r="BL63" s="127" t="str">
        <f>IFERROR(+VLOOKUP(BJ63,インプットシート!$C:$X,18,0),"")</f>
        <v/>
      </c>
      <c r="BN63" s="127" t="str">
        <f t="shared" si="16"/>
        <v>一般会計繰入金61</v>
      </c>
      <c r="BO63" s="127" t="str">
        <f>IFERROR(+VLOOKUP(BN63,インプットシート!$C:$X,22,0),"")</f>
        <v/>
      </c>
      <c r="BP63" s="127" t="str">
        <f>IFERROR(+VLOOKUP(BN63,インプットシート!$C:$X,18,0),"")</f>
        <v/>
      </c>
    </row>
    <row r="64" spans="1:68">
      <c r="A64">
        <v>62</v>
      </c>
      <c r="B64" s="127" t="str">
        <f t="shared" si="0"/>
        <v>謝金62</v>
      </c>
      <c r="C64" s="127" t="str">
        <f>IFERROR(+VLOOKUP(B64,インプットシート!C:X,22,0),"")</f>
        <v/>
      </c>
      <c r="D64" s="127" t="str">
        <f>IFERROR(+VLOOKUP(B64,インプットシート!C:X,18,0),"")</f>
        <v/>
      </c>
      <c r="F64" s="127" t="str">
        <f t="shared" si="1"/>
        <v>旅費62</v>
      </c>
      <c r="G64" s="127" t="str">
        <f>IFERROR(+VLOOKUP(F64,インプットシート!$C:$X,22,0),"")</f>
        <v/>
      </c>
      <c r="H64" s="127" t="str">
        <f>IFERROR(+VLOOKUP(F64,インプットシート!$C:$X,18,0),"")</f>
        <v/>
      </c>
      <c r="J64" s="127" t="str">
        <f t="shared" si="2"/>
        <v>賃金62</v>
      </c>
      <c r="K64" s="127" t="str">
        <f>IFERROR(+VLOOKUP(J64,インプットシート!$C:$X,22,0),"")</f>
        <v/>
      </c>
      <c r="L64" s="127" t="str">
        <f>IFERROR(+VLOOKUP(J64,インプットシート!$C:$X,18,0),"")</f>
        <v/>
      </c>
      <c r="N64" s="127" t="str">
        <f t="shared" si="3"/>
        <v>家賃62</v>
      </c>
      <c r="O64" s="127" t="str">
        <f>IFERROR(+VLOOKUP(N64,インプットシート!$C:$X,22,0),"")</f>
        <v/>
      </c>
      <c r="P64" s="127" t="str">
        <f>IFERROR(+VLOOKUP(N64,インプットシート!$C:$X,18,0),"")</f>
        <v/>
      </c>
      <c r="R64" s="127" t="str">
        <f t="shared" si="4"/>
        <v>光熱水費62</v>
      </c>
      <c r="S64" s="127" t="str">
        <f>IFERROR(+VLOOKUP(R64,インプットシート!$C:$X,22,0),"")</f>
        <v/>
      </c>
      <c r="T64" s="127" t="str">
        <f>IFERROR(+VLOOKUP(R64,インプットシート!$C:$X,18,0),"")</f>
        <v/>
      </c>
      <c r="V64" s="127" t="str">
        <f t="shared" si="5"/>
        <v>備品購入費62</v>
      </c>
      <c r="W64" s="127" t="str">
        <f>IFERROR(+VLOOKUP(V64,インプットシート!$C:$X,22,0),"")</f>
        <v/>
      </c>
      <c r="X64" s="127" t="str">
        <f>IFERROR(+VLOOKUP(V64,インプットシート!$C:$X,18,0),"")</f>
        <v/>
      </c>
      <c r="Z64" s="127" t="str">
        <f t="shared" si="6"/>
        <v>消耗品費62</v>
      </c>
      <c r="AA64" s="127" t="str">
        <f>IFERROR(+VLOOKUP(Z64,インプットシート!$C:$X,22,0),"")</f>
        <v/>
      </c>
      <c r="AB64" s="127" t="str">
        <f>IFERROR(+VLOOKUP(Z64,インプットシート!$C:$X,18,0),"")</f>
        <v/>
      </c>
      <c r="AD64" s="127" t="str">
        <f t="shared" si="7"/>
        <v>借料損料62</v>
      </c>
      <c r="AE64" s="127" t="str">
        <f>IFERROR(+VLOOKUP(AD64,インプットシート!$C:$X,22,0),"")</f>
        <v/>
      </c>
      <c r="AF64" s="127" t="str">
        <f>IFERROR(+VLOOKUP(AD64,インプットシート!$C:$X,18,0),"")</f>
        <v/>
      </c>
      <c r="AH64" s="127" t="str">
        <f t="shared" si="8"/>
        <v>印刷製本費62</v>
      </c>
      <c r="AI64" s="127" t="str">
        <f>IFERROR(+VLOOKUP(AH64,インプットシート!$C:$X,22,0),"")</f>
        <v/>
      </c>
      <c r="AJ64" s="127" t="str">
        <f>IFERROR(+VLOOKUP(AH64,インプットシート!$C:$X,18,0),"")</f>
        <v/>
      </c>
      <c r="AL64" s="127" t="str">
        <f t="shared" si="9"/>
        <v>通信運搬費62</v>
      </c>
      <c r="AM64" s="127" t="str">
        <f>IFERROR(+VLOOKUP(AL64,インプットシート!$C:$X,22,0),"")</f>
        <v/>
      </c>
      <c r="AN64" s="127" t="str">
        <f>IFERROR(+VLOOKUP(AL64,インプットシート!$C:$X,18,0),"")</f>
        <v/>
      </c>
      <c r="AP64" s="127" t="str">
        <f t="shared" si="10"/>
        <v>委託費62</v>
      </c>
      <c r="AQ64" s="127" t="str">
        <f>IFERROR(+VLOOKUP(AP64,インプットシート!$C:$X,22,0),"")</f>
        <v/>
      </c>
      <c r="AR64" s="127" t="str">
        <f>IFERROR(+VLOOKUP(AP64,インプットシート!$C:$X,18,0),"")</f>
        <v/>
      </c>
      <c r="AT64" s="127" t="str">
        <f t="shared" si="11"/>
        <v>雑役務費62</v>
      </c>
      <c r="AU64" s="127" t="str">
        <f>IFERROR(+VLOOKUP(AT64,インプットシート!$C:$X,22,0),"")</f>
        <v/>
      </c>
      <c r="AV64" s="127" t="str">
        <f>IFERROR(+VLOOKUP(AT64,インプットシート!$C:$X,18,0),"")</f>
        <v/>
      </c>
      <c r="AX64" s="127" t="str">
        <f t="shared" si="12"/>
        <v>保険料62</v>
      </c>
      <c r="AY64" s="127" t="str">
        <f>IFERROR(+VLOOKUP(AX64,インプットシート!$C:$X,22,0),"")</f>
        <v/>
      </c>
      <c r="AZ64" s="127" t="str">
        <f>IFERROR(+VLOOKUP(AX64,インプットシート!$C:$X,18,0),"")</f>
        <v/>
      </c>
      <c r="BB64" s="127" t="str">
        <f t="shared" si="13"/>
        <v>その他の経費62</v>
      </c>
      <c r="BC64" s="127" t="str">
        <f>IFERROR(+VLOOKUP(BB64,インプットシート!$C:$X,22,0),"")</f>
        <v/>
      </c>
      <c r="BD64" s="127" t="str">
        <f>IFERROR(+VLOOKUP(BB64,インプットシート!$C:$X,18,0),"")</f>
        <v/>
      </c>
      <c r="BF64" s="127" t="str">
        <f t="shared" si="14"/>
        <v>参加費収入62</v>
      </c>
      <c r="BG64" s="127" t="str">
        <f>IFERROR(+VLOOKUP(BF64,インプットシート!$C:$X,22,0),"")</f>
        <v/>
      </c>
      <c r="BH64" s="127" t="str">
        <f>IFERROR(+VLOOKUP(BF64,インプットシート!$C:$X,18,0),"")</f>
        <v/>
      </c>
      <c r="BJ64" s="127" t="str">
        <f t="shared" si="15"/>
        <v>寄付金・協賛金収入62</v>
      </c>
      <c r="BK64" s="127" t="str">
        <f>IFERROR(+VLOOKUP(BJ64,インプットシート!$C:$X,22,0),"")</f>
        <v/>
      </c>
      <c r="BL64" s="127" t="str">
        <f>IFERROR(+VLOOKUP(BJ64,インプットシート!$C:$X,18,0),"")</f>
        <v/>
      </c>
      <c r="BN64" s="127" t="str">
        <f t="shared" si="16"/>
        <v>一般会計繰入金62</v>
      </c>
      <c r="BO64" s="127" t="str">
        <f>IFERROR(+VLOOKUP(BN64,インプットシート!$C:$X,22,0),"")</f>
        <v/>
      </c>
      <c r="BP64" s="127" t="str">
        <f>IFERROR(+VLOOKUP(BN64,インプットシート!$C:$X,18,0),"")</f>
        <v/>
      </c>
    </row>
    <row r="65" spans="1:68">
      <c r="A65">
        <v>63</v>
      </c>
      <c r="B65" s="127" t="str">
        <f t="shared" si="0"/>
        <v>謝金63</v>
      </c>
      <c r="C65" s="127" t="str">
        <f>IFERROR(+VLOOKUP(B65,インプットシート!C:X,22,0),"")</f>
        <v/>
      </c>
      <c r="D65" s="127" t="str">
        <f>IFERROR(+VLOOKUP(B65,インプットシート!C:X,18,0),"")</f>
        <v/>
      </c>
      <c r="F65" s="127" t="str">
        <f t="shared" si="1"/>
        <v>旅費63</v>
      </c>
      <c r="G65" s="127" t="str">
        <f>IFERROR(+VLOOKUP(F65,インプットシート!$C:$X,22,0),"")</f>
        <v/>
      </c>
      <c r="H65" s="127" t="str">
        <f>IFERROR(+VLOOKUP(F65,インプットシート!$C:$X,18,0),"")</f>
        <v/>
      </c>
      <c r="J65" s="127" t="str">
        <f t="shared" si="2"/>
        <v>賃金63</v>
      </c>
      <c r="K65" s="127" t="str">
        <f>IFERROR(+VLOOKUP(J65,インプットシート!$C:$X,22,0),"")</f>
        <v/>
      </c>
      <c r="L65" s="127" t="str">
        <f>IFERROR(+VLOOKUP(J65,インプットシート!$C:$X,18,0),"")</f>
        <v/>
      </c>
      <c r="N65" s="127" t="str">
        <f t="shared" si="3"/>
        <v>家賃63</v>
      </c>
      <c r="O65" s="127" t="str">
        <f>IFERROR(+VLOOKUP(N65,インプットシート!$C:$X,22,0),"")</f>
        <v/>
      </c>
      <c r="P65" s="127" t="str">
        <f>IFERROR(+VLOOKUP(N65,インプットシート!$C:$X,18,0),"")</f>
        <v/>
      </c>
      <c r="R65" s="127" t="str">
        <f t="shared" si="4"/>
        <v>光熱水費63</v>
      </c>
      <c r="S65" s="127" t="str">
        <f>IFERROR(+VLOOKUP(R65,インプットシート!$C:$X,22,0),"")</f>
        <v/>
      </c>
      <c r="T65" s="127" t="str">
        <f>IFERROR(+VLOOKUP(R65,インプットシート!$C:$X,18,0),"")</f>
        <v/>
      </c>
      <c r="V65" s="127" t="str">
        <f t="shared" si="5"/>
        <v>備品購入費63</v>
      </c>
      <c r="W65" s="127" t="str">
        <f>IFERROR(+VLOOKUP(V65,インプットシート!$C:$X,22,0),"")</f>
        <v/>
      </c>
      <c r="X65" s="127" t="str">
        <f>IFERROR(+VLOOKUP(V65,インプットシート!$C:$X,18,0),"")</f>
        <v/>
      </c>
      <c r="Z65" s="127" t="str">
        <f t="shared" si="6"/>
        <v>消耗品費63</v>
      </c>
      <c r="AA65" s="127" t="str">
        <f>IFERROR(+VLOOKUP(Z65,インプットシート!$C:$X,22,0),"")</f>
        <v/>
      </c>
      <c r="AB65" s="127" t="str">
        <f>IFERROR(+VLOOKUP(Z65,インプットシート!$C:$X,18,0),"")</f>
        <v/>
      </c>
      <c r="AD65" s="127" t="str">
        <f t="shared" si="7"/>
        <v>借料損料63</v>
      </c>
      <c r="AE65" s="127" t="str">
        <f>IFERROR(+VLOOKUP(AD65,インプットシート!$C:$X,22,0),"")</f>
        <v/>
      </c>
      <c r="AF65" s="127" t="str">
        <f>IFERROR(+VLOOKUP(AD65,インプットシート!$C:$X,18,0),"")</f>
        <v/>
      </c>
      <c r="AH65" s="127" t="str">
        <f t="shared" si="8"/>
        <v>印刷製本費63</v>
      </c>
      <c r="AI65" s="127" t="str">
        <f>IFERROR(+VLOOKUP(AH65,インプットシート!$C:$X,22,0),"")</f>
        <v/>
      </c>
      <c r="AJ65" s="127" t="str">
        <f>IFERROR(+VLOOKUP(AH65,インプットシート!$C:$X,18,0),"")</f>
        <v/>
      </c>
      <c r="AL65" s="127" t="str">
        <f t="shared" si="9"/>
        <v>通信運搬費63</v>
      </c>
      <c r="AM65" s="127" t="str">
        <f>IFERROR(+VLOOKUP(AL65,インプットシート!$C:$X,22,0),"")</f>
        <v/>
      </c>
      <c r="AN65" s="127" t="str">
        <f>IFERROR(+VLOOKUP(AL65,インプットシート!$C:$X,18,0),"")</f>
        <v/>
      </c>
      <c r="AP65" s="127" t="str">
        <f t="shared" si="10"/>
        <v>委託費63</v>
      </c>
      <c r="AQ65" s="127" t="str">
        <f>IFERROR(+VLOOKUP(AP65,インプットシート!$C:$X,22,0),"")</f>
        <v/>
      </c>
      <c r="AR65" s="127" t="str">
        <f>IFERROR(+VLOOKUP(AP65,インプットシート!$C:$X,18,0),"")</f>
        <v/>
      </c>
      <c r="AT65" s="127" t="str">
        <f t="shared" si="11"/>
        <v>雑役務費63</v>
      </c>
      <c r="AU65" s="127" t="str">
        <f>IFERROR(+VLOOKUP(AT65,インプットシート!$C:$X,22,0),"")</f>
        <v/>
      </c>
      <c r="AV65" s="127" t="str">
        <f>IFERROR(+VLOOKUP(AT65,インプットシート!$C:$X,18,0),"")</f>
        <v/>
      </c>
      <c r="AX65" s="127" t="str">
        <f t="shared" si="12"/>
        <v>保険料63</v>
      </c>
      <c r="AY65" s="127" t="str">
        <f>IFERROR(+VLOOKUP(AX65,インプットシート!$C:$X,22,0),"")</f>
        <v/>
      </c>
      <c r="AZ65" s="127" t="str">
        <f>IFERROR(+VLOOKUP(AX65,インプットシート!$C:$X,18,0),"")</f>
        <v/>
      </c>
      <c r="BB65" s="127" t="str">
        <f t="shared" si="13"/>
        <v>その他の経費63</v>
      </c>
      <c r="BC65" s="127" t="str">
        <f>IFERROR(+VLOOKUP(BB65,インプットシート!$C:$X,22,0),"")</f>
        <v/>
      </c>
      <c r="BD65" s="127" t="str">
        <f>IFERROR(+VLOOKUP(BB65,インプットシート!$C:$X,18,0),"")</f>
        <v/>
      </c>
      <c r="BF65" s="127" t="str">
        <f t="shared" si="14"/>
        <v>参加費収入63</v>
      </c>
      <c r="BG65" s="127" t="str">
        <f>IFERROR(+VLOOKUP(BF65,インプットシート!$C:$X,22,0),"")</f>
        <v/>
      </c>
      <c r="BH65" s="127" t="str">
        <f>IFERROR(+VLOOKUP(BF65,インプットシート!$C:$X,18,0),"")</f>
        <v/>
      </c>
      <c r="BJ65" s="127" t="str">
        <f t="shared" si="15"/>
        <v>寄付金・協賛金収入63</v>
      </c>
      <c r="BK65" s="127" t="str">
        <f>IFERROR(+VLOOKUP(BJ65,インプットシート!$C:$X,22,0),"")</f>
        <v/>
      </c>
      <c r="BL65" s="127" t="str">
        <f>IFERROR(+VLOOKUP(BJ65,インプットシート!$C:$X,18,0),"")</f>
        <v/>
      </c>
      <c r="BN65" s="127" t="str">
        <f t="shared" si="16"/>
        <v>一般会計繰入金63</v>
      </c>
      <c r="BO65" s="127" t="str">
        <f>IFERROR(+VLOOKUP(BN65,インプットシート!$C:$X,22,0),"")</f>
        <v/>
      </c>
      <c r="BP65" s="127" t="str">
        <f>IFERROR(+VLOOKUP(BN65,インプットシート!$C:$X,18,0),"")</f>
        <v/>
      </c>
    </row>
    <row r="66" spans="1:68">
      <c r="A66">
        <v>64</v>
      </c>
      <c r="B66" s="127" t="str">
        <f t="shared" si="0"/>
        <v>謝金64</v>
      </c>
      <c r="C66" s="127" t="str">
        <f>IFERROR(+VLOOKUP(B66,インプットシート!C:X,22,0),"")</f>
        <v/>
      </c>
      <c r="D66" s="127" t="str">
        <f>IFERROR(+VLOOKUP(B66,インプットシート!C:X,18,0),"")</f>
        <v/>
      </c>
      <c r="F66" s="127" t="str">
        <f t="shared" si="1"/>
        <v>旅費64</v>
      </c>
      <c r="G66" s="127" t="str">
        <f>IFERROR(+VLOOKUP(F66,インプットシート!$C:$X,22,0),"")</f>
        <v/>
      </c>
      <c r="H66" s="127" t="str">
        <f>IFERROR(+VLOOKUP(F66,インプットシート!$C:$X,18,0),"")</f>
        <v/>
      </c>
      <c r="J66" s="127" t="str">
        <f t="shared" si="2"/>
        <v>賃金64</v>
      </c>
      <c r="K66" s="127" t="str">
        <f>IFERROR(+VLOOKUP(J66,インプットシート!$C:$X,22,0),"")</f>
        <v/>
      </c>
      <c r="L66" s="127" t="str">
        <f>IFERROR(+VLOOKUP(J66,インプットシート!$C:$X,18,0),"")</f>
        <v/>
      </c>
      <c r="N66" s="127" t="str">
        <f t="shared" si="3"/>
        <v>家賃64</v>
      </c>
      <c r="O66" s="127" t="str">
        <f>IFERROR(+VLOOKUP(N66,インプットシート!$C:$X,22,0),"")</f>
        <v/>
      </c>
      <c r="P66" s="127" t="str">
        <f>IFERROR(+VLOOKUP(N66,インプットシート!$C:$X,18,0),"")</f>
        <v/>
      </c>
      <c r="R66" s="127" t="str">
        <f t="shared" si="4"/>
        <v>光熱水費64</v>
      </c>
      <c r="S66" s="127" t="str">
        <f>IFERROR(+VLOOKUP(R66,インプットシート!$C:$X,22,0),"")</f>
        <v/>
      </c>
      <c r="T66" s="127" t="str">
        <f>IFERROR(+VLOOKUP(R66,インプットシート!$C:$X,18,0),"")</f>
        <v/>
      </c>
      <c r="V66" s="127" t="str">
        <f t="shared" si="5"/>
        <v>備品購入費64</v>
      </c>
      <c r="W66" s="127" t="str">
        <f>IFERROR(+VLOOKUP(V66,インプットシート!$C:$X,22,0),"")</f>
        <v/>
      </c>
      <c r="X66" s="127" t="str">
        <f>IFERROR(+VLOOKUP(V66,インプットシート!$C:$X,18,0),"")</f>
        <v/>
      </c>
      <c r="Z66" s="127" t="str">
        <f t="shared" si="6"/>
        <v>消耗品費64</v>
      </c>
      <c r="AA66" s="127" t="str">
        <f>IFERROR(+VLOOKUP(Z66,インプットシート!$C:$X,22,0),"")</f>
        <v/>
      </c>
      <c r="AB66" s="127" t="str">
        <f>IFERROR(+VLOOKUP(Z66,インプットシート!$C:$X,18,0),"")</f>
        <v/>
      </c>
      <c r="AD66" s="127" t="str">
        <f t="shared" si="7"/>
        <v>借料損料64</v>
      </c>
      <c r="AE66" s="127" t="str">
        <f>IFERROR(+VLOOKUP(AD66,インプットシート!$C:$X,22,0),"")</f>
        <v/>
      </c>
      <c r="AF66" s="127" t="str">
        <f>IFERROR(+VLOOKUP(AD66,インプットシート!$C:$X,18,0),"")</f>
        <v/>
      </c>
      <c r="AH66" s="127" t="str">
        <f t="shared" si="8"/>
        <v>印刷製本費64</v>
      </c>
      <c r="AI66" s="127" t="str">
        <f>IFERROR(+VLOOKUP(AH66,インプットシート!$C:$X,22,0),"")</f>
        <v/>
      </c>
      <c r="AJ66" s="127" t="str">
        <f>IFERROR(+VLOOKUP(AH66,インプットシート!$C:$X,18,0),"")</f>
        <v/>
      </c>
      <c r="AL66" s="127" t="str">
        <f t="shared" si="9"/>
        <v>通信運搬費64</v>
      </c>
      <c r="AM66" s="127" t="str">
        <f>IFERROR(+VLOOKUP(AL66,インプットシート!$C:$X,22,0),"")</f>
        <v/>
      </c>
      <c r="AN66" s="127" t="str">
        <f>IFERROR(+VLOOKUP(AL66,インプットシート!$C:$X,18,0),"")</f>
        <v/>
      </c>
      <c r="AP66" s="127" t="str">
        <f t="shared" si="10"/>
        <v>委託費64</v>
      </c>
      <c r="AQ66" s="127" t="str">
        <f>IFERROR(+VLOOKUP(AP66,インプットシート!$C:$X,22,0),"")</f>
        <v/>
      </c>
      <c r="AR66" s="127" t="str">
        <f>IFERROR(+VLOOKUP(AP66,インプットシート!$C:$X,18,0),"")</f>
        <v/>
      </c>
      <c r="AT66" s="127" t="str">
        <f t="shared" si="11"/>
        <v>雑役務費64</v>
      </c>
      <c r="AU66" s="127" t="str">
        <f>IFERROR(+VLOOKUP(AT66,インプットシート!$C:$X,22,0),"")</f>
        <v/>
      </c>
      <c r="AV66" s="127" t="str">
        <f>IFERROR(+VLOOKUP(AT66,インプットシート!$C:$X,18,0),"")</f>
        <v/>
      </c>
      <c r="AX66" s="127" t="str">
        <f t="shared" si="12"/>
        <v>保険料64</v>
      </c>
      <c r="AY66" s="127" t="str">
        <f>IFERROR(+VLOOKUP(AX66,インプットシート!$C:$X,22,0),"")</f>
        <v/>
      </c>
      <c r="AZ66" s="127" t="str">
        <f>IFERROR(+VLOOKUP(AX66,インプットシート!$C:$X,18,0),"")</f>
        <v/>
      </c>
      <c r="BB66" s="127" t="str">
        <f t="shared" si="13"/>
        <v>その他の経費64</v>
      </c>
      <c r="BC66" s="127" t="str">
        <f>IFERROR(+VLOOKUP(BB66,インプットシート!$C:$X,22,0),"")</f>
        <v/>
      </c>
      <c r="BD66" s="127" t="str">
        <f>IFERROR(+VLOOKUP(BB66,インプットシート!$C:$X,18,0),"")</f>
        <v/>
      </c>
      <c r="BF66" s="127" t="str">
        <f t="shared" si="14"/>
        <v>参加費収入64</v>
      </c>
      <c r="BG66" s="127" t="str">
        <f>IFERROR(+VLOOKUP(BF66,インプットシート!$C:$X,22,0),"")</f>
        <v/>
      </c>
      <c r="BH66" s="127" t="str">
        <f>IFERROR(+VLOOKUP(BF66,インプットシート!$C:$X,18,0),"")</f>
        <v/>
      </c>
      <c r="BJ66" s="127" t="str">
        <f t="shared" si="15"/>
        <v>寄付金・協賛金収入64</v>
      </c>
      <c r="BK66" s="127" t="str">
        <f>IFERROR(+VLOOKUP(BJ66,インプットシート!$C:$X,22,0),"")</f>
        <v/>
      </c>
      <c r="BL66" s="127" t="str">
        <f>IFERROR(+VLOOKUP(BJ66,インプットシート!$C:$X,18,0),"")</f>
        <v/>
      </c>
      <c r="BN66" s="127" t="str">
        <f t="shared" si="16"/>
        <v>一般会計繰入金64</v>
      </c>
      <c r="BO66" s="127" t="str">
        <f>IFERROR(+VLOOKUP(BN66,インプットシート!$C:$X,22,0),"")</f>
        <v/>
      </c>
      <c r="BP66" s="127" t="str">
        <f>IFERROR(+VLOOKUP(BN66,インプットシート!$C:$X,18,0),"")</f>
        <v/>
      </c>
    </row>
    <row r="67" spans="1:68">
      <c r="A67">
        <v>65</v>
      </c>
      <c r="B67" s="127" t="str">
        <f t="shared" si="0"/>
        <v>謝金65</v>
      </c>
      <c r="C67" s="127" t="str">
        <f>IFERROR(+VLOOKUP(B67,インプットシート!C:X,22,0),"")</f>
        <v/>
      </c>
      <c r="D67" s="127" t="str">
        <f>IFERROR(+VLOOKUP(B67,インプットシート!C:X,18,0),"")</f>
        <v/>
      </c>
      <c r="F67" s="127" t="str">
        <f t="shared" si="1"/>
        <v>旅費65</v>
      </c>
      <c r="G67" s="127" t="str">
        <f>IFERROR(+VLOOKUP(F67,インプットシート!$C:$X,22,0),"")</f>
        <v/>
      </c>
      <c r="H67" s="127" t="str">
        <f>IFERROR(+VLOOKUP(F67,インプットシート!$C:$X,18,0),"")</f>
        <v/>
      </c>
      <c r="J67" s="127" t="str">
        <f t="shared" si="2"/>
        <v>賃金65</v>
      </c>
      <c r="K67" s="127" t="str">
        <f>IFERROR(+VLOOKUP(J67,インプットシート!$C:$X,22,0),"")</f>
        <v/>
      </c>
      <c r="L67" s="127" t="str">
        <f>IFERROR(+VLOOKUP(J67,インプットシート!$C:$X,18,0),"")</f>
        <v/>
      </c>
      <c r="N67" s="127" t="str">
        <f t="shared" si="3"/>
        <v>家賃65</v>
      </c>
      <c r="O67" s="127" t="str">
        <f>IFERROR(+VLOOKUP(N67,インプットシート!$C:$X,22,0),"")</f>
        <v/>
      </c>
      <c r="P67" s="127" t="str">
        <f>IFERROR(+VLOOKUP(N67,インプットシート!$C:$X,18,0),"")</f>
        <v/>
      </c>
      <c r="R67" s="127" t="str">
        <f t="shared" si="4"/>
        <v>光熱水費65</v>
      </c>
      <c r="S67" s="127" t="str">
        <f>IFERROR(+VLOOKUP(R67,インプットシート!$C:$X,22,0),"")</f>
        <v/>
      </c>
      <c r="T67" s="127" t="str">
        <f>IFERROR(+VLOOKUP(R67,インプットシート!$C:$X,18,0),"")</f>
        <v/>
      </c>
      <c r="V67" s="127" t="str">
        <f t="shared" si="5"/>
        <v>備品購入費65</v>
      </c>
      <c r="W67" s="127" t="str">
        <f>IFERROR(+VLOOKUP(V67,インプットシート!$C:$X,22,0),"")</f>
        <v/>
      </c>
      <c r="X67" s="127" t="str">
        <f>IFERROR(+VLOOKUP(V67,インプットシート!$C:$X,18,0),"")</f>
        <v/>
      </c>
      <c r="Z67" s="127" t="str">
        <f t="shared" si="6"/>
        <v>消耗品費65</v>
      </c>
      <c r="AA67" s="127" t="str">
        <f>IFERROR(+VLOOKUP(Z67,インプットシート!$C:$X,22,0),"")</f>
        <v/>
      </c>
      <c r="AB67" s="127" t="str">
        <f>IFERROR(+VLOOKUP(Z67,インプットシート!$C:$X,18,0),"")</f>
        <v/>
      </c>
      <c r="AD67" s="127" t="str">
        <f t="shared" si="7"/>
        <v>借料損料65</v>
      </c>
      <c r="AE67" s="127" t="str">
        <f>IFERROR(+VLOOKUP(AD67,インプットシート!$C:$X,22,0),"")</f>
        <v/>
      </c>
      <c r="AF67" s="127" t="str">
        <f>IFERROR(+VLOOKUP(AD67,インプットシート!$C:$X,18,0),"")</f>
        <v/>
      </c>
      <c r="AH67" s="127" t="str">
        <f t="shared" si="8"/>
        <v>印刷製本費65</v>
      </c>
      <c r="AI67" s="127" t="str">
        <f>IFERROR(+VLOOKUP(AH67,インプットシート!$C:$X,22,0),"")</f>
        <v/>
      </c>
      <c r="AJ67" s="127" t="str">
        <f>IFERROR(+VLOOKUP(AH67,インプットシート!$C:$X,18,0),"")</f>
        <v/>
      </c>
      <c r="AL67" s="127" t="str">
        <f t="shared" si="9"/>
        <v>通信運搬費65</v>
      </c>
      <c r="AM67" s="127" t="str">
        <f>IFERROR(+VLOOKUP(AL67,インプットシート!$C:$X,22,0),"")</f>
        <v/>
      </c>
      <c r="AN67" s="127" t="str">
        <f>IFERROR(+VLOOKUP(AL67,インプットシート!$C:$X,18,0),"")</f>
        <v/>
      </c>
      <c r="AP67" s="127" t="str">
        <f t="shared" si="10"/>
        <v>委託費65</v>
      </c>
      <c r="AQ67" s="127" t="str">
        <f>IFERROR(+VLOOKUP(AP67,インプットシート!$C:$X,22,0),"")</f>
        <v/>
      </c>
      <c r="AR67" s="127" t="str">
        <f>IFERROR(+VLOOKUP(AP67,インプットシート!$C:$X,18,0),"")</f>
        <v/>
      </c>
      <c r="AT67" s="127" t="str">
        <f t="shared" si="11"/>
        <v>雑役務費65</v>
      </c>
      <c r="AU67" s="127" t="str">
        <f>IFERROR(+VLOOKUP(AT67,インプットシート!$C:$X,22,0),"")</f>
        <v/>
      </c>
      <c r="AV67" s="127" t="str">
        <f>IFERROR(+VLOOKUP(AT67,インプットシート!$C:$X,18,0),"")</f>
        <v/>
      </c>
      <c r="AX67" s="127" t="str">
        <f t="shared" si="12"/>
        <v>保険料65</v>
      </c>
      <c r="AY67" s="127" t="str">
        <f>IFERROR(+VLOOKUP(AX67,インプットシート!$C:$X,22,0),"")</f>
        <v/>
      </c>
      <c r="AZ67" s="127" t="str">
        <f>IFERROR(+VLOOKUP(AX67,インプットシート!$C:$X,18,0),"")</f>
        <v/>
      </c>
      <c r="BB67" s="127" t="str">
        <f t="shared" si="13"/>
        <v>その他の経費65</v>
      </c>
      <c r="BC67" s="127" t="str">
        <f>IFERROR(+VLOOKUP(BB67,インプットシート!$C:$X,22,0),"")</f>
        <v/>
      </c>
      <c r="BD67" s="127" t="str">
        <f>IFERROR(+VLOOKUP(BB67,インプットシート!$C:$X,18,0),"")</f>
        <v/>
      </c>
      <c r="BF67" s="127" t="str">
        <f t="shared" si="14"/>
        <v>参加費収入65</v>
      </c>
      <c r="BG67" s="127" t="str">
        <f>IFERROR(+VLOOKUP(BF67,インプットシート!$C:$X,22,0),"")</f>
        <v/>
      </c>
      <c r="BH67" s="127" t="str">
        <f>IFERROR(+VLOOKUP(BF67,インプットシート!$C:$X,18,0),"")</f>
        <v/>
      </c>
      <c r="BJ67" s="127" t="str">
        <f t="shared" si="15"/>
        <v>寄付金・協賛金収入65</v>
      </c>
      <c r="BK67" s="127" t="str">
        <f>IFERROR(+VLOOKUP(BJ67,インプットシート!$C:$X,22,0),"")</f>
        <v/>
      </c>
      <c r="BL67" s="127" t="str">
        <f>IFERROR(+VLOOKUP(BJ67,インプットシート!$C:$X,18,0),"")</f>
        <v/>
      </c>
      <c r="BN67" s="127" t="str">
        <f t="shared" si="16"/>
        <v>一般会計繰入金65</v>
      </c>
      <c r="BO67" s="127" t="str">
        <f>IFERROR(+VLOOKUP(BN67,インプットシート!$C:$X,22,0),"")</f>
        <v/>
      </c>
      <c r="BP67" s="127" t="str">
        <f>IFERROR(+VLOOKUP(BN67,インプットシート!$C:$X,18,0),"")</f>
        <v/>
      </c>
    </row>
    <row r="68" spans="1:68">
      <c r="A68">
        <v>66</v>
      </c>
      <c r="B68" s="127" t="str">
        <f t="shared" ref="B68:B99" si="17">+B$1&amp;$A68</f>
        <v>謝金66</v>
      </c>
      <c r="C68" s="127" t="str">
        <f>IFERROR(+VLOOKUP(B68,インプットシート!C:X,22,0),"")</f>
        <v/>
      </c>
      <c r="D68" s="127" t="str">
        <f>IFERROR(+VLOOKUP(B68,インプットシート!C:X,18,0),"")</f>
        <v/>
      </c>
      <c r="F68" s="127" t="str">
        <f t="shared" ref="F68:F99" si="18">+F$1&amp;$A68</f>
        <v>旅費66</v>
      </c>
      <c r="G68" s="127" t="str">
        <f>IFERROR(+VLOOKUP(F68,インプットシート!$C:$X,22,0),"")</f>
        <v/>
      </c>
      <c r="H68" s="127" t="str">
        <f>IFERROR(+VLOOKUP(F68,インプットシート!$C:$X,18,0),"")</f>
        <v/>
      </c>
      <c r="J68" s="127" t="str">
        <f t="shared" ref="J68:J99" si="19">+J$1&amp;$A68</f>
        <v>賃金66</v>
      </c>
      <c r="K68" s="127" t="str">
        <f>IFERROR(+VLOOKUP(J68,インプットシート!$C:$X,22,0),"")</f>
        <v/>
      </c>
      <c r="L68" s="127" t="str">
        <f>IFERROR(+VLOOKUP(J68,インプットシート!$C:$X,18,0),"")</f>
        <v/>
      </c>
      <c r="N68" s="127" t="str">
        <f t="shared" ref="N68:N99" si="20">+N$1&amp;$A68</f>
        <v>家賃66</v>
      </c>
      <c r="O68" s="127" t="str">
        <f>IFERROR(+VLOOKUP(N68,インプットシート!$C:$X,22,0),"")</f>
        <v/>
      </c>
      <c r="P68" s="127" t="str">
        <f>IFERROR(+VLOOKUP(N68,インプットシート!$C:$X,18,0),"")</f>
        <v/>
      </c>
      <c r="R68" s="127" t="str">
        <f t="shared" ref="R68:R99" si="21">+R$1&amp;$A68</f>
        <v>光熱水費66</v>
      </c>
      <c r="S68" s="127" t="str">
        <f>IFERROR(+VLOOKUP(R68,インプットシート!$C:$X,22,0),"")</f>
        <v/>
      </c>
      <c r="T68" s="127" t="str">
        <f>IFERROR(+VLOOKUP(R68,インプットシート!$C:$X,18,0),"")</f>
        <v/>
      </c>
      <c r="V68" s="127" t="str">
        <f t="shared" ref="V68:V99" si="22">+V$1&amp;$A68</f>
        <v>備品購入費66</v>
      </c>
      <c r="W68" s="127" t="str">
        <f>IFERROR(+VLOOKUP(V68,インプットシート!$C:$X,22,0),"")</f>
        <v/>
      </c>
      <c r="X68" s="127" t="str">
        <f>IFERROR(+VLOOKUP(V68,インプットシート!$C:$X,18,0),"")</f>
        <v/>
      </c>
      <c r="Z68" s="127" t="str">
        <f t="shared" ref="Z68:Z99" si="23">+Z$1&amp;$A68</f>
        <v>消耗品費66</v>
      </c>
      <c r="AA68" s="127" t="str">
        <f>IFERROR(+VLOOKUP(Z68,インプットシート!$C:$X,22,0),"")</f>
        <v/>
      </c>
      <c r="AB68" s="127" t="str">
        <f>IFERROR(+VLOOKUP(Z68,インプットシート!$C:$X,18,0),"")</f>
        <v/>
      </c>
      <c r="AD68" s="127" t="str">
        <f t="shared" ref="AD68:AD99" si="24">+AD$1&amp;$A68</f>
        <v>借料損料66</v>
      </c>
      <c r="AE68" s="127" t="str">
        <f>IFERROR(+VLOOKUP(AD68,インプットシート!$C:$X,22,0),"")</f>
        <v/>
      </c>
      <c r="AF68" s="127" t="str">
        <f>IFERROR(+VLOOKUP(AD68,インプットシート!$C:$X,18,0),"")</f>
        <v/>
      </c>
      <c r="AH68" s="127" t="str">
        <f t="shared" ref="AH68:AH99" si="25">+AH$1&amp;$A68</f>
        <v>印刷製本費66</v>
      </c>
      <c r="AI68" s="127" t="str">
        <f>IFERROR(+VLOOKUP(AH68,インプットシート!$C:$X,22,0),"")</f>
        <v/>
      </c>
      <c r="AJ68" s="127" t="str">
        <f>IFERROR(+VLOOKUP(AH68,インプットシート!$C:$X,18,0),"")</f>
        <v/>
      </c>
      <c r="AL68" s="127" t="str">
        <f t="shared" ref="AL68:AL99" si="26">+AL$1&amp;$A68</f>
        <v>通信運搬費66</v>
      </c>
      <c r="AM68" s="127" t="str">
        <f>IFERROR(+VLOOKUP(AL68,インプットシート!$C:$X,22,0),"")</f>
        <v/>
      </c>
      <c r="AN68" s="127" t="str">
        <f>IFERROR(+VLOOKUP(AL68,インプットシート!$C:$X,18,0),"")</f>
        <v/>
      </c>
      <c r="AP68" s="127" t="str">
        <f t="shared" ref="AP68:AP99" si="27">+AP$1&amp;$A68</f>
        <v>委託費66</v>
      </c>
      <c r="AQ68" s="127" t="str">
        <f>IFERROR(+VLOOKUP(AP68,インプットシート!$C:$X,22,0),"")</f>
        <v/>
      </c>
      <c r="AR68" s="127" t="str">
        <f>IFERROR(+VLOOKUP(AP68,インプットシート!$C:$X,18,0),"")</f>
        <v/>
      </c>
      <c r="AT68" s="127" t="str">
        <f t="shared" ref="AT68:AT99" si="28">+AT$1&amp;$A68</f>
        <v>雑役務費66</v>
      </c>
      <c r="AU68" s="127" t="str">
        <f>IFERROR(+VLOOKUP(AT68,インプットシート!$C:$X,22,0),"")</f>
        <v/>
      </c>
      <c r="AV68" s="127" t="str">
        <f>IFERROR(+VLOOKUP(AT68,インプットシート!$C:$X,18,0),"")</f>
        <v/>
      </c>
      <c r="AX68" s="127" t="str">
        <f t="shared" ref="AX68:AX99" si="29">+AX$1&amp;$A68</f>
        <v>保険料66</v>
      </c>
      <c r="AY68" s="127" t="str">
        <f>IFERROR(+VLOOKUP(AX68,インプットシート!$C:$X,22,0),"")</f>
        <v/>
      </c>
      <c r="AZ68" s="127" t="str">
        <f>IFERROR(+VLOOKUP(AX68,インプットシート!$C:$X,18,0),"")</f>
        <v/>
      </c>
      <c r="BB68" s="127" t="str">
        <f t="shared" ref="BB68:BB99" si="30">+BB$1&amp;$A68</f>
        <v>その他の経費66</v>
      </c>
      <c r="BC68" s="127" t="str">
        <f>IFERROR(+VLOOKUP(BB68,インプットシート!$C:$X,22,0),"")</f>
        <v/>
      </c>
      <c r="BD68" s="127" t="str">
        <f>IFERROR(+VLOOKUP(BB68,インプットシート!$C:$X,18,0),"")</f>
        <v/>
      </c>
      <c r="BF68" s="127" t="str">
        <f t="shared" ref="BF68:BF99" si="31">+BF$1&amp;$A68</f>
        <v>参加費収入66</v>
      </c>
      <c r="BG68" s="127" t="str">
        <f>IFERROR(+VLOOKUP(BF68,インプットシート!$C:$X,22,0),"")</f>
        <v/>
      </c>
      <c r="BH68" s="127" t="str">
        <f>IFERROR(+VLOOKUP(BF68,インプットシート!$C:$X,18,0),"")</f>
        <v/>
      </c>
      <c r="BJ68" s="127" t="str">
        <f t="shared" ref="BJ68:BJ99" si="32">+BJ$1&amp;$A68</f>
        <v>寄付金・協賛金収入66</v>
      </c>
      <c r="BK68" s="127" t="str">
        <f>IFERROR(+VLOOKUP(BJ68,インプットシート!$C:$X,22,0),"")</f>
        <v/>
      </c>
      <c r="BL68" s="127" t="str">
        <f>IFERROR(+VLOOKUP(BJ68,インプットシート!$C:$X,18,0),"")</f>
        <v/>
      </c>
      <c r="BN68" s="127" t="str">
        <f t="shared" ref="BN68:BN99" si="33">+BN$1&amp;$A68</f>
        <v>一般会計繰入金66</v>
      </c>
      <c r="BO68" s="127" t="str">
        <f>IFERROR(+VLOOKUP(BN68,インプットシート!$C:$X,22,0),"")</f>
        <v/>
      </c>
      <c r="BP68" s="127" t="str">
        <f>IFERROR(+VLOOKUP(BN68,インプットシート!$C:$X,18,0),"")</f>
        <v/>
      </c>
    </row>
    <row r="69" spans="1:68">
      <c r="A69">
        <v>67</v>
      </c>
      <c r="B69" s="127" t="str">
        <f t="shared" si="17"/>
        <v>謝金67</v>
      </c>
      <c r="C69" s="127" t="str">
        <f>IFERROR(+VLOOKUP(B69,インプットシート!C:X,22,0),"")</f>
        <v/>
      </c>
      <c r="D69" s="127" t="str">
        <f>IFERROR(+VLOOKUP(B69,インプットシート!C:X,18,0),"")</f>
        <v/>
      </c>
      <c r="F69" s="127" t="str">
        <f t="shared" si="18"/>
        <v>旅費67</v>
      </c>
      <c r="G69" s="127" t="str">
        <f>IFERROR(+VLOOKUP(F69,インプットシート!$C:$X,22,0),"")</f>
        <v/>
      </c>
      <c r="H69" s="127" t="str">
        <f>IFERROR(+VLOOKUP(F69,インプットシート!$C:$X,18,0),"")</f>
        <v/>
      </c>
      <c r="J69" s="127" t="str">
        <f t="shared" si="19"/>
        <v>賃金67</v>
      </c>
      <c r="K69" s="127" t="str">
        <f>IFERROR(+VLOOKUP(J69,インプットシート!$C:$X,22,0),"")</f>
        <v/>
      </c>
      <c r="L69" s="127" t="str">
        <f>IFERROR(+VLOOKUP(J69,インプットシート!$C:$X,18,0),"")</f>
        <v/>
      </c>
      <c r="N69" s="127" t="str">
        <f t="shared" si="20"/>
        <v>家賃67</v>
      </c>
      <c r="O69" s="127" t="str">
        <f>IFERROR(+VLOOKUP(N69,インプットシート!$C:$X,22,0),"")</f>
        <v/>
      </c>
      <c r="P69" s="127" t="str">
        <f>IFERROR(+VLOOKUP(N69,インプットシート!$C:$X,18,0),"")</f>
        <v/>
      </c>
      <c r="R69" s="127" t="str">
        <f t="shared" si="21"/>
        <v>光熱水費67</v>
      </c>
      <c r="S69" s="127" t="str">
        <f>IFERROR(+VLOOKUP(R69,インプットシート!$C:$X,22,0),"")</f>
        <v/>
      </c>
      <c r="T69" s="127" t="str">
        <f>IFERROR(+VLOOKUP(R69,インプットシート!$C:$X,18,0),"")</f>
        <v/>
      </c>
      <c r="V69" s="127" t="str">
        <f t="shared" si="22"/>
        <v>備品購入費67</v>
      </c>
      <c r="W69" s="127" t="str">
        <f>IFERROR(+VLOOKUP(V69,インプットシート!$C:$X,22,0),"")</f>
        <v/>
      </c>
      <c r="X69" s="127" t="str">
        <f>IFERROR(+VLOOKUP(V69,インプットシート!$C:$X,18,0),"")</f>
        <v/>
      </c>
      <c r="Z69" s="127" t="str">
        <f t="shared" si="23"/>
        <v>消耗品費67</v>
      </c>
      <c r="AA69" s="127" t="str">
        <f>IFERROR(+VLOOKUP(Z69,インプットシート!$C:$X,22,0),"")</f>
        <v/>
      </c>
      <c r="AB69" s="127" t="str">
        <f>IFERROR(+VLOOKUP(Z69,インプットシート!$C:$X,18,0),"")</f>
        <v/>
      </c>
      <c r="AD69" s="127" t="str">
        <f t="shared" si="24"/>
        <v>借料損料67</v>
      </c>
      <c r="AE69" s="127" t="str">
        <f>IFERROR(+VLOOKUP(AD69,インプットシート!$C:$X,22,0),"")</f>
        <v/>
      </c>
      <c r="AF69" s="127" t="str">
        <f>IFERROR(+VLOOKUP(AD69,インプットシート!$C:$X,18,0),"")</f>
        <v/>
      </c>
      <c r="AH69" s="127" t="str">
        <f t="shared" si="25"/>
        <v>印刷製本費67</v>
      </c>
      <c r="AI69" s="127" t="str">
        <f>IFERROR(+VLOOKUP(AH69,インプットシート!$C:$X,22,0),"")</f>
        <v/>
      </c>
      <c r="AJ69" s="127" t="str">
        <f>IFERROR(+VLOOKUP(AH69,インプットシート!$C:$X,18,0),"")</f>
        <v/>
      </c>
      <c r="AL69" s="127" t="str">
        <f t="shared" si="26"/>
        <v>通信運搬費67</v>
      </c>
      <c r="AM69" s="127" t="str">
        <f>IFERROR(+VLOOKUP(AL69,インプットシート!$C:$X,22,0),"")</f>
        <v/>
      </c>
      <c r="AN69" s="127" t="str">
        <f>IFERROR(+VLOOKUP(AL69,インプットシート!$C:$X,18,0),"")</f>
        <v/>
      </c>
      <c r="AP69" s="127" t="str">
        <f t="shared" si="27"/>
        <v>委託費67</v>
      </c>
      <c r="AQ69" s="127" t="str">
        <f>IFERROR(+VLOOKUP(AP69,インプットシート!$C:$X,22,0),"")</f>
        <v/>
      </c>
      <c r="AR69" s="127" t="str">
        <f>IFERROR(+VLOOKUP(AP69,インプットシート!$C:$X,18,0),"")</f>
        <v/>
      </c>
      <c r="AT69" s="127" t="str">
        <f t="shared" si="28"/>
        <v>雑役務費67</v>
      </c>
      <c r="AU69" s="127" t="str">
        <f>IFERROR(+VLOOKUP(AT69,インプットシート!$C:$X,22,0),"")</f>
        <v/>
      </c>
      <c r="AV69" s="127" t="str">
        <f>IFERROR(+VLOOKUP(AT69,インプットシート!$C:$X,18,0),"")</f>
        <v/>
      </c>
      <c r="AX69" s="127" t="str">
        <f t="shared" si="29"/>
        <v>保険料67</v>
      </c>
      <c r="AY69" s="127" t="str">
        <f>IFERROR(+VLOOKUP(AX69,インプットシート!$C:$X,22,0),"")</f>
        <v/>
      </c>
      <c r="AZ69" s="127" t="str">
        <f>IFERROR(+VLOOKUP(AX69,インプットシート!$C:$X,18,0),"")</f>
        <v/>
      </c>
      <c r="BB69" s="127" t="str">
        <f t="shared" si="30"/>
        <v>その他の経費67</v>
      </c>
      <c r="BC69" s="127" t="str">
        <f>IFERROR(+VLOOKUP(BB69,インプットシート!$C:$X,22,0),"")</f>
        <v/>
      </c>
      <c r="BD69" s="127" t="str">
        <f>IFERROR(+VLOOKUP(BB69,インプットシート!$C:$X,18,0),"")</f>
        <v/>
      </c>
      <c r="BF69" s="127" t="str">
        <f t="shared" si="31"/>
        <v>参加費収入67</v>
      </c>
      <c r="BG69" s="127" t="str">
        <f>IFERROR(+VLOOKUP(BF69,インプットシート!$C:$X,22,0),"")</f>
        <v/>
      </c>
      <c r="BH69" s="127" t="str">
        <f>IFERROR(+VLOOKUP(BF69,インプットシート!$C:$X,18,0),"")</f>
        <v/>
      </c>
      <c r="BJ69" s="127" t="str">
        <f t="shared" si="32"/>
        <v>寄付金・協賛金収入67</v>
      </c>
      <c r="BK69" s="127" t="str">
        <f>IFERROR(+VLOOKUP(BJ69,インプットシート!$C:$X,22,0),"")</f>
        <v/>
      </c>
      <c r="BL69" s="127" t="str">
        <f>IFERROR(+VLOOKUP(BJ69,インプットシート!$C:$X,18,0),"")</f>
        <v/>
      </c>
      <c r="BN69" s="127" t="str">
        <f t="shared" si="33"/>
        <v>一般会計繰入金67</v>
      </c>
      <c r="BO69" s="127" t="str">
        <f>IFERROR(+VLOOKUP(BN69,インプットシート!$C:$X,22,0),"")</f>
        <v/>
      </c>
      <c r="BP69" s="127" t="str">
        <f>IFERROR(+VLOOKUP(BN69,インプットシート!$C:$X,18,0),"")</f>
        <v/>
      </c>
    </row>
    <row r="70" spans="1:68">
      <c r="A70">
        <v>68</v>
      </c>
      <c r="B70" s="127" t="str">
        <f t="shared" si="17"/>
        <v>謝金68</v>
      </c>
      <c r="C70" s="127" t="str">
        <f>IFERROR(+VLOOKUP(B70,インプットシート!C:X,22,0),"")</f>
        <v/>
      </c>
      <c r="D70" s="127" t="str">
        <f>IFERROR(+VLOOKUP(B70,インプットシート!C:X,18,0),"")</f>
        <v/>
      </c>
      <c r="F70" s="127" t="str">
        <f t="shared" si="18"/>
        <v>旅費68</v>
      </c>
      <c r="G70" s="127" t="str">
        <f>IFERROR(+VLOOKUP(F70,インプットシート!$C:$X,22,0),"")</f>
        <v/>
      </c>
      <c r="H70" s="127" t="str">
        <f>IFERROR(+VLOOKUP(F70,インプットシート!$C:$X,18,0),"")</f>
        <v/>
      </c>
      <c r="J70" s="127" t="str">
        <f t="shared" si="19"/>
        <v>賃金68</v>
      </c>
      <c r="K70" s="127" t="str">
        <f>IFERROR(+VLOOKUP(J70,インプットシート!$C:$X,22,0),"")</f>
        <v/>
      </c>
      <c r="L70" s="127" t="str">
        <f>IFERROR(+VLOOKUP(J70,インプットシート!$C:$X,18,0),"")</f>
        <v/>
      </c>
      <c r="N70" s="127" t="str">
        <f t="shared" si="20"/>
        <v>家賃68</v>
      </c>
      <c r="O70" s="127" t="str">
        <f>IFERROR(+VLOOKUP(N70,インプットシート!$C:$X,22,0),"")</f>
        <v/>
      </c>
      <c r="P70" s="127" t="str">
        <f>IFERROR(+VLOOKUP(N70,インプットシート!$C:$X,18,0),"")</f>
        <v/>
      </c>
      <c r="R70" s="127" t="str">
        <f t="shared" si="21"/>
        <v>光熱水費68</v>
      </c>
      <c r="S70" s="127" t="str">
        <f>IFERROR(+VLOOKUP(R70,インプットシート!$C:$X,22,0),"")</f>
        <v/>
      </c>
      <c r="T70" s="127" t="str">
        <f>IFERROR(+VLOOKUP(R70,インプットシート!$C:$X,18,0),"")</f>
        <v/>
      </c>
      <c r="V70" s="127" t="str">
        <f t="shared" si="22"/>
        <v>備品購入費68</v>
      </c>
      <c r="W70" s="127" t="str">
        <f>IFERROR(+VLOOKUP(V70,インプットシート!$C:$X,22,0),"")</f>
        <v/>
      </c>
      <c r="X70" s="127" t="str">
        <f>IFERROR(+VLOOKUP(V70,インプットシート!$C:$X,18,0),"")</f>
        <v/>
      </c>
      <c r="Z70" s="127" t="str">
        <f t="shared" si="23"/>
        <v>消耗品費68</v>
      </c>
      <c r="AA70" s="127" t="str">
        <f>IFERROR(+VLOOKUP(Z70,インプットシート!$C:$X,22,0),"")</f>
        <v/>
      </c>
      <c r="AB70" s="127" t="str">
        <f>IFERROR(+VLOOKUP(Z70,インプットシート!$C:$X,18,0),"")</f>
        <v/>
      </c>
      <c r="AD70" s="127" t="str">
        <f t="shared" si="24"/>
        <v>借料損料68</v>
      </c>
      <c r="AE70" s="127" t="str">
        <f>IFERROR(+VLOOKUP(AD70,インプットシート!$C:$X,22,0),"")</f>
        <v/>
      </c>
      <c r="AF70" s="127" t="str">
        <f>IFERROR(+VLOOKUP(AD70,インプットシート!$C:$X,18,0),"")</f>
        <v/>
      </c>
      <c r="AH70" s="127" t="str">
        <f t="shared" si="25"/>
        <v>印刷製本費68</v>
      </c>
      <c r="AI70" s="127" t="str">
        <f>IFERROR(+VLOOKUP(AH70,インプットシート!$C:$X,22,0),"")</f>
        <v/>
      </c>
      <c r="AJ70" s="127" t="str">
        <f>IFERROR(+VLOOKUP(AH70,インプットシート!$C:$X,18,0),"")</f>
        <v/>
      </c>
      <c r="AL70" s="127" t="str">
        <f t="shared" si="26"/>
        <v>通信運搬費68</v>
      </c>
      <c r="AM70" s="127" t="str">
        <f>IFERROR(+VLOOKUP(AL70,インプットシート!$C:$X,22,0),"")</f>
        <v/>
      </c>
      <c r="AN70" s="127" t="str">
        <f>IFERROR(+VLOOKUP(AL70,インプットシート!$C:$X,18,0),"")</f>
        <v/>
      </c>
      <c r="AP70" s="127" t="str">
        <f t="shared" si="27"/>
        <v>委託費68</v>
      </c>
      <c r="AQ70" s="127" t="str">
        <f>IFERROR(+VLOOKUP(AP70,インプットシート!$C:$X,22,0),"")</f>
        <v/>
      </c>
      <c r="AR70" s="127" t="str">
        <f>IFERROR(+VLOOKUP(AP70,インプットシート!$C:$X,18,0),"")</f>
        <v/>
      </c>
      <c r="AT70" s="127" t="str">
        <f t="shared" si="28"/>
        <v>雑役務費68</v>
      </c>
      <c r="AU70" s="127" t="str">
        <f>IFERROR(+VLOOKUP(AT70,インプットシート!$C:$X,22,0),"")</f>
        <v/>
      </c>
      <c r="AV70" s="127" t="str">
        <f>IFERROR(+VLOOKUP(AT70,インプットシート!$C:$X,18,0),"")</f>
        <v/>
      </c>
      <c r="AX70" s="127" t="str">
        <f t="shared" si="29"/>
        <v>保険料68</v>
      </c>
      <c r="AY70" s="127" t="str">
        <f>IFERROR(+VLOOKUP(AX70,インプットシート!$C:$X,22,0),"")</f>
        <v/>
      </c>
      <c r="AZ70" s="127" t="str">
        <f>IFERROR(+VLOOKUP(AX70,インプットシート!$C:$X,18,0),"")</f>
        <v/>
      </c>
      <c r="BB70" s="127" t="str">
        <f t="shared" si="30"/>
        <v>その他の経費68</v>
      </c>
      <c r="BC70" s="127" t="str">
        <f>IFERROR(+VLOOKUP(BB70,インプットシート!$C:$X,22,0),"")</f>
        <v/>
      </c>
      <c r="BD70" s="127" t="str">
        <f>IFERROR(+VLOOKUP(BB70,インプットシート!$C:$X,18,0),"")</f>
        <v/>
      </c>
      <c r="BF70" s="127" t="str">
        <f t="shared" si="31"/>
        <v>参加費収入68</v>
      </c>
      <c r="BG70" s="127" t="str">
        <f>IFERROR(+VLOOKUP(BF70,インプットシート!$C:$X,22,0),"")</f>
        <v/>
      </c>
      <c r="BH70" s="127" t="str">
        <f>IFERROR(+VLOOKUP(BF70,インプットシート!$C:$X,18,0),"")</f>
        <v/>
      </c>
      <c r="BJ70" s="127" t="str">
        <f t="shared" si="32"/>
        <v>寄付金・協賛金収入68</v>
      </c>
      <c r="BK70" s="127" t="str">
        <f>IFERROR(+VLOOKUP(BJ70,インプットシート!$C:$X,22,0),"")</f>
        <v/>
      </c>
      <c r="BL70" s="127" t="str">
        <f>IFERROR(+VLOOKUP(BJ70,インプットシート!$C:$X,18,0),"")</f>
        <v/>
      </c>
      <c r="BN70" s="127" t="str">
        <f t="shared" si="33"/>
        <v>一般会計繰入金68</v>
      </c>
      <c r="BO70" s="127" t="str">
        <f>IFERROR(+VLOOKUP(BN70,インプットシート!$C:$X,22,0),"")</f>
        <v/>
      </c>
      <c r="BP70" s="127" t="str">
        <f>IFERROR(+VLOOKUP(BN70,インプットシート!$C:$X,18,0),"")</f>
        <v/>
      </c>
    </row>
    <row r="71" spans="1:68">
      <c r="A71">
        <v>69</v>
      </c>
      <c r="B71" s="127" t="str">
        <f t="shared" si="17"/>
        <v>謝金69</v>
      </c>
      <c r="C71" s="127" t="str">
        <f>IFERROR(+VLOOKUP(B71,インプットシート!C:X,22,0),"")</f>
        <v/>
      </c>
      <c r="D71" s="127" t="str">
        <f>IFERROR(+VLOOKUP(B71,インプットシート!C:X,18,0),"")</f>
        <v/>
      </c>
      <c r="F71" s="127" t="str">
        <f t="shared" si="18"/>
        <v>旅費69</v>
      </c>
      <c r="G71" s="127" t="str">
        <f>IFERROR(+VLOOKUP(F71,インプットシート!$C:$X,22,0),"")</f>
        <v/>
      </c>
      <c r="H71" s="127" t="str">
        <f>IFERROR(+VLOOKUP(F71,インプットシート!$C:$X,18,0),"")</f>
        <v/>
      </c>
      <c r="J71" s="127" t="str">
        <f t="shared" si="19"/>
        <v>賃金69</v>
      </c>
      <c r="K71" s="127" t="str">
        <f>IFERROR(+VLOOKUP(J71,インプットシート!$C:$X,22,0),"")</f>
        <v/>
      </c>
      <c r="L71" s="127" t="str">
        <f>IFERROR(+VLOOKUP(J71,インプットシート!$C:$X,18,0),"")</f>
        <v/>
      </c>
      <c r="N71" s="127" t="str">
        <f t="shared" si="20"/>
        <v>家賃69</v>
      </c>
      <c r="O71" s="127" t="str">
        <f>IFERROR(+VLOOKUP(N71,インプットシート!$C:$X,22,0),"")</f>
        <v/>
      </c>
      <c r="P71" s="127" t="str">
        <f>IFERROR(+VLOOKUP(N71,インプットシート!$C:$X,18,0),"")</f>
        <v/>
      </c>
      <c r="R71" s="127" t="str">
        <f t="shared" si="21"/>
        <v>光熱水費69</v>
      </c>
      <c r="S71" s="127" t="str">
        <f>IFERROR(+VLOOKUP(R71,インプットシート!$C:$X,22,0),"")</f>
        <v/>
      </c>
      <c r="T71" s="127" t="str">
        <f>IFERROR(+VLOOKUP(R71,インプットシート!$C:$X,18,0),"")</f>
        <v/>
      </c>
      <c r="V71" s="127" t="str">
        <f t="shared" si="22"/>
        <v>備品購入費69</v>
      </c>
      <c r="W71" s="127" t="str">
        <f>IFERROR(+VLOOKUP(V71,インプットシート!$C:$X,22,0),"")</f>
        <v/>
      </c>
      <c r="X71" s="127" t="str">
        <f>IFERROR(+VLOOKUP(V71,インプットシート!$C:$X,18,0),"")</f>
        <v/>
      </c>
      <c r="Z71" s="127" t="str">
        <f t="shared" si="23"/>
        <v>消耗品費69</v>
      </c>
      <c r="AA71" s="127" t="str">
        <f>IFERROR(+VLOOKUP(Z71,インプットシート!$C:$X,22,0),"")</f>
        <v/>
      </c>
      <c r="AB71" s="127" t="str">
        <f>IFERROR(+VLOOKUP(Z71,インプットシート!$C:$X,18,0),"")</f>
        <v/>
      </c>
      <c r="AD71" s="127" t="str">
        <f t="shared" si="24"/>
        <v>借料損料69</v>
      </c>
      <c r="AE71" s="127" t="str">
        <f>IFERROR(+VLOOKUP(AD71,インプットシート!$C:$X,22,0),"")</f>
        <v/>
      </c>
      <c r="AF71" s="127" t="str">
        <f>IFERROR(+VLOOKUP(AD71,インプットシート!$C:$X,18,0),"")</f>
        <v/>
      </c>
      <c r="AH71" s="127" t="str">
        <f t="shared" si="25"/>
        <v>印刷製本費69</v>
      </c>
      <c r="AI71" s="127" t="str">
        <f>IFERROR(+VLOOKUP(AH71,インプットシート!$C:$X,22,0),"")</f>
        <v/>
      </c>
      <c r="AJ71" s="127" t="str">
        <f>IFERROR(+VLOOKUP(AH71,インプットシート!$C:$X,18,0),"")</f>
        <v/>
      </c>
      <c r="AL71" s="127" t="str">
        <f t="shared" si="26"/>
        <v>通信運搬費69</v>
      </c>
      <c r="AM71" s="127" t="str">
        <f>IFERROR(+VLOOKUP(AL71,インプットシート!$C:$X,22,0),"")</f>
        <v/>
      </c>
      <c r="AN71" s="127" t="str">
        <f>IFERROR(+VLOOKUP(AL71,インプットシート!$C:$X,18,0),"")</f>
        <v/>
      </c>
      <c r="AP71" s="127" t="str">
        <f t="shared" si="27"/>
        <v>委託費69</v>
      </c>
      <c r="AQ71" s="127" t="str">
        <f>IFERROR(+VLOOKUP(AP71,インプットシート!$C:$X,22,0),"")</f>
        <v/>
      </c>
      <c r="AR71" s="127" t="str">
        <f>IFERROR(+VLOOKUP(AP71,インプットシート!$C:$X,18,0),"")</f>
        <v/>
      </c>
      <c r="AT71" s="127" t="str">
        <f t="shared" si="28"/>
        <v>雑役務費69</v>
      </c>
      <c r="AU71" s="127" t="str">
        <f>IFERROR(+VLOOKUP(AT71,インプットシート!$C:$X,22,0),"")</f>
        <v/>
      </c>
      <c r="AV71" s="127" t="str">
        <f>IFERROR(+VLOOKUP(AT71,インプットシート!$C:$X,18,0),"")</f>
        <v/>
      </c>
      <c r="AX71" s="127" t="str">
        <f t="shared" si="29"/>
        <v>保険料69</v>
      </c>
      <c r="AY71" s="127" t="str">
        <f>IFERROR(+VLOOKUP(AX71,インプットシート!$C:$X,22,0),"")</f>
        <v/>
      </c>
      <c r="AZ71" s="127" t="str">
        <f>IFERROR(+VLOOKUP(AX71,インプットシート!$C:$X,18,0),"")</f>
        <v/>
      </c>
      <c r="BB71" s="127" t="str">
        <f t="shared" si="30"/>
        <v>その他の経費69</v>
      </c>
      <c r="BC71" s="127" t="str">
        <f>IFERROR(+VLOOKUP(BB71,インプットシート!$C:$X,22,0),"")</f>
        <v/>
      </c>
      <c r="BD71" s="127" t="str">
        <f>IFERROR(+VLOOKUP(BB71,インプットシート!$C:$X,18,0),"")</f>
        <v/>
      </c>
      <c r="BF71" s="127" t="str">
        <f t="shared" si="31"/>
        <v>参加費収入69</v>
      </c>
      <c r="BG71" s="127" t="str">
        <f>IFERROR(+VLOOKUP(BF71,インプットシート!$C:$X,22,0),"")</f>
        <v/>
      </c>
      <c r="BH71" s="127" t="str">
        <f>IFERROR(+VLOOKUP(BF71,インプットシート!$C:$X,18,0),"")</f>
        <v/>
      </c>
      <c r="BJ71" s="127" t="str">
        <f t="shared" si="32"/>
        <v>寄付金・協賛金収入69</v>
      </c>
      <c r="BK71" s="127" t="str">
        <f>IFERROR(+VLOOKUP(BJ71,インプットシート!$C:$X,22,0),"")</f>
        <v/>
      </c>
      <c r="BL71" s="127" t="str">
        <f>IFERROR(+VLOOKUP(BJ71,インプットシート!$C:$X,18,0),"")</f>
        <v/>
      </c>
      <c r="BN71" s="127" t="str">
        <f t="shared" si="33"/>
        <v>一般会計繰入金69</v>
      </c>
      <c r="BO71" s="127" t="str">
        <f>IFERROR(+VLOOKUP(BN71,インプットシート!$C:$X,22,0),"")</f>
        <v/>
      </c>
      <c r="BP71" s="127" t="str">
        <f>IFERROR(+VLOOKUP(BN71,インプットシート!$C:$X,18,0),"")</f>
        <v/>
      </c>
    </row>
    <row r="72" spans="1:68">
      <c r="A72">
        <v>70</v>
      </c>
      <c r="B72" s="127" t="str">
        <f t="shared" si="17"/>
        <v>謝金70</v>
      </c>
      <c r="C72" s="127" t="str">
        <f>IFERROR(+VLOOKUP(B72,インプットシート!C:X,22,0),"")</f>
        <v/>
      </c>
      <c r="D72" s="127" t="str">
        <f>IFERROR(+VLOOKUP(B72,インプットシート!C:X,18,0),"")</f>
        <v/>
      </c>
      <c r="F72" s="127" t="str">
        <f t="shared" si="18"/>
        <v>旅費70</v>
      </c>
      <c r="G72" s="127" t="str">
        <f>IFERROR(+VLOOKUP(F72,インプットシート!$C:$X,22,0),"")</f>
        <v/>
      </c>
      <c r="H72" s="127" t="str">
        <f>IFERROR(+VLOOKUP(F72,インプットシート!$C:$X,18,0),"")</f>
        <v/>
      </c>
      <c r="J72" s="127" t="str">
        <f t="shared" si="19"/>
        <v>賃金70</v>
      </c>
      <c r="K72" s="127" t="str">
        <f>IFERROR(+VLOOKUP(J72,インプットシート!$C:$X,22,0),"")</f>
        <v/>
      </c>
      <c r="L72" s="127" t="str">
        <f>IFERROR(+VLOOKUP(J72,インプットシート!$C:$X,18,0),"")</f>
        <v/>
      </c>
      <c r="N72" s="127" t="str">
        <f t="shared" si="20"/>
        <v>家賃70</v>
      </c>
      <c r="O72" s="127" t="str">
        <f>IFERROR(+VLOOKUP(N72,インプットシート!$C:$X,22,0),"")</f>
        <v/>
      </c>
      <c r="P72" s="127" t="str">
        <f>IFERROR(+VLOOKUP(N72,インプットシート!$C:$X,18,0),"")</f>
        <v/>
      </c>
      <c r="R72" s="127" t="str">
        <f t="shared" si="21"/>
        <v>光熱水費70</v>
      </c>
      <c r="S72" s="127" t="str">
        <f>IFERROR(+VLOOKUP(R72,インプットシート!$C:$X,22,0),"")</f>
        <v/>
      </c>
      <c r="T72" s="127" t="str">
        <f>IFERROR(+VLOOKUP(R72,インプットシート!$C:$X,18,0),"")</f>
        <v/>
      </c>
      <c r="V72" s="127" t="str">
        <f t="shared" si="22"/>
        <v>備品購入費70</v>
      </c>
      <c r="W72" s="127" t="str">
        <f>IFERROR(+VLOOKUP(V72,インプットシート!$C:$X,22,0),"")</f>
        <v/>
      </c>
      <c r="X72" s="127" t="str">
        <f>IFERROR(+VLOOKUP(V72,インプットシート!$C:$X,18,0),"")</f>
        <v/>
      </c>
      <c r="Z72" s="127" t="str">
        <f t="shared" si="23"/>
        <v>消耗品費70</v>
      </c>
      <c r="AA72" s="127" t="str">
        <f>IFERROR(+VLOOKUP(Z72,インプットシート!$C:$X,22,0),"")</f>
        <v/>
      </c>
      <c r="AB72" s="127" t="str">
        <f>IFERROR(+VLOOKUP(Z72,インプットシート!$C:$X,18,0),"")</f>
        <v/>
      </c>
      <c r="AD72" s="127" t="str">
        <f t="shared" si="24"/>
        <v>借料損料70</v>
      </c>
      <c r="AE72" s="127" t="str">
        <f>IFERROR(+VLOOKUP(AD72,インプットシート!$C:$X,22,0),"")</f>
        <v/>
      </c>
      <c r="AF72" s="127" t="str">
        <f>IFERROR(+VLOOKUP(AD72,インプットシート!$C:$X,18,0),"")</f>
        <v/>
      </c>
      <c r="AH72" s="127" t="str">
        <f t="shared" si="25"/>
        <v>印刷製本費70</v>
      </c>
      <c r="AI72" s="127" t="str">
        <f>IFERROR(+VLOOKUP(AH72,インプットシート!$C:$X,22,0),"")</f>
        <v/>
      </c>
      <c r="AJ72" s="127" t="str">
        <f>IFERROR(+VLOOKUP(AH72,インプットシート!$C:$X,18,0),"")</f>
        <v/>
      </c>
      <c r="AL72" s="127" t="str">
        <f t="shared" si="26"/>
        <v>通信運搬費70</v>
      </c>
      <c r="AM72" s="127" t="str">
        <f>IFERROR(+VLOOKUP(AL72,インプットシート!$C:$X,22,0),"")</f>
        <v/>
      </c>
      <c r="AN72" s="127" t="str">
        <f>IFERROR(+VLOOKUP(AL72,インプットシート!$C:$X,18,0),"")</f>
        <v/>
      </c>
      <c r="AP72" s="127" t="str">
        <f t="shared" si="27"/>
        <v>委託費70</v>
      </c>
      <c r="AQ72" s="127" t="str">
        <f>IFERROR(+VLOOKUP(AP72,インプットシート!$C:$X,22,0),"")</f>
        <v/>
      </c>
      <c r="AR72" s="127" t="str">
        <f>IFERROR(+VLOOKUP(AP72,インプットシート!$C:$X,18,0),"")</f>
        <v/>
      </c>
      <c r="AT72" s="127" t="str">
        <f t="shared" si="28"/>
        <v>雑役務費70</v>
      </c>
      <c r="AU72" s="127" t="str">
        <f>IFERROR(+VLOOKUP(AT72,インプットシート!$C:$X,22,0),"")</f>
        <v/>
      </c>
      <c r="AV72" s="127" t="str">
        <f>IFERROR(+VLOOKUP(AT72,インプットシート!$C:$X,18,0),"")</f>
        <v/>
      </c>
      <c r="AX72" s="127" t="str">
        <f t="shared" si="29"/>
        <v>保険料70</v>
      </c>
      <c r="AY72" s="127" t="str">
        <f>IFERROR(+VLOOKUP(AX72,インプットシート!$C:$X,22,0),"")</f>
        <v/>
      </c>
      <c r="AZ72" s="127" t="str">
        <f>IFERROR(+VLOOKUP(AX72,インプットシート!$C:$X,18,0),"")</f>
        <v/>
      </c>
      <c r="BB72" s="127" t="str">
        <f t="shared" si="30"/>
        <v>その他の経費70</v>
      </c>
      <c r="BC72" s="127" t="str">
        <f>IFERROR(+VLOOKUP(BB72,インプットシート!$C:$X,22,0),"")</f>
        <v/>
      </c>
      <c r="BD72" s="127" t="str">
        <f>IFERROR(+VLOOKUP(BB72,インプットシート!$C:$X,18,0),"")</f>
        <v/>
      </c>
      <c r="BF72" s="127" t="str">
        <f t="shared" si="31"/>
        <v>参加費収入70</v>
      </c>
      <c r="BG72" s="127" t="str">
        <f>IFERROR(+VLOOKUP(BF72,インプットシート!$C:$X,22,0),"")</f>
        <v/>
      </c>
      <c r="BH72" s="127" t="str">
        <f>IFERROR(+VLOOKUP(BF72,インプットシート!$C:$X,18,0),"")</f>
        <v/>
      </c>
      <c r="BJ72" s="127" t="str">
        <f t="shared" si="32"/>
        <v>寄付金・協賛金収入70</v>
      </c>
      <c r="BK72" s="127" t="str">
        <f>IFERROR(+VLOOKUP(BJ72,インプットシート!$C:$X,22,0),"")</f>
        <v/>
      </c>
      <c r="BL72" s="127" t="str">
        <f>IFERROR(+VLOOKUP(BJ72,インプットシート!$C:$X,18,0),"")</f>
        <v/>
      </c>
      <c r="BN72" s="127" t="str">
        <f t="shared" si="33"/>
        <v>一般会計繰入金70</v>
      </c>
      <c r="BO72" s="127" t="str">
        <f>IFERROR(+VLOOKUP(BN72,インプットシート!$C:$X,22,0),"")</f>
        <v/>
      </c>
      <c r="BP72" s="127" t="str">
        <f>IFERROR(+VLOOKUP(BN72,インプットシート!$C:$X,18,0),"")</f>
        <v/>
      </c>
    </row>
    <row r="73" spans="1:68">
      <c r="A73">
        <v>71</v>
      </c>
      <c r="B73" s="127" t="str">
        <f t="shared" si="17"/>
        <v>謝金71</v>
      </c>
      <c r="C73" s="127" t="str">
        <f>IFERROR(+VLOOKUP(B73,インプットシート!C:X,22,0),"")</f>
        <v/>
      </c>
      <c r="D73" s="127" t="str">
        <f>IFERROR(+VLOOKUP(B73,インプットシート!C:X,18,0),"")</f>
        <v/>
      </c>
      <c r="F73" s="127" t="str">
        <f t="shared" si="18"/>
        <v>旅費71</v>
      </c>
      <c r="G73" s="127" t="str">
        <f>IFERROR(+VLOOKUP(F73,インプットシート!$C:$X,22,0),"")</f>
        <v/>
      </c>
      <c r="H73" s="127" t="str">
        <f>IFERROR(+VLOOKUP(F73,インプットシート!$C:$X,18,0),"")</f>
        <v/>
      </c>
      <c r="J73" s="127" t="str">
        <f t="shared" si="19"/>
        <v>賃金71</v>
      </c>
      <c r="K73" s="127" t="str">
        <f>IFERROR(+VLOOKUP(J73,インプットシート!$C:$X,22,0),"")</f>
        <v/>
      </c>
      <c r="L73" s="127" t="str">
        <f>IFERROR(+VLOOKUP(J73,インプットシート!$C:$X,18,0),"")</f>
        <v/>
      </c>
      <c r="N73" s="127" t="str">
        <f t="shared" si="20"/>
        <v>家賃71</v>
      </c>
      <c r="O73" s="127" t="str">
        <f>IFERROR(+VLOOKUP(N73,インプットシート!$C:$X,22,0),"")</f>
        <v/>
      </c>
      <c r="P73" s="127" t="str">
        <f>IFERROR(+VLOOKUP(N73,インプットシート!$C:$X,18,0),"")</f>
        <v/>
      </c>
      <c r="R73" s="127" t="str">
        <f t="shared" si="21"/>
        <v>光熱水費71</v>
      </c>
      <c r="S73" s="127" t="str">
        <f>IFERROR(+VLOOKUP(R73,インプットシート!$C:$X,22,0),"")</f>
        <v/>
      </c>
      <c r="T73" s="127" t="str">
        <f>IFERROR(+VLOOKUP(R73,インプットシート!$C:$X,18,0),"")</f>
        <v/>
      </c>
      <c r="V73" s="127" t="str">
        <f t="shared" si="22"/>
        <v>備品購入費71</v>
      </c>
      <c r="W73" s="127" t="str">
        <f>IFERROR(+VLOOKUP(V73,インプットシート!$C:$X,22,0),"")</f>
        <v/>
      </c>
      <c r="X73" s="127" t="str">
        <f>IFERROR(+VLOOKUP(V73,インプットシート!$C:$X,18,0),"")</f>
        <v/>
      </c>
      <c r="Z73" s="127" t="str">
        <f t="shared" si="23"/>
        <v>消耗品費71</v>
      </c>
      <c r="AA73" s="127" t="str">
        <f>IFERROR(+VLOOKUP(Z73,インプットシート!$C:$X,22,0),"")</f>
        <v/>
      </c>
      <c r="AB73" s="127" t="str">
        <f>IFERROR(+VLOOKUP(Z73,インプットシート!$C:$X,18,0),"")</f>
        <v/>
      </c>
      <c r="AD73" s="127" t="str">
        <f t="shared" si="24"/>
        <v>借料損料71</v>
      </c>
      <c r="AE73" s="127" t="str">
        <f>IFERROR(+VLOOKUP(AD73,インプットシート!$C:$X,22,0),"")</f>
        <v/>
      </c>
      <c r="AF73" s="127" t="str">
        <f>IFERROR(+VLOOKUP(AD73,インプットシート!$C:$X,18,0),"")</f>
        <v/>
      </c>
      <c r="AH73" s="127" t="str">
        <f t="shared" si="25"/>
        <v>印刷製本費71</v>
      </c>
      <c r="AI73" s="127" t="str">
        <f>IFERROR(+VLOOKUP(AH73,インプットシート!$C:$X,22,0),"")</f>
        <v/>
      </c>
      <c r="AJ73" s="127" t="str">
        <f>IFERROR(+VLOOKUP(AH73,インプットシート!$C:$X,18,0),"")</f>
        <v/>
      </c>
      <c r="AL73" s="127" t="str">
        <f t="shared" si="26"/>
        <v>通信運搬費71</v>
      </c>
      <c r="AM73" s="127" t="str">
        <f>IFERROR(+VLOOKUP(AL73,インプットシート!$C:$X,22,0),"")</f>
        <v/>
      </c>
      <c r="AN73" s="127" t="str">
        <f>IFERROR(+VLOOKUP(AL73,インプットシート!$C:$X,18,0),"")</f>
        <v/>
      </c>
      <c r="AP73" s="127" t="str">
        <f t="shared" si="27"/>
        <v>委託費71</v>
      </c>
      <c r="AQ73" s="127" t="str">
        <f>IFERROR(+VLOOKUP(AP73,インプットシート!$C:$X,22,0),"")</f>
        <v/>
      </c>
      <c r="AR73" s="127" t="str">
        <f>IFERROR(+VLOOKUP(AP73,インプットシート!$C:$X,18,0),"")</f>
        <v/>
      </c>
      <c r="AT73" s="127" t="str">
        <f t="shared" si="28"/>
        <v>雑役務費71</v>
      </c>
      <c r="AU73" s="127" t="str">
        <f>IFERROR(+VLOOKUP(AT73,インプットシート!$C:$X,22,0),"")</f>
        <v/>
      </c>
      <c r="AV73" s="127" t="str">
        <f>IFERROR(+VLOOKUP(AT73,インプットシート!$C:$X,18,0),"")</f>
        <v/>
      </c>
      <c r="AX73" s="127" t="str">
        <f t="shared" si="29"/>
        <v>保険料71</v>
      </c>
      <c r="AY73" s="127" t="str">
        <f>IFERROR(+VLOOKUP(AX73,インプットシート!$C:$X,22,0),"")</f>
        <v/>
      </c>
      <c r="AZ73" s="127" t="str">
        <f>IFERROR(+VLOOKUP(AX73,インプットシート!$C:$X,18,0),"")</f>
        <v/>
      </c>
      <c r="BB73" s="127" t="str">
        <f t="shared" si="30"/>
        <v>その他の経費71</v>
      </c>
      <c r="BC73" s="127" t="str">
        <f>IFERROR(+VLOOKUP(BB73,インプットシート!$C:$X,22,0),"")</f>
        <v/>
      </c>
      <c r="BD73" s="127" t="str">
        <f>IFERROR(+VLOOKUP(BB73,インプットシート!$C:$X,18,0),"")</f>
        <v/>
      </c>
      <c r="BF73" s="127" t="str">
        <f t="shared" si="31"/>
        <v>参加費収入71</v>
      </c>
      <c r="BG73" s="127" t="str">
        <f>IFERROR(+VLOOKUP(BF73,インプットシート!$C:$X,22,0),"")</f>
        <v/>
      </c>
      <c r="BH73" s="127" t="str">
        <f>IFERROR(+VLOOKUP(BF73,インプットシート!$C:$X,18,0),"")</f>
        <v/>
      </c>
      <c r="BJ73" s="127" t="str">
        <f t="shared" si="32"/>
        <v>寄付金・協賛金収入71</v>
      </c>
      <c r="BK73" s="127" t="str">
        <f>IFERROR(+VLOOKUP(BJ73,インプットシート!$C:$X,22,0),"")</f>
        <v/>
      </c>
      <c r="BL73" s="127" t="str">
        <f>IFERROR(+VLOOKUP(BJ73,インプットシート!$C:$X,18,0),"")</f>
        <v/>
      </c>
      <c r="BN73" s="127" t="str">
        <f t="shared" si="33"/>
        <v>一般会計繰入金71</v>
      </c>
      <c r="BO73" s="127" t="str">
        <f>IFERROR(+VLOOKUP(BN73,インプットシート!$C:$X,22,0),"")</f>
        <v/>
      </c>
      <c r="BP73" s="127" t="str">
        <f>IFERROR(+VLOOKUP(BN73,インプットシート!$C:$X,18,0),"")</f>
        <v/>
      </c>
    </row>
    <row r="74" spans="1:68">
      <c r="A74">
        <v>72</v>
      </c>
      <c r="B74" s="127" t="str">
        <f t="shared" si="17"/>
        <v>謝金72</v>
      </c>
      <c r="C74" s="127" t="str">
        <f>IFERROR(+VLOOKUP(B74,インプットシート!C:X,22,0),"")</f>
        <v/>
      </c>
      <c r="D74" s="127" t="str">
        <f>IFERROR(+VLOOKUP(B74,インプットシート!C:X,18,0),"")</f>
        <v/>
      </c>
      <c r="F74" s="127" t="str">
        <f t="shared" si="18"/>
        <v>旅費72</v>
      </c>
      <c r="G74" s="127" t="str">
        <f>IFERROR(+VLOOKUP(F74,インプットシート!$C:$X,22,0),"")</f>
        <v/>
      </c>
      <c r="H74" s="127" t="str">
        <f>IFERROR(+VLOOKUP(F74,インプットシート!$C:$X,18,0),"")</f>
        <v/>
      </c>
      <c r="J74" s="127" t="str">
        <f t="shared" si="19"/>
        <v>賃金72</v>
      </c>
      <c r="K74" s="127" t="str">
        <f>IFERROR(+VLOOKUP(J74,インプットシート!$C:$X,22,0),"")</f>
        <v/>
      </c>
      <c r="L74" s="127" t="str">
        <f>IFERROR(+VLOOKUP(J74,インプットシート!$C:$X,18,0),"")</f>
        <v/>
      </c>
      <c r="N74" s="127" t="str">
        <f t="shared" si="20"/>
        <v>家賃72</v>
      </c>
      <c r="O74" s="127" t="str">
        <f>IFERROR(+VLOOKUP(N74,インプットシート!$C:$X,22,0),"")</f>
        <v/>
      </c>
      <c r="P74" s="127" t="str">
        <f>IFERROR(+VLOOKUP(N74,インプットシート!$C:$X,18,0),"")</f>
        <v/>
      </c>
      <c r="R74" s="127" t="str">
        <f t="shared" si="21"/>
        <v>光熱水費72</v>
      </c>
      <c r="S74" s="127" t="str">
        <f>IFERROR(+VLOOKUP(R74,インプットシート!$C:$X,22,0),"")</f>
        <v/>
      </c>
      <c r="T74" s="127" t="str">
        <f>IFERROR(+VLOOKUP(R74,インプットシート!$C:$X,18,0),"")</f>
        <v/>
      </c>
      <c r="V74" s="127" t="str">
        <f t="shared" si="22"/>
        <v>備品購入費72</v>
      </c>
      <c r="W74" s="127" t="str">
        <f>IFERROR(+VLOOKUP(V74,インプットシート!$C:$X,22,0),"")</f>
        <v/>
      </c>
      <c r="X74" s="127" t="str">
        <f>IFERROR(+VLOOKUP(V74,インプットシート!$C:$X,18,0),"")</f>
        <v/>
      </c>
      <c r="Z74" s="127" t="str">
        <f t="shared" si="23"/>
        <v>消耗品費72</v>
      </c>
      <c r="AA74" s="127" t="str">
        <f>IFERROR(+VLOOKUP(Z74,インプットシート!$C:$X,22,0),"")</f>
        <v/>
      </c>
      <c r="AB74" s="127" t="str">
        <f>IFERROR(+VLOOKUP(Z74,インプットシート!$C:$X,18,0),"")</f>
        <v/>
      </c>
      <c r="AD74" s="127" t="str">
        <f t="shared" si="24"/>
        <v>借料損料72</v>
      </c>
      <c r="AE74" s="127" t="str">
        <f>IFERROR(+VLOOKUP(AD74,インプットシート!$C:$X,22,0),"")</f>
        <v/>
      </c>
      <c r="AF74" s="127" t="str">
        <f>IFERROR(+VLOOKUP(AD74,インプットシート!$C:$X,18,0),"")</f>
        <v/>
      </c>
      <c r="AH74" s="127" t="str">
        <f t="shared" si="25"/>
        <v>印刷製本費72</v>
      </c>
      <c r="AI74" s="127" t="str">
        <f>IFERROR(+VLOOKUP(AH74,インプットシート!$C:$X,22,0),"")</f>
        <v/>
      </c>
      <c r="AJ74" s="127" t="str">
        <f>IFERROR(+VLOOKUP(AH74,インプットシート!$C:$X,18,0),"")</f>
        <v/>
      </c>
      <c r="AL74" s="127" t="str">
        <f t="shared" si="26"/>
        <v>通信運搬費72</v>
      </c>
      <c r="AM74" s="127" t="str">
        <f>IFERROR(+VLOOKUP(AL74,インプットシート!$C:$X,22,0),"")</f>
        <v/>
      </c>
      <c r="AN74" s="127" t="str">
        <f>IFERROR(+VLOOKUP(AL74,インプットシート!$C:$X,18,0),"")</f>
        <v/>
      </c>
      <c r="AP74" s="127" t="str">
        <f t="shared" si="27"/>
        <v>委託費72</v>
      </c>
      <c r="AQ74" s="127" t="str">
        <f>IFERROR(+VLOOKUP(AP74,インプットシート!$C:$X,22,0),"")</f>
        <v/>
      </c>
      <c r="AR74" s="127" t="str">
        <f>IFERROR(+VLOOKUP(AP74,インプットシート!$C:$X,18,0),"")</f>
        <v/>
      </c>
      <c r="AT74" s="127" t="str">
        <f t="shared" si="28"/>
        <v>雑役務費72</v>
      </c>
      <c r="AU74" s="127" t="str">
        <f>IFERROR(+VLOOKUP(AT74,インプットシート!$C:$X,22,0),"")</f>
        <v/>
      </c>
      <c r="AV74" s="127" t="str">
        <f>IFERROR(+VLOOKUP(AT74,インプットシート!$C:$X,18,0),"")</f>
        <v/>
      </c>
      <c r="AX74" s="127" t="str">
        <f t="shared" si="29"/>
        <v>保険料72</v>
      </c>
      <c r="AY74" s="127" t="str">
        <f>IFERROR(+VLOOKUP(AX74,インプットシート!$C:$X,22,0),"")</f>
        <v/>
      </c>
      <c r="AZ74" s="127" t="str">
        <f>IFERROR(+VLOOKUP(AX74,インプットシート!$C:$X,18,0),"")</f>
        <v/>
      </c>
      <c r="BB74" s="127" t="str">
        <f t="shared" si="30"/>
        <v>その他の経費72</v>
      </c>
      <c r="BC74" s="127" t="str">
        <f>IFERROR(+VLOOKUP(BB74,インプットシート!$C:$X,22,0),"")</f>
        <v/>
      </c>
      <c r="BD74" s="127" t="str">
        <f>IFERROR(+VLOOKUP(BB74,インプットシート!$C:$X,18,0),"")</f>
        <v/>
      </c>
      <c r="BF74" s="127" t="str">
        <f t="shared" si="31"/>
        <v>参加費収入72</v>
      </c>
      <c r="BG74" s="127" t="str">
        <f>IFERROR(+VLOOKUP(BF74,インプットシート!$C:$X,22,0),"")</f>
        <v/>
      </c>
      <c r="BH74" s="127" t="str">
        <f>IFERROR(+VLOOKUP(BF74,インプットシート!$C:$X,18,0),"")</f>
        <v/>
      </c>
      <c r="BJ74" s="127" t="str">
        <f t="shared" si="32"/>
        <v>寄付金・協賛金収入72</v>
      </c>
      <c r="BK74" s="127" t="str">
        <f>IFERROR(+VLOOKUP(BJ74,インプットシート!$C:$X,22,0),"")</f>
        <v/>
      </c>
      <c r="BL74" s="127" t="str">
        <f>IFERROR(+VLOOKUP(BJ74,インプットシート!$C:$X,18,0),"")</f>
        <v/>
      </c>
      <c r="BN74" s="127" t="str">
        <f t="shared" si="33"/>
        <v>一般会計繰入金72</v>
      </c>
      <c r="BO74" s="127" t="str">
        <f>IFERROR(+VLOOKUP(BN74,インプットシート!$C:$X,22,0),"")</f>
        <v/>
      </c>
      <c r="BP74" s="127" t="str">
        <f>IFERROR(+VLOOKUP(BN74,インプットシート!$C:$X,18,0),"")</f>
        <v/>
      </c>
    </row>
    <row r="75" spans="1:68">
      <c r="A75">
        <v>73</v>
      </c>
      <c r="B75" s="127" t="str">
        <f t="shared" si="17"/>
        <v>謝金73</v>
      </c>
      <c r="C75" s="127" t="str">
        <f>IFERROR(+VLOOKUP(B75,インプットシート!C:X,22,0),"")</f>
        <v/>
      </c>
      <c r="D75" s="127" t="str">
        <f>IFERROR(+VLOOKUP(B75,インプットシート!C:X,18,0),"")</f>
        <v/>
      </c>
      <c r="F75" s="127" t="str">
        <f t="shared" si="18"/>
        <v>旅費73</v>
      </c>
      <c r="G75" s="127" t="str">
        <f>IFERROR(+VLOOKUP(F75,インプットシート!$C:$X,22,0),"")</f>
        <v/>
      </c>
      <c r="H75" s="127" t="str">
        <f>IFERROR(+VLOOKUP(F75,インプットシート!$C:$X,18,0),"")</f>
        <v/>
      </c>
      <c r="J75" s="127" t="str">
        <f t="shared" si="19"/>
        <v>賃金73</v>
      </c>
      <c r="K75" s="127" t="str">
        <f>IFERROR(+VLOOKUP(J75,インプットシート!$C:$X,22,0),"")</f>
        <v/>
      </c>
      <c r="L75" s="127" t="str">
        <f>IFERROR(+VLOOKUP(J75,インプットシート!$C:$X,18,0),"")</f>
        <v/>
      </c>
      <c r="N75" s="127" t="str">
        <f t="shared" si="20"/>
        <v>家賃73</v>
      </c>
      <c r="O75" s="127" t="str">
        <f>IFERROR(+VLOOKUP(N75,インプットシート!$C:$X,22,0),"")</f>
        <v/>
      </c>
      <c r="P75" s="127" t="str">
        <f>IFERROR(+VLOOKUP(N75,インプットシート!$C:$X,18,0),"")</f>
        <v/>
      </c>
      <c r="R75" s="127" t="str">
        <f t="shared" si="21"/>
        <v>光熱水費73</v>
      </c>
      <c r="S75" s="127" t="str">
        <f>IFERROR(+VLOOKUP(R75,インプットシート!$C:$X,22,0),"")</f>
        <v/>
      </c>
      <c r="T75" s="127" t="str">
        <f>IFERROR(+VLOOKUP(R75,インプットシート!$C:$X,18,0),"")</f>
        <v/>
      </c>
      <c r="V75" s="127" t="str">
        <f t="shared" si="22"/>
        <v>備品購入費73</v>
      </c>
      <c r="W75" s="127" t="str">
        <f>IFERROR(+VLOOKUP(V75,インプットシート!$C:$X,22,0),"")</f>
        <v/>
      </c>
      <c r="X75" s="127" t="str">
        <f>IFERROR(+VLOOKUP(V75,インプットシート!$C:$X,18,0),"")</f>
        <v/>
      </c>
      <c r="Z75" s="127" t="str">
        <f t="shared" si="23"/>
        <v>消耗品費73</v>
      </c>
      <c r="AA75" s="127" t="str">
        <f>IFERROR(+VLOOKUP(Z75,インプットシート!$C:$X,22,0),"")</f>
        <v/>
      </c>
      <c r="AB75" s="127" t="str">
        <f>IFERROR(+VLOOKUP(Z75,インプットシート!$C:$X,18,0),"")</f>
        <v/>
      </c>
      <c r="AD75" s="127" t="str">
        <f t="shared" si="24"/>
        <v>借料損料73</v>
      </c>
      <c r="AE75" s="127" t="str">
        <f>IFERROR(+VLOOKUP(AD75,インプットシート!$C:$X,22,0),"")</f>
        <v/>
      </c>
      <c r="AF75" s="127" t="str">
        <f>IFERROR(+VLOOKUP(AD75,インプットシート!$C:$X,18,0),"")</f>
        <v/>
      </c>
      <c r="AH75" s="127" t="str">
        <f t="shared" si="25"/>
        <v>印刷製本費73</v>
      </c>
      <c r="AI75" s="127" t="str">
        <f>IFERROR(+VLOOKUP(AH75,インプットシート!$C:$X,22,0),"")</f>
        <v/>
      </c>
      <c r="AJ75" s="127" t="str">
        <f>IFERROR(+VLOOKUP(AH75,インプットシート!$C:$X,18,0),"")</f>
        <v/>
      </c>
      <c r="AL75" s="127" t="str">
        <f t="shared" si="26"/>
        <v>通信運搬費73</v>
      </c>
      <c r="AM75" s="127" t="str">
        <f>IFERROR(+VLOOKUP(AL75,インプットシート!$C:$X,22,0),"")</f>
        <v/>
      </c>
      <c r="AN75" s="127" t="str">
        <f>IFERROR(+VLOOKUP(AL75,インプットシート!$C:$X,18,0),"")</f>
        <v/>
      </c>
      <c r="AP75" s="127" t="str">
        <f t="shared" si="27"/>
        <v>委託費73</v>
      </c>
      <c r="AQ75" s="127" t="str">
        <f>IFERROR(+VLOOKUP(AP75,インプットシート!$C:$X,22,0),"")</f>
        <v/>
      </c>
      <c r="AR75" s="127" t="str">
        <f>IFERROR(+VLOOKUP(AP75,インプットシート!$C:$X,18,0),"")</f>
        <v/>
      </c>
      <c r="AT75" s="127" t="str">
        <f t="shared" si="28"/>
        <v>雑役務費73</v>
      </c>
      <c r="AU75" s="127" t="str">
        <f>IFERROR(+VLOOKUP(AT75,インプットシート!$C:$X,22,0),"")</f>
        <v/>
      </c>
      <c r="AV75" s="127" t="str">
        <f>IFERROR(+VLOOKUP(AT75,インプットシート!$C:$X,18,0),"")</f>
        <v/>
      </c>
      <c r="AX75" s="127" t="str">
        <f t="shared" si="29"/>
        <v>保険料73</v>
      </c>
      <c r="AY75" s="127" t="str">
        <f>IFERROR(+VLOOKUP(AX75,インプットシート!$C:$X,22,0),"")</f>
        <v/>
      </c>
      <c r="AZ75" s="127" t="str">
        <f>IFERROR(+VLOOKUP(AX75,インプットシート!$C:$X,18,0),"")</f>
        <v/>
      </c>
      <c r="BB75" s="127" t="str">
        <f t="shared" si="30"/>
        <v>その他の経費73</v>
      </c>
      <c r="BC75" s="127" t="str">
        <f>IFERROR(+VLOOKUP(BB75,インプットシート!$C:$X,22,0),"")</f>
        <v/>
      </c>
      <c r="BD75" s="127" t="str">
        <f>IFERROR(+VLOOKUP(BB75,インプットシート!$C:$X,18,0),"")</f>
        <v/>
      </c>
      <c r="BF75" s="127" t="str">
        <f t="shared" si="31"/>
        <v>参加費収入73</v>
      </c>
      <c r="BG75" s="127" t="str">
        <f>IFERROR(+VLOOKUP(BF75,インプットシート!$C:$X,22,0),"")</f>
        <v/>
      </c>
      <c r="BH75" s="127" t="str">
        <f>IFERROR(+VLOOKUP(BF75,インプットシート!$C:$X,18,0),"")</f>
        <v/>
      </c>
      <c r="BJ75" s="127" t="str">
        <f t="shared" si="32"/>
        <v>寄付金・協賛金収入73</v>
      </c>
      <c r="BK75" s="127" t="str">
        <f>IFERROR(+VLOOKUP(BJ75,インプットシート!$C:$X,22,0),"")</f>
        <v/>
      </c>
      <c r="BL75" s="127" t="str">
        <f>IFERROR(+VLOOKUP(BJ75,インプットシート!$C:$X,18,0),"")</f>
        <v/>
      </c>
      <c r="BN75" s="127" t="str">
        <f t="shared" si="33"/>
        <v>一般会計繰入金73</v>
      </c>
      <c r="BO75" s="127" t="str">
        <f>IFERROR(+VLOOKUP(BN75,インプットシート!$C:$X,22,0),"")</f>
        <v/>
      </c>
      <c r="BP75" s="127" t="str">
        <f>IFERROR(+VLOOKUP(BN75,インプットシート!$C:$X,18,0),"")</f>
        <v/>
      </c>
    </row>
    <row r="76" spans="1:68">
      <c r="A76">
        <v>74</v>
      </c>
      <c r="B76" s="127" t="str">
        <f t="shared" si="17"/>
        <v>謝金74</v>
      </c>
      <c r="C76" s="127" t="str">
        <f>IFERROR(+VLOOKUP(B76,インプットシート!C:X,22,0),"")</f>
        <v/>
      </c>
      <c r="D76" s="127" t="str">
        <f>IFERROR(+VLOOKUP(B76,インプットシート!C:X,18,0),"")</f>
        <v/>
      </c>
      <c r="F76" s="127" t="str">
        <f t="shared" si="18"/>
        <v>旅費74</v>
      </c>
      <c r="G76" s="127" t="str">
        <f>IFERROR(+VLOOKUP(F76,インプットシート!$C:$X,22,0),"")</f>
        <v/>
      </c>
      <c r="H76" s="127" t="str">
        <f>IFERROR(+VLOOKUP(F76,インプットシート!$C:$X,18,0),"")</f>
        <v/>
      </c>
      <c r="J76" s="127" t="str">
        <f t="shared" si="19"/>
        <v>賃金74</v>
      </c>
      <c r="K76" s="127" t="str">
        <f>IFERROR(+VLOOKUP(J76,インプットシート!$C:$X,22,0),"")</f>
        <v/>
      </c>
      <c r="L76" s="127" t="str">
        <f>IFERROR(+VLOOKUP(J76,インプットシート!$C:$X,18,0),"")</f>
        <v/>
      </c>
      <c r="N76" s="127" t="str">
        <f t="shared" si="20"/>
        <v>家賃74</v>
      </c>
      <c r="O76" s="127" t="str">
        <f>IFERROR(+VLOOKUP(N76,インプットシート!$C:$X,22,0),"")</f>
        <v/>
      </c>
      <c r="P76" s="127" t="str">
        <f>IFERROR(+VLOOKUP(N76,インプットシート!$C:$X,18,0),"")</f>
        <v/>
      </c>
      <c r="R76" s="127" t="str">
        <f t="shared" si="21"/>
        <v>光熱水費74</v>
      </c>
      <c r="S76" s="127" t="str">
        <f>IFERROR(+VLOOKUP(R76,インプットシート!$C:$X,22,0),"")</f>
        <v/>
      </c>
      <c r="T76" s="127" t="str">
        <f>IFERROR(+VLOOKUP(R76,インプットシート!$C:$X,18,0),"")</f>
        <v/>
      </c>
      <c r="V76" s="127" t="str">
        <f t="shared" si="22"/>
        <v>備品購入費74</v>
      </c>
      <c r="W76" s="127" t="str">
        <f>IFERROR(+VLOOKUP(V76,インプットシート!$C:$X,22,0),"")</f>
        <v/>
      </c>
      <c r="X76" s="127" t="str">
        <f>IFERROR(+VLOOKUP(V76,インプットシート!$C:$X,18,0),"")</f>
        <v/>
      </c>
      <c r="Z76" s="127" t="str">
        <f t="shared" si="23"/>
        <v>消耗品費74</v>
      </c>
      <c r="AA76" s="127" t="str">
        <f>IFERROR(+VLOOKUP(Z76,インプットシート!$C:$X,22,0),"")</f>
        <v/>
      </c>
      <c r="AB76" s="127" t="str">
        <f>IFERROR(+VLOOKUP(Z76,インプットシート!$C:$X,18,0),"")</f>
        <v/>
      </c>
      <c r="AD76" s="127" t="str">
        <f t="shared" si="24"/>
        <v>借料損料74</v>
      </c>
      <c r="AE76" s="127" t="str">
        <f>IFERROR(+VLOOKUP(AD76,インプットシート!$C:$X,22,0),"")</f>
        <v/>
      </c>
      <c r="AF76" s="127" t="str">
        <f>IFERROR(+VLOOKUP(AD76,インプットシート!$C:$X,18,0),"")</f>
        <v/>
      </c>
      <c r="AH76" s="127" t="str">
        <f t="shared" si="25"/>
        <v>印刷製本費74</v>
      </c>
      <c r="AI76" s="127" t="str">
        <f>IFERROR(+VLOOKUP(AH76,インプットシート!$C:$X,22,0),"")</f>
        <v/>
      </c>
      <c r="AJ76" s="127" t="str">
        <f>IFERROR(+VLOOKUP(AH76,インプットシート!$C:$X,18,0),"")</f>
        <v/>
      </c>
      <c r="AL76" s="127" t="str">
        <f t="shared" si="26"/>
        <v>通信運搬費74</v>
      </c>
      <c r="AM76" s="127" t="str">
        <f>IFERROR(+VLOOKUP(AL76,インプットシート!$C:$X,22,0),"")</f>
        <v/>
      </c>
      <c r="AN76" s="127" t="str">
        <f>IFERROR(+VLOOKUP(AL76,インプットシート!$C:$X,18,0),"")</f>
        <v/>
      </c>
      <c r="AP76" s="127" t="str">
        <f t="shared" si="27"/>
        <v>委託費74</v>
      </c>
      <c r="AQ76" s="127" t="str">
        <f>IFERROR(+VLOOKUP(AP76,インプットシート!$C:$X,22,0),"")</f>
        <v/>
      </c>
      <c r="AR76" s="127" t="str">
        <f>IFERROR(+VLOOKUP(AP76,インプットシート!$C:$X,18,0),"")</f>
        <v/>
      </c>
      <c r="AT76" s="127" t="str">
        <f t="shared" si="28"/>
        <v>雑役務費74</v>
      </c>
      <c r="AU76" s="127" t="str">
        <f>IFERROR(+VLOOKUP(AT76,インプットシート!$C:$X,22,0),"")</f>
        <v/>
      </c>
      <c r="AV76" s="127" t="str">
        <f>IFERROR(+VLOOKUP(AT76,インプットシート!$C:$X,18,0),"")</f>
        <v/>
      </c>
      <c r="AX76" s="127" t="str">
        <f t="shared" si="29"/>
        <v>保険料74</v>
      </c>
      <c r="AY76" s="127" t="str">
        <f>IFERROR(+VLOOKUP(AX76,インプットシート!$C:$X,22,0),"")</f>
        <v/>
      </c>
      <c r="AZ76" s="127" t="str">
        <f>IFERROR(+VLOOKUP(AX76,インプットシート!$C:$X,18,0),"")</f>
        <v/>
      </c>
      <c r="BB76" s="127" t="str">
        <f t="shared" si="30"/>
        <v>その他の経費74</v>
      </c>
      <c r="BC76" s="127" t="str">
        <f>IFERROR(+VLOOKUP(BB76,インプットシート!$C:$X,22,0),"")</f>
        <v/>
      </c>
      <c r="BD76" s="127" t="str">
        <f>IFERROR(+VLOOKUP(BB76,インプットシート!$C:$X,18,0),"")</f>
        <v/>
      </c>
      <c r="BF76" s="127" t="str">
        <f t="shared" si="31"/>
        <v>参加費収入74</v>
      </c>
      <c r="BG76" s="127" t="str">
        <f>IFERROR(+VLOOKUP(BF76,インプットシート!$C:$X,22,0),"")</f>
        <v/>
      </c>
      <c r="BH76" s="127" t="str">
        <f>IFERROR(+VLOOKUP(BF76,インプットシート!$C:$X,18,0),"")</f>
        <v/>
      </c>
      <c r="BJ76" s="127" t="str">
        <f t="shared" si="32"/>
        <v>寄付金・協賛金収入74</v>
      </c>
      <c r="BK76" s="127" t="str">
        <f>IFERROR(+VLOOKUP(BJ76,インプットシート!$C:$X,22,0),"")</f>
        <v/>
      </c>
      <c r="BL76" s="127" t="str">
        <f>IFERROR(+VLOOKUP(BJ76,インプットシート!$C:$X,18,0),"")</f>
        <v/>
      </c>
      <c r="BN76" s="127" t="str">
        <f t="shared" si="33"/>
        <v>一般会計繰入金74</v>
      </c>
      <c r="BO76" s="127" t="str">
        <f>IFERROR(+VLOOKUP(BN76,インプットシート!$C:$X,22,0),"")</f>
        <v/>
      </c>
      <c r="BP76" s="127" t="str">
        <f>IFERROR(+VLOOKUP(BN76,インプットシート!$C:$X,18,0),"")</f>
        <v/>
      </c>
    </row>
    <row r="77" spans="1:68">
      <c r="A77">
        <v>75</v>
      </c>
      <c r="B77" s="127" t="str">
        <f t="shared" si="17"/>
        <v>謝金75</v>
      </c>
      <c r="C77" s="127" t="str">
        <f>IFERROR(+VLOOKUP(B77,インプットシート!C:X,22,0),"")</f>
        <v/>
      </c>
      <c r="D77" s="127" t="str">
        <f>IFERROR(+VLOOKUP(B77,インプットシート!C:X,18,0),"")</f>
        <v/>
      </c>
      <c r="F77" s="127" t="str">
        <f t="shared" si="18"/>
        <v>旅費75</v>
      </c>
      <c r="G77" s="127" t="str">
        <f>IFERROR(+VLOOKUP(F77,インプットシート!$C:$X,22,0),"")</f>
        <v/>
      </c>
      <c r="H77" s="127" t="str">
        <f>IFERROR(+VLOOKUP(F77,インプットシート!$C:$X,18,0),"")</f>
        <v/>
      </c>
      <c r="J77" s="127" t="str">
        <f t="shared" si="19"/>
        <v>賃金75</v>
      </c>
      <c r="K77" s="127" t="str">
        <f>IFERROR(+VLOOKUP(J77,インプットシート!$C:$X,22,0),"")</f>
        <v/>
      </c>
      <c r="L77" s="127" t="str">
        <f>IFERROR(+VLOOKUP(J77,インプットシート!$C:$X,18,0),"")</f>
        <v/>
      </c>
      <c r="N77" s="127" t="str">
        <f t="shared" si="20"/>
        <v>家賃75</v>
      </c>
      <c r="O77" s="127" t="str">
        <f>IFERROR(+VLOOKUP(N77,インプットシート!$C:$X,22,0),"")</f>
        <v/>
      </c>
      <c r="P77" s="127" t="str">
        <f>IFERROR(+VLOOKUP(N77,インプットシート!$C:$X,18,0),"")</f>
        <v/>
      </c>
      <c r="R77" s="127" t="str">
        <f t="shared" si="21"/>
        <v>光熱水費75</v>
      </c>
      <c r="S77" s="127" t="str">
        <f>IFERROR(+VLOOKUP(R77,インプットシート!$C:$X,22,0),"")</f>
        <v/>
      </c>
      <c r="T77" s="127" t="str">
        <f>IFERROR(+VLOOKUP(R77,インプットシート!$C:$X,18,0),"")</f>
        <v/>
      </c>
      <c r="V77" s="127" t="str">
        <f t="shared" si="22"/>
        <v>備品購入費75</v>
      </c>
      <c r="W77" s="127" t="str">
        <f>IFERROR(+VLOOKUP(V77,インプットシート!$C:$X,22,0),"")</f>
        <v/>
      </c>
      <c r="X77" s="127" t="str">
        <f>IFERROR(+VLOOKUP(V77,インプットシート!$C:$X,18,0),"")</f>
        <v/>
      </c>
      <c r="Z77" s="127" t="str">
        <f t="shared" si="23"/>
        <v>消耗品費75</v>
      </c>
      <c r="AA77" s="127" t="str">
        <f>IFERROR(+VLOOKUP(Z77,インプットシート!$C:$X,22,0),"")</f>
        <v/>
      </c>
      <c r="AB77" s="127" t="str">
        <f>IFERROR(+VLOOKUP(Z77,インプットシート!$C:$X,18,0),"")</f>
        <v/>
      </c>
      <c r="AD77" s="127" t="str">
        <f t="shared" si="24"/>
        <v>借料損料75</v>
      </c>
      <c r="AE77" s="127" t="str">
        <f>IFERROR(+VLOOKUP(AD77,インプットシート!$C:$X,22,0),"")</f>
        <v/>
      </c>
      <c r="AF77" s="127" t="str">
        <f>IFERROR(+VLOOKUP(AD77,インプットシート!$C:$X,18,0),"")</f>
        <v/>
      </c>
      <c r="AH77" s="127" t="str">
        <f t="shared" si="25"/>
        <v>印刷製本費75</v>
      </c>
      <c r="AI77" s="127" t="str">
        <f>IFERROR(+VLOOKUP(AH77,インプットシート!$C:$X,22,0),"")</f>
        <v/>
      </c>
      <c r="AJ77" s="127" t="str">
        <f>IFERROR(+VLOOKUP(AH77,インプットシート!$C:$X,18,0),"")</f>
        <v/>
      </c>
      <c r="AL77" s="127" t="str">
        <f t="shared" si="26"/>
        <v>通信運搬費75</v>
      </c>
      <c r="AM77" s="127" t="str">
        <f>IFERROR(+VLOOKUP(AL77,インプットシート!$C:$X,22,0),"")</f>
        <v/>
      </c>
      <c r="AN77" s="127" t="str">
        <f>IFERROR(+VLOOKUP(AL77,インプットシート!$C:$X,18,0),"")</f>
        <v/>
      </c>
      <c r="AP77" s="127" t="str">
        <f t="shared" si="27"/>
        <v>委託費75</v>
      </c>
      <c r="AQ77" s="127" t="str">
        <f>IFERROR(+VLOOKUP(AP77,インプットシート!$C:$X,22,0),"")</f>
        <v/>
      </c>
      <c r="AR77" s="127" t="str">
        <f>IFERROR(+VLOOKUP(AP77,インプットシート!$C:$X,18,0),"")</f>
        <v/>
      </c>
      <c r="AT77" s="127" t="str">
        <f t="shared" si="28"/>
        <v>雑役務費75</v>
      </c>
      <c r="AU77" s="127" t="str">
        <f>IFERROR(+VLOOKUP(AT77,インプットシート!$C:$X,22,0),"")</f>
        <v/>
      </c>
      <c r="AV77" s="127" t="str">
        <f>IFERROR(+VLOOKUP(AT77,インプットシート!$C:$X,18,0),"")</f>
        <v/>
      </c>
      <c r="AX77" s="127" t="str">
        <f t="shared" si="29"/>
        <v>保険料75</v>
      </c>
      <c r="AY77" s="127" t="str">
        <f>IFERROR(+VLOOKUP(AX77,インプットシート!$C:$X,22,0),"")</f>
        <v/>
      </c>
      <c r="AZ77" s="127" t="str">
        <f>IFERROR(+VLOOKUP(AX77,インプットシート!$C:$X,18,0),"")</f>
        <v/>
      </c>
      <c r="BB77" s="127" t="str">
        <f t="shared" si="30"/>
        <v>その他の経費75</v>
      </c>
      <c r="BC77" s="127" t="str">
        <f>IFERROR(+VLOOKUP(BB77,インプットシート!$C:$X,22,0),"")</f>
        <v/>
      </c>
      <c r="BD77" s="127" t="str">
        <f>IFERROR(+VLOOKUP(BB77,インプットシート!$C:$X,18,0),"")</f>
        <v/>
      </c>
      <c r="BF77" s="127" t="str">
        <f t="shared" si="31"/>
        <v>参加費収入75</v>
      </c>
      <c r="BG77" s="127" t="str">
        <f>IFERROR(+VLOOKUP(BF77,インプットシート!$C:$X,22,0),"")</f>
        <v/>
      </c>
      <c r="BH77" s="127" t="str">
        <f>IFERROR(+VLOOKUP(BF77,インプットシート!$C:$X,18,0),"")</f>
        <v/>
      </c>
      <c r="BJ77" s="127" t="str">
        <f t="shared" si="32"/>
        <v>寄付金・協賛金収入75</v>
      </c>
      <c r="BK77" s="127" t="str">
        <f>IFERROR(+VLOOKUP(BJ77,インプットシート!$C:$X,22,0),"")</f>
        <v/>
      </c>
      <c r="BL77" s="127" t="str">
        <f>IFERROR(+VLOOKUP(BJ77,インプットシート!$C:$X,18,0),"")</f>
        <v/>
      </c>
      <c r="BN77" s="127" t="str">
        <f t="shared" si="33"/>
        <v>一般会計繰入金75</v>
      </c>
      <c r="BO77" s="127" t="str">
        <f>IFERROR(+VLOOKUP(BN77,インプットシート!$C:$X,22,0),"")</f>
        <v/>
      </c>
      <c r="BP77" s="127" t="str">
        <f>IFERROR(+VLOOKUP(BN77,インプットシート!$C:$X,18,0),"")</f>
        <v/>
      </c>
    </row>
    <row r="78" spans="1:68">
      <c r="A78">
        <v>76</v>
      </c>
      <c r="B78" s="127" t="str">
        <f t="shared" si="17"/>
        <v>謝金76</v>
      </c>
      <c r="C78" s="127" t="str">
        <f>IFERROR(+VLOOKUP(B78,インプットシート!C:X,22,0),"")</f>
        <v/>
      </c>
      <c r="D78" s="127" t="str">
        <f>IFERROR(+VLOOKUP(B78,インプットシート!C:X,18,0),"")</f>
        <v/>
      </c>
      <c r="F78" s="127" t="str">
        <f t="shared" si="18"/>
        <v>旅費76</v>
      </c>
      <c r="G78" s="127" t="str">
        <f>IFERROR(+VLOOKUP(F78,インプットシート!$C:$X,22,0),"")</f>
        <v/>
      </c>
      <c r="H78" s="127" t="str">
        <f>IFERROR(+VLOOKUP(F78,インプットシート!$C:$X,18,0),"")</f>
        <v/>
      </c>
      <c r="J78" s="127" t="str">
        <f t="shared" si="19"/>
        <v>賃金76</v>
      </c>
      <c r="K78" s="127" t="str">
        <f>IFERROR(+VLOOKUP(J78,インプットシート!$C:$X,22,0),"")</f>
        <v/>
      </c>
      <c r="L78" s="127" t="str">
        <f>IFERROR(+VLOOKUP(J78,インプットシート!$C:$X,18,0),"")</f>
        <v/>
      </c>
      <c r="N78" s="127" t="str">
        <f t="shared" si="20"/>
        <v>家賃76</v>
      </c>
      <c r="O78" s="127" t="str">
        <f>IFERROR(+VLOOKUP(N78,インプットシート!$C:$X,22,0),"")</f>
        <v/>
      </c>
      <c r="P78" s="127" t="str">
        <f>IFERROR(+VLOOKUP(N78,インプットシート!$C:$X,18,0),"")</f>
        <v/>
      </c>
      <c r="R78" s="127" t="str">
        <f t="shared" si="21"/>
        <v>光熱水費76</v>
      </c>
      <c r="S78" s="127" t="str">
        <f>IFERROR(+VLOOKUP(R78,インプットシート!$C:$X,22,0),"")</f>
        <v/>
      </c>
      <c r="T78" s="127" t="str">
        <f>IFERROR(+VLOOKUP(R78,インプットシート!$C:$X,18,0),"")</f>
        <v/>
      </c>
      <c r="V78" s="127" t="str">
        <f t="shared" si="22"/>
        <v>備品購入費76</v>
      </c>
      <c r="W78" s="127" t="str">
        <f>IFERROR(+VLOOKUP(V78,インプットシート!$C:$X,22,0),"")</f>
        <v/>
      </c>
      <c r="X78" s="127" t="str">
        <f>IFERROR(+VLOOKUP(V78,インプットシート!$C:$X,18,0),"")</f>
        <v/>
      </c>
      <c r="Z78" s="127" t="str">
        <f t="shared" si="23"/>
        <v>消耗品費76</v>
      </c>
      <c r="AA78" s="127" t="str">
        <f>IFERROR(+VLOOKUP(Z78,インプットシート!$C:$X,22,0),"")</f>
        <v/>
      </c>
      <c r="AB78" s="127" t="str">
        <f>IFERROR(+VLOOKUP(Z78,インプットシート!$C:$X,18,0),"")</f>
        <v/>
      </c>
      <c r="AD78" s="127" t="str">
        <f t="shared" si="24"/>
        <v>借料損料76</v>
      </c>
      <c r="AE78" s="127" t="str">
        <f>IFERROR(+VLOOKUP(AD78,インプットシート!$C:$X,22,0),"")</f>
        <v/>
      </c>
      <c r="AF78" s="127" t="str">
        <f>IFERROR(+VLOOKUP(AD78,インプットシート!$C:$X,18,0),"")</f>
        <v/>
      </c>
      <c r="AH78" s="127" t="str">
        <f t="shared" si="25"/>
        <v>印刷製本費76</v>
      </c>
      <c r="AI78" s="127" t="str">
        <f>IFERROR(+VLOOKUP(AH78,インプットシート!$C:$X,22,0),"")</f>
        <v/>
      </c>
      <c r="AJ78" s="127" t="str">
        <f>IFERROR(+VLOOKUP(AH78,インプットシート!$C:$X,18,0),"")</f>
        <v/>
      </c>
      <c r="AL78" s="127" t="str">
        <f t="shared" si="26"/>
        <v>通信運搬費76</v>
      </c>
      <c r="AM78" s="127" t="str">
        <f>IFERROR(+VLOOKUP(AL78,インプットシート!$C:$X,22,0),"")</f>
        <v/>
      </c>
      <c r="AN78" s="127" t="str">
        <f>IFERROR(+VLOOKUP(AL78,インプットシート!$C:$X,18,0),"")</f>
        <v/>
      </c>
      <c r="AP78" s="127" t="str">
        <f t="shared" si="27"/>
        <v>委託費76</v>
      </c>
      <c r="AQ78" s="127" t="str">
        <f>IFERROR(+VLOOKUP(AP78,インプットシート!$C:$X,22,0),"")</f>
        <v/>
      </c>
      <c r="AR78" s="127" t="str">
        <f>IFERROR(+VLOOKUP(AP78,インプットシート!$C:$X,18,0),"")</f>
        <v/>
      </c>
      <c r="AT78" s="127" t="str">
        <f t="shared" si="28"/>
        <v>雑役務費76</v>
      </c>
      <c r="AU78" s="127" t="str">
        <f>IFERROR(+VLOOKUP(AT78,インプットシート!$C:$X,22,0),"")</f>
        <v/>
      </c>
      <c r="AV78" s="127" t="str">
        <f>IFERROR(+VLOOKUP(AT78,インプットシート!$C:$X,18,0),"")</f>
        <v/>
      </c>
      <c r="AX78" s="127" t="str">
        <f t="shared" si="29"/>
        <v>保険料76</v>
      </c>
      <c r="AY78" s="127" t="str">
        <f>IFERROR(+VLOOKUP(AX78,インプットシート!$C:$X,22,0),"")</f>
        <v/>
      </c>
      <c r="AZ78" s="127" t="str">
        <f>IFERROR(+VLOOKUP(AX78,インプットシート!$C:$X,18,0),"")</f>
        <v/>
      </c>
      <c r="BB78" s="127" t="str">
        <f t="shared" si="30"/>
        <v>その他の経費76</v>
      </c>
      <c r="BC78" s="127" t="str">
        <f>IFERROR(+VLOOKUP(BB78,インプットシート!$C:$X,22,0),"")</f>
        <v/>
      </c>
      <c r="BD78" s="127" t="str">
        <f>IFERROR(+VLOOKUP(BB78,インプットシート!$C:$X,18,0),"")</f>
        <v/>
      </c>
      <c r="BF78" s="127" t="str">
        <f t="shared" si="31"/>
        <v>参加費収入76</v>
      </c>
      <c r="BG78" s="127" t="str">
        <f>IFERROR(+VLOOKUP(BF78,インプットシート!$C:$X,22,0),"")</f>
        <v/>
      </c>
      <c r="BH78" s="127" t="str">
        <f>IFERROR(+VLOOKUP(BF78,インプットシート!$C:$X,18,0),"")</f>
        <v/>
      </c>
      <c r="BJ78" s="127" t="str">
        <f t="shared" si="32"/>
        <v>寄付金・協賛金収入76</v>
      </c>
      <c r="BK78" s="127" t="str">
        <f>IFERROR(+VLOOKUP(BJ78,インプットシート!$C:$X,22,0),"")</f>
        <v/>
      </c>
      <c r="BL78" s="127" t="str">
        <f>IFERROR(+VLOOKUP(BJ78,インプットシート!$C:$X,18,0),"")</f>
        <v/>
      </c>
      <c r="BN78" s="127" t="str">
        <f t="shared" si="33"/>
        <v>一般会計繰入金76</v>
      </c>
      <c r="BO78" s="127" t="str">
        <f>IFERROR(+VLOOKUP(BN78,インプットシート!$C:$X,22,0),"")</f>
        <v/>
      </c>
      <c r="BP78" s="127" t="str">
        <f>IFERROR(+VLOOKUP(BN78,インプットシート!$C:$X,18,0),"")</f>
        <v/>
      </c>
    </row>
    <row r="79" spans="1:68">
      <c r="A79">
        <v>77</v>
      </c>
      <c r="B79" s="127" t="str">
        <f t="shared" si="17"/>
        <v>謝金77</v>
      </c>
      <c r="C79" s="127" t="str">
        <f>IFERROR(+VLOOKUP(B79,インプットシート!C:X,22,0),"")</f>
        <v/>
      </c>
      <c r="D79" s="127" t="str">
        <f>IFERROR(+VLOOKUP(B79,インプットシート!C:X,18,0),"")</f>
        <v/>
      </c>
      <c r="F79" s="127" t="str">
        <f t="shared" si="18"/>
        <v>旅費77</v>
      </c>
      <c r="G79" s="127" t="str">
        <f>IFERROR(+VLOOKUP(F79,インプットシート!$C:$X,22,0),"")</f>
        <v/>
      </c>
      <c r="H79" s="127" t="str">
        <f>IFERROR(+VLOOKUP(F79,インプットシート!$C:$X,18,0),"")</f>
        <v/>
      </c>
      <c r="J79" s="127" t="str">
        <f t="shared" si="19"/>
        <v>賃金77</v>
      </c>
      <c r="K79" s="127" t="str">
        <f>IFERROR(+VLOOKUP(J79,インプットシート!$C:$X,22,0),"")</f>
        <v/>
      </c>
      <c r="L79" s="127" t="str">
        <f>IFERROR(+VLOOKUP(J79,インプットシート!$C:$X,18,0),"")</f>
        <v/>
      </c>
      <c r="N79" s="127" t="str">
        <f t="shared" si="20"/>
        <v>家賃77</v>
      </c>
      <c r="O79" s="127" t="str">
        <f>IFERROR(+VLOOKUP(N79,インプットシート!$C:$X,22,0),"")</f>
        <v/>
      </c>
      <c r="P79" s="127" t="str">
        <f>IFERROR(+VLOOKUP(N79,インプットシート!$C:$X,18,0),"")</f>
        <v/>
      </c>
      <c r="R79" s="127" t="str">
        <f t="shared" si="21"/>
        <v>光熱水費77</v>
      </c>
      <c r="S79" s="127" t="str">
        <f>IFERROR(+VLOOKUP(R79,インプットシート!$C:$X,22,0),"")</f>
        <v/>
      </c>
      <c r="T79" s="127" t="str">
        <f>IFERROR(+VLOOKUP(R79,インプットシート!$C:$X,18,0),"")</f>
        <v/>
      </c>
      <c r="V79" s="127" t="str">
        <f t="shared" si="22"/>
        <v>備品購入費77</v>
      </c>
      <c r="W79" s="127" t="str">
        <f>IFERROR(+VLOOKUP(V79,インプットシート!$C:$X,22,0),"")</f>
        <v/>
      </c>
      <c r="X79" s="127" t="str">
        <f>IFERROR(+VLOOKUP(V79,インプットシート!$C:$X,18,0),"")</f>
        <v/>
      </c>
      <c r="Z79" s="127" t="str">
        <f t="shared" si="23"/>
        <v>消耗品費77</v>
      </c>
      <c r="AA79" s="127" t="str">
        <f>IFERROR(+VLOOKUP(Z79,インプットシート!$C:$X,22,0),"")</f>
        <v/>
      </c>
      <c r="AB79" s="127" t="str">
        <f>IFERROR(+VLOOKUP(Z79,インプットシート!$C:$X,18,0),"")</f>
        <v/>
      </c>
      <c r="AD79" s="127" t="str">
        <f t="shared" si="24"/>
        <v>借料損料77</v>
      </c>
      <c r="AE79" s="127" t="str">
        <f>IFERROR(+VLOOKUP(AD79,インプットシート!$C:$X,22,0),"")</f>
        <v/>
      </c>
      <c r="AF79" s="127" t="str">
        <f>IFERROR(+VLOOKUP(AD79,インプットシート!$C:$X,18,0),"")</f>
        <v/>
      </c>
      <c r="AH79" s="127" t="str">
        <f t="shared" si="25"/>
        <v>印刷製本費77</v>
      </c>
      <c r="AI79" s="127" t="str">
        <f>IFERROR(+VLOOKUP(AH79,インプットシート!$C:$X,22,0),"")</f>
        <v/>
      </c>
      <c r="AJ79" s="127" t="str">
        <f>IFERROR(+VLOOKUP(AH79,インプットシート!$C:$X,18,0),"")</f>
        <v/>
      </c>
      <c r="AL79" s="127" t="str">
        <f t="shared" si="26"/>
        <v>通信運搬費77</v>
      </c>
      <c r="AM79" s="127" t="str">
        <f>IFERROR(+VLOOKUP(AL79,インプットシート!$C:$X,22,0),"")</f>
        <v/>
      </c>
      <c r="AN79" s="127" t="str">
        <f>IFERROR(+VLOOKUP(AL79,インプットシート!$C:$X,18,0),"")</f>
        <v/>
      </c>
      <c r="AP79" s="127" t="str">
        <f t="shared" si="27"/>
        <v>委託費77</v>
      </c>
      <c r="AQ79" s="127" t="str">
        <f>IFERROR(+VLOOKUP(AP79,インプットシート!$C:$X,22,0),"")</f>
        <v/>
      </c>
      <c r="AR79" s="127" t="str">
        <f>IFERROR(+VLOOKUP(AP79,インプットシート!$C:$X,18,0),"")</f>
        <v/>
      </c>
      <c r="AT79" s="127" t="str">
        <f t="shared" si="28"/>
        <v>雑役務費77</v>
      </c>
      <c r="AU79" s="127" t="str">
        <f>IFERROR(+VLOOKUP(AT79,インプットシート!$C:$X,22,0),"")</f>
        <v/>
      </c>
      <c r="AV79" s="127" t="str">
        <f>IFERROR(+VLOOKUP(AT79,インプットシート!$C:$X,18,0),"")</f>
        <v/>
      </c>
      <c r="AX79" s="127" t="str">
        <f t="shared" si="29"/>
        <v>保険料77</v>
      </c>
      <c r="AY79" s="127" t="str">
        <f>IFERROR(+VLOOKUP(AX79,インプットシート!$C:$X,22,0),"")</f>
        <v/>
      </c>
      <c r="AZ79" s="127" t="str">
        <f>IFERROR(+VLOOKUP(AX79,インプットシート!$C:$X,18,0),"")</f>
        <v/>
      </c>
      <c r="BB79" s="127" t="str">
        <f t="shared" si="30"/>
        <v>その他の経費77</v>
      </c>
      <c r="BC79" s="127" t="str">
        <f>IFERROR(+VLOOKUP(BB79,インプットシート!$C:$X,22,0),"")</f>
        <v/>
      </c>
      <c r="BD79" s="127" t="str">
        <f>IFERROR(+VLOOKUP(BB79,インプットシート!$C:$X,18,0),"")</f>
        <v/>
      </c>
      <c r="BF79" s="127" t="str">
        <f t="shared" si="31"/>
        <v>参加費収入77</v>
      </c>
      <c r="BG79" s="127" t="str">
        <f>IFERROR(+VLOOKUP(BF79,インプットシート!$C:$X,22,0),"")</f>
        <v/>
      </c>
      <c r="BH79" s="127" t="str">
        <f>IFERROR(+VLOOKUP(BF79,インプットシート!$C:$X,18,0),"")</f>
        <v/>
      </c>
      <c r="BJ79" s="127" t="str">
        <f t="shared" si="32"/>
        <v>寄付金・協賛金収入77</v>
      </c>
      <c r="BK79" s="127" t="str">
        <f>IFERROR(+VLOOKUP(BJ79,インプットシート!$C:$X,22,0),"")</f>
        <v/>
      </c>
      <c r="BL79" s="127" t="str">
        <f>IFERROR(+VLOOKUP(BJ79,インプットシート!$C:$X,18,0),"")</f>
        <v/>
      </c>
      <c r="BN79" s="127" t="str">
        <f t="shared" si="33"/>
        <v>一般会計繰入金77</v>
      </c>
      <c r="BO79" s="127" t="str">
        <f>IFERROR(+VLOOKUP(BN79,インプットシート!$C:$X,22,0),"")</f>
        <v/>
      </c>
      <c r="BP79" s="127" t="str">
        <f>IFERROR(+VLOOKUP(BN79,インプットシート!$C:$X,18,0),"")</f>
        <v/>
      </c>
    </row>
    <row r="80" spans="1:68">
      <c r="A80">
        <v>78</v>
      </c>
      <c r="B80" s="127" t="str">
        <f t="shared" si="17"/>
        <v>謝金78</v>
      </c>
      <c r="C80" s="127" t="str">
        <f>IFERROR(+VLOOKUP(B80,インプットシート!C:X,22,0),"")</f>
        <v/>
      </c>
      <c r="D80" s="127" t="str">
        <f>IFERROR(+VLOOKUP(B80,インプットシート!C:X,18,0),"")</f>
        <v/>
      </c>
      <c r="F80" s="127" t="str">
        <f t="shared" si="18"/>
        <v>旅費78</v>
      </c>
      <c r="G80" s="127" t="str">
        <f>IFERROR(+VLOOKUP(F80,インプットシート!$C:$X,22,0),"")</f>
        <v/>
      </c>
      <c r="H80" s="127" t="str">
        <f>IFERROR(+VLOOKUP(F80,インプットシート!$C:$X,18,0),"")</f>
        <v/>
      </c>
      <c r="J80" s="127" t="str">
        <f t="shared" si="19"/>
        <v>賃金78</v>
      </c>
      <c r="K80" s="127" t="str">
        <f>IFERROR(+VLOOKUP(J80,インプットシート!$C:$X,22,0),"")</f>
        <v/>
      </c>
      <c r="L80" s="127" t="str">
        <f>IFERROR(+VLOOKUP(J80,インプットシート!$C:$X,18,0),"")</f>
        <v/>
      </c>
      <c r="N80" s="127" t="str">
        <f t="shared" si="20"/>
        <v>家賃78</v>
      </c>
      <c r="O80" s="127" t="str">
        <f>IFERROR(+VLOOKUP(N80,インプットシート!$C:$X,22,0),"")</f>
        <v/>
      </c>
      <c r="P80" s="127" t="str">
        <f>IFERROR(+VLOOKUP(N80,インプットシート!$C:$X,18,0),"")</f>
        <v/>
      </c>
      <c r="R80" s="127" t="str">
        <f t="shared" si="21"/>
        <v>光熱水費78</v>
      </c>
      <c r="S80" s="127" t="str">
        <f>IFERROR(+VLOOKUP(R80,インプットシート!$C:$X,22,0),"")</f>
        <v/>
      </c>
      <c r="T80" s="127" t="str">
        <f>IFERROR(+VLOOKUP(R80,インプットシート!$C:$X,18,0),"")</f>
        <v/>
      </c>
      <c r="V80" s="127" t="str">
        <f t="shared" si="22"/>
        <v>備品購入費78</v>
      </c>
      <c r="W80" s="127" t="str">
        <f>IFERROR(+VLOOKUP(V80,インプットシート!$C:$X,22,0),"")</f>
        <v/>
      </c>
      <c r="X80" s="127" t="str">
        <f>IFERROR(+VLOOKUP(V80,インプットシート!$C:$X,18,0),"")</f>
        <v/>
      </c>
      <c r="Z80" s="127" t="str">
        <f t="shared" si="23"/>
        <v>消耗品費78</v>
      </c>
      <c r="AA80" s="127" t="str">
        <f>IFERROR(+VLOOKUP(Z80,インプットシート!$C:$X,22,0),"")</f>
        <v/>
      </c>
      <c r="AB80" s="127" t="str">
        <f>IFERROR(+VLOOKUP(Z80,インプットシート!$C:$X,18,0),"")</f>
        <v/>
      </c>
      <c r="AD80" s="127" t="str">
        <f t="shared" si="24"/>
        <v>借料損料78</v>
      </c>
      <c r="AE80" s="127" t="str">
        <f>IFERROR(+VLOOKUP(AD80,インプットシート!$C:$X,22,0),"")</f>
        <v/>
      </c>
      <c r="AF80" s="127" t="str">
        <f>IFERROR(+VLOOKUP(AD80,インプットシート!$C:$X,18,0),"")</f>
        <v/>
      </c>
      <c r="AH80" s="127" t="str">
        <f t="shared" si="25"/>
        <v>印刷製本費78</v>
      </c>
      <c r="AI80" s="127" t="str">
        <f>IFERROR(+VLOOKUP(AH80,インプットシート!$C:$X,22,0),"")</f>
        <v/>
      </c>
      <c r="AJ80" s="127" t="str">
        <f>IFERROR(+VLOOKUP(AH80,インプットシート!$C:$X,18,0),"")</f>
        <v/>
      </c>
      <c r="AL80" s="127" t="str">
        <f t="shared" si="26"/>
        <v>通信運搬費78</v>
      </c>
      <c r="AM80" s="127" t="str">
        <f>IFERROR(+VLOOKUP(AL80,インプットシート!$C:$X,22,0),"")</f>
        <v/>
      </c>
      <c r="AN80" s="127" t="str">
        <f>IFERROR(+VLOOKUP(AL80,インプットシート!$C:$X,18,0),"")</f>
        <v/>
      </c>
      <c r="AP80" s="127" t="str">
        <f t="shared" si="27"/>
        <v>委託費78</v>
      </c>
      <c r="AQ80" s="127" t="str">
        <f>IFERROR(+VLOOKUP(AP80,インプットシート!$C:$X,22,0),"")</f>
        <v/>
      </c>
      <c r="AR80" s="127" t="str">
        <f>IFERROR(+VLOOKUP(AP80,インプットシート!$C:$X,18,0),"")</f>
        <v/>
      </c>
      <c r="AT80" s="127" t="str">
        <f t="shared" si="28"/>
        <v>雑役務費78</v>
      </c>
      <c r="AU80" s="127" t="str">
        <f>IFERROR(+VLOOKUP(AT80,インプットシート!$C:$X,22,0),"")</f>
        <v/>
      </c>
      <c r="AV80" s="127" t="str">
        <f>IFERROR(+VLOOKUP(AT80,インプットシート!$C:$X,18,0),"")</f>
        <v/>
      </c>
      <c r="AX80" s="127" t="str">
        <f t="shared" si="29"/>
        <v>保険料78</v>
      </c>
      <c r="AY80" s="127" t="str">
        <f>IFERROR(+VLOOKUP(AX80,インプットシート!$C:$X,22,0),"")</f>
        <v/>
      </c>
      <c r="AZ80" s="127" t="str">
        <f>IFERROR(+VLOOKUP(AX80,インプットシート!$C:$X,18,0),"")</f>
        <v/>
      </c>
      <c r="BB80" s="127" t="str">
        <f t="shared" si="30"/>
        <v>その他の経費78</v>
      </c>
      <c r="BC80" s="127" t="str">
        <f>IFERROR(+VLOOKUP(BB80,インプットシート!$C:$X,22,0),"")</f>
        <v/>
      </c>
      <c r="BD80" s="127" t="str">
        <f>IFERROR(+VLOOKUP(BB80,インプットシート!$C:$X,18,0),"")</f>
        <v/>
      </c>
      <c r="BF80" s="127" t="str">
        <f t="shared" si="31"/>
        <v>参加費収入78</v>
      </c>
      <c r="BG80" s="127" t="str">
        <f>IFERROR(+VLOOKUP(BF80,インプットシート!$C:$X,22,0),"")</f>
        <v/>
      </c>
      <c r="BH80" s="127" t="str">
        <f>IFERROR(+VLOOKUP(BF80,インプットシート!$C:$X,18,0),"")</f>
        <v/>
      </c>
      <c r="BJ80" s="127" t="str">
        <f t="shared" si="32"/>
        <v>寄付金・協賛金収入78</v>
      </c>
      <c r="BK80" s="127" t="str">
        <f>IFERROR(+VLOOKUP(BJ80,インプットシート!$C:$X,22,0),"")</f>
        <v/>
      </c>
      <c r="BL80" s="127" t="str">
        <f>IFERROR(+VLOOKUP(BJ80,インプットシート!$C:$X,18,0),"")</f>
        <v/>
      </c>
      <c r="BN80" s="127" t="str">
        <f t="shared" si="33"/>
        <v>一般会計繰入金78</v>
      </c>
      <c r="BO80" s="127" t="str">
        <f>IFERROR(+VLOOKUP(BN80,インプットシート!$C:$X,22,0),"")</f>
        <v/>
      </c>
      <c r="BP80" s="127" t="str">
        <f>IFERROR(+VLOOKUP(BN80,インプットシート!$C:$X,18,0),"")</f>
        <v/>
      </c>
    </row>
    <row r="81" spans="1:68">
      <c r="A81">
        <v>79</v>
      </c>
      <c r="B81" s="127" t="str">
        <f t="shared" si="17"/>
        <v>謝金79</v>
      </c>
      <c r="C81" s="127" t="str">
        <f>IFERROR(+VLOOKUP(B81,インプットシート!C:X,22,0),"")</f>
        <v/>
      </c>
      <c r="D81" s="127" t="str">
        <f>IFERROR(+VLOOKUP(B81,インプットシート!C:X,18,0),"")</f>
        <v/>
      </c>
      <c r="F81" s="127" t="str">
        <f t="shared" si="18"/>
        <v>旅費79</v>
      </c>
      <c r="G81" s="127" t="str">
        <f>IFERROR(+VLOOKUP(F81,インプットシート!$C:$X,22,0),"")</f>
        <v/>
      </c>
      <c r="H81" s="127" t="str">
        <f>IFERROR(+VLOOKUP(F81,インプットシート!$C:$X,18,0),"")</f>
        <v/>
      </c>
      <c r="J81" s="127" t="str">
        <f t="shared" si="19"/>
        <v>賃金79</v>
      </c>
      <c r="K81" s="127" t="str">
        <f>IFERROR(+VLOOKUP(J81,インプットシート!$C:$X,22,0),"")</f>
        <v/>
      </c>
      <c r="L81" s="127" t="str">
        <f>IFERROR(+VLOOKUP(J81,インプットシート!$C:$X,18,0),"")</f>
        <v/>
      </c>
      <c r="N81" s="127" t="str">
        <f t="shared" si="20"/>
        <v>家賃79</v>
      </c>
      <c r="O81" s="127" t="str">
        <f>IFERROR(+VLOOKUP(N81,インプットシート!$C:$X,22,0),"")</f>
        <v/>
      </c>
      <c r="P81" s="127" t="str">
        <f>IFERROR(+VLOOKUP(N81,インプットシート!$C:$X,18,0),"")</f>
        <v/>
      </c>
      <c r="R81" s="127" t="str">
        <f t="shared" si="21"/>
        <v>光熱水費79</v>
      </c>
      <c r="S81" s="127" t="str">
        <f>IFERROR(+VLOOKUP(R81,インプットシート!$C:$X,22,0),"")</f>
        <v/>
      </c>
      <c r="T81" s="127" t="str">
        <f>IFERROR(+VLOOKUP(R81,インプットシート!$C:$X,18,0),"")</f>
        <v/>
      </c>
      <c r="V81" s="127" t="str">
        <f t="shared" si="22"/>
        <v>備品購入費79</v>
      </c>
      <c r="W81" s="127" t="str">
        <f>IFERROR(+VLOOKUP(V81,インプットシート!$C:$X,22,0),"")</f>
        <v/>
      </c>
      <c r="X81" s="127" t="str">
        <f>IFERROR(+VLOOKUP(V81,インプットシート!$C:$X,18,0),"")</f>
        <v/>
      </c>
      <c r="Z81" s="127" t="str">
        <f t="shared" si="23"/>
        <v>消耗品費79</v>
      </c>
      <c r="AA81" s="127" t="str">
        <f>IFERROR(+VLOOKUP(Z81,インプットシート!$C:$X,22,0),"")</f>
        <v/>
      </c>
      <c r="AB81" s="127" t="str">
        <f>IFERROR(+VLOOKUP(Z81,インプットシート!$C:$X,18,0),"")</f>
        <v/>
      </c>
      <c r="AD81" s="127" t="str">
        <f t="shared" si="24"/>
        <v>借料損料79</v>
      </c>
      <c r="AE81" s="127" t="str">
        <f>IFERROR(+VLOOKUP(AD81,インプットシート!$C:$X,22,0),"")</f>
        <v/>
      </c>
      <c r="AF81" s="127" t="str">
        <f>IFERROR(+VLOOKUP(AD81,インプットシート!$C:$X,18,0),"")</f>
        <v/>
      </c>
      <c r="AH81" s="127" t="str">
        <f t="shared" si="25"/>
        <v>印刷製本費79</v>
      </c>
      <c r="AI81" s="127" t="str">
        <f>IFERROR(+VLOOKUP(AH81,インプットシート!$C:$X,22,0),"")</f>
        <v/>
      </c>
      <c r="AJ81" s="127" t="str">
        <f>IFERROR(+VLOOKUP(AH81,インプットシート!$C:$X,18,0),"")</f>
        <v/>
      </c>
      <c r="AL81" s="127" t="str">
        <f t="shared" si="26"/>
        <v>通信運搬費79</v>
      </c>
      <c r="AM81" s="127" t="str">
        <f>IFERROR(+VLOOKUP(AL81,インプットシート!$C:$X,22,0),"")</f>
        <v/>
      </c>
      <c r="AN81" s="127" t="str">
        <f>IFERROR(+VLOOKUP(AL81,インプットシート!$C:$X,18,0),"")</f>
        <v/>
      </c>
      <c r="AP81" s="127" t="str">
        <f t="shared" si="27"/>
        <v>委託費79</v>
      </c>
      <c r="AQ81" s="127" t="str">
        <f>IFERROR(+VLOOKUP(AP81,インプットシート!$C:$X,22,0),"")</f>
        <v/>
      </c>
      <c r="AR81" s="127" t="str">
        <f>IFERROR(+VLOOKUP(AP81,インプットシート!$C:$X,18,0),"")</f>
        <v/>
      </c>
      <c r="AT81" s="127" t="str">
        <f t="shared" si="28"/>
        <v>雑役務費79</v>
      </c>
      <c r="AU81" s="127" t="str">
        <f>IFERROR(+VLOOKUP(AT81,インプットシート!$C:$X,22,0),"")</f>
        <v/>
      </c>
      <c r="AV81" s="127" t="str">
        <f>IFERROR(+VLOOKUP(AT81,インプットシート!$C:$X,18,0),"")</f>
        <v/>
      </c>
      <c r="AX81" s="127" t="str">
        <f t="shared" si="29"/>
        <v>保険料79</v>
      </c>
      <c r="AY81" s="127" t="str">
        <f>IFERROR(+VLOOKUP(AX81,インプットシート!$C:$X,22,0),"")</f>
        <v/>
      </c>
      <c r="AZ81" s="127" t="str">
        <f>IFERROR(+VLOOKUP(AX81,インプットシート!$C:$X,18,0),"")</f>
        <v/>
      </c>
      <c r="BB81" s="127" t="str">
        <f t="shared" si="30"/>
        <v>その他の経費79</v>
      </c>
      <c r="BC81" s="127" t="str">
        <f>IFERROR(+VLOOKUP(BB81,インプットシート!$C:$X,22,0),"")</f>
        <v/>
      </c>
      <c r="BD81" s="127" t="str">
        <f>IFERROR(+VLOOKUP(BB81,インプットシート!$C:$X,18,0),"")</f>
        <v/>
      </c>
      <c r="BF81" s="127" t="str">
        <f t="shared" si="31"/>
        <v>参加費収入79</v>
      </c>
      <c r="BG81" s="127" t="str">
        <f>IFERROR(+VLOOKUP(BF81,インプットシート!$C:$X,22,0),"")</f>
        <v/>
      </c>
      <c r="BH81" s="127" t="str">
        <f>IFERROR(+VLOOKUP(BF81,インプットシート!$C:$X,18,0),"")</f>
        <v/>
      </c>
      <c r="BJ81" s="127" t="str">
        <f t="shared" si="32"/>
        <v>寄付金・協賛金収入79</v>
      </c>
      <c r="BK81" s="127" t="str">
        <f>IFERROR(+VLOOKUP(BJ81,インプットシート!$C:$X,22,0),"")</f>
        <v/>
      </c>
      <c r="BL81" s="127" t="str">
        <f>IFERROR(+VLOOKUP(BJ81,インプットシート!$C:$X,18,0),"")</f>
        <v/>
      </c>
      <c r="BN81" s="127" t="str">
        <f t="shared" si="33"/>
        <v>一般会計繰入金79</v>
      </c>
      <c r="BO81" s="127" t="str">
        <f>IFERROR(+VLOOKUP(BN81,インプットシート!$C:$X,22,0),"")</f>
        <v/>
      </c>
      <c r="BP81" s="127" t="str">
        <f>IFERROR(+VLOOKUP(BN81,インプットシート!$C:$X,18,0),"")</f>
        <v/>
      </c>
    </row>
    <row r="82" spans="1:68">
      <c r="A82">
        <v>80</v>
      </c>
      <c r="B82" s="127" t="str">
        <f t="shared" si="17"/>
        <v>謝金80</v>
      </c>
      <c r="C82" s="127" t="str">
        <f>IFERROR(+VLOOKUP(B82,インプットシート!C:X,22,0),"")</f>
        <v/>
      </c>
      <c r="D82" s="127" t="str">
        <f>IFERROR(+VLOOKUP(B82,インプットシート!C:X,18,0),"")</f>
        <v/>
      </c>
      <c r="F82" s="127" t="str">
        <f t="shared" si="18"/>
        <v>旅費80</v>
      </c>
      <c r="G82" s="127" t="str">
        <f>IFERROR(+VLOOKUP(F82,インプットシート!$C:$X,22,0),"")</f>
        <v/>
      </c>
      <c r="H82" s="127" t="str">
        <f>IFERROR(+VLOOKUP(F82,インプットシート!$C:$X,18,0),"")</f>
        <v/>
      </c>
      <c r="J82" s="127" t="str">
        <f t="shared" si="19"/>
        <v>賃金80</v>
      </c>
      <c r="K82" s="127" t="str">
        <f>IFERROR(+VLOOKUP(J82,インプットシート!$C:$X,22,0),"")</f>
        <v/>
      </c>
      <c r="L82" s="127" t="str">
        <f>IFERROR(+VLOOKUP(J82,インプットシート!$C:$X,18,0),"")</f>
        <v/>
      </c>
      <c r="N82" s="127" t="str">
        <f t="shared" si="20"/>
        <v>家賃80</v>
      </c>
      <c r="O82" s="127" t="str">
        <f>IFERROR(+VLOOKUP(N82,インプットシート!$C:$X,22,0),"")</f>
        <v/>
      </c>
      <c r="P82" s="127" t="str">
        <f>IFERROR(+VLOOKUP(N82,インプットシート!$C:$X,18,0),"")</f>
        <v/>
      </c>
      <c r="R82" s="127" t="str">
        <f t="shared" si="21"/>
        <v>光熱水費80</v>
      </c>
      <c r="S82" s="127" t="str">
        <f>IFERROR(+VLOOKUP(R82,インプットシート!$C:$X,22,0),"")</f>
        <v/>
      </c>
      <c r="T82" s="127" t="str">
        <f>IFERROR(+VLOOKUP(R82,インプットシート!$C:$X,18,0),"")</f>
        <v/>
      </c>
      <c r="V82" s="127" t="str">
        <f t="shared" si="22"/>
        <v>備品購入費80</v>
      </c>
      <c r="W82" s="127" t="str">
        <f>IFERROR(+VLOOKUP(V82,インプットシート!$C:$X,22,0),"")</f>
        <v/>
      </c>
      <c r="X82" s="127" t="str">
        <f>IFERROR(+VLOOKUP(V82,インプットシート!$C:$X,18,0),"")</f>
        <v/>
      </c>
      <c r="Z82" s="127" t="str">
        <f t="shared" si="23"/>
        <v>消耗品費80</v>
      </c>
      <c r="AA82" s="127" t="str">
        <f>IFERROR(+VLOOKUP(Z82,インプットシート!$C:$X,22,0),"")</f>
        <v/>
      </c>
      <c r="AB82" s="127" t="str">
        <f>IFERROR(+VLOOKUP(Z82,インプットシート!$C:$X,18,0),"")</f>
        <v/>
      </c>
      <c r="AD82" s="127" t="str">
        <f t="shared" si="24"/>
        <v>借料損料80</v>
      </c>
      <c r="AE82" s="127" t="str">
        <f>IFERROR(+VLOOKUP(AD82,インプットシート!$C:$X,22,0),"")</f>
        <v/>
      </c>
      <c r="AF82" s="127" t="str">
        <f>IFERROR(+VLOOKUP(AD82,インプットシート!$C:$X,18,0),"")</f>
        <v/>
      </c>
      <c r="AH82" s="127" t="str">
        <f t="shared" si="25"/>
        <v>印刷製本費80</v>
      </c>
      <c r="AI82" s="127" t="str">
        <f>IFERROR(+VLOOKUP(AH82,インプットシート!$C:$X,22,0),"")</f>
        <v/>
      </c>
      <c r="AJ82" s="127" t="str">
        <f>IFERROR(+VLOOKUP(AH82,インプットシート!$C:$X,18,0),"")</f>
        <v/>
      </c>
      <c r="AL82" s="127" t="str">
        <f t="shared" si="26"/>
        <v>通信運搬費80</v>
      </c>
      <c r="AM82" s="127" t="str">
        <f>IFERROR(+VLOOKUP(AL82,インプットシート!$C:$X,22,0),"")</f>
        <v/>
      </c>
      <c r="AN82" s="127" t="str">
        <f>IFERROR(+VLOOKUP(AL82,インプットシート!$C:$X,18,0),"")</f>
        <v/>
      </c>
      <c r="AP82" s="127" t="str">
        <f t="shared" si="27"/>
        <v>委託費80</v>
      </c>
      <c r="AQ82" s="127" t="str">
        <f>IFERROR(+VLOOKUP(AP82,インプットシート!$C:$X,22,0),"")</f>
        <v/>
      </c>
      <c r="AR82" s="127" t="str">
        <f>IFERROR(+VLOOKUP(AP82,インプットシート!$C:$X,18,0),"")</f>
        <v/>
      </c>
      <c r="AT82" s="127" t="str">
        <f t="shared" si="28"/>
        <v>雑役務費80</v>
      </c>
      <c r="AU82" s="127" t="str">
        <f>IFERROR(+VLOOKUP(AT82,インプットシート!$C:$X,22,0),"")</f>
        <v/>
      </c>
      <c r="AV82" s="127" t="str">
        <f>IFERROR(+VLOOKUP(AT82,インプットシート!$C:$X,18,0),"")</f>
        <v/>
      </c>
      <c r="AX82" s="127" t="str">
        <f t="shared" si="29"/>
        <v>保険料80</v>
      </c>
      <c r="AY82" s="127" t="str">
        <f>IFERROR(+VLOOKUP(AX82,インプットシート!$C:$X,22,0),"")</f>
        <v/>
      </c>
      <c r="AZ82" s="127" t="str">
        <f>IFERROR(+VLOOKUP(AX82,インプットシート!$C:$X,18,0),"")</f>
        <v/>
      </c>
      <c r="BB82" s="127" t="str">
        <f t="shared" si="30"/>
        <v>その他の経費80</v>
      </c>
      <c r="BC82" s="127" t="str">
        <f>IFERROR(+VLOOKUP(BB82,インプットシート!$C:$X,22,0),"")</f>
        <v/>
      </c>
      <c r="BD82" s="127" t="str">
        <f>IFERROR(+VLOOKUP(BB82,インプットシート!$C:$X,18,0),"")</f>
        <v/>
      </c>
      <c r="BF82" s="127" t="str">
        <f t="shared" si="31"/>
        <v>参加費収入80</v>
      </c>
      <c r="BG82" s="127" t="str">
        <f>IFERROR(+VLOOKUP(BF82,インプットシート!$C:$X,22,0),"")</f>
        <v/>
      </c>
      <c r="BH82" s="127" t="str">
        <f>IFERROR(+VLOOKUP(BF82,インプットシート!$C:$X,18,0),"")</f>
        <v/>
      </c>
      <c r="BJ82" s="127" t="str">
        <f t="shared" si="32"/>
        <v>寄付金・協賛金収入80</v>
      </c>
      <c r="BK82" s="127" t="str">
        <f>IFERROR(+VLOOKUP(BJ82,インプットシート!$C:$X,22,0),"")</f>
        <v/>
      </c>
      <c r="BL82" s="127" t="str">
        <f>IFERROR(+VLOOKUP(BJ82,インプットシート!$C:$X,18,0),"")</f>
        <v/>
      </c>
      <c r="BN82" s="127" t="str">
        <f t="shared" si="33"/>
        <v>一般会計繰入金80</v>
      </c>
      <c r="BO82" s="127" t="str">
        <f>IFERROR(+VLOOKUP(BN82,インプットシート!$C:$X,22,0),"")</f>
        <v/>
      </c>
      <c r="BP82" s="127" t="str">
        <f>IFERROR(+VLOOKUP(BN82,インプットシート!$C:$X,18,0),"")</f>
        <v/>
      </c>
    </row>
    <row r="83" spans="1:68">
      <c r="A83">
        <v>81</v>
      </c>
      <c r="B83" s="127" t="str">
        <f t="shared" si="17"/>
        <v>謝金81</v>
      </c>
      <c r="C83" s="127" t="str">
        <f>IFERROR(+VLOOKUP(B83,インプットシート!C:X,22,0),"")</f>
        <v/>
      </c>
      <c r="D83" s="127" t="str">
        <f>IFERROR(+VLOOKUP(B83,インプットシート!C:X,18,0),"")</f>
        <v/>
      </c>
      <c r="F83" s="127" t="str">
        <f t="shared" si="18"/>
        <v>旅費81</v>
      </c>
      <c r="G83" s="127" t="str">
        <f>IFERROR(+VLOOKUP(F83,インプットシート!$C:$X,22,0),"")</f>
        <v/>
      </c>
      <c r="H83" s="127" t="str">
        <f>IFERROR(+VLOOKUP(F83,インプットシート!$C:$X,18,0),"")</f>
        <v/>
      </c>
      <c r="J83" s="127" t="str">
        <f t="shared" si="19"/>
        <v>賃金81</v>
      </c>
      <c r="K83" s="127" t="str">
        <f>IFERROR(+VLOOKUP(J83,インプットシート!$C:$X,22,0),"")</f>
        <v/>
      </c>
      <c r="L83" s="127" t="str">
        <f>IFERROR(+VLOOKUP(J83,インプットシート!$C:$X,18,0),"")</f>
        <v/>
      </c>
      <c r="N83" s="127" t="str">
        <f t="shared" si="20"/>
        <v>家賃81</v>
      </c>
      <c r="O83" s="127" t="str">
        <f>IFERROR(+VLOOKUP(N83,インプットシート!$C:$X,22,0),"")</f>
        <v/>
      </c>
      <c r="P83" s="127" t="str">
        <f>IFERROR(+VLOOKUP(N83,インプットシート!$C:$X,18,0),"")</f>
        <v/>
      </c>
      <c r="R83" s="127" t="str">
        <f t="shared" si="21"/>
        <v>光熱水費81</v>
      </c>
      <c r="S83" s="127" t="str">
        <f>IFERROR(+VLOOKUP(R83,インプットシート!$C:$X,22,0),"")</f>
        <v/>
      </c>
      <c r="T83" s="127" t="str">
        <f>IFERROR(+VLOOKUP(R83,インプットシート!$C:$X,18,0),"")</f>
        <v/>
      </c>
      <c r="V83" s="127" t="str">
        <f t="shared" si="22"/>
        <v>備品購入費81</v>
      </c>
      <c r="W83" s="127" t="str">
        <f>IFERROR(+VLOOKUP(V83,インプットシート!$C:$X,22,0),"")</f>
        <v/>
      </c>
      <c r="X83" s="127" t="str">
        <f>IFERROR(+VLOOKUP(V83,インプットシート!$C:$X,18,0),"")</f>
        <v/>
      </c>
      <c r="Z83" s="127" t="str">
        <f t="shared" si="23"/>
        <v>消耗品費81</v>
      </c>
      <c r="AA83" s="127" t="str">
        <f>IFERROR(+VLOOKUP(Z83,インプットシート!$C:$X,22,0),"")</f>
        <v/>
      </c>
      <c r="AB83" s="127" t="str">
        <f>IFERROR(+VLOOKUP(Z83,インプットシート!$C:$X,18,0),"")</f>
        <v/>
      </c>
      <c r="AD83" s="127" t="str">
        <f t="shared" si="24"/>
        <v>借料損料81</v>
      </c>
      <c r="AE83" s="127" t="str">
        <f>IFERROR(+VLOOKUP(AD83,インプットシート!$C:$X,22,0),"")</f>
        <v/>
      </c>
      <c r="AF83" s="127" t="str">
        <f>IFERROR(+VLOOKUP(AD83,インプットシート!$C:$X,18,0),"")</f>
        <v/>
      </c>
      <c r="AH83" s="127" t="str">
        <f t="shared" si="25"/>
        <v>印刷製本費81</v>
      </c>
      <c r="AI83" s="127" t="str">
        <f>IFERROR(+VLOOKUP(AH83,インプットシート!$C:$X,22,0),"")</f>
        <v/>
      </c>
      <c r="AJ83" s="127" t="str">
        <f>IFERROR(+VLOOKUP(AH83,インプットシート!$C:$X,18,0),"")</f>
        <v/>
      </c>
      <c r="AL83" s="127" t="str">
        <f t="shared" si="26"/>
        <v>通信運搬費81</v>
      </c>
      <c r="AM83" s="127" t="str">
        <f>IFERROR(+VLOOKUP(AL83,インプットシート!$C:$X,22,0),"")</f>
        <v/>
      </c>
      <c r="AN83" s="127" t="str">
        <f>IFERROR(+VLOOKUP(AL83,インプットシート!$C:$X,18,0),"")</f>
        <v/>
      </c>
      <c r="AP83" s="127" t="str">
        <f t="shared" si="27"/>
        <v>委託費81</v>
      </c>
      <c r="AQ83" s="127" t="str">
        <f>IFERROR(+VLOOKUP(AP83,インプットシート!$C:$X,22,0),"")</f>
        <v/>
      </c>
      <c r="AR83" s="127" t="str">
        <f>IFERROR(+VLOOKUP(AP83,インプットシート!$C:$X,18,0),"")</f>
        <v/>
      </c>
      <c r="AT83" s="127" t="str">
        <f t="shared" si="28"/>
        <v>雑役務費81</v>
      </c>
      <c r="AU83" s="127" t="str">
        <f>IFERROR(+VLOOKUP(AT83,インプットシート!$C:$X,22,0),"")</f>
        <v/>
      </c>
      <c r="AV83" s="127" t="str">
        <f>IFERROR(+VLOOKUP(AT83,インプットシート!$C:$X,18,0),"")</f>
        <v/>
      </c>
      <c r="AX83" s="127" t="str">
        <f t="shared" si="29"/>
        <v>保険料81</v>
      </c>
      <c r="AY83" s="127" t="str">
        <f>IFERROR(+VLOOKUP(AX83,インプットシート!$C:$X,22,0),"")</f>
        <v/>
      </c>
      <c r="AZ83" s="127" t="str">
        <f>IFERROR(+VLOOKUP(AX83,インプットシート!$C:$X,18,0),"")</f>
        <v/>
      </c>
      <c r="BB83" s="127" t="str">
        <f t="shared" si="30"/>
        <v>その他の経費81</v>
      </c>
      <c r="BC83" s="127" t="str">
        <f>IFERROR(+VLOOKUP(BB83,インプットシート!$C:$X,22,0),"")</f>
        <v/>
      </c>
      <c r="BD83" s="127" t="str">
        <f>IFERROR(+VLOOKUP(BB83,インプットシート!$C:$X,18,0),"")</f>
        <v/>
      </c>
      <c r="BF83" s="127" t="str">
        <f t="shared" si="31"/>
        <v>参加費収入81</v>
      </c>
      <c r="BG83" s="127" t="str">
        <f>IFERROR(+VLOOKUP(BF83,インプットシート!$C:$X,22,0),"")</f>
        <v/>
      </c>
      <c r="BH83" s="127" t="str">
        <f>IFERROR(+VLOOKUP(BF83,インプットシート!$C:$X,18,0),"")</f>
        <v/>
      </c>
      <c r="BJ83" s="127" t="str">
        <f t="shared" si="32"/>
        <v>寄付金・協賛金収入81</v>
      </c>
      <c r="BK83" s="127" t="str">
        <f>IFERROR(+VLOOKUP(BJ83,インプットシート!$C:$X,22,0),"")</f>
        <v/>
      </c>
      <c r="BL83" s="127" t="str">
        <f>IFERROR(+VLOOKUP(BJ83,インプットシート!$C:$X,18,0),"")</f>
        <v/>
      </c>
      <c r="BN83" s="127" t="str">
        <f t="shared" si="33"/>
        <v>一般会計繰入金81</v>
      </c>
      <c r="BO83" s="127" t="str">
        <f>IFERROR(+VLOOKUP(BN83,インプットシート!$C:$X,22,0),"")</f>
        <v/>
      </c>
      <c r="BP83" s="127" t="str">
        <f>IFERROR(+VLOOKUP(BN83,インプットシート!$C:$X,18,0),"")</f>
        <v/>
      </c>
    </row>
    <row r="84" spans="1:68">
      <c r="A84">
        <v>82</v>
      </c>
      <c r="B84" s="127" t="str">
        <f t="shared" si="17"/>
        <v>謝金82</v>
      </c>
      <c r="C84" s="127" t="str">
        <f>IFERROR(+VLOOKUP(B84,インプットシート!C:X,22,0),"")</f>
        <v/>
      </c>
      <c r="D84" s="127" t="str">
        <f>IFERROR(+VLOOKUP(B84,インプットシート!C:X,18,0),"")</f>
        <v/>
      </c>
      <c r="F84" s="127" t="str">
        <f t="shared" si="18"/>
        <v>旅費82</v>
      </c>
      <c r="G84" s="127" t="str">
        <f>IFERROR(+VLOOKUP(F84,インプットシート!$C:$X,22,0),"")</f>
        <v/>
      </c>
      <c r="H84" s="127" t="str">
        <f>IFERROR(+VLOOKUP(F84,インプットシート!$C:$X,18,0),"")</f>
        <v/>
      </c>
      <c r="J84" s="127" t="str">
        <f t="shared" si="19"/>
        <v>賃金82</v>
      </c>
      <c r="K84" s="127" t="str">
        <f>IFERROR(+VLOOKUP(J84,インプットシート!$C:$X,22,0),"")</f>
        <v/>
      </c>
      <c r="L84" s="127" t="str">
        <f>IFERROR(+VLOOKUP(J84,インプットシート!$C:$X,18,0),"")</f>
        <v/>
      </c>
      <c r="N84" s="127" t="str">
        <f t="shared" si="20"/>
        <v>家賃82</v>
      </c>
      <c r="O84" s="127" t="str">
        <f>IFERROR(+VLOOKUP(N84,インプットシート!$C:$X,22,0),"")</f>
        <v/>
      </c>
      <c r="P84" s="127" t="str">
        <f>IFERROR(+VLOOKUP(N84,インプットシート!$C:$X,18,0),"")</f>
        <v/>
      </c>
      <c r="R84" s="127" t="str">
        <f t="shared" si="21"/>
        <v>光熱水費82</v>
      </c>
      <c r="S84" s="127" t="str">
        <f>IFERROR(+VLOOKUP(R84,インプットシート!$C:$X,22,0),"")</f>
        <v/>
      </c>
      <c r="T84" s="127" t="str">
        <f>IFERROR(+VLOOKUP(R84,インプットシート!$C:$X,18,0),"")</f>
        <v/>
      </c>
      <c r="V84" s="127" t="str">
        <f t="shared" si="22"/>
        <v>備品購入費82</v>
      </c>
      <c r="W84" s="127" t="str">
        <f>IFERROR(+VLOOKUP(V84,インプットシート!$C:$X,22,0),"")</f>
        <v/>
      </c>
      <c r="X84" s="127" t="str">
        <f>IFERROR(+VLOOKUP(V84,インプットシート!$C:$X,18,0),"")</f>
        <v/>
      </c>
      <c r="Z84" s="127" t="str">
        <f t="shared" si="23"/>
        <v>消耗品費82</v>
      </c>
      <c r="AA84" s="127" t="str">
        <f>IFERROR(+VLOOKUP(Z84,インプットシート!$C:$X,22,0),"")</f>
        <v/>
      </c>
      <c r="AB84" s="127" t="str">
        <f>IFERROR(+VLOOKUP(Z84,インプットシート!$C:$X,18,0),"")</f>
        <v/>
      </c>
      <c r="AD84" s="127" t="str">
        <f t="shared" si="24"/>
        <v>借料損料82</v>
      </c>
      <c r="AE84" s="127" t="str">
        <f>IFERROR(+VLOOKUP(AD84,インプットシート!$C:$X,22,0),"")</f>
        <v/>
      </c>
      <c r="AF84" s="127" t="str">
        <f>IFERROR(+VLOOKUP(AD84,インプットシート!$C:$X,18,0),"")</f>
        <v/>
      </c>
      <c r="AH84" s="127" t="str">
        <f t="shared" si="25"/>
        <v>印刷製本費82</v>
      </c>
      <c r="AI84" s="127" t="str">
        <f>IFERROR(+VLOOKUP(AH84,インプットシート!$C:$X,22,0),"")</f>
        <v/>
      </c>
      <c r="AJ84" s="127" t="str">
        <f>IFERROR(+VLOOKUP(AH84,インプットシート!$C:$X,18,0),"")</f>
        <v/>
      </c>
      <c r="AL84" s="127" t="str">
        <f t="shared" si="26"/>
        <v>通信運搬費82</v>
      </c>
      <c r="AM84" s="127" t="str">
        <f>IFERROR(+VLOOKUP(AL84,インプットシート!$C:$X,22,0),"")</f>
        <v/>
      </c>
      <c r="AN84" s="127" t="str">
        <f>IFERROR(+VLOOKUP(AL84,インプットシート!$C:$X,18,0),"")</f>
        <v/>
      </c>
      <c r="AP84" s="127" t="str">
        <f t="shared" si="27"/>
        <v>委託費82</v>
      </c>
      <c r="AQ84" s="127" t="str">
        <f>IFERROR(+VLOOKUP(AP84,インプットシート!$C:$X,22,0),"")</f>
        <v/>
      </c>
      <c r="AR84" s="127" t="str">
        <f>IFERROR(+VLOOKUP(AP84,インプットシート!$C:$X,18,0),"")</f>
        <v/>
      </c>
      <c r="AT84" s="127" t="str">
        <f t="shared" si="28"/>
        <v>雑役務費82</v>
      </c>
      <c r="AU84" s="127" t="str">
        <f>IFERROR(+VLOOKUP(AT84,インプットシート!$C:$X,22,0),"")</f>
        <v/>
      </c>
      <c r="AV84" s="127" t="str">
        <f>IFERROR(+VLOOKUP(AT84,インプットシート!$C:$X,18,0),"")</f>
        <v/>
      </c>
      <c r="AX84" s="127" t="str">
        <f t="shared" si="29"/>
        <v>保険料82</v>
      </c>
      <c r="AY84" s="127" t="str">
        <f>IFERROR(+VLOOKUP(AX84,インプットシート!$C:$X,22,0),"")</f>
        <v/>
      </c>
      <c r="AZ84" s="127" t="str">
        <f>IFERROR(+VLOOKUP(AX84,インプットシート!$C:$X,18,0),"")</f>
        <v/>
      </c>
      <c r="BB84" s="127" t="str">
        <f t="shared" si="30"/>
        <v>その他の経費82</v>
      </c>
      <c r="BC84" s="127" t="str">
        <f>IFERROR(+VLOOKUP(BB84,インプットシート!$C:$X,22,0),"")</f>
        <v/>
      </c>
      <c r="BD84" s="127" t="str">
        <f>IFERROR(+VLOOKUP(BB84,インプットシート!$C:$X,18,0),"")</f>
        <v/>
      </c>
      <c r="BF84" s="127" t="str">
        <f t="shared" si="31"/>
        <v>参加費収入82</v>
      </c>
      <c r="BG84" s="127" t="str">
        <f>IFERROR(+VLOOKUP(BF84,インプットシート!$C:$X,22,0),"")</f>
        <v/>
      </c>
      <c r="BH84" s="127" t="str">
        <f>IFERROR(+VLOOKUP(BF84,インプットシート!$C:$X,18,0),"")</f>
        <v/>
      </c>
      <c r="BJ84" s="127" t="str">
        <f t="shared" si="32"/>
        <v>寄付金・協賛金収入82</v>
      </c>
      <c r="BK84" s="127" t="str">
        <f>IFERROR(+VLOOKUP(BJ84,インプットシート!$C:$X,22,0),"")</f>
        <v/>
      </c>
      <c r="BL84" s="127" t="str">
        <f>IFERROR(+VLOOKUP(BJ84,インプットシート!$C:$X,18,0),"")</f>
        <v/>
      </c>
      <c r="BN84" s="127" t="str">
        <f t="shared" si="33"/>
        <v>一般会計繰入金82</v>
      </c>
      <c r="BO84" s="127" t="str">
        <f>IFERROR(+VLOOKUP(BN84,インプットシート!$C:$X,22,0),"")</f>
        <v/>
      </c>
      <c r="BP84" s="127" t="str">
        <f>IFERROR(+VLOOKUP(BN84,インプットシート!$C:$X,18,0),"")</f>
        <v/>
      </c>
    </row>
    <row r="85" spans="1:68">
      <c r="A85">
        <v>83</v>
      </c>
      <c r="B85" s="127" t="str">
        <f t="shared" si="17"/>
        <v>謝金83</v>
      </c>
      <c r="C85" s="127" t="str">
        <f>IFERROR(+VLOOKUP(B85,インプットシート!C:X,22,0),"")</f>
        <v/>
      </c>
      <c r="D85" s="127" t="str">
        <f>IFERROR(+VLOOKUP(B85,インプットシート!C:X,18,0),"")</f>
        <v/>
      </c>
      <c r="F85" s="127" t="str">
        <f t="shared" si="18"/>
        <v>旅費83</v>
      </c>
      <c r="G85" s="127" t="str">
        <f>IFERROR(+VLOOKUP(F85,インプットシート!$C:$X,22,0),"")</f>
        <v/>
      </c>
      <c r="H85" s="127" t="str">
        <f>IFERROR(+VLOOKUP(F85,インプットシート!$C:$X,18,0),"")</f>
        <v/>
      </c>
      <c r="J85" s="127" t="str">
        <f t="shared" si="19"/>
        <v>賃金83</v>
      </c>
      <c r="K85" s="127" t="str">
        <f>IFERROR(+VLOOKUP(J85,インプットシート!$C:$X,22,0),"")</f>
        <v/>
      </c>
      <c r="L85" s="127" t="str">
        <f>IFERROR(+VLOOKUP(J85,インプットシート!$C:$X,18,0),"")</f>
        <v/>
      </c>
      <c r="N85" s="127" t="str">
        <f t="shared" si="20"/>
        <v>家賃83</v>
      </c>
      <c r="O85" s="127" t="str">
        <f>IFERROR(+VLOOKUP(N85,インプットシート!$C:$X,22,0),"")</f>
        <v/>
      </c>
      <c r="P85" s="127" t="str">
        <f>IFERROR(+VLOOKUP(N85,インプットシート!$C:$X,18,0),"")</f>
        <v/>
      </c>
      <c r="R85" s="127" t="str">
        <f t="shared" si="21"/>
        <v>光熱水費83</v>
      </c>
      <c r="S85" s="127" t="str">
        <f>IFERROR(+VLOOKUP(R85,インプットシート!$C:$X,22,0),"")</f>
        <v/>
      </c>
      <c r="T85" s="127" t="str">
        <f>IFERROR(+VLOOKUP(R85,インプットシート!$C:$X,18,0),"")</f>
        <v/>
      </c>
      <c r="V85" s="127" t="str">
        <f t="shared" si="22"/>
        <v>備品購入費83</v>
      </c>
      <c r="W85" s="127" t="str">
        <f>IFERROR(+VLOOKUP(V85,インプットシート!$C:$X,22,0),"")</f>
        <v/>
      </c>
      <c r="X85" s="127" t="str">
        <f>IFERROR(+VLOOKUP(V85,インプットシート!$C:$X,18,0),"")</f>
        <v/>
      </c>
      <c r="Z85" s="127" t="str">
        <f t="shared" si="23"/>
        <v>消耗品費83</v>
      </c>
      <c r="AA85" s="127" t="str">
        <f>IFERROR(+VLOOKUP(Z85,インプットシート!$C:$X,22,0),"")</f>
        <v/>
      </c>
      <c r="AB85" s="127" t="str">
        <f>IFERROR(+VLOOKUP(Z85,インプットシート!$C:$X,18,0),"")</f>
        <v/>
      </c>
      <c r="AD85" s="127" t="str">
        <f t="shared" si="24"/>
        <v>借料損料83</v>
      </c>
      <c r="AE85" s="127" t="str">
        <f>IFERROR(+VLOOKUP(AD85,インプットシート!$C:$X,22,0),"")</f>
        <v/>
      </c>
      <c r="AF85" s="127" t="str">
        <f>IFERROR(+VLOOKUP(AD85,インプットシート!$C:$X,18,0),"")</f>
        <v/>
      </c>
      <c r="AH85" s="127" t="str">
        <f t="shared" si="25"/>
        <v>印刷製本費83</v>
      </c>
      <c r="AI85" s="127" t="str">
        <f>IFERROR(+VLOOKUP(AH85,インプットシート!$C:$X,22,0),"")</f>
        <v/>
      </c>
      <c r="AJ85" s="127" t="str">
        <f>IFERROR(+VLOOKUP(AH85,インプットシート!$C:$X,18,0),"")</f>
        <v/>
      </c>
      <c r="AL85" s="127" t="str">
        <f t="shared" si="26"/>
        <v>通信運搬費83</v>
      </c>
      <c r="AM85" s="127" t="str">
        <f>IFERROR(+VLOOKUP(AL85,インプットシート!$C:$X,22,0),"")</f>
        <v/>
      </c>
      <c r="AN85" s="127" t="str">
        <f>IFERROR(+VLOOKUP(AL85,インプットシート!$C:$X,18,0),"")</f>
        <v/>
      </c>
      <c r="AP85" s="127" t="str">
        <f t="shared" si="27"/>
        <v>委託費83</v>
      </c>
      <c r="AQ85" s="127" t="str">
        <f>IFERROR(+VLOOKUP(AP85,インプットシート!$C:$X,22,0),"")</f>
        <v/>
      </c>
      <c r="AR85" s="127" t="str">
        <f>IFERROR(+VLOOKUP(AP85,インプットシート!$C:$X,18,0),"")</f>
        <v/>
      </c>
      <c r="AT85" s="127" t="str">
        <f t="shared" si="28"/>
        <v>雑役務費83</v>
      </c>
      <c r="AU85" s="127" t="str">
        <f>IFERROR(+VLOOKUP(AT85,インプットシート!$C:$X,22,0),"")</f>
        <v/>
      </c>
      <c r="AV85" s="127" t="str">
        <f>IFERROR(+VLOOKUP(AT85,インプットシート!$C:$X,18,0),"")</f>
        <v/>
      </c>
      <c r="AX85" s="127" t="str">
        <f t="shared" si="29"/>
        <v>保険料83</v>
      </c>
      <c r="AY85" s="127" t="str">
        <f>IFERROR(+VLOOKUP(AX85,インプットシート!$C:$X,22,0),"")</f>
        <v/>
      </c>
      <c r="AZ85" s="127" t="str">
        <f>IFERROR(+VLOOKUP(AX85,インプットシート!$C:$X,18,0),"")</f>
        <v/>
      </c>
      <c r="BB85" s="127" t="str">
        <f t="shared" si="30"/>
        <v>その他の経費83</v>
      </c>
      <c r="BC85" s="127" t="str">
        <f>IFERROR(+VLOOKUP(BB85,インプットシート!$C:$X,22,0),"")</f>
        <v/>
      </c>
      <c r="BD85" s="127" t="str">
        <f>IFERROR(+VLOOKUP(BB85,インプットシート!$C:$X,18,0),"")</f>
        <v/>
      </c>
      <c r="BF85" s="127" t="str">
        <f t="shared" si="31"/>
        <v>参加費収入83</v>
      </c>
      <c r="BG85" s="127" t="str">
        <f>IFERROR(+VLOOKUP(BF85,インプットシート!$C:$X,22,0),"")</f>
        <v/>
      </c>
      <c r="BH85" s="127" t="str">
        <f>IFERROR(+VLOOKUP(BF85,インプットシート!$C:$X,18,0),"")</f>
        <v/>
      </c>
      <c r="BJ85" s="127" t="str">
        <f t="shared" si="32"/>
        <v>寄付金・協賛金収入83</v>
      </c>
      <c r="BK85" s="127" t="str">
        <f>IFERROR(+VLOOKUP(BJ85,インプットシート!$C:$X,22,0),"")</f>
        <v/>
      </c>
      <c r="BL85" s="127" t="str">
        <f>IFERROR(+VLOOKUP(BJ85,インプットシート!$C:$X,18,0),"")</f>
        <v/>
      </c>
      <c r="BN85" s="127" t="str">
        <f t="shared" si="33"/>
        <v>一般会計繰入金83</v>
      </c>
      <c r="BO85" s="127" t="str">
        <f>IFERROR(+VLOOKUP(BN85,インプットシート!$C:$X,22,0),"")</f>
        <v/>
      </c>
      <c r="BP85" s="127" t="str">
        <f>IFERROR(+VLOOKUP(BN85,インプットシート!$C:$X,18,0),"")</f>
        <v/>
      </c>
    </row>
    <row r="86" spans="1:68">
      <c r="A86">
        <v>84</v>
      </c>
      <c r="B86" s="127" t="str">
        <f t="shared" si="17"/>
        <v>謝金84</v>
      </c>
      <c r="C86" s="127" t="str">
        <f>IFERROR(+VLOOKUP(B86,インプットシート!C:X,22,0),"")</f>
        <v/>
      </c>
      <c r="D86" s="127" t="str">
        <f>IFERROR(+VLOOKUP(B86,インプットシート!C:X,18,0),"")</f>
        <v/>
      </c>
      <c r="F86" s="127" t="str">
        <f t="shared" si="18"/>
        <v>旅費84</v>
      </c>
      <c r="G86" s="127" t="str">
        <f>IFERROR(+VLOOKUP(F86,インプットシート!$C:$X,22,0),"")</f>
        <v/>
      </c>
      <c r="H86" s="127" t="str">
        <f>IFERROR(+VLOOKUP(F86,インプットシート!$C:$X,18,0),"")</f>
        <v/>
      </c>
      <c r="J86" s="127" t="str">
        <f t="shared" si="19"/>
        <v>賃金84</v>
      </c>
      <c r="K86" s="127" t="str">
        <f>IFERROR(+VLOOKUP(J86,インプットシート!$C:$X,22,0),"")</f>
        <v/>
      </c>
      <c r="L86" s="127" t="str">
        <f>IFERROR(+VLOOKUP(J86,インプットシート!$C:$X,18,0),"")</f>
        <v/>
      </c>
      <c r="N86" s="127" t="str">
        <f t="shared" si="20"/>
        <v>家賃84</v>
      </c>
      <c r="O86" s="127" t="str">
        <f>IFERROR(+VLOOKUP(N86,インプットシート!$C:$X,22,0),"")</f>
        <v/>
      </c>
      <c r="P86" s="127" t="str">
        <f>IFERROR(+VLOOKUP(N86,インプットシート!$C:$X,18,0),"")</f>
        <v/>
      </c>
      <c r="R86" s="127" t="str">
        <f t="shared" si="21"/>
        <v>光熱水費84</v>
      </c>
      <c r="S86" s="127" t="str">
        <f>IFERROR(+VLOOKUP(R86,インプットシート!$C:$X,22,0),"")</f>
        <v/>
      </c>
      <c r="T86" s="127" t="str">
        <f>IFERROR(+VLOOKUP(R86,インプットシート!$C:$X,18,0),"")</f>
        <v/>
      </c>
      <c r="V86" s="127" t="str">
        <f t="shared" si="22"/>
        <v>備品購入費84</v>
      </c>
      <c r="W86" s="127" t="str">
        <f>IFERROR(+VLOOKUP(V86,インプットシート!$C:$X,22,0),"")</f>
        <v/>
      </c>
      <c r="X86" s="127" t="str">
        <f>IFERROR(+VLOOKUP(V86,インプットシート!$C:$X,18,0),"")</f>
        <v/>
      </c>
      <c r="Z86" s="127" t="str">
        <f t="shared" si="23"/>
        <v>消耗品費84</v>
      </c>
      <c r="AA86" s="127" t="str">
        <f>IFERROR(+VLOOKUP(Z86,インプットシート!$C:$X,22,0),"")</f>
        <v/>
      </c>
      <c r="AB86" s="127" t="str">
        <f>IFERROR(+VLOOKUP(Z86,インプットシート!$C:$X,18,0),"")</f>
        <v/>
      </c>
      <c r="AD86" s="127" t="str">
        <f t="shared" si="24"/>
        <v>借料損料84</v>
      </c>
      <c r="AE86" s="127" t="str">
        <f>IFERROR(+VLOOKUP(AD86,インプットシート!$C:$X,22,0),"")</f>
        <v/>
      </c>
      <c r="AF86" s="127" t="str">
        <f>IFERROR(+VLOOKUP(AD86,インプットシート!$C:$X,18,0),"")</f>
        <v/>
      </c>
      <c r="AH86" s="127" t="str">
        <f t="shared" si="25"/>
        <v>印刷製本費84</v>
      </c>
      <c r="AI86" s="127" t="str">
        <f>IFERROR(+VLOOKUP(AH86,インプットシート!$C:$X,22,0),"")</f>
        <v/>
      </c>
      <c r="AJ86" s="127" t="str">
        <f>IFERROR(+VLOOKUP(AH86,インプットシート!$C:$X,18,0),"")</f>
        <v/>
      </c>
      <c r="AL86" s="127" t="str">
        <f t="shared" si="26"/>
        <v>通信運搬費84</v>
      </c>
      <c r="AM86" s="127" t="str">
        <f>IFERROR(+VLOOKUP(AL86,インプットシート!$C:$X,22,0),"")</f>
        <v/>
      </c>
      <c r="AN86" s="127" t="str">
        <f>IFERROR(+VLOOKUP(AL86,インプットシート!$C:$X,18,0),"")</f>
        <v/>
      </c>
      <c r="AP86" s="127" t="str">
        <f t="shared" si="27"/>
        <v>委託費84</v>
      </c>
      <c r="AQ86" s="127" t="str">
        <f>IFERROR(+VLOOKUP(AP86,インプットシート!$C:$X,22,0),"")</f>
        <v/>
      </c>
      <c r="AR86" s="127" t="str">
        <f>IFERROR(+VLOOKUP(AP86,インプットシート!$C:$X,18,0),"")</f>
        <v/>
      </c>
      <c r="AT86" s="127" t="str">
        <f t="shared" si="28"/>
        <v>雑役務費84</v>
      </c>
      <c r="AU86" s="127" t="str">
        <f>IFERROR(+VLOOKUP(AT86,インプットシート!$C:$X,22,0),"")</f>
        <v/>
      </c>
      <c r="AV86" s="127" t="str">
        <f>IFERROR(+VLOOKUP(AT86,インプットシート!$C:$X,18,0),"")</f>
        <v/>
      </c>
      <c r="AX86" s="127" t="str">
        <f t="shared" si="29"/>
        <v>保険料84</v>
      </c>
      <c r="AY86" s="127" t="str">
        <f>IFERROR(+VLOOKUP(AX86,インプットシート!$C:$X,22,0),"")</f>
        <v/>
      </c>
      <c r="AZ86" s="127" t="str">
        <f>IFERROR(+VLOOKUP(AX86,インプットシート!$C:$X,18,0),"")</f>
        <v/>
      </c>
      <c r="BB86" s="127" t="str">
        <f t="shared" si="30"/>
        <v>その他の経費84</v>
      </c>
      <c r="BC86" s="127" t="str">
        <f>IFERROR(+VLOOKUP(BB86,インプットシート!$C:$X,22,0),"")</f>
        <v/>
      </c>
      <c r="BD86" s="127" t="str">
        <f>IFERROR(+VLOOKUP(BB86,インプットシート!$C:$X,18,0),"")</f>
        <v/>
      </c>
      <c r="BF86" s="127" t="str">
        <f t="shared" si="31"/>
        <v>参加費収入84</v>
      </c>
      <c r="BG86" s="127" t="str">
        <f>IFERROR(+VLOOKUP(BF86,インプットシート!$C:$X,22,0),"")</f>
        <v/>
      </c>
      <c r="BH86" s="127" t="str">
        <f>IFERROR(+VLOOKUP(BF86,インプットシート!$C:$X,18,0),"")</f>
        <v/>
      </c>
      <c r="BJ86" s="127" t="str">
        <f t="shared" si="32"/>
        <v>寄付金・協賛金収入84</v>
      </c>
      <c r="BK86" s="127" t="str">
        <f>IFERROR(+VLOOKUP(BJ86,インプットシート!$C:$X,22,0),"")</f>
        <v/>
      </c>
      <c r="BL86" s="127" t="str">
        <f>IFERROR(+VLOOKUP(BJ86,インプットシート!$C:$X,18,0),"")</f>
        <v/>
      </c>
      <c r="BN86" s="127" t="str">
        <f t="shared" si="33"/>
        <v>一般会計繰入金84</v>
      </c>
      <c r="BO86" s="127" t="str">
        <f>IFERROR(+VLOOKUP(BN86,インプットシート!$C:$X,22,0),"")</f>
        <v/>
      </c>
      <c r="BP86" s="127" t="str">
        <f>IFERROR(+VLOOKUP(BN86,インプットシート!$C:$X,18,0),"")</f>
        <v/>
      </c>
    </row>
    <row r="87" spans="1:68">
      <c r="A87">
        <v>85</v>
      </c>
      <c r="B87" s="127" t="str">
        <f t="shared" si="17"/>
        <v>謝金85</v>
      </c>
      <c r="C87" s="127" t="str">
        <f>IFERROR(+VLOOKUP(B87,インプットシート!C:X,22,0),"")</f>
        <v/>
      </c>
      <c r="D87" s="127" t="str">
        <f>IFERROR(+VLOOKUP(B87,インプットシート!C:X,18,0),"")</f>
        <v/>
      </c>
      <c r="F87" s="127" t="str">
        <f t="shared" si="18"/>
        <v>旅費85</v>
      </c>
      <c r="G87" s="127" t="str">
        <f>IFERROR(+VLOOKUP(F87,インプットシート!$C:$X,22,0),"")</f>
        <v/>
      </c>
      <c r="H87" s="127" t="str">
        <f>IFERROR(+VLOOKUP(F87,インプットシート!$C:$X,18,0),"")</f>
        <v/>
      </c>
      <c r="J87" s="127" t="str">
        <f t="shared" si="19"/>
        <v>賃金85</v>
      </c>
      <c r="K87" s="127" t="str">
        <f>IFERROR(+VLOOKUP(J87,インプットシート!$C:$X,22,0),"")</f>
        <v/>
      </c>
      <c r="L87" s="127" t="str">
        <f>IFERROR(+VLOOKUP(J87,インプットシート!$C:$X,18,0),"")</f>
        <v/>
      </c>
      <c r="N87" s="127" t="str">
        <f t="shared" si="20"/>
        <v>家賃85</v>
      </c>
      <c r="O87" s="127" t="str">
        <f>IFERROR(+VLOOKUP(N87,インプットシート!$C:$X,22,0),"")</f>
        <v/>
      </c>
      <c r="P87" s="127" t="str">
        <f>IFERROR(+VLOOKUP(N87,インプットシート!$C:$X,18,0),"")</f>
        <v/>
      </c>
      <c r="R87" s="127" t="str">
        <f t="shared" si="21"/>
        <v>光熱水費85</v>
      </c>
      <c r="S87" s="127" t="str">
        <f>IFERROR(+VLOOKUP(R87,インプットシート!$C:$X,22,0),"")</f>
        <v/>
      </c>
      <c r="T87" s="127" t="str">
        <f>IFERROR(+VLOOKUP(R87,インプットシート!$C:$X,18,0),"")</f>
        <v/>
      </c>
      <c r="V87" s="127" t="str">
        <f t="shared" si="22"/>
        <v>備品購入費85</v>
      </c>
      <c r="W87" s="127" t="str">
        <f>IFERROR(+VLOOKUP(V87,インプットシート!$C:$X,22,0),"")</f>
        <v/>
      </c>
      <c r="X87" s="127" t="str">
        <f>IFERROR(+VLOOKUP(V87,インプットシート!$C:$X,18,0),"")</f>
        <v/>
      </c>
      <c r="Z87" s="127" t="str">
        <f t="shared" si="23"/>
        <v>消耗品費85</v>
      </c>
      <c r="AA87" s="127" t="str">
        <f>IFERROR(+VLOOKUP(Z87,インプットシート!$C:$X,22,0),"")</f>
        <v/>
      </c>
      <c r="AB87" s="127" t="str">
        <f>IFERROR(+VLOOKUP(Z87,インプットシート!$C:$X,18,0),"")</f>
        <v/>
      </c>
      <c r="AD87" s="127" t="str">
        <f t="shared" si="24"/>
        <v>借料損料85</v>
      </c>
      <c r="AE87" s="127" t="str">
        <f>IFERROR(+VLOOKUP(AD87,インプットシート!$C:$X,22,0),"")</f>
        <v/>
      </c>
      <c r="AF87" s="127" t="str">
        <f>IFERROR(+VLOOKUP(AD87,インプットシート!$C:$X,18,0),"")</f>
        <v/>
      </c>
      <c r="AH87" s="127" t="str">
        <f t="shared" si="25"/>
        <v>印刷製本費85</v>
      </c>
      <c r="AI87" s="127" t="str">
        <f>IFERROR(+VLOOKUP(AH87,インプットシート!$C:$X,22,0),"")</f>
        <v/>
      </c>
      <c r="AJ87" s="127" t="str">
        <f>IFERROR(+VLOOKUP(AH87,インプットシート!$C:$X,18,0),"")</f>
        <v/>
      </c>
      <c r="AL87" s="127" t="str">
        <f t="shared" si="26"/>
        <v>通信運搬費85</v>
      </c>
      <c r="AM87" s="127" t="str">
        <f>IFERROR(+VLOOKUP(AL87,インプットシート!$C:$X,22,0),"")</f>
        <v/>
      </c>
      <c r="AN87" s="127" t="str">
        <f>IFERROR(+VLOOKUP(AL87,インプットシート!$C:$X,18,0),"")</f>
        <v/>
      </c>
      <c r="AP87" s="127" t="str">
        <f t="shared" si="27"/>
        <v>委託費85</v>
      </c>
      <c r="AQ87" s="127" t="str">
        <f>IFERROR(+VLOOKUP(AP87,インプットシート!$C:$X,22,0),"")</f>
        <v/>
      </c>
      <c r="AR87" s="127" t="str">
        <f>IFERROR(+VLOOKUP(AP87,インプットシート!$C:$X,18,0),"")</f>
        <v/>
      </c>
      <c r="AT87" s="127" t="str">
        <f t="shared" si="28"/>
        <v>雑役務費85</v>
      </c>
      <c r="AU87" s="127" t="str">
        <f>IFERROR(+VLOOKUP(AT87,インプットシート!$C:$X,22,0),"")</f>
        <v/>
      </c>
      <c r="AV87" s="127" t="str">
        <f>IFERROR(+VLOOKUP(AT87,インプットシート!$C:$X,18,0),"")</f>
        <v/>
      </c>
      <c r="AX87" s="127" t="str">
        <f t="shared" si="29"/>
        <v>保険料85</v>
      </c>
      <c r="AY87" s="127" t="str">
        <f>IFERROR(+VLOOKUP(AX87,インプットシート!$C:$X,22,0),"")</f>
        <v/>
      </c>
      <c r="AZ87" s="127" t="str">
        <f>IFERROR(+VLOOKUP(AX87,インプットシート!$C:$X,18,0),"")</f>
        <v/>
      </c>
      <c r="BB87" s="127" t="str">
        <f t="shared" si="30"/>
        <v>その他の経費85</v>
      </c>
      <c r="BC87" s="127" t="str">
        <f>IFERROR(+VLOOKUP(BB87,インプットシート!$C:$X,22,0),"")</f>
        <v/>
      </c>
      <c r="BD87" s="127" t="str">
        <f>IFERROR(+VLOOKUP(BB87,インプットシート!$C:$X,18,0),"")</f>
        <v/>
      </c>
      <c r="BF87" s="127" t="str">
        <f t="shared" si="31"/>
        <v>参加費収入85</v>
      </c>
      <c r="BG87" s="127" t="str">
        <f>IFERROR(+VLOOKUP(BF87,インプットシート!$C:$X,22,0),"")</f>
        <v/>
      </c>
      <c r="BH87" s="127" t="str">
        <f>IFERROR(+VLOOKUP(BF87,インプットシート!$C:$X,18,0),"")</f>
        <v/>
      </c>
      <c r="BJ87" s="127" t="str">
        <f t="shared" si="32"/>
        <v>寄付金・協賛金収入85</v>
      </c>
      <c r="BK87" s="127" t="str">
        <f>IFERROR(+VLOOKUP(BJ87,インプットシート!$C:$X,22,0),"")</f>
        <v/>
      </c>
      <c r="BL87" s="127" t="str">
        <f>IFERROR(+VLOOKUP(BJ87,インプットシート!$C:$X,18,0),"")</f>
        <v/>
      </c>
      <c r="BN87" s="127" t="str">
        <f t="shared" si="33"/>
        <v>一般会計繰入金85</v>
      </c>
      <c r="BO87" s="127" t="str">
        <f>IFERROR(+VLOOKUP(BN87,インプットシート!$C:$X,22,0),"")</f>
        <v/>
      </c>
      <c r="BP87" s="127" t="str">
        <f>IFERROR(+VLOOKUP(BN87,インプットシート!$C:$X,18,0),"")</f>
        <v/>
      </c>
    </row>
    <row r="88" spans="1:68">
      <c r="A88">
        <v>86</v>
      </c>
      <c r="B88" s="127" t="str">
        <f t="shared" si="17"/>
        <v>謝金86</v>
      </c>
      <c r="C88" s="127" t="str">
        <f>IFERROR(+VLOOKUP(B88,インプットシート!C:X,22,0),"")</f>
        <v/>
      </c>
      <c r="D88" s="127" t="str">
        <f>IFERROR(+VLOOKUP(B88,インプットシート!C:X,18,0),"")</f>
        <v/>
      </c>
      <c r="F88" s="127" t="str">
        <f t="shared" si="18"/>
        <v>旅費86</v>
      </c>
      <c r="G88" s="127" t="str">
        <f>IFERROR(+VLOOKUP(F88,インプットシート!$C:$X,22,0),"")</f>
        <v/>
      </c>
      <c r="H88" s="127" t="str">
        <f>IFERROR(+VLOOKUP(F88,インプットシート!$C:$X,18,0),"")</f>
        <v/>
      </c>
      <c r="J88" s="127" t="str">
        <f t="shared" si="19"/>
        <v>賃金86</v>
      </c>
      <c r="K88" s="127" t="str">
        <f>IFERROR(+VLOOKUP(J88,インプットシート!$C:$X,22,0),"")</f>
        <v/>
      </c>
      <c r="L88" s="127" t="str">
        <f>IFERROR(+VLOOKUP(J88,インプットシート!$C:$X,18,0),"")</f>
        <v/>
      </c>
      <c r="N88" s="127" t="str">
        <f t="shared" si="20"/>
        <v>家賃86</v>
      </c>
      <c r="O88" s="127" t="str">
        <f>IFERROR(+VLOOKUP(N88,インプットシート!$C:$X,22,0),"")</f>
        <v/>
      </c>
      <c r="P88" s="127" t="str">
        <f>IFERROR(+VLOOKUP(N88,インプットシート!$C:$X,18,0),"")</f>
        <v/>
      </c>
      <c r="R88" s="127" t="str">
        <f t="shared" si="21"/>
        <v>光熱水費86</v>
      </c>
      <c r="S88" s="127" t="str">
        <f>IFERROR(+VLOOKUP(R88,インプットシート!$C:$X,22,0),"")</f>
        <v/>
      </c>
      <c r="T88" s="127" t="str">
        <f>IFERROR(+VLOOKUP(R88,インプットシート!$C:$X,18,0),"")</f>
        <v/>
      </c>
      <c r="V88" s="127" t="str">
        <f t="shared" si="22"/>
        <v>備品購入費86</v>
      </c>
      <c r="W88" s="127" t="str">
        <f>IFERROR(+VLOOKUP(V88,インプットシート!$C:$X,22,0),"")</f>
        <v/>
      </c>
      <c r="X88" s="127" t="str">
        <f>IFERROR(+VLOOKUP(V88,インプットシート!$C:$X,18,0),"")</f>
        <v/>
      </c>
      <c r="Z88" s="127" t="str">
        <f t="shared" si="23"/>
        <v>消耗品費86</v>
      </c>
      <c r="AA88" s="127" t="str">
        <f>IFERROR(+VLOOKUP(Z88,インプットシート!$C:$X,22,0),"")</f>
        <v/>
      </c>
      <c r="AB88" s="127" t="str">
        <f>IFERROR(+VLOOKUP(Z88,インプットシート!$C:$X,18,0),"")</f>
        <v/>
      </c>
      <c r="AD88" s="127" t="str">
        <f t="shared" si="24"/>
        <v>借料損料86</v>
      </c>
      <c r="AE88" s="127" t="str">
        <f>IFERROR(+VLOOKUP(AD88,インプットシート!$C:$X,22,0),"")</f>
        <v/>
      </c>
      <c r="AF88" s="127" t="str">
        <f>IFERROR(+VLOOKUP(AD88,インプットシート!$C:$X,18,0),"")</f>
        <v/>
      </c>
      <c r="AH88" s="127" t="str">
        <f t="shared" si="25"/>
        <v>印刷製本費86</v>
      </c>
      <c r="AI88" s="127" t="str">
        <f>IFERROR(+VLOOKUP(AH88,インプットシート!$C:$X,22,0),"")</f>
        <v/>
      </c>
      <c r="AJ88" s="127" t="str">
        <f>IFERROR(+VLOOKUP(AH88,インプットシート!$C:$X,18,0),"")</f>
        <v/>
      </c>
      <c r="AL88" s="127" t="str">
        <f t="shared" si="26"/>
        <v>通信運搬費86</v>
      </c>
      <c r="AM88" s="127" t="str">
        <f>IFERROR(+VLOOKUP(AL88,インプットシート!$C:$X,22,0),"")</f>
        <v/>
      </c>
      <c r="AN88" s="127" t="str">
        <f>IFERROR(+VLOOKUP(AL88,インプットシート!$C:$X,18,0),"")</f>
        <v/>
      </c>
      <c r="AP88" s="127" t="str">
        <f t="shared" si="27"/>
        <v>委託費86</v>
      </c>
      <c r="AQ88" s="127" t="str">
        <f>IFERROR(+VLOOKUP(AP88,インプットシート!$C:$X,22,0),"")</f>
        <v/>
      </c>
      <c r="AR88" s="127" t="str">
        <f>IFERROR(+VLOOKUP(AP88,インプットシート!$C:$X,18,0),"")</f>
        <v/>
      </c>
      <c r="AT88" s="127" t="str">
        <f t="shared" si="28"/>
        <v>雑役務費86</v>
      </c>
      <c r="AU88" s="127" t="str">
        <f>IFERROR(+VLOOKUP(AT88,インプットシート!$C:$X,22,0),"")</f>
        <v/>
      </c>
      <c r="AV88" s="127" t="str">
        <f>IFERROR(+VLOOKUP(AT88,インプットシート!$C:$X,18,0),"")</f>
        <v/>
      </c>
      <c r="AX88" s="127" t="str">
        <f t="shared" si="29"/>
        <v>保険料86</v>
      </c>
      <c r="AY88" s="127" t="str">
        <f>IFERROR(+VLOOKUP(AX88,インプットシート!$C:$X,22,0),"")</f>
        <v/>
      </c>
      <c r="AZ88" s="127" t="str">
        <f>IFERROR(+VLOOKUP(AX88,インプットシート!$C:$X,18,0),"")</f>
        <v/>
      </c>
      <c r="BB88" s="127" t="str">
        <f t="shared" si="30"/>
        <v>その他の経費86</v>
      </c>
      <c r="BC88" s="127" t="str">
        <f>IFERROR(+VLOOKUP(BB88,インプットシート!$C:$X,22,0),"")</f>
        <v/>
      </c>
      <c r="BD88" s="127" t="str">
        <f>IFERROR(+VLOOKUP(BB88,インプットシート!$C:$X,18,0),"")</f>
        <v/>
      </c>
      <c r="BF88" s="127" t="str">
        <f t="shared" si="31"/>
        <v>参加費収入86</v>
      </c>
      <c r="BG88" s="127" t="str">
        <f>IFERROR(+VLOOKUP(BF88,インプットシート!$C:$X,22,0),"")</f>
        <v/>
      </c>
      <c r="BH88" s="127" t="str">
        <f>IFERROR(+VLOOKUP(BF88,インプットシート!$C:$X,18,0),"")</f>
        <v/>
      </c>
      <c r="BJ88" s="127" t="str">
        <f t="shared" si="32"/>
        <v>寄付金・協賛金収入86</v>
      </c>
      <c r="BK88" s="127" t="str">
        <f>IFERROR(+VLOOKUP(BJ88,インプットシート!$C:$X,22,0),"")</f>
        <v/>
      </c>
      <c r="BL88" s="127" t="str">
        <f>IFERROR(+VLOOKUP(BJ88,インプットシート!$C:$X,18,0),"")</f>
        <v/>
      </c>
      <c r="BN88" s="127" t="str">
        <f t="shared" si="33"/>
        <v>一般会計繰入金86</v>
      </c>
      <c r="BO88" s="127" t="str">
        <f>IFERROR(+VLOOKUP(BN88,インプットシート!$C:$X,22,0),"")</f>
        <v/>
      </c>
      <c r="BP88" s="127" t="str">
        <f>IFERROR(+VLOOKUP(BN88,インプットシート!$C:$X,18,0),"")</f>
        <v/>
      </c>
    </row>
    <row r="89" spans="1:68">
      <c r="A89">
        <v>87</v>
      </c>
      <c r="B89" s="127" t="str">
        <f t="shared" si="17"/>
        <v>謝金87</v>
      </c>
      <c r="C89" s="127" t="str">
        <f>IFERROR(+VLOOKUP(B89,インプットシート!C:X,22,0),"")</f>
        <v/>
      </c>
      <c r="D89" s="127" t="str">
        <f>IFERROR(+VLOOKUP(B89,インプットシート!C:X,18,0),"")</f>
        <v/>
      </c>
      <c r="F89" s="127" t="str">
        <f t="shared" si="18"/>
        <v>旅費87</v>
      </c>
      <c r="G89" s="127" t="str">
        <f>IFERROR(+VLOOKUP(F89,インプットシート!$C:$X,22,0),"")</f>
        <v/>
      </c>
      <c r="H89" s="127" t="str">
        <f>IFERROR(+VLOOKUP(F89,インプットシート!$C:$X,18,0),"")</f>
        <v/>
      </c>
      <c r="J89" s="127" t="str">
        <f t="shared" si="19"/>
        <v>賃金87</v>
      </c>
      <c r="K89" s="127" t="str">
        <f>IFERROR(+VLOOKUP(J89,インプットシート!$C:$X,22,0),"")</f>
        <v/>
      </c>
      <c r="L89" s="127" t="str">
        <f>IFERROR(+VLOOKUP(J89,インプットシート!$C:$X,18,0),"")</f>
        <v/>
      </c>
      <c r="N89" s="127" t="str">
        <f t="shared" si="20"/>
        <v>家賃87</v>
      </c>
      <c r="O89" s="127" t="str">
        <f>IFERROR(+VLOOKUP(N89,インプットシート!$C:$X,22,0),"")</f>
        <v/>
      </c>
      <c r="P89" s="127" t="str">
        <f>IFERROR(+VLOOKUP(N89,インプットシート!$C:$X,18,0),"")</f>
        <v/>
      </c>
      <c r="R89" s="127" t="str">
        <f t="shared" si="21"/>
        <v>光熱水費87</v>
      </c>
      <c r="S89" s="127" t="str">
        <f>IFERROR(+VLOOKUP(R89,インプットシート!$C:$X,22,0),"")</f>
        <v/>
      </c>
      <c r="T89" s="127" t="str">
        <f>IFERROR(+VLOOKUP(R89,インプットシート!$C:$X,18,0),"")</f>
        <v/>
      </c>
      <c r="V89" s="127" t="str">
        <f t="shared" si="22"/>
        <v>備品購入費87</v>
      </c>
      <c r="W89" s="127" t="str">
        <f>IFERROR(+VLOOKUP(V89,インプットシート!$C:$X,22,0),"")</f>
        <v/>
      </c>
      <c r="X89" s="127" t="str">
        <f>IFERROR(+VLOOKUP(V89,インプットシート!$C:$X,18,0),"")</f>
        <v/>
      </c>
      <c r="Z89" s="127" t="str">
        <f t="shared" si="23"/>
        <v>消耗品費87</v>
      </c>
      <c r="AA89" s="127" t="str">
        <f>IFERROR(+VLOOKUP(Z89,インプットシート!$C:$X,22,0),"")</f>
        <v/>
      </c>
      <c r="AB89" s="127" t="str">
        <f>IFERROR(+VLOOKUP(Z89,インプットシート!$C:$X,18,0),"")</f>
        <v/>
      </c>
      <c r="AD89" s="127" t="str">
        <f t="shared" si="24"/>
        <v>借料損料87</v>
      </c>
      <c r="AE89" s="127" t="str">
        <f>IFERROR(+VLOOKUP(AD89,インプットシート!$C:$X,22,0),"")</f>
        <v/>
      </c>
      <c r="AF89" s="127" t="str">
        <f>IFERROR(+VLOOKUP(AD89,インプットシート!$C:$X,18,0),"")</f>
        <v/>
      </c>
      <c r="AH89" s="127" t="str">
        <f t="shared" si="25"/>
        <v>印刷製本費87</v>
      </c>
      <c r="AI89" s="127" t="str">
        <f>IFERROR(+VLOOKUP(AH89,インプットシート!$C:$X,22,0),"")</f>
        <v/>
      </c>
      <c r="AJ89" s="127" t="str">
        <f>IFERROR(+VLOOKUP(AH89,インプットシート!$C:$X,18,0),"")</f>
        <v/>
      </c>
      <c r="AL89" s="127" t="str">
        <f t="shared" si="26"/>
        <v>通信運搬費87</v>
      </c>
      <c r="AM89" s="127" t="str">
        <f>IFERROR(+VLOOKUP(AL89,インプットシート!$C:$X,22,0),"")</f>
        <v/>
      </c>
      <c r="AN89" s="127" t="str">
        <f>IFERROR(+VLOOKUP(AL89,インプットシート!$C:$X,18,0),"")</f>
        <v/>
      </c>
      <c r="AP89" s="127" t="str">
        <f t="shared" si="27"/>
        <v>委託費87</v>
      </c>
      <c r="AQ89" s="127" t="str">
        <f>IFERROR(+VLOOKUP(AP89,インプットシート!$C:$X,22,0),"")</f>
        <v/>
      </c>
      <c r="AR89" s="127" t="str">
        <f>IFERROR(+VLOOKUP(AP89,インプットシート!$C:$X,18,0),"")</f>
        <v/>
      </c>
      <c r="AT89" s="127" t="str">
        <f t="shared" si="28"/>
        <v>雑役務費87</v>
      </c>
      <c r="AU89" s="127" t="str">
        <f>IFERROR(+VLOOKUP(AT89,インプットシート!$C:$X,22,0),"")</f>
        <v/>
      </c>
      <c r="AV89" s="127" t="str">
        <f>IFERROR(+VLOOKUP(AT89,インプットシート!$C:$X,18,0),"")</f>
        <v/>
      </c>
      <c r="AX89" s="127" t="str">
        <f t="shared" si="29"/>
        <v>保険料87</v>
      </c>
      <c r="AY89" s="127" t="str">
        <f>IFERROR(+VLOOKUP(AX89,インプットシート!$C:$X,22,0),"")</f>
        <v/>
      </c>
      <c r="AZ89" s="127" t="str">
        <f>IFERROR(+VLOOKUP(AX89,インプットシート!$C:$X,18,0),"")</f>
        <v/>
      </c>
      <c r="BB89" s="127" t="str">
        <f t="shared" si="30"/>
        <v>その他の経費87</v>
      </c>
      <c r="BC89" s="127" t="str">
        <f>IFERROR(+VLOOKUP(BB89,インプットシート!$C:$X,22,0),"")</f>
        <v/>
      </c>
      <c r="BD89" s="127" t="str">
        <f>IFERROR(+VLOOKUP(BB89,インプットシート!$C:$X,18,0),"")</f>
        <v/>
      </c>
      <c r="BF89" s="127" t="str">
        <f t="shared" si="31"/>
        <v>参加費収入87</v>
      </c>
      <c r="BG89" s="127" t="str">
        <f>IFERROR(+VLOOKUP(BF89,インプットシート!$C:$X,22,0),"")</f>
        <v/>
      </c>
      <c r="BH89" s="127" t="str">
        <f>IFERROR(+VLOOKUP(BF89,インプットシート!$C:$X,18,0),"")</f>
        <v/>
      </c>
      <c r="BJ89" s="127" t="str">
        <f t="shared" si="32"/>
        <v>寄付金・協賛金収入87</v>
      </c>
      <c r="BK89" s="127" t="str">
        <f>IFERROR(+VLOOKUP(BJ89,インプットシート!$C:$X,22,0),"")</f>
        <v/>
      </c>
      <c r="BL89" s="127" t="str">
        <f>IFERROR(+VLOOKUP(BJ89,インプットシート!$C:$X,18,0),"")</f>
        <v/>
      </c>
      <c r="BN89" s="127" t="str">
        <f t="shared" si="33"/>
        <v>一般会計繰入金87</v>
      </c>
      <c r="BO89" s="127" t="str">
        <f>IFERROR(+VLOOKUP(BN89,インプットシート!$C:$X,22,0),"")</f>
        <v/>
      </c>
      <c r="BP89" s="127" t="str">
        <f>IFERROR(+VLOOKUP(BN89,インプットシート!$C:$X,18,0),"")</f>
        <v/>
      </c>
    </row>
    <row r="90" spans="1:68">
      <c r="A90">
        <v>88</v>
      </c>
      <c r="B90" s="127" t="str">
        <f t="shared" si="17"/>
        <v>謝金88</v>
      </c>
      <c r="C90" s="127" t="str">
        <f>IFERROR(+VLOOKUP(B90,インプットシート!C:X,22,0),"")</f>
        <v/>
      </c>
      <c r="D90" s="127" t="str">
        <f>IFERROR(+VLOOKUP(B90,インプットシート!C:X,18,0),"")</f>
        <v/>
      </c>
      <c r="F90" s="127" t="str">
        <f t="shared" si="18"/>
        <v>旅費88</v>
      </c>
      <c r="G90" s="127" t="str">
        <f>IFERROR(+VLOOKUP(F90,インプットシート!$C:$X,22,0),"")</f>
        <v/>
      </c>
      <c r="H90" s="127" t="str">
        <f>IFERROR(+VLOOKUP(F90,インプットシート!$C:$X,18,0),"")</f>
        <v/>
      </c>
      <c r="J90" s="127" t="str">
        <f t="shared" si="19"/>
        <v>賃金88</v>
      </c>
      <c r="K90" s="127" t="str">
        <f>IFERROR(+VLOOKUP(J90,インプットシート!$C:$X,22,0),"")</f>
        <v/>
      </c>
      <c r="L90" s="127" t="str">
        <f>IFERROR(+VLOOKUP(J90,インプットシート!$C:$X,18,0),"")</f>
        <v/>
      </c>
      <c r="N90" s="127" t="str">
        <f t="shared" si="20"/>
        <v>家賃88</v>
      </c>
      <c r="O90" s="127" t="str">
        <f>IFERROR(+VLOOKUP(N90,インプットシート!$C:$X,22,0),"")</f>
        <v/>
      </c>
      <c r="P90" s="127" t="str">
        <f>IFERROR(+VLOOKUP(N90,インプットシート!$C:$X,18,0),"")</f>
        <v/>
      </c>
      <c r="R90" s="127" t="str">
        <f t="shared" si="21"/>
        <v>光熱水費88</v>
      </c>
      <c r="S90" s="127" t="str">
        <f>IFERROR(+VLOOKUP(R90,インプットシート!$C:$X,22,0),"")</f>
        <v/>
      </c>
      <c r="T90" s="127" t="str">
        <f>IFERROR(+VLOOKUP(R90,インプットシート!$C:$X,18,0),"")</f>
        <v/>
      </c>
      <c r="V90" s="127" t="str">
        <f t="shared" si="22"/>
        <v>備品購入費88</v>
      </c>
      <c r="W90" s="127" t="str">
        <f>IFERROR(+VLOOKUP(V90,インプットシート!$C:$X,22,0),"")</f>
        <v/>
      </c>
      <c r="X90" s="127" t="str">
        <f>IFERROR(+VLOOKUP(V90,インプットシート!$C:$X,18,0),"")</f>
        <v/>
      </c>
      <c r="Z90" s="127" t="str">
        <f t="shared" si="23"/>
        <v>消耗品費88</v>
      </c>
      <c r="AA90" s="127" t="str">
        <f>IFERROR(+VLOOKUP(Z90,インプットシート!$C:$X,22,0),"")</f>
        <v/>
      </c>
      <c r="AB90" s="127" t="str">
        <f>IFERROR(+VLOOKUP(Z90,インプットシート!$C:$X,18,0),"")</f>
        <v/>
      </c>
      <c r="AD90" s="127" t="str">
        <f t="shared" si="24"/>
        <v>借料損料88</v>
      </c>
      <c r="AE90" s="127" t="str">
        <f>IFERROR(+VLOOKUP(AD90,インプットシート!$C:$X,22,0),"")</f>
        <v/>
      </c>
      <c r="AF90" s="127" t="str">
        <f>IFERROR(+VLOOKUP(AD90,インプットシート!$C:$X,18,0),"")</f>
        <v/>
      </c>
      <c r="AH90" s="127" t="str">
        <f t="shared" si="25"/>
        <v>印刷製本費88</v>
      </c>
      <c r="AI90" s="127" t="str">
        <f>IFERROR(+VLOOKUP(AH90,インプットシート!$C:$X,22,0),"")</f>
        <v/>
      </c>
      <c r="AJ90" s="127" t="str">
        <f>IFERROR(+VLOOKUP(AH90,インプットシート!$C:$X,18,0),"")</f>
        <v/>
      </c>
      <c r="AL90" s="127" t="str">
        <f t="shared" si="26"/>
        <v>通信運搬費88</v>
      </c>
      <c r="AM90" s="127" t="str">
        <f>IFERROR(+VLOOKUP(AL90,インプットシート!$C:$X,22,0),"")</f>
        <v/>
      </c>
      <c r="AN90" s="127" t="str">
        <f>IFERROR(+VLOOKUP(AL90,インプットシート!$C:$X,18,0),"")</f>
        <v/>
      </c>
      <c r="AP90" s="127" t="str">
        <f t="shared" si="27"/>
        <v>委託費88</v>
      </c>
      <c r="AQ90" s="127" t="str">
        <f>IFERROR(+VLOOKUP(AP90,インプットシート!$C:$X,22,0),"")</f>
        <v/>
      </c>
      <c r="AR90" s="127" t="str">
        <f>IFERROR(+VLOOKUP(AP90,インプットシート!$C:$X,18,0),"")</f>
        <v/>
      </c>
      <c r="AT90" s="127" t="str">
        <f t="shared" si="28"/>
        <v>雑役務費88</v>
      </c>
      <c r="AU90" s="127" t="str">
        <f>IFERROR(+VLOOKUP(AT90,インプットシート!$C:$X,22,0),"")</f>
        <v/>
      </c>
      <c r="AV90" s="127" t="str">
        <f>IFERROR(+VLOOKUP(AT90,インプットシート!$C:$X,18,0),"")</f>
        <v/>
      </c>
      <c r="AX90" s="127" t="str">
        <f t="shared" si="29"/>
        <v>保険料88</v>
      </c>
      <c r="AY90" s="127" t="str">
        <f>IFERROR(+VLOOKUP(AX90,インプットシート!$C:$X,22,0),"")</f>
        <v/>
      </c>
      <c r="AZ90" s="127" t="str">
        <f>IFERROR(+VLOOKUP(AX90,インプットシート!$C:$X,18,0),"")</f>
        <v/>
      </c>
      <c r="BB90" s="127" t="str">
        <f t="shared" si="30"/>
        <v>その他の経費88</v>
      </c>
      <c r="BC90" s="127" t="str">
        <f>IFERROR(+VLOOKUP(BB90,インプットシート!$C:$X,22,0),"")</f>
        <v/>
      </c>
      <c r="BD90" s="127" t="str">
        <f>IFERROR(+VLOOKUP(BB90,インプットシート!$C:$X,18,0),"")</f>
        <v/>
      </c>
      <c r="BF90" s="127" t="str">
        <f t="shared" si="31"/>
        <v>参加費収入88</v>
      </c>
      <c r="BG90" s="127" t="str">
        <f>IFERROR(+VLOOKUP(BF90,インプットシート!$C:$X,22,0),"")</f>
        <v/>
      </c>
      <c r="BH90" s="127" t="str">
        <f>IFERROR(+VLOOKUP(BF90,インプットシート!$C:$X,18,0),"")</f>
        <v/>
      </c>
      <c r="BJ90" s="127" t="str">
        <f t="shared" si="32"/>
        <v>寄付金・協賛金収入88</v>
      </c>
      <c r="BK90" s="127" t="str">
        <f>IFERROR(+VLOOKUP(BJ90,インプットシート!$C:$X,22,0),"")</f>
        <v/>
      </c>
      <c r="BL90" s="127" t="str">
        <f>IFERROR(+VLOOKUP(BJ90,インプットシート!$C:$X,18,0),"")</f>
        <v/>
      </c>
      <c r="BN90" s="127" t="str">
        <f t="shared" si="33"/>
        <v>一般会計繰入金88</v>
      </c>
      <c r="BO90" s="127" t="str">
        <f>IFERROR(+VLOOKUP(BN90,インプットシート!$C:$X,22,0),"")</f>
        <v/>
      </c>
      <c r="BP90" s="127" t="str">
        <f>IFERROR(+VLOOKUP(BN90,インプットシート!$C:$X,18,0),"")</f>
        <v/>
      </c>
    </row>
    <row r="91" spans="1:68">
      <c r="A91">
        <v>89</v>
      </c>
      <c r="B91" s="127" t="str">
        <f t="shared" si="17"/>
        <v>謝金89</v>
      </c>
      <c r="C91" s="127" t="str">
        <f>IFERROR(+VLOOKUP(B91,インプットシート!C:X,22,0),"")</f>
        <v/>
      </c>
      <c r="D91" s="127" t="str">
        <f>IFERROR(+VLOOKUP(B91,インプットシート!C:X,18,0),"")</f>
        <v/>
      </c>
      <c r="F91" s="127" t="str">
        <f t="shared" si="18"/>
        <v>旅費89</v>
      </c>
      <c r="G91" s="127" t="str">
        <f>IFERROR(+VLOOKUP(F91,インプットシート!$C:$X,22,0),"")</f>
        <v/>
      </c>
      <c r="H91" s="127" t="str">
        <f>IFERROR(+VLOOKUP(F91,インプットシート!$C:$X,18,0),"")</f>
        <v/>
      </c>
      <c r="J91" s="127" t="str">
        <f t="shared" si="19"/>
        <v>賃金89</v>
      </c>
      <c r="K91" s="127" t="str">
        <f>IFERROR(+VLOOKUP(J91,インプットシート!$C:$X,22,0),"")</f>
        <v/>
      </c>
      <c r="L91" s="127" t="str">
        <f>IFERROR(+VLOOKUP(J91,インプットシート!$C:$X,18,0),"")</f>
        <v/>
      </c>
      <c r="N91" s="127" t="str">
        <f t="shared" si="20"/>
        <v>家賃89</v>
      </c>
      <c r="O91" s="127" t="str">
        <f>IFERROR(+VLOOKUP(N91,インプットシート!$C:$X,22,0),"")</f>
        <v/>
      </c>
      <c r="P91" s="127" t="str">
        <f>IFERROR(+VLOOKUP(N91,インプットシート!$C:$X,18,0),"")</f>
        <v/>
      </c>
      <c r="R91" s="127" t="str">
        <f t="shared" si="21"/>
        <v>光熱水費89</v>
      </c>
      <c r="S91" s="127" t="str">
        <f>IFERROR(+VLOOKUP(R91,インプットシート!$C:$X,22,0),"")</f>
        <v/>
      </c>
      <c r="T91" s="127" t="str">
        <f>IFERROR(+VLOOKUP(R91,インプットシート!$C:$X,18,0),"")</f>
        <v/>
      </c>
      <c r="V91" s="127" t="str">
        <f t="shared" si="22"/>
        <v>備品購入費89</v>
      </c>
      <c r="W91" s="127" t="str">
        <f>IFERROR(+VLOOKUP(V91,インプットシート!$C:$X,22,0),"")</f>
        <v/>
      </c>
      <c r="X91" s="127" t="str">
        <f>IFERROR(+VLOOKUP(V91,インプットシート!$C:$X,18,0),"")</f>
        <v/>
      </c>
      <c r="Z91" s="127" t="str">
        <f t="shared" si="23"/>
        <v>消耗品費89</v>
      </c>
      <c r="AA91" s="127" t="str">
        <f>IFERROR(+VLOOKUP(Z91,インプットシート!$C:$X,22,0),"")</f>
        <v/>
      </c>
      <c r="AB91" s="127" t="str">
        <f>IFERROR(+VLOOKUP(Z91,インプットシート!$C:$X,18,0),"")</f>
        <v/>
      </c>
      <c r="AD91" s="127" t="str">
        <f t="shared" si="24"/>
        <v>借料損料89</v>
      </c>
      <c r="AE91" s="127" t="str">
        <f>IFERROR(+VLOOKUP(AD91,インプットシート!$C:$X,22,0),"")</f>
        <v/>
      </c>
      <c r="AF91" s="127" t="str">
        <f>IFERROR(+VLOOKUP(AD91,インプットシート!$C:$X,18,0),"")</f>
        <v/>
      </c>
      <c r="AH91" s="127" t="str">
        <f t="shared" si="25"/>
        <v>印刷製本費89</v>
      </c>
      <c r="AI91" s="127" t="str">
        <f>IFERROR(+VLOOKUP(AH91,インプットシート!$C:$X,22,0),"")</f>
        <v/>
      </c>
      <c r="AJ91" s="127" t="str">
        <f>IFERROR(+VLOOKUP(AH91,インプットシート!$C:$X,18,0),"")</f>
        <v/>
      </c>
      <c r="AL91" s="127" t="str">
        <f t="shared" si="26"/>
        <v>通信運搬費89</v>
      </c>
      <c r="AM91" s="127" t="str">
        <f>IFERROR(+VLOOKUP(AL91,インプットシート!$C:$X,22,0),"")</f>
        <v/>
      </c>
      <c r="AN91" s="127" t="str">
        <f>IFERROR(+VLOOKUP(AL91,インプットシート!$C:$X,18,0),"")</f>
        <v/>
      </c>
      <c r="AP91" s="127" t="str">
        <f t="shared" si="27"/>
        <v>委託費89</v>
      </c>
      <c r="AQ91" s="127" t="str">
        <f>IFERROR(+VLOOKUP(AP91,インプットシート!$C:$X,22,0),"")</f>
        <v/>
      </c>
      <c r="AR91" s="127" t="str">
        <f>IFERROR(+VLOOKUP(AP91,インプットシート!$C:$X,18,0),"")</f>
        <v/>
      </c>
      <c r="AT91" s="127" t="str">
        <f t="shared" si="28"/>
        <v>雑役務費89</v>
      </c>
      <c r="AU91" s="127" t="str">
        <f>IFERROR(+VLOOKUP(AT91,インプットシート!$C:$X,22,0),"")</f>
        <v/>
      </c>
      <c r="AV91" s="127" t="str">
        <f>IFERROR(+VLOOKUP(AT91,インプットシート!$C:$X,18,0),"")</f>
        <v/>
      </c>
      <c r="AX91" s="127" t="str">
        <f t="shared" si="29"/>
        <v>保険料89</v>
      </c>
      <c r="AY91" s="127" t="str">
        <f>IFERROR(+VLOOKUP(AX91,インプットシート!$C:$X,22,0),"")</f>
        <v/>
      </c>
      <c r="AZ91" s="127" t="str">
        <f>IFERROR(+VLOOKUP(AX91,インプットシート!$C:$X,18,0),"")</f>
        <v/>
      </c>
      <c r="BB91" s="127" t="str">
        <f t="shared" si="30"/>
        <v>その他の経費89</v>
      </c>
      <c r="BC91" s="127" t="str">
        <f>IFERROR(+VLOOKUP(BB91,インプットシート!$C:$X,22,0),"")</f>
        <v/>
      </c>
      <c r="BD91" s="127" t="str">
        <f>IFERROR(+VLOOKUP(BB91,インプットシート!$C:$X,18,0),"")</f>
        <v/>
      </c>
      <c r="BF91" s="127" t="str">
        <f t="shared" si="31"/>
        <v>参加費収入89</v>
      </c>
      <c r="BG91" s="127" t="str">
        <f>IFERROR(+VLOOKUP(BF91,インプットシート!$C:$X,22,0),"")</f>
        <v/>
      </c>
      <c r="BH91" s="127" t="str">
        <f>IFERROR(+VLOOKUP(BF91,インプットシート!$C:$X,18,0),"")</f>
        <v/>
      </c>
      <c r="BJ91" s="127" t="str">
        <f t="shared" si="32"/>
        <v>寄付金・協賛金収入89</v>
      </c>
      <c r="BK91" s="127" t="str">
        <f>IFERROR(+VLOOKUP(BJ91,インプットシート!$C:$X,22,0),"")</f>
        <v/>
      </c>
      <c r="BL91" s="127" t="str">
        <f>IFERROR(+VLOOKUP(BJ91,インプットシート!$C:$X,18,0),"")</f>
        <v/>
      </c>
      <c r="BN91" s="127" t="str">
        <f t="shared" si="33"/>
        <v>一般会計繰入金89</v>
      </c>
      <c r="BO91" s="127" t="str">
        <f>IFERROR(+VLOOKUP(BN91,インプットシート!$C:$X,22,0),"")</f>
        <v/>
      </c>
      <c r="BP91" s="127" t="str">
        <f>IFERROR(+VLOOKUP(BN91,インプットシート!$C:$X,18,0),"")</f>
        <v/>
      </c>
    </row>
    <row r="92" spans="1:68">
      <c r="A92">
        <v>90</v>
      </c>
      <c r="B92" s="127" t="str">
        <f t="shared" si="17"/>
        <v>謝金90</v>
      </c>
      <c r="C92" s="127" t="str">
        <f>IFERROR(+VLOOKUP(B92,インプットシート!C:X,22,0),"")</f>
        <v/>
      </c>
      <c r="D92" s="127" t="str">
        <f>IFERROR(+VLOOKUP(B92,インプットシート!C:X,18,0),"")</f>
        <v/>
      </c>
      <c r="F92" s="127" t="str">
        <f t="shared" si="18"/>
        <v>旅費90</v>
      </c>
      <c r="G92" s="127" t="str">
        <f>IFERROR(+VLOOKUP(F92,インプットシート!$C:$X,22,0),"")</f>
        <v/>
      </c>
      <c r="H92" s="127" t="str">
        <f>IFERROR(+VLOOKUP(F92,インプットシート!$C:$X,18,0),"")</f>
        <v/>
      </c>
      <c r="J92" s="127" t="str">
        <f t="shared" si="19"/>
        <v>賃金90</v>
      </c>
      <c r="K92" s="127" t="str">
        <f>IFERROR(+VLOOKUP(J92,インプットシート!$C:$X,22,0),"")</f>
        <v/>
      </c>
      <c r="L92" s="127" t="str">
        <f>IFERROR(+VLOOKUP(J92,インプットシート!$C:$X,18,0),"")</f>
        <v/>
      </c>
      <c r="N92" s="127" t="str">
        <f t="shared" si="20"/>
        <v>家賃90</v>
      </c>
      <c r="O92" s="127" t="str">
        <f>IFERROR(+VLOOKUP(N92,インプットシート!$C:$X,22,0),"")</f>
        <v/>
      </c>
      <c r="P92" s="127" t="str">
        <f>IFERROR(+VLOOKUP(N92,インプットシート!$C:$X,18,0),"")</f>
        <v/>
      </c>
      <c r="R92" s="127" t="str">
        <f t="shared" si="21"/>
        <v>光熱水費90</v>
      </c>
      <c r="S92" s="127" t="str">
        <f>IFERROR(+VLOOKUP(R92,インプットシート!$C:$X,22,0),"")</f>
        <v/>
      </c>
      <c r="T92" s="127" t="str">
        <f>IFERROR(+VLOOKUP(R92,インプットシート!$C:$X,18,0),"")</f>
        <v/>
      </c>
      <c r="V92" s="127" t="str">
        <f t="shared" si="22"/>
        <v>備品購入費90</v>
      </c>
      <c r="W92" s="127" t="str">
        <f>IFERROR(+VLOOKUP(V92,インプットシート!$C:$X,22,0),"")</f>
        <v/>
      </c>
      <c r="X92" s="127" t="str">
        <f>IFERROR(+VLOOKUP(V92,インプットシート!$C:$X,18,0),"")</f>
        <v/>
      </c>
      <c r="Z92" s="127" t="str">
        <f t="shared" si="23"/>
        <v>消耗品費90</v>
      </c>
      <c r="AA92" s="127" t="str">
        <f>IFERROR(+VLOOKUP(Z92,インプットシート!$C:$X,22,0),"")</f>
        <v/>
      </c>
      <c r="AB92" s="127" t="str">
        <f>IFERROR(+VLOOKUP(Z92,インプットシート!$C:$X,18,0),"")</f>
        <v/>
      </c>
      <c r="AD92" s="127" t="str">
        <f t="shared" si="24"/>
        <v>借料損料90</v>
      </c>
      <c r="AE92" s="127" t="str">
        <f>IFERROR(+VLOOKUP(AD92,インプットシート!$C:$X,22,0),"")</f>
        <v/>
      </c>
      <c r="AF92" s="127" t="str">
        <f>IFERROR(+VLOOKUP(AD92,インプットシート!$C:$X,18,0),"")</f>
        <v/>
      </c>
      <c r="AH92" s="127" t="str">
        <f t="shared" si="25"/>
        <v>印刷製本費90</v>
      </c>
      <c r="AI92" s="127" t="str">
        <f>IFERROR(+VLOOKUP(AH92,インプットシート!$C:$X,22,0),"")</f>
        <v/>
      </c>
      <c r="AJ92" s="127" t="str">
        <f>IFERROR(+VLOOKUP(AH92,インプットシート!$C:$X,18,0),"")</f>
        <v/>
      </c>
      <c r="AL92" s="127" t="str">
        <f t="shared" si="26"/>
        <v>通信運搬費90</v>
      </c>
      <c r="AM92" s="127" t="str">
        <f>IFERROR(+VLOOKUP(AL92,インプットシート!$C:$X,22,0),"")</f>
        <v/>
      </c>
      <c r="AN92" s="127" t="str">
        <f>IFERROR(+VLOOKUP(AL92,インプットシート!$C:$X,18,0),"")</f>
        <v/>
      </c>
      <c r="AP92" s="127" t="str">
        <f t="shared" si="27"/>
        <v>委託費90</v>
      </c>
      <c r="AQ92" s="127" t="str">
        <f>IFERROR(+VLOOKUP(AP92,インプットシート!$C:$X,22,0),"")</f>
        <v/>
      </c>
      <c r="AR92" s="127" t="str">
        <f>IFERROR(+VLOOKUP(AP92,インプットシート!$C:$X,18,0),"")</f>
        <v/>
      </c>
      <c r="AT92" s="127" t="str">
        <f t="shared" si="28"/>
        <v>雑役務費90</v>
      </c>
      <c r="AU92" s="127" t="str">
        <f>IFERROR(+VLOOKUP(AT92,インプットシート!$C:$X,22,0),"")</f>
        <v/>
      </c>
      <c r="AV92" s="127" t="str">
        <f>IFERROR(+VLOOKUP(AT92,インプットシート!$C:$X,18,0),"")</f>
        <v/>
      </c>
      <c r="AX92" s="127" t="str">
        <f t="shared" si="29"/>
        <v>保険料90</v>
      </c>
      <c r="AY92" s="127" t="str">
        <f>IFERROR(+VLOOKUP(AX92,インプットシート!$C:$X,22,0),"")</f>
        <v/>
      </c>
      <c r="AZ92" s="127" t="str">
        <f>IFERROR(+VLOOKUP(AX92,インプットシート!$C:$X,18,0),"")</f>
        <v/>
      </c>
      <c r="BB92" s="127" t="str">
        <f t="shared" si="30"/>
        <v>その他の経費90</v>
      </c>
      <c r="BC92" s="127" t="str">
        <f>IFERROR(+VLOOKUP(BB92,インプットシート!$C:$X,22,0),"")</f>
        <v/>
      </c>
      <c r="BD92" s="127" t="str">
        <f>IFERROR(+VLOOKUP(BB92,インプットシート!$C:$X,18,0),"")</f>
        <v/>
      </c>
      <c r="BF92" s="127" t="str">
        <f t="shared" si="31"/>
        <v>参加費収入90</v>
      </c>
      <c r="BG92" s="127" t="str">
        <f>IFERROR(+VLOOKUP(BF92,インプットシート!$C:$X,22,0),"")</f>
        <v/>
      </c>
      <c r="BH92" s="127" t="str">
        <f>IFERROR(+VLOOKUP(BF92,インプットシート!$C:$X,18,0),"")</f>
        <v/>
      </c>
      <c r="BJ92" s="127" t="str">
        <f t="shared" si="32"/>
        <v>寄付金・協賛金収入90</v>
      </c>
      <c r="BK92" s="127" t="str">
        <f>IFERROR(+VLOOKUP(BJ92,インプットシート!$C:$X,22,0),"")</f>
        <v/>
      </c>
      <c r="BL92" s="127" t="str">
        <f>IFERROR(+VLOOKUP(BJ92,インプットシート!$C:$X,18,0),"")</f>
        <v/>
      </c>
      <c r="BN92" s="127" t="str">
        <f t="shared" si="33"/>
        <v>一般会計繰入金90</v>
      </c>
      <c r="BO92" s="127" t="str">
        <f>IFERROR(+VLOOKUP(BN92,インプットシート!$C:$X,22,0),"")</f>
        <v/>
      </c>
      <c r="BP92" s="127" t="str">
        <f>IFERROR(+VLOOKUP(BN92,インプットシート!$C:$X,18,0),"")</f>
        <v/>
      </c>
    </row>
    <row r="93" spans="1:68">
      <c r="A93">
        <v>91</v>
      </c>
      <c r="B93" s="127" t="str">
        <f t="shared" si="17"/>
        <v>謝金91</v>
      </c>
      <c r="C93" s="127" t="str">
        <f>IFERROR(+VLOOKUP(B93,インプットシート!C:X,22,0),"")</f>
        <v/>
      </c>
      <c r="D93" s="127" t="str">
        <f>IFERROR(+VLOOKUP(B93,インプットシート!C:X,18,0),"")</f>
        <v/>
      </c>
      <c r="F93" s="127" t="str">
        <f t="shared" si="18"/>
        <v>旅費91</v>
      </c>
      <c r="G93" s="127" t="str">
        <f>IFERROR(+VLOOKUP(F93,インプットシート!$C:$X,22,0),"")</f>
        <v/>
      </c>
      <c r="H93" s="127" t="str">
        <f>IFERROR(+VLOOKUP(F93,インプットシート!$C:$X,18,0),"")</f>
        <v/>
      </c>
      <c r="J93" s="127" t="str">
        <f t="shared" si="19"/>
        <v>賃金91</v>
      </c>
      <c r="K93" s="127" t="str">
        <f>IFERROR(+VLOOKUP(J93,インプットシート!$C:$X,22,0),"")</f>
        <v/>
      </c>
      <c r="L93" s="127" t="str">
        <f>IFERROR(+VLOOKUP(J93,インプットシート!$C:$X,18,0),"")</f>
        <v/>
      </c>
      <c r="N93" s="127" t="str">
        <f t="shared" si="20"/>
        <v>家賃91</v>
      </c>
      <c r="O93" s="127" t="str">
        <f>IFERROR(+VLOOKUP(N93,インプットシート!$C:$X,22,0),"")</f>
        <v/>
      </c>
      <c r="P93" s="127" t="str">
        <f>IFERROR(+VLOOKUP(N93,インプットシート!$C:$X,18,0),"")</f>
        <v/>
      </c>
      <c r="R93" s="127" t="str">
        <f t="shared" si="21"/>
        <v>光熱水費91</v>
      </c>
      <c r="S93" s="127" t="str">
        <f>IFERROR(+VLOOKUP(R93,インプットシート!$C:$X,22,0),"")</f>
        <v/>
      </c>
      <c r="T93" s="127" t="str">
        <f>IFERROR(+VLOOKUP(R93,インプットシート!$C:$X,18,0),"")</f>
        <v/>
      </c>
      <c r="V93" s="127" t="str">
        <f t="shared" si="22"/>
        <v>備品購入費91</v>
      </c>
      <c r="W93" s="127" t="str">
        <f>IFERROR(+VLOOKUP(V93,インプットシート!$C:$X,22,0),"")</f>
        <v/>
      </c>
      <c r="X93" s="127" t="str">
        <f>IFERROR(+VLOOKUP(V93,インプットシート!$C:$X,18,0),"")</f>
        <v/>
      </c>
      <c r="Z93" s="127" t="str">
        <f t="shared" si="23"/>
        <v>消耗品費91</v>
      </c>
      <c r="AA93" s="127" t="str">
        <f>IFERROR(+VLOOKUP(Z93,インプットシート!$C:$X,22,0),"")</f>
        <v/>
      </c>
      <c r="AB93" s="127" t="str">
        <f>IFERROR(+VLOOKUP(Z93,インプットシート!$C:$X,18,0),"")</f>
        <v/>
      </c>
      <c r="AD93" s="127" t="str">
        <f t="shared" si="24"/>
        <v>借料損料91</v>
      </c>
      <c r="AE93" s="127" t="str">
        <f>IFERROR(+VLOOKUP(AD93,インプットシート!$C:$X,22,0),"")</f>
        <v/>
      </c>
      <c r="AF93" s="127" t="str">
        <f>IFERROR(+VLOOKUP(AD93,インプットシート!$C:$X,18,0),"")</f>
        <v/>
      </c>
      <c r="AH93" s="127" t="str">
        <f t="shared" si="25"/>
        <v>印刷製本費91</v>
      </c>
      <c r="AI93" s="127" t="str">
        <f>IFERROR(+VLOOKUP(AH93,インプットシート!$C:$X,22,0),"")</f>
        <v/>
      </c>
      <c r="AJ93" s="127" t="str">
        <f>IFERROR(+VLOOKUP(AH93,インプットシート!$C:$X,18,0),"")</f>
        <v/>
      </c>
      <c r="AL93" s="127" t="str">
        <f t="shared" si="26"/>
        <v>通信運搬費91</v>
      </c>
      <c r="AM93" s="127" t="str">
        <f>IFERROR(+VLOOKUP(AL93,インプットシート!$C:$X,22,0),"")</f>
        <v/>
      </c>
      <c r="AN93" s="127" t="str">
        <f>IFERROR(+VLOOKUP(AL93,インプットシート!$C:$X,18,0),"")</f>
        <v/>
      </c>
      <c r="AP93" s="127" t="str">
        <f t="shared" si="27"/>
        <v>委託費91</v>
      </c>
      <c r="AQ93" s="127" t="str">
        <f>IFERROR(+VLOOKUP(AP93,インプットシート!$C:$X,22,0),"")</f>
        <v/>
      </c>
      <c r="AR93" s="127" t="str">
        <f>IFERROR(+VLOOKUP(AP93,インプットシート!$C:$X,18,0),"")</f>
        <v/>
      </c>
      <c r="AT93" s="127" t="str">
        <f t="shared" si="28"/>
        <v>雑役務費91</v>
      </c>
      <c r="AU93" s="127" t="str">
        <f>IFERROR(+VLOOKUP(AT93,インプットシート!$C:$X,22,0),"")</f>
        <v/>
      </c>
      <c r="AV93" s="127" t="str">
        <f>IFERROR(+VLOOKUP(AT93,インプットシート!$C:$X,18,0),"")</f>
        <v/>
      </c>
      <c r="AX93" s="127" t="str">
        <f t="shared" si="29"/>
        <v>保険料91</v>
      </c>
      <c r="AY93" s="127" t="str">
        <f>IFERROR(+VLOOKUP(AX93,インプットシート!$C:$X,22,0),"")</f>
        <v/>
      </c>
      <c r="AZ93" s="127" t="str">
        <f>IFERROR(+VLOOKUP(AX93,インプットシート!$C:$X,18,0),"")</f>
        <v/>
      </c>
      <c r="BB93" s="127" t="str">
        <f t="shared" si="30"/>
        <v>その他の経費91</v>
      </c>
      <c r="BC93" s="127" t="str">
        <f>IFERROR(+VLOOKUP(BB93,インプットシート!$C:$X,22,0),"")</f>
        <v/>
      </c>
      <c r="BD93" s="127" t="str">
        <f>IFERROR(+VLOOKUP(BB93,インプットシート!$C:$X,18,0),"")</f>
        <v/>
      </c>
      <c r="BF93" s="127" t="str">
        <f t="shared" si="31"/>
        <v>参加費収入91</v>
      </c>
      <c r="BG93" s="127" t="str">
        <f>IFERROR(+VLOOKUP(BF93,インプットシート!$C:$X,22,0),"")</f>
        <v/>
      </c>
      <c r="BH93" s="127" t="str">
        <f>IFERROR(+VLOOKUP(BF93,インプットシート!$C:$X,18,0),"")</f>
        <v/>
      </c>
      <c r="BJ93" s="127" t="str">
        <f t="shared" si="32"/>
        <v>寄付金・協賛金収入91</v>
      </c>
      <c r="BK93" s="127" t="str">
        <f>IFERROR(+VLOOKUP(BJ93,インプットシート!$C:$X,22,0),"")</f>
        <v/>
      </c>
      <c r="BL93" s="127" t="str">
        <f>IFERROR(+VLOOKUP(BJ93,インプットシート!$C:$X,18,0),"")</f>
        <v/>
      </c>
      <c r="BN93" s="127" t="str">
        <f t="shared" si="33"/>
        <v>一般会計繰入金91</v>
      </c>
      <c r="BO93" s="127" t="str">
        <f>IFERROR(+VLOOKUP(BN93,インプットシート!$C:$X,22,0),"")</f>
        <v/>
      </c>
      <c r="BP93" s="127" t="str">
        <f>IFERROR(+VLOOKUP(BN93,インプットシート!$C:$X,18,0),"")</f>
        <v/>
      </c>
    </row>
    <row r="94" spans="1:68">
      <c r="A94">
        <v>92</v>
      </c>
      <c r="B94" s="127" t="str">
        <f t="shared" si="17"/>
        <v>謝金92</v>
      </c>
      <c r="C94" s="127" t="str">
        <f>IFERROR(+VLOOKUP(B94,インプットシート!C:X,22,0),"")</f>
        <v/>
      </c>
      <c r="D94" s="127" t="str">
        <f>IFERROR(+VLOOKUP(B94,インプットシート!C:X,18,0),"")</f>
        <v/>
      </c>
      <c r="F94" s="127" t="str">
        <f t="shared" si="18"/>
        <v>旅費92</v>
      </c>
      <c r="G94" s="127" t="str">
        <f>IFERROR(+VLOOKUP(F94,インプットシート!$C:$X,22,0),"")</f>
        <v/>
      </c>
      <c r="H94" s="127" t="str">
        <f>IFERROR(+VLOOKUP(F94,インプットシート!$C:$X,18,0),"")</f>
        <v/>
      </c>
      <c r="J94" s="127" t="str">
        <f t="shared" si="19"/>
        <v>賃金92</v>
      </c>
      <c r="K94" s="127" t="str">
        <f>IFERROR(+VLOOKUP(J94,インプットシート!$C:$X,22,0),"")</f>
        <v/>
      </c>
      <c r="L94" s="127" t="str">
        <f>IFERROR(+VLOOKUP(J94,インプットシート!$C:$X,18,0),"")</f>
        <v/>
      </c>
      <c r="N94" s="127" t="str">
        <f t="shared" si="20"/>
        <v>家賃92</v>
      </c>
      <c r="O94" s="127" t="str">
        <f>IFERROR(+VLOOKUP(N94,インプットシート!$C:$X,22,0),"")</f>
        <v/>
      </c>
      <c r="P94" s="127" t="str">
        <f>IFERROR(+VLOOKUP(N94,インプットシート!$C:$X,18,0),"")</f>
        <v/>
      </c>
      <c r="R94" s="127" t="str">
        <f t="shared" si="21"/>
        <v>光熱水費92</v>
      </c>
      <c r="S94" s="127" t="str">
        <f>IFERROR(+VLOOKUP(R94,インプットシート!$C:$X,22,0),"")</f>
        <v/>
      </c>
      <c r="T94" s="127" t="str">
        <f>IFERROR(+VLOOKUP(R94,インプットシート!$C:$X,18,0),"")</f>
        <v/>
      </c>
      <c r="V94" s="127" t="str">
        <f t="shared" si="22"/>
        <v>備品購入費92</v>
      </c>
      <c r="W94" s="127" t="str">
        <f>IFERROR(+VLOOKUP(V94,インプットシート!$C:$X,22,0),"")</f>
        <v/>
      </c>
      <c r="X94" s="127" t="str">
        <f>IFERROR(+VLOOKUP(V94,インプットシート!$C:$X,18,0),"")</f>
        <v/>
      </c>
      <c r="Z94" s="127" t="str">
        <f t="shared" si="23"/>
        <v>消耗品費92</v>
      </c>
      <c r="AA94" s="127" t="str">
        <f>IFERROR(+VLOOKUP(Z94,インプットシート!$C:$X,22,0),"")</f>
        <v/>
      </c>
      <c r="AB94" s="127" t="str">
        <f>IFERROR(+VLOOKUP(Z94,インプットシート!$C:$X,18,0),"")</f>
        <v/>
      </c>
      <c r="AD94" s="127" t="str">
        <f t="shared" si="24"/>
        <v>借料損料92</v>
      </c>
      <c r="AE94" s="127" t="str">
        <f>IFERROR(+VLOOKUP(AD94,インプットシート!$C:$X,22,0),"")</f>
        <v/>
      </c>
      <c r="AF94" s="127" t="str">
        <f>IFERROR(+VLOOKUP(AD94,インプットシート!$C:$X,18,0),"")</f>
        <v/>
      </c>
      <c r="AH94" s="127" t="str">
        <f t="shared" si="25"/>
        <v>印刷製本費92</v>
      </c>
      <c r="AI94" s="127" t="str">
        <f>IFERROR(+VLOOKUP(AH94,インプットシート!$C:$X,22,0),"")</f>
        <v/>
      </c>
      <c r="AJ94" s="127" t="str">
        <f>IFERROR(+VLOOKUP(AH94,インプットシート!$C:$X,18,0),"")</f>
        <v/>
      </c>
      <c r="AL94" s="127" t="str">
        <f t="shared" si="26"/>
        <v>通信運搬費92</v>
      </c>
      <c r="AM94" s="127" t="str">
        <f>IFERROR(+VLOOKUP(AL94,インプットシート!$C:$X,22,0),"")</f>
        <v/>
      </c>
      <c r="AN94" s="127" t="str">
        <f>IFERROR(+VLOOKUP(AL94,インプットシート!$C:$X,18,0),"")</f>
        <v/>
      </c>
      <c r="AP94" s="127" t="str">
        <f t="shared" si="27"/>
        <v>委託費92</v>
      </c>
      <c r="AQ94" s="127" t="str">
        <f>IFERROR(+VLOOKUP(AP94,インプットシート!$C:$X,22,0),"")</f>
        <v/>
      </c>
      <c r="AR94" s="127" t="str">
        <f>IFERROR(+VLOOKUP(AP94,インプットシート!$C:$X,18,0),"")</f>
        <v/>
      </c>
      <c r="AT94" s="127" t="str">
        <f t="shared" si="28"/>
        <v>雑役務費92</v>
      </c>
      <c r="AU94" s="127" t="str">
        <f>IFERROR(+VLOOKUP(AT94,インプットシート!$C:$X,22,0),"")</f>
        <v/>
      </c>
      <c r="AV94" s="127" t="str">
        <f>IFERROR(+VLOOKUP(AT94,インプットシート!$C:$X,18,0),"")</f>
        <v/>
      </c>
      <c r="AX94" s="127" t="str">
        <f t="shared" si="29"/>
        <v>保険料92</v>
      </c>
      <c r="AY94" s="127" t="str">
        <f>IFERROR(+VLOOKUP(AX94,インプットシート!$C:$X,22,0),"")</f>
        <v/>
      </c>
      <c r="AZ94" s="127" t="str">
        <f>IFERROR(+VLOOKUP(AX94,インプットシート!$C:$X,18,0),"")</f>
        <v/>
      </c>
      <c r="BB94" s="127" t="str">
        <f t="shared" si="30"/>
        <v>その他の経費92</v>
      </c>
      <c r="BC94" s="127" t="str">
        <f>IFERROR(+VLOOKUP(BB94,インプットシート!$C:$X,22,0),"")</f>
        <v/>
      </c>
      <c r="BD94" s="127" t="str">
        <f>IFERROR(+VLOOKUP(BB94,インプットシート!$C:$X,18,0),"")</f>
        <v/>
      </c>
      <c r="BF94" s="127" t="str">
        <f t="shared" si="31"/>
        <v>参加費収入92</v>
      </c>
      <c r="BG94" s="127" t="str">
        <f>IFERROR(+VLOOKUP(BF94,インプットシート!$C:$X,22,0),"")</f>
        <v/>
      </c>
      <c r="BH94" s="127" t="str">
        <f>IFERROR(+VLOOKUP(BF94,インプットシート!$C:$X,18,0),"")</f>
        <v/>
      </c>
      <c r="BJ94" s="127" t="str">
        <f t="shared" si="32"/>
        <v>寄付金・協賛金収入92</v>
      </c>
      <c r="BK94" s="127" t="str">
        <f>IFERROR(+VLOOKUP(BJ94,インプットシート!$C:$X,22,0),"")</f>
        <v/>
      </c>
      <c r="BL94" s="127" t="str">
        <f>IFERROR(+VLOOKUP(BJ94,インプットシート!$C:$X,18,0),"")</f>
        <v/>
      </c>
      <c r="BN94" s="127" t="str">
        <f t="shared" si="33"/>
        <v>一般会計繰入金92</v>
      </c>
      <c r="BO94" s="127" t="str">
        <f>IFERROR(+VLOOKUP(BN94,インプットシート!$C:$X,22,0),"")</f>
        <v/>
      </c>
      <c r="BP94" s="127" t="str">
        <f>IFERROR(+VLOOKUP(BN94,インプットシート!$C:$X,18,0),"")</f>
        <v/>
      </c>
    </row>
    <row r="95" spans="1:68">
      <c r="A95">
        <v>93</v>
      </c>
      <c r="B95" s="127" t="str">
        <f t="shared" si="17"/>
        <v>謝金93</v>
      </c>
      <c r="C95" s="127" t="str">
        <f>IFERROR(+VLOOKUP(B95,インプットシート!C:X,22,0),"")</f>
        <v/>
      </c>
      <c r="D95" s="127" t="str">
        <f>IFERROR(+VLOOKUP(B95,インプットシート!C:X,18,0),"")</f>
        <v/>
      </c>
      <c r="F95" s="127" t="str">
        <f t="shared" si="18"/>
        <v>旅費93</v>
      </c>
      <c r="G95" s="127" t="str">
        <f>IFERROR(+VLOOKUP(F95,インプットシート!$C:$X,22,0),"")</f>
        <v/>
      </c>
      <c r="H95" s="127" t="str">
        <f>IFERROR(+VLOOKUP(F95,インプットシート!$C:$X,18,0),"")</f>
        <v/>
      </c>
      <c r="J95" s="127" t="str">
        <f t="shared" si="19"/>
        <v>賃金93</v>
      </c>
      <c r="K95" s="127" t="str">
        <f>IFERROR(+VLOOKUP(J95,インプットシート!$C:$X,22,0),"")</f>
        <v/>
      </c>
      <c r="L95" s="127" t="str">
        <f>IFERROR(+VLOOKUP(J95,インプットシート!$C:$X,18,0),"")</f>
        <v/>
      </c>
      <c r="N95" s="127" t="str">
        <f t="shared" si="20"/>
        <v>家賃93</v>
      </c>
      <c r="O95" s="127" t="str">
        <f>IFERROR(+VLOOKUP(N95,インプットシート!$C:$X,22,0),"")</f>
        <v/>
      </c>
      <c r="P95" s="127" t="str">
        <f>IFERROR(+VLOOKUP(N95,インプットシート!$C:$X,18,0),"")</f>
        <v/>
      </c>
      <c r="R95" s="127" t="str">
        <f t="shared" si="21"/>
        <v>光熱水費93</v>
      </c>
      <c r="S95" s="127" t="str">
        <f>IFERROR(+VLOOKUP(R95,インプットシート!$C:$X,22,0),"")</f>
        <v/>
      </c>
      <c r="T95" s="127" t="str">
        <f>IFERROR(+VLOOKUP(R95,インプットシート!$C:$X,18,0),"")</f>
        <v/>
      </c>
      <c r="V95" s="127" t="str">
        <f t="shared" si="22"/>
        <v>備品購入費93</v>
      </c>
      <c r="W95" s="127" t="str">
        <f>IFERROR(+VLOOKUP(V95,インプットシート!$C:$X,22,0),"")</f>
        <v/>
      </c>
      <c r="X95" s="127" t="str">
        <f>IFERROR(+VLOOKUP(V95,インプットシート!$C:$X,18,0),"")</f>
        <v/>
      </c>
      <c r="Z95" s="127" t="str">
        <f t="shared" si="23"/>
        <v>消耗品費93</v>
      </c>
      <c r="AA95" s="127" t="str">
        <f>IFERROR(+VLOOKUP(Z95,インプットシート!$C:$X,22,0),"")</f>
        <v/>
      </c>
      <c r="AB95" s="127" t="str">
        <f>IFERROR(+VLOOKUP(Z95,インプットシート!$C:$X,18,0),"")</f>
        <v/>
      </c>
      <c r="AD95" s="127" t="str">
        <f t="shared" si="24"/>
        <v>借料損料93</v>
      </c>
      <c r="AE95" s="127" t="str">
        <f>IFERROR(+VLOOKUP(AD95,インプットシート!$C:$X,22,0),"")</f>
        <v/>
      </c>
      <c r="AF95" s="127" t="str">
        <f>IFERROR(+VLOOKUP(AD95,インプットシート!$C:$X,18,0),"")</f>
        <v/>
      </c>
      <c r="AH95" s="127" t="str">
        <f t="shared" si="25"/>
        <v>印刷製本費93</v>
      </c>
      <c r="AI95" s="127" t="str">
        <f>IFERROR(+VLOOKUP(AH95,インプットシート!$C:$X,22,0),"")</f>
        <v/>
      </c>
      <c r="AJ95" s="127" t="str">
        <f>IFERROR(+VLOOKUP(AH95,インプットシート!$C:$X,18,0),"")</f>
        <v/>
      </c>
      <c r="AL95" s="127" t="str">
        <f t="shared" si="26"/>
        <v>通信運搬費93</v>
      </c>
      <c r="AM95" s="127" t="str">
        <f>IFERROR(+VLOOKUP(AL95,インプットシート!$C:$X,22,0),"")</f>
        <v/>
      </c>
      <c r="AN95" s="127" t="str">
        <f>IFERROR(+VLOOKUP(AL95,インプットシート!$C:$X,18,0),"")</f>
        <v/>
      </c>
      <c r="AP95" s="127" t="str">
        <f t="shared" si="27"/>
        <v>委託費93</v>
      </c>
      <c r="AQ95" s="127" t="str">
        <f>IFERROR(+VLOOKUP(AP95,インプットシート!$C:$X,22,0),"")</f>
        <v/>
      </c>
      <c r="AR95" s="127" t="str">
        <f>IFERROR(+VLOOKUP(AP95,インプットシート!$C:$X,18,0),"")</f>
        <v/>
      </c>
      <c r="AT95" s="127" t="str">
        <f t="shared" si="28"/>
        <v>雑役務費93</v>
      </c>
      <c r="AU95" s="127" t="str">
        <f>IFERROR(+VLOOKUP(AT95,インプットシート!$C:$X,22,0),"")</f>
        <v/>
      </c>
      <c r="AV95" s="127" t="str">
        <f>IFERROR(+VLOOKUP(AT95,インプットシート!$C:$X,18,0),"")</f>
        <v/>
      </c>
      <c r="AX95" s="127" t="str">
        <f t="shared" si="29"/>
        <v>保険料93</v>
      </c>
      <c r="AY95" s="127" t="str">
        <f>IFERROR(+VLOOKUP(AX95,インプットシート!$C:$X,22,0),"")</f>
        <v/>
      </c>
      <c r="AZ95" s="127" t="str">
        <f>IFERROR(+VLOOKUP(AX95,インプットシート!$C:$X,18,0),"")</f>
        <v/>
      </c>
      <c r="BB95" s="127" t="str">
        <f t="shared" si="30"/>
        <v>その他の経費93</v>
      </c>
      <c r="BC95" s="127" t="str">
        <f>IFERROR(+VLOOKUP(BB95,インプットシート!$C:$X,22,0),"")</f>
        <v/>
      </c>
      <c r="BD95" s="127" t="str">
        <f>IFERROR(+VLOOKUP(BB95,インプットシート!$C:$X,18,0),"")</f>
        <v/>
      </c>
      <c r="BF95" s="127" t="str">
        <f t="shared" si="31"/>
        <v>参加費収入93</v>
      </c>
      <c r="BG95" s="127" t="str">
        <f>IFERROR(+VLOOKUP(BF95,インプットシート!$C:$X,22,0),"")</f>
        <v/>
      </c>
      <c r="BH95" s="127" t="str">
        <f>IFERROR(+VLOOKUP(BF95,インプットシート!$C:$X,18,0),"")</f>
        <v/>
      </c>
      <c r="BJ95" s="127" t="str">
        <f t="shared" si="32"/>
        <v>寄付金・協賛金収入93</v>
      </c>
      <c r="BK95" s="127" t="str">
        <f>IFERROR(+VLOOKUP(BJ95,インプットシート!$C:$X,22,0),"")</f>
        <v/>
      </c>
      <c r="BL95" s="127" t="str">
        <f>IFERROR(+VLOOKUP(BJ95,インプットシート!$C:$X,18,0),"")</f>
        <v/>
      </c>
      <c r="BN95" s="127" t="str">
        <f t="shared" si="33"/>
        <v>一般会計繰入金93</v>
      </c>
      <c r="BO95" s="127" t="str">
        <f>IFERROR(+VLOOKUP(BN95,インプットシート!$C:$X,22,0),"")</f>
        <v/>
      </c>
      <c r="BP95" s="127" t="str">
        <f>IFERROR(+VLOOKUP(BN95,インプットシート!$C:$X,18,0),"")</f>
        <v/>
      </c>
    </row>
    <row r="96" spans="1:68">
      <c r="A96">
        <v>94</v>
      </c>
      <c r="B96" s="127" t="str">
        <f t="shared" si="17"/>
        <v>謝金94</v>
      </c>
      <c r="C96" s="127" t="str">
        <f>IFERROR(+VLOOKUP(B96,インプットシート!C:X,22,0),"")</f>
        <v/>
      </c>
      <c r="D96" s="127" t="str">
        <f>IFERROR(+VLOOKUP(B96,インプットシート!C:X,18,0),"")</f>
        <v/>
      </c>
      <c r="F96" s="127" t="str">
        <f t="shared" si="18"/>
        <v>旅費94</v>
      </c>
      <c r="G96" s="127" t="str">
        <f>IFERROR(+VLOOKUP(F96,インプットシート!$C:$X,22,0),"")</f>
        <v/>
      </c>
      <c r="H96" s="127" t="str">
        <f>IFERROR(+VLOOKUP(F96,インプットシート!$C:$X,18,0),"")</f>
        <v/>
      </c>
      <c r="J96" s="127" t="str">
        <f t="shared" si="19"/>
        <v>賃金94</v>
      </c>
      <c r="K96" s="127" t="str">
        <f>IFERROR(+VLOOKUP(J96,インプットシート!$C:$X,22,0),"")</f>
        <v/>
      </c>
      <c r="L96" s="127" t="str">
        <f>IFERROR(+VLOOKUP(J96,インプットシート!$C:$X,18,0),"")</f>
        <v/>
      </c>
      <c r="N96" s="127" t="str">
        <f t="shared" si="20"/>
        <v>家賃94</v>
      </c>
      <c r="O96" s="127" t="str">
        <f>IFERROR(+VLOOKUP(N96,インプットシート!$C:$X,22,0),"")</f>
        <v/>
      </c>
      <c r="P96" s="127" t="str">
        <f>IFERROR(+VLOOKUP(N96,インプットシート!$C:$X,18,0),"")</f>
        <v/>
      </c>
      <c r="R96" s="127" t="str">
        <f t="shared" si="21"/>
        <v>光熱水費94</v>
      </c>
      <c r="S96" s="127" t="str">
        <f>IFERROR(+VLOOKUP(R96,インプットシート!$C:$X,22,0),"")</f>
        <v/>
      </c>
      <c r="T96" s="127" t="str">
        <f>IFERROR(+VLOOKUP(R96,インプットシート!$C:$X,18,0),"")</f>
        <v/>
      </c>
      <c r="V96" s="127" t="str">
        <f t="shared" si="22"/>
        <v>備品購入費94</v>
      </c>
      <c r="W96" s="127" t="str">
        <f>IFERROR(+VLOOKUP(V96,インプットシート!$C:$X,22,0),"")</f>
        <v/>
      </c>
      <c r="X96" s="127" t="str">
        <f>IFERROR(+VLOOKUP(V96,インプットシート!$C:$X,18,0),"")</f>
        <v/>
      </c>
      <c r="Z96" s="127" t="str">
        <f t="shared" si="23"/>
        <v>消耗品費94</v>
      </c>
      <c r="AA96" s="127" t="str">
        <f>IFERROR(+VLOOKUP(Z96,インプットシート!$C:$X,22,0),"")</f>
        <v/>
      </c>
      <c r="AB96" s="127" t="str">
        <f>IFERROR(+VLOOKUP(Z96,インプットシート!$C:$X,18,0),"")</f>
        <v/>
      </c>
      <c r="AD96" s="127" t="str">
        <f t="shared" si="24"/>
        <v>借料損料94</v>
      </c>
      <c r="AE96" s="127" t="str">
        <f>IFERROR(+VLOOKUP(AD96,インプットシート!$C:$X,22,0),"")</f>
        <v/>
      </c>
      <c r="AF96" s="127" t="str">
        <f>IFERROR(+VLOOKUP(AD96,インプットシート!$C:$X,18,0),"")</f>
        <v/>
      </c>
      <c r="AH96" s="127" t="str">
        <f t="shared" si="25"/>
        <v>印刷製本費94</v>
      </c>
      <c r="AI96" s="127" t="str">
        <f>IFERROR(+VLOOKUP(AH96,インプットシート!$C:$X,22,0),"")</f>
        <v/>
      </c>
      <c r="AJ96" s="127" t="str">
        <f>IFERROR(+VLOOKUP(AH96,インプットシート!$C:$X,18,0),"")</f>
        <v/>
      </c>
      <c r="AL96" s="127" t="str">
        <f t="shared" si="26"/>
        <v>通信運搬費94</v>
      </c>
      <c r="AM96" s="127" t="str">
        <f>IFERROR(+VLOOKUP(AL96,インプットシート!$C:$X,22,0),"")</f>
        <v/>
      </c>
      <c r="AN96" s="127" t="str">
        <f>IFERROR(+VLOOKUP(AL96,インプットシート!$C:$X,18,0),"")</f>
        <v/>
      </c>
      <c r="AP96" s="127" t="str">
        <f t="shared" si="27"/>
        <v>委託費94</v>
      </c>
      <c r="AQ96" s="127" t="str">
        <f>IFERROR(+VLOOKUP(AP96,インプットシート!$C:$X,22,0),"")</f>
        <v/>
      </c>
      <c r="AR96" s="127" t="str">
        <f>IFERROR(+VLOOKUP(AP96,インプットシート!$C:$X,18,0),"")</f>
        <v/>
      </c>
      <c r="AT96" s="127" t="str">
        <f t="shared" si="28"/>
        <v>雑役務費94</v>
      </c>
      <c r="AU96" s="127" t="str">
        <f>IFERROR(+VLOOKUP(AT96,インプットシート!$C:$X,22,0),"")</f>
        <v/>
      </c>
      <c r="AV96" s="127" t="str">
        <f>IFERROR(+VLOOKUP(AT96,インプットシート!$C:$X,18,0),"")</f>
        <v/>
      </c>
      <c r="AX96" s="127" t="str">
        <f t="shared" si="29"/>
        <v>保険料94</v>
      </c>
      <c r="AY96" s="127" t="str">
        <f>IFERROR(+VLOOKUP(AX96,インプットシート!$C:$X,22,0),"")</f>
        <v/>
      </c>
      <c r="AZ96" s="127" t="str">
        <f>IFERROR(+VLOOKUP(AX96,インプットシート!$C:$X,18,0),"")</f>
        <v/>
      </c>
      <c r="BB96" s="127" t="str">
        <f t="shared" si="30"/>
        <v>その他の経費94</v>
      </c>
      <c r="BC96" s="127" t="str">
        <f>IFERROR(+VLOOKUP(BB96,インプットシート!$C:$X,22,0),"")</f>
        <v/>
      </c>
      <c r="BD96" s="127" t="str">
        <f>IFERROR(+VLOOKUP(BB96,インプットシート!$C:$X,18,0),"")</f>
        <v/>
      </c>
      <c r="BF96" s="127" t="str">
        <f t="shared" si="31"/>
        <v>参加費収入94</v>
      </c>
      <c r="BG96" s="127" t="str">
        <f>IFERROR(+VLOOKUP(BF96,インプットシート!$C:$X,22,0),"")</f>
        <v/>
      </c>
      <c r="BH96" s="127" t="str">
        <f>IFERROR(+VLOOKUP(BF96,インプットシート!$C:$X,18,0),"")</f>
        <v/>
      </c>
      <c r="BJ96" s="127" t="str">
        <f t="shared" si="32"/>
        <v>寄付金・協賛金収入94</v>
      </c>
      <c r="BK96" s="127" t="str">
        <f>IFERROR(+VLOOKUP(BJ96,インプットシート!$C:$X,22,0),"")</f>
        <v/>
      </c>
      <c r="BL96" s="127" t="str">
        <f>IFERROR(+VLOOKUP(BJ96,インプットシート!$C:$X,18,0),"")</f>
        <v/>
      </c>
      <c r="BN96" s="127" t="str">
        <f t="shared" si="33"/>
        <v>一般会計繰入金94</v>
      </c>
      <c r="BO96" s="127" t="str">
        <f>IFERROR(+VLOOKUP(BN96,インプットシート!$C:$X,22,0),"")</f>
        <v/>
      </c>
      <c r="BP96" s="127" t="str">
        <f>IFERROR(+VLOOKUP(BN96,インプットシート!$C:$X,18,0),"")</f>
        <v/>
      </c>
    </row>
    <row r="97" spans="1:68">
      <c r="A97">
        <v>95</v>
      </c>
      <c r="B97" s="127" t="str">
        <f t="shared" si="17"/>
        <v>謝金95</v>
      </c>
      <c r="C97" s="127" t="str">
        <f>IFERROR(+VLOOKUP(B97,インプットシート!C:X,22,0),"")</f>
        <v/>
      </c>
      <c r="D97" s="127" t="str">
        <f>IFERROR(+VLOOKUP(B97,インプットシート!C:X,18,0),"")</f>
        <v/>
      </c>
      <c r="F97" s="127" t="str">
        <f t="shared" si="18"/>
        <v>旅費95</v>
      </c>
      <c r="G97" s="127" t="str">
        <f>IFERROR(+VLOOKUP(F97,インプットシート!$C:$X,22,0),"")</f>
        <v/>
      </c>
      <c r="H97" s="127" t="str">
        <f>IFERROR(+VLOOKUP(F97,インプットシート!$C:$X,18,0),"")</f>
        <v/>
      </c>
      <c r="J97" s="127" t="str">
        <f t="shared" si="19"/>
        <v>賃金95</v>
      </c>
      <c r="K97" s="127" t="str">
        <f>IFERROR(+VLOOKUP(J97,インプットシート!$C:$X,22,0),"")</f>
        <v/>
      </c>
      <c r="L97" s="127" t="str">
        <f>IFERROR(+VLOOKUP(J97,インプットシート!$C:$X,18,0),"")</f>
        <v/>
      </c>
      <c r="N97" s="127" t="str">
        <f t="shared" si="20"/>
        <v>家賃95</v>
      </c>
      <c r="O97" s="127" t="str">
        <f>IFERROR(+VLOOKUP(N97,インプットシート!$C:$X,22,0),"")</f>
        <v/>
      </c>
      <c r="P97" s="127" t="str">
        <f>IFERROR(+VLOOKUP(N97,インプットシート!$C:$X,18,0),"")</f>
        <v/>
      </c>
      <c r="R97" s="127" t="str">
        <f t="shared" si="21"/>
        <v>光熱水費95</v>
      </c>
      <c r="S97" s="127" t="str">
        <f>IFERROR(+VLOOKUP(R97,インプットシート!$C:$X,22,0),"")</f>
        <v/>
      </c>
      <c r="T97" s="127" t="str">
        <f>IFERROR(+VLOOKUP(R97,インプットシート!$C:$X,18,0),"")</f>
        <v/>
      </c>
      <c r="V97" s="127" t="str">
        <f t="shared" si="22"/>
        <v>備品購入費95</v>
      </c>
      <c r="W97" s="127" t="str">
        <f>IFERROR(+VLOOKUP(V97,インプットシート!$C:$X,22,0),"")</f>
        <v/>
      </c>
      <c r="X97" s="127" t="str">
        <f>IFERROR(+VLOOKUP(V97,インプットシート!$C:$X,18,0),"")</f>
        <v/>
      </c>
      <c r="Z97" s="127" t="str">
        <f t="shared" si="23"/>
        <v>消耗品費95</v>
      </c>
      <c r="AA97" s="127" t="str">
        <f>IFERROR(+VLOOKUP(Z97,インプットシート!$C:$X,22,0),"")</f>
        <v/>
      </c>
      <c r="AB97" s="127" t="str">
        <f>IFERROR(+VLOOKUP(Z97,インプットシート!$C:$X,18,0),"")</f>
        <v/>
      </c>
      <c r="AD97" s="127" t="str">
        <f t="shared" si="24"/>
        <v>借料損料95</v>
      </c>
      <c r="AE97" s="127" t="str">
        <f>IFERROR(+VLOOKUP(AD97,インプットシート!$C:$X,22,0),"")</f>
        <v/>
      </c>
      <c r="AF97" s="127" t="str">
        <f>IFERROR(+VLOOKUP(AD97,インプットシート!$C:$X,18,0),"")</f>
        <v/>
      </c>
      <c r="AH97" s="127" t="str">
        <f t="shared" si="25"/>
        <v>印刷製本費95</v>
      </c>
      <c r="AI97" s="127" t="str">
        <f>IFERROR(+VLOOKUP(AH97,インプットシート!$C:$X,22,0),"")</f>
        <v/>
      </c>
      <c r="AJ97" s="127" t="str">
        <f>IFERROR(+VLOOKUP(AH97,インプットシート!$C:$X,18,0),"")</f>
        <v/>
      </c>
      <c r="AL97" s="127" t="str">
        <f t="shared" si="26"/>
        <v>通信運搬費95</v>
      </c>
      <c r="AM97" s="127" t="str">
        <f>IFERROR(+VLOOKUP(AL97,インプットシート!$C:$X,22,0),"")</f>
        <v/>
      </c>
      <c r="AN97" s="127" t="str">
        <f>IFERROR(+VLOOKUP(AL97,インプットシート!$C:$X,18,0),"")</f>
        <v/>
      </c>
      <c r="AP97" s="127" t="str">
        <f t="shared" si="27"/>
        <v>委託費95</v>
      </c>
      <c r="AQ97" s="127" t="str">
        <f>IFERROR(+VLOOKUP(AP97,インプットシート!$C:$X,22,0),"")</f>
        <v/>
      </c>
      <c r="AR97" s="127" t="str">
        <f>IFERROR(+VLOOKUP(AP97,インプットシート!$C:$X,18,0),"")</f>
        <v/>
      </c>
      <c r="AT97" s="127" t="str">
        <f t="shared" si="28"/>
        <v>雑役務費95</v>
      </c>
      <c r="AU97" s="127" t="str">
        <f>IFERROR(+VLOOKUP(AT97,インプットシート!$C:$X,22,0),"")</f>
        <v/>
      </c>
      <c r="AV97" s="127" t="str">
        <f>IFERROR(+VLOOKUP(AT97,インプットシート!$C:$X,18,0),"")</f>
        <v/>
      </c>
      <c r="AX97" s="127" t="str">
        <f t="shared" si="29"/>
        <v>保険料95</v>
      </c>
      <c r="AY97" s="127" t="str">
        <f>IFERROR(+VLOOKUP(AX97,インプットシート!$C:$X,22,0),"")</f>
        <v/>
      </c>
      <c r="AZ97" s="127" t="str">
        <f>IFERROR(+VLOOKUP(AX97,インプットシート!$C:$X,18,0),"")</f>
        <v/>
      </c>
      <c r="BB97" s="127" t="str">
        <f t="shared" si="30"/>
        <v>その他の経費95</v>
      </c>
      <c r="BC97" s="127" t="str">
        <f>IFERROR(+VLOOKUP(BB97,インプットシート!$C:$X,22,0),"")</f>
        <v/>
      </c>
      <c r="BD97" s="127" t="str">
        <f>IFERROR(+VLOOKUP(BB97,インプットシート!$C:$X,18,0),"")</f>
        <v/>
      </c>
      <c r="BF97" s="127" t="str">
        <f t="shared" si="31"/>
        <v>参加費収入95</v>
      </c>
      <c r="BG97" s="127" t="str">
        <f>IFERROR(+VLOOKUP(BF97,インプットシート!$C:$X,22,0),"")</f>
        <v/>
      </c>
      <c r="BH97" s="127" t="str">
        <f>IFERROR(+VLOOKUP(BF97,インプットシート!$C:$X,18,0),"")</f>
        <v/>
      </c>
      <c r="BJ97" s="127" t="str">
        <f t="shared" si="32"/>
        <v>寄付金・協賛金収入95</v>
      </c>
      <c r="BK97" s="127" t="str">
        <f>IFERROR(+VLOOKUP(BJ97,インプットシート!$C:$X,22,0),"")</f>
        <v/>
      </c>
      <c r="BL97" s="127" t="str">
        <f>IFERROR(+VLOOKUP(BJ97,インプットシート!$C:$X,18,0),"")</f>
        <v/>
      </c>
      <c r="BN97" s="127" t="str">
        <f t="shared" si="33"/>
        <v>一般会計繰入金95</v>
      </c>
      <c r="BO97" s="127" t="str">
        <f>IFERROR(+VLOOKUP(BN97,インプットシート!$C:$X,22,0),"")</f>
        <v/>
      </c>
      <c r="BP97" s="127" t="str">
        <f>IFERROR(+VLOOKUP(BN97,インプットシート!$C:$X,18,0),"")</f>
        <v/>
      </c>
    </row>
    <row r="98" spans="1:68">
      <c r="A98">
        <v>96</v>
      </c>
      <c r="B98" s="127" t="str">
        <f t="shared" si="17"/>
        <v>謝金96</v>
      </c>
      <c r="C98" s="127" t="str">
        <f>IFERROR(+VLOOKUP(B98,インプットシート!C:X,22,0),"")</f>
        <v/>
      </c>
      <c r="D98" s="127" t="str">
        <f>IFERROR(+VLOOKUP(B98,インプットシート!C:X,18,0),"")</f>
        <v/>
      </c>
      <c r="F98" s="127" t="str">
        <f t="shared" si="18"/>
        <v>旅費96</v>
      </c>
      <c r="G98" s="127" t="str">
        <f>IFERROR(+VLOOKUP(F98,インプットシート!$C:$X,22,0),"")</f>
        <v/>
      </c>
      <c r="H98" s="127" t="str">
        <f>IFERROR(+VLOOKUP(F98,インプットシート!$C:$X,18,0),"")</f>
        <v/>
      </c>
      <c r="J98" s="127" t="str">
        <f t="shared" si="19"/>
        <v>賃金96</v>
      </c>
      <c r="K98" s="127" t="str">
        <f>IFERROR(+VLOOKUP(J98,インプットシート!$C:$X,22,0),"")</f>
        <v/>
      </c>
      <c r="L98" s="127" t="str">
        <f>IFERROR(+VLOOKUP(J98,インプットシート!$C:$X,18,0),"")</f>
        <v/>
      </c>
      <c r="N98" s="127" t="str">
        <f t="shared" si="20"/>
        <v>家賃96</v>
      </c>
      <c r="O98" s="127" t="str">
        <f>IFERROR(+VLOOKUP(N98,インプットシート!$C:$X,22,0),"")</f>
        <v/>
      </c>
      <c r="P98" s="127" t="str">
        <f>IFERROR(+VLOOKUP(N98,インプットシート!$C:$X,18,0),"")</f>
        <v/>
      </c>
      <c r="R98" s="127" t="str">
        <f t="shared" si="21"/>
        <v>光熱水費96</v>
      </c>
      <c r="S98" s="127" t="str">
        <f>IFERROR(+VLOOKUP(R98,インプットシート!$C:$X,22,0),"")</f>
        <v/>
      </c>
      <c r="T98" s="127" t="str">
        <f>IFERROR(+VLOOKUP(R98,インプットシート!$C:$X,18,0),"")</f>
        <v/>
      </c>
      <c r="V98" s="127" t="str">
        <f t="shared" si="22"/>
        <v>備品購入費96</v>
      </c>
      <c r="W98" s="127" t="str">
        <f>IFERROR(+VLOOKUP(V98,インプットシート!$C:$X,22,0),"")</f>
        <v/>
      </c>
      <c r="X98" s="127" t="str">
        <f>IFERROR(+VLOOKUP(V98,インプットシート!$C:$X,18,0),"")</f>
        <v/>
      </c>
      <c r="Z98" s="127" t="str">
        <f t="shared" si="23"/>
        <v>消耗品費96</v>
      </c>
      <c r="AA98" s="127" t="str">
        <f>IFERROR(+VLOOKUP(Z98,インプットシート!$C:$X,22,0),"")</f>
        <v/>
      </c>
      <c r="AB98" s="127" t="str">
        <f>IFERROR(+VLOOKUP(Z98,インプットシート!$C:$X,18,0),"")</f>
        <v/>
      </c>
      <c r="AD98" s="127" t="str">
        <f t="shared" si="24"/>
        <v>借料損料96</v>
      </c>
      <c r="AE98" s="127" t="str">
        <f>IFERROR(+VLOOKUP(AD98,インプットシート!$C:$X,22,0),"")</f>
        <v/>
      </c>
      <c r="AF98" s="127" t="str">
        <f>IFERROR(+VLOOKUP(AD98,インプットシート!$C:$X,18,0),"")</f>
        <v/>
      </c>
      <c r="AH98" s="127" t="str">
        <f t="shared" si="25"/>
        <v>印刷製本費96</v>
      </c>
      <c r="AI98" s="127" t="str">
        <f>IFERROR(+VLOOKUP(AH98,インプットシート!$C:$X,22,0),"")</f>
        <v/>
      </c>
      <c r="AJ98" s="127" t="str">
        <f>IFERROR(+VLOOKUP(AH98,インプットシート!$C:$X,18,0),"")</f>
        <v/>
      </c>
      <c r="AL98" s="127" t="str">
        <f t="shared" si="26"/>
        <v>通信運搬費96</v>
      </c>
      <c r="AM98" s="127" t="str">
        <f>IFERROR(+VLOOKUP(AL98,インプットシート!$C:$X,22,0),"")</f>
        <v/>
      </c>
      <c r="AN98" s="127" t="str">
        <f>IFERROR(+VLOOKUP(AL98,インプットシート!$C:$X,18,0),"")</f>
        <v/>
      </c>
      <c r="AP98" s="127" t="str">
        <f t="shared" si="27"/>
        <v>委託費96</v>
      </c>
      <c r="AQ98" s="127" t="str">
        <f>IFERROR(+VLOOKUP(AP98,インプットシート!$C:$X,22,0),"")</f>
        <v/>
      </c>
      <c r="AR98" s="127" t="str">
        <f>IFERROR(+VLOOKUP(AP98,インプットシート!$C:$X,18,0),"")</f>
        <v/>
      </c>
      <c r="AT98" s="127" t="str">
        <f t="shared" si="28"/>
        <v>雑役務費96</v>
      </c>
      <c r="AU98" s="127" t="str">
        <f>IFERROR(+VLOOKUP(AT98,インプットシート!$C:$X,22,0),"")</f>
        <v/>
      </c>
      <c r="AV98" s="127" t="str">
        <f>IFERROR(+VLOOKUP(AT98,インプットシート!$C:$X,18,0),"")</f>
        <v/>
      </c>
      <c r="AX98" s="127" t="str">
        <f t="shared" si="29"/>
        <v>保険料96</v>
      </c>
      <c r="AY98" s="127" t="str">
        <f>IFERROR(+VLOOKUP(AX98,インプットシート!$C:$X,22,0),"")</f>
        <v/>
      </c>
      <c r="AZ98" s="127" t="str">
        <f>IFERROR(+VLOOKUP(AX98,インプットシート!$C:$X,18,0),"")</f>
        <v/>
      </c>
      <c r="BB98" s="127" t="str">
        <f t="shared" si="30"/>
        <v>その他の経費96</v>
      </c>
      <c r="BC98" s="127" t="str">
        <f>IFERROR(+VLOOKUP(BB98,インプットシート!$C:$X,22,0),"")</f>
        <v/>
      </c>
      <c r="BD98" s="127" t="str">
        <f>IFERROR(+VLOOKUP(BB98,インプットシート!$C:$X,18,0),"")</f>
        <v/>
      </c>
      <c r="BF98" s="127" t="str">
        <f t="shared" si="31"/>
        <v>参加費収入96</v>
      </c>
      <c r="BG98" s="127" t="str">
        <f>IFERROR(+VLOOKUP(BF98,インプットシート!$C:$X,22,0),"")</f>
        <v/>
      </c>
      <c r="BH98" s="127" t="str">
        <f>IFERROR(+VLOOKUP(BF98,インプットシート!$C:$X,18,0),"")</f>
        <v/>
      </c>
      <c r="BJ98" s="127" t="str">
        <f t="shared" si="32"/>
        <v>寄付金・協賛金収入96</v>
      </c>
      <c r="BK98" s="127" t="str">
        <f>IFERROR(+VLOOKUP(BJ98,インプットシート!$C:$X,22,0),"")</f>
        <v/>
      </c>
      <c r="BL98" s="127" t="str">
        <f>IFERROR(+VLOOKUP(BJ98,インプットシート!$C:$X,18,0),"")</f>
        <v/>
      </c>
      <c r="BN98" s="127" t="str">
        <f t="shared" si="33"/>
        <v>一般会計繰入金96</v>
      </c>
      <c r="BO98" s="127" t="str">
        <f>IFERROR(+VLOOKUP(BN98,インプットシート!$C:$X,22,0),"")</f>
        <v/>
      </c>
      <c r="BP98" s="127" t="str">
        <f>IFERROR(+VLOOKUP(BN98,インプットシート!$C:$X,18,0),"")</f>
        <v/>
      </c>
    </row>
    <row r="99" spans="1:68">
      <c r="A99">
        <v>97</v>
      </c>
      <c r="B99" s="127" t="str">
        <f t="shared" si="17"/>
        <v>謝金97</v>
      </c>
      <c r="C99" s="127" t="str">
        <f>IFERROR(+VLOOKUP(B99,インプットシート!C:X,22,0),"")</f>
        <v/>
      </c>
      <c r="D99" s="127" t="str">
        <f>IFERROR(+VLOOKUP(B99,インプットシート!C:X,18,0),"")</f>
        <v/>
      </c>
      <c r="F99" s="127" t="str">
        <f t="shared" si="18"/>
        <v>旅費97</v>
      </c>
      <c r="G99" s="127" t="str">
        <f>IFERROR(+VLOOKUP(F99,インプットシート!$C:$X,22,0),"")</f>
        <v/>
      </c>
      <c r="H99" s="127" t="str">
        <f>IFERROR(+VLOOKUP(F99,インプットシート!$C:$X,18,0),"")</f>
        <v/>
      </c>
      <c r="J99" s="127" t="str">
        <f t="shared" si="19"/>
        <v>賃金97</v>
      </c>
      <c r="K99" s="127" t="str">
        <f>IFERROR(+VLOOKUP(J99,インプットシート!$C:$X,22,0),"")</f>
        <v/>
      </c>
      <c r="L99" s="127" t="str">
        <f>IFERROR(+VLOOKUP(J99,インプットシート!$C:$X,18,0),"")</f>
        <v/>
      </c>
      <c r="N99" s="127" t="str">
        <f t="shared" si="20"/>
        <v>家賃97</v>
      </c>
      <c r="O99" s="127" t="str">
        <f>IFERROR(+VLOOKUP(N99,インプットシート!$C:$X,22,0),"")</f>
        <v/>
      </c>
      <c r="P99" s="127" t="str">
        <f>IFERROR(+VLOOKUP(N99,インプットシート!$C:$X,18,0),"")</f>
        <v/>
      </c>
      <c r="R99" s="127" t="str">
        <f t="shared" si="21"/>
        <v>光熱水費97</v>
      </c>
      <c r="S99" s="127" t="str">
        <f>IFERROR(+VLOOKUP(R99,インプットシート!$C:$X,22,0),"")</f>
        <v/>
      </c>
      <c r="T99" s="127" t="str">
        <f>IFERROR(+VLOOKUP(R99,インプットシート!$C:$X,18,0),"")</f>
        <v/>
      </c>
      <c r="V99" s="127" t="str">
        <f t="shared" si="22"/>
        <v>備品購入費97</v>
      </c>
      <c r="W99" s="127" t="str">
        <f>IFERROR(+VLOOKUP(V99,インプットシート!$C:$X,22,0),"")</f>
        <v/>
      </c>
      <c r="X99" s="127" t="str">
        <f>IFERROR(+VLOOKUP(V99,インプットシート!$C:$X,18,0),"")</f>
        <v/>
      </c>
      <c r="Z99" s="127" t="str">
        <f t="shared" si="23"/>
        <v>消耗品費97</v>
      </c>
      <c r="AA99" s="127" t="str">
        <f>IFERROR(+VLOOKUP(Z99,インプットシート!$C:$X,22,0),"")</f>
        <v/>
      </c>
      <c r="AB99" s="127" t="str">
        <f>IFERROR(+VLOOKUP(Z99,インプットシート!$C:$X,18,0),"")</f>
        <v/>
      </c>
      <c r="AD99" s="127" t="str">
        <f t="shared" si="24"/>
        <v>借料損料97</v>
      </c>
      <c r="AE99" s="127" t="str">
        <f>IFERROR(+VLOOKUP(AD99,インプットシート!$C:$X,22,0),"")</f>
        <v/>
      </c>
      <c r="AF99" s="127" t="str">
        <f>IFERROR(+VLOOKUP(AD99,インプットシート!$C:$X,18,0),"")</f>
        <v/>
      </c>
      <c r="AH99" s="127" t="str">
        <f t="shared" si="25"/>
        <v>印刷製本費97</v>
      </c>
      <c r="AI99" s="127" t="str">
        <f>IFERROR(+VLOOKUP(AH99,インプットシート!$C:$X,22,0),"")</f>
        <v/>
      </c>
      <c r="AJ99" s="127" t="str">
        <f>IFERROR(+VLOOKUP(AH99,インプットシート!$C:$X,18,0),"")</f>
        <v/>
      </c>
      <c r="AL99" s="127" t="str">
        <f t="shared" si="26"/>
        <v>通信運搬費97</v>
      </c>
      <c r="AM99" s="127" t="str">
        <f>IFERROR(+VLOOKUP(AL99,インプットシート!$C:$X,22,0),"")</f>
        <v/>
      </c>
      <c r="AN99" s="127" t="str">
        <f>IFERROR(+VLOOKUP(AL99,インプットシート!$C:$X,18,0),"")</f>
        <v/>
      </c>
      <c r="AP99" s="127" t="str">
        <f t="shared" si="27"/>
        <v>委託費97</v>
      </c>
      <c r="AQ99" s="127" t="str">
        <f>IFERROR(+VLOOKUP(AP99,インプットシート!$C:$X,22,0),"")</f>
        <v/>
      </c>
      <c r="AR99" s="127" t="str">
        <f>IFERROR(+VLOOKUP(AP99,インプットシート!$C:$X,18,0),"")</f>
        <v/>
      </c>
      <c r="AT99" s="127" t="str">
        <f t="shared" si="28"/>
        <v>雑役務費97</v>
      </c>
      <c r="AU99" s="127" t="str">
        <f>IFERROR(+VLOOKUP(AT99,インプットシート!$C:$X,22,0),"")</f>
        <v/>
      </c>
      <c r="AV99" s="127" t="str">
        <f>IFERROR(+VLOOKUP(AT99,インプットシート!$C:$X,18,0),"")</f>
        <v/>
      </c>
      <c r="AX99" s="127" t="str">
        <f t="shared" si="29"/>
        <v>保険料97</v>
      </c>
      <c r="AY99" s="127" t="str">
        <f>IFERROR(+VLOOKUP(AX99,インプットシート!$C:$X,22,0),"")</f>
        <v/>
      </c>
      <c r="AZ99" s="127" t="str">
        <f>IFERROR(+VLOOKUP(AX99,インプットシート!$C:$X,18,0),"")</f>
        <v/>
      </c>
      <c r="BB99" s="127" t="str">
        <f t="shared" si="30"/>
        <v>その他の経費97</v>
      </c>
      <c r="BC99" s="127" t="str">
        <f>IFERROR(+VLOOKUP(BB99,インプットシート!$C:$X,22,0),"")</f>
        <v/>
      </c>
      <c r="BD99" s="127" t="str">
        <f>IFERROR(+VLOOKUP(BB99,インプットシート!$C:$X,18,0),"")</f>
        <v/>
      </c>
      <c r="BF99" s="127" t="str">
        <f t="shared" si="31"/>
        <v>参加費収入97</v>
      </c>
      <c r="BG99" s="127" t="str">
        <f>IFERROR(+VLOOKUP(BF99,インプットシート!$C:$X,22,0),"")</f>
        <v/>
      </c>
      <c r="BH99" s="127" t="str">
        <f>IFERROR(+VLOOKUP(BF99,インプットシート!$C:$X,18,0),"")</f>
        <v/>
      </c>
      <c r="BJ99" s="127" t="str">
        <f t="shared" si="32"/>
        <v>寄付金・協賛金収入97</v>
      </c>
      <c r="BK99" s="127" t="str">
        <f>IFERROR(+VLOOKUP(BJ99,インプットシート!$C:$X,22,0),"")</f>
        <v/>
      </c>
      <c r="BL99" s="127" t="str">
        <f>IFERROR(+VLOOKUP(BJ99,インプットシート!$C:$X,18,0),"")</f>
        <v/>
      </c>
      <c r="BN99" s="127" t="str">
        <f t="shared" si="33"/>
        <v>一般会計繰入金97</v>
      </c>
      <c r="BO99" s="127" t="str">
        <f>IFERROR(+VLOOKUP(BN99,インプットシート!$C:$X,22,0),"")</f>
        <v/>
      </c>
      <c r="BP99" s="127" t="str">
        <f>IFERROR(+VLOOKUP(BN99,インプットシート!$C:$X,18,0),"")</f>
        <v/>
      </c>
    </row>
    <row r="100" spans="1:68">
      <c r="D100">
        <f>SUM(D3:D99)</f>
        <v>0</v>
      </c>
      <c r="H100">
        <f>SUM(H3:H99)</f>
        <v>0</v>
      </c>
      <c r="L100">
        <f>SUM(L3:L99)</f>
        <v>0</v>
      </c>
      <c r="P100">
        <f>SUM(P3:P99)</f>
        <v>0</v>
      </c>
      <c r="T100">
        <f>SUM(T3:T99)</f>
        <v>0</v>
      </c>
      <c r="X100">
        <f>SUM(X3:X99)</f>
        <v>0</v>
      </c>
      <c r="AB100">
        <f>SUM(AB3:AB99)</f>
        <v>0</v>
      </c>
      <c r="AF100">
        <f>SUM(AF3:AF99)</f>
        <v>0</v>
      </c>
      <c r="AJ100">
        <f>SUM(AJ3:AJ99)</f>
        <v>0</v>
      </c>
      <c r="AN100">
        <f>SUM(AN3:AN99)</f>
        <v>0</v>
      </c>
      <c r="AR100">
        <f>SUM(AR3:AR99)</f>
        <v>0</v>
      </c>
      <c r="AV100">
        <f>SUM(AV3:AV99)</f>
        <v>0</v>
      </c>
      <c r="AZ100">
        <f>SUM(AZ3:AZ99)</f>
        <v>0</v>
      </c>
      <c r="BD100">
        <f>SUM(BD3:BD99)</f>
        <v>0</v>
      </c>
      <c r="BH100">
        <f>SUM(BH3:BH99)</f>
        <v>0</v>
      </c>
      <c r="BL100">
        <f>SUM(BL3:BL99)</f>
        <v>0</v>
      </c>
      <c r="BP100">
        <f>SUM(BP3:BP99)</f>
        <v>0</v>
      </c>
    </row>
    <row r="195" spans="3:3">
      <c r="C195" s="129" t="str">
        <f>C201&amp;CHAR(10)&amp;C202&amp;CHAR(10)&amp;C203&amp;CHAR(10)&amp;C204&amp;CHAR(10)&amp;C205&amp;CHAR(10)&amp;C206&amp;CHAR(10)&amp;C207&amp;CHAR(10)&amp;C208&amp;CHAR(10)&amp;C209&amp;CHAR(10)&amp;C210&amp;CHAR(10)&amp;C211&amp;CHAR(10)&amp;C212&amp;CHAR(10)&amp;C213&amp;CHAR(10)&amp;C214&amp;CHAR(10)&amp;C215&amp;CHAR(10)&amp;C216&amp;CHAR(10)&amp;C217&amp;CHAR(10)&amp;C218&amp;CHAR(10)&amp;C219&amp;CHAR(10)&amp;C220&amp;CHAR(10)&amp;C221&amp;CHAR(10)&amp;C222&amp;CHAR(10)&amp;C223&amp;CHAR(10)&amp;C224&amp;CHAR(10)&amp;C225&amp;CHAR(10)&amp;C226&amp;CHAR(10)&amp;C227&amp;CHAR(10)&amp;C228&amp;CHAR(10)&amp;C229&amp;CHAR(10)&amp;C230&amp;CHAR(10)&amp;C231&amp;CHAR(10)&amp;C232&amp;CHAR(10)&amp;C233&amp;CHAR(10)&amp;C234&amp;CHAR(10)&amp;C235&amp;CHAR(10)&amp;C236&amp;CHAR(10)&amp;C237&amp;CHAR(10)&amp;C238&amp;CHAR(10)&amp;C239&amp;CHAR(10)&amp;C240&amp;CHAR(10)&amp;C241&amp;CHAR(10)&amp;C242&amp;CHAR(10)&amp;C243&amp;CHAR(10)&amp;C244&amp;CHAR(10)&amp;C245&amp;CHAR(10)&amp;C246&amp;CHAR(10)&amp;C247&amp;CHAR(10)&amp;C248&amp;CHAR(10)&amp;C249&amp;CHAR(10)&amp;C250&amp;CHAR(10)&amp;C251&amp;CHAR(10)&amp;C252&amp;CHAR(10)&amp;C253&amp;CHAR(10)&amp;C254&amp;CHAR(10)&amp;C255&amp;CHAR(10)&amp;C256&amp;CHAR(10)&amp;C257&amp;CHAR(10)&amp;C258&amp;CHAR(10)&amp;C259&amp;CHAR(10)&amp;C260&amp;CHAR(10)&amp;C261&amp;CHAR(10)&amp;C262&amp;CHAR(10)&amp;C263&amp;CHAR(10)&amp;C264&amp;CHAR(10)&amp;C265&amp;CHAR(10)&amp;C266&amp;CHAR(10)&amp;C267&amp;CHAR(10)&amp;C268&amp;CHAR(10)&amp;C269&amp;CHAR(10)&amp;C270&amp;CHAR(10)&amp;C271&amp;CHAR(10)&amp;C272&amp;CHAR(10)&amp;C273&amp;CHAR(10)&amp;C274&amp;CHAR(10)&amp;C275&amp;CHAR(10)&amp;C276&amp;CHAR(10)&amp;C277&amp;CHAR(10)&amp;C278&amp;CHAR(10)&amp;C279&amp;CHAR(10)&amp;C280&amp;CHAR(10)&amp;C281&amp;CHAR(10)&amp;C282&amp;CHAR(10)&amp;C283&amp;CHAR(10)&amp;C284&amp;CHAR(10)&amp;C285&amp;CHAR(10)&amp;C286&amp;CHAR(10)&amp;C287&amp;CHAR(10)&amp;C288&amp;CHAR(10)&amp;C289&amp;CHAR(10)&amp;C290&amp;CHAR(10)&amp;C291&amp;CHAR(10)&amp;C292&amp;CHAR(10)&amp;C293&amp;CHAR(10)&amp;C294&amp;CHAR(10)&amp;C295&amp;CHAR(10)&amp;C296&amp;CHAR(10)&amp;C297&amp;CHAR(10)&amp;C298&amp;CHAR(10)&amp;C299</f>
        <v xml:space="preserve">柱1　講師謝金　15700円×3人×10回＝471000円
柱2　ボランティア謝金　円
柱　　円
</v>
      </c>
    </row>
    <row r="200" spans="3:3">
      <c r="C200" s="127" t="s">
        <v>267</v>
      </c>
    </row>
    <row r="201" spans="3:3">
      <c r="C201" s="127" t="s">
        <v>342</v>
      </c>
    </row>
    <row r="202" spans="3:3">
      <c r="C202" s="127" t="s">
        <v>343</v>
      </c>
    </row>
    <row r="203" spans="3:3">
      <c r="C203" s="127" t="s">
        <v>344</v>
      </c>
    </row>
    <row r="204" spans="3:3">
      <c r="C204" s="127" t="s">
        <v>282</v>
      </c>
    </row>
    <row r="205" spans="3:3">
      <c r="C205" s="127" t="s">
        <v>282</v>
      </c>
    </row>
    <row r="206" spans="3:3">
      <c r="C206" s="127" t="s">
        <v>282</v>
      </c>
    </row>
    <row r="207" spans="3:3">
      <c r="C207" s="127" t="s">
        <v>282</v>
      </c>
    </row>
    <row r="208" spans="3:3">
      <c r="C208" s="127" t="s">
        <v>282</v>
      </c>
    </row>
    <row r="209" spans="3:3">
      <c r="C209" s="127" t="s">
        <v>282</v>
      </c>
    </row>
    <row r="210" spans="3:3">
      <c r="C210" s="127" t="s">
        <v>282</v>
      </c>
    </row>
    <row r="211" spans="3:3">
      <c r="C211" s="127" t="s">
        <v>282</v>
      </c>
    </row>
    <row r="212" spans="3:3">
      <c r="C212" s="127" t="s">
        <v>282</v>
      </c>
    </row>
    <row r="213" spans="3:3">
      <c r="C213" s="127" t="s">
        <v>282</v>
      </c>
    </row>
    <row r="214" spans="3:3">
      <c r="C214" s="127" t="s">
        <v>282</v>
      </c>
    </row>
    <row r="215" spans="3:3">
      <c r="C215" s="127" t="s">
        <v>282</v>
      </c>
    </row>
    <row r="216" spans="3:3">
      <c r="C216" s="127" t="s">
        <v>282</v>
      </c>
    </row>
    <row r="217" spans="3:3">
      <c r="C217" s="127" t="s">
        <v>282</v>
      </c>
    </row>
    <row r="218" spans="3:3">
      <c r="C218" s="127" t="s">
        <v>282</v>
      </c>
    </row>
    <row r="219" spans="3:3">
      <c r="C219" s="127" t="s">
        <v>282</v>
      </c>
    </row>
    <row r="220" spans="3:3">
      <c r="C220" s="127" t="s">
        <v>282</v>
      </c>
    </row>
    <row r="221" spans="3:3">
      <c r="C221" s="127" t="s">
        <v>282</v>
      </c>
    </row>
    <row r="222" spans="3:3">
      <c r="C222" s="127" t="s">
        <v>282</v>
      </c>
    </row>
    <row r="223" spans="3:3">
      <c r="C223" s="127" t="s">
        <v>282</v>
      </c>
    </row>
    <row r="224" spans="3:3">
      <c r="C224" s="127" t="s">
        <v>282</v>
      </c>
    </row>
    <row r="225" spans="3:3">
      <c r="C225" s="127" t="s">
        <v>282</v>
      </c>
    </row>
    <row r="226" spans="3:3">
      <c r="C226" s="127" t="s">
        <v>282</v>
      </c>
    </row>
    <row r="227" spans="3:3">
      <c r="C227" s="127" t="s">
        <v>282</v>
      </c>
    </row>
    <row r="228" spans="3:3">
      <c r="C228" s="127" t="s">
        <v>282</v>
      </c>
    </row>
    <row r="229" spans="3:3">
      <c r="C229" s="127" t="s">
        <v>282</v>
      </c>
    </row>
    <row r="230" spans="3:3">
      <c r="C230" s="127" t="s">
        <v>282</v>
      </c>
    </row>
    <row r="231" spans="3:3">
      <c r="C231" s="127" t="s">
        <v>282</v>
      </c>
    </row>
    <row r="232" spans="3:3">
      <c r="C232" s="127" t="s">
        <v>282</v>
      </c>
    </row>
    <row r="233" spans="3:3">
      <c r="C233" s="127" t="s">
        <v>282</v>
      </c>
    </row>
    <row r="234" spans="3:3">
      <c r="C234" s="127" t="s">
        <v>282</v>
      </c>
    </row>
    <row r="235" spans="3:3">
      <c r="C235" s="127" t="s">
        <v>282</v>
      </c>
    </row>
    <row r="236" spans="3:3">
      <c r="C236" s="127" t="s">
        <v>282</v>
      </c>
    </row>
    <row r="237" spans="3:3">
      <c r="C237" s="127" t="s">
        <v>282</v>
      </c>
    </row>
    <row r="238" spans="3:3">
      <c r="C238" s="127" t="s">
        <v>282</v>
      </c>
    </row>
    <row r="239" spans="3:3">
      <c r="C239" s="127" t="s">
        <v>282</v>
      </c>
    </row>
    <row r="240" spans="3:3">
      <c r="C240" s="127" t="s">
        <v>282</v>
      </c>
    </row>
    <row r="241" spans="3:3">
      <c r="C241" s="127" t="s">
        <v>282</v>
      </c>
    </row>
    <row r="242" spans="3:3">
      <c r="C242" s="127" t="s">
        <v>282</v>
      </c>
    </row>
    <row r="243" spans="3:3">
      <c r="C243" s="127" t="s">
        <v>282</v>
      </c>
    </row>
    <row r="244" spans="3:3">
      <c r="C244" s="127" t="s">
        <v>282</v>
      </c>
    </row>
    <row r="245" spans="3:3">
      <c r="C245" s="127" t="s">
        <v>282</v>
      </c>
    </row>
    <row r="246" spans="3:3">
      <c r="C246" s="127" t="s">
        <v>282</v>
      </c>
    </row>
    <row r="247" spans="3:3">
      <c r="C247" s="127" t="s">
        <v>282</v>
      </c>
    </row>
    <row r="248" spans="3:3">
      <c r="C248" s="127" t="s">
        <v>282</v>
      </c>
    </row>
    <row r="249" spans="3:3">
      <c r="C249" s="127" t="s">
        <v>282</v>
      </c>
    </row>
    <row r="250" spans="3:3">
      <c r="C250" s="127" t="s">
        <v>282</v>
      </c>
    </row>
    <row r="251" spans="3:3">
      <c r="C251" s="127" t="s">
        <v>282</v>
      </c>
    </row>
    <row r="252" spans="3:3">
      <c r="C252" s="127" t="s">
        <v>282</v>
      </c>
    </row>
    <row r="253" spans="3:3">
      <c r="C253" s="127" t="s">
        <v>282</v>
      </c>
    </row>
    <row r="254" spans="3:3">
      <c r="C254" s="127" t="s">
        <v>282</v>
      </c>
    </row>
    <row r="255" spans="3:3">
      <c r="C255" s="127" t="s">
        <v>282</v>
      </c>
    </row>
    <row r="256" spans="3:3">
      <c r="C256" s="127" t="s">
        <v>282</v>
      </c>
    </row>
    <row r="257" spans="3:3">
      <c r="C257" s="127" t="s">
        <v>282</v>
      </c>
    </row>
    <row r="258" spans="3:3">
      <c r="C258" s="127" t="s">
        <v>282</v>
      </c>
    </row>
    <row r="259" spans="3:3">
      <c r="C259" s="127" t="s">
        <v>282</v>
      </c>
    </row>
    <row r="260" spans="3:3">
      <c r="C260" s="127" t="s">
        <v>282</v>
      </c>
    </row>
    <row r="261" spans="3:3">
      <c r="C261" s="127" t="s">
        <v>282</v>
      </c>
    </row>
    <row r="262" spans="3:3">
      <c r="C262" s="127" t="s">
        <v>282</v>
      </c>
    </row>
    <row r="263" spans="3:3">
      <c r="C263" s="127" t="s">
        <v>282</v>
      </c>
    </row>
    <row r="264" spans="3:3">
      <c r="C264" s="127" t="s">
        <v>282</v>
      </c>
    </row>
    <row r="265" spans="3:3">
      <c r="C265" s="127" t="s">
        <v>282</v>
      </c>
    </row>
    <row r="266" spans="3:3">
      <c r="C266" s="127" t="s">
        <v>282</v>
      </c>
    </row>
    <row r="267" spans="3:3">
      <c r="C267" s="127" t="s">
        <v>282</v>
      </c>
    </row>
    <row r="268" spans="3:3">
      <c r="C268" s="127" t="s">
        <v>282</v>
      </c>
    </row>
    <row r="269" spans="3:3">
      <c r="C269" s="127" t="s">
        <v>282</v>
      </c>
    </row>
    <row r="270" spans="3:3">
      <c r="C270" s="127" t="s">
        <v>282</v>
      </c>
    </row>
    <row r="271" spans="3:3">
      <c r="C271" s="127" t="s">
        <v>282</v>
      </c>
    </row>
    <row r="272" spans="3:3">
      <c r="C272" s="127" t="s">
        <v>282</v>
      </c>
    </row>
    <row r="273" spans="3:3">
      <c r="C273" s="127" t="s">
        <v>282</v>
      </c>
    </row>
    <row r="274" spans="3:3">
      <c r="C274" s="127" t="s">
        <v>282</v>
      </c>
    </row>
    <row r="275" spans="3:3">
      <c r="C275" s="127" t="s">
        <v>282</v>
      </c>
    </row>
    <row r="276" spans="3:3">
      <c r="C276" s="127" t="s">
        <v>282</v>
      </c>
    </row>
    <row r="277" spans="3:3">
      <c r="C277" s="127" t="s">
        <v>282</v>
      </c>
    </row>
    <row r="278" spans="3:3">
      <c r="C278" s="127" t="s">
        <v>282</v>
      </c>
    </row>
    <row r="279" spans="3:3">
      <c r="C279" s="127" t="s">
        <v>282</v>
      </c>
    </row>
    <row r="280" spans="3:3">
      <c r="C280" s="127" t="s">
        <v>282</v>
      </c>
    </row>
    <row r="281" spans="3:3">
      <c r="C281" s="127" t="s">
        <v>282</v>
      </c>
    </row>
    <row r="282" spans="3:3">
      <c r="C282" s="127" t="s">
        <v>282</v>
      </c>
    </row>
    <row r="283" spans="3:3">
      <c r="C283" s="127" t="s">
        <v>282</v>
      </c>
    </row>
    <row r="284" spans="3:3">
      <c r="C284" s="127" t="s">
        <v>282</v>
      </c>
    </row>
    <row r="285" spans="3:3">
      <c r="C285" s="127" t="s">
        <v>282</v>
      </c>
    </row>
    <row r="286" spans="3:3">
      <c r="C286" s="127" t="s">
        <v>282</v>
      </c>
    </row>
    <row r="287" spans="3:3">
      <c r="C287" s="127" t="s">
        <v>282</v>
      </c>
    </row>
    <row r="288" spans="3:3">
      <c r="C288" s="127" t="s">
        <v>282</v>
      </c>
    </row>
    <row r="289" spans="3:7">
      <c r="C289" s="127" t="s">
        <v>282</v>
      </c>
    </row>
    <row r="290" spans="3:7">
      <c r="C290" s="127" t="s">
        <v>282</v>
      </c>
    </row>
    <row r="291" spans="3:7">
      <c r="C291" s="127" t="s">
        <v>282</v>
      </c>
    </row>
    <row r="292" spans="3:7">
      <c r="C292" s="127" t="s">
        <v>282</v>
      </c>
    </row>
    <row r="293" spans="3:7">
      <c r="C293" s="127" t="s">
        <v>282</v>
      </c>
    </row>
    <row r="294" spans="3:7">
      <c r="C294" s="127" t="s">
        <v>282</v>
      </c>
    </row>
    <row r="295" spans="3:7">
      <c r="C295" s="127" t="s">
        <v>282</v>
      </c>
    </row>
    <row r="296" spans="3:7">
      <c r="C296" s="127" t="s">
        <v>282</v>
      </c>
    </row>
    <row r="297" spans="3:7">
      <c r="C297" s="127" t="s">
        <v>282</v>
      </c>
    </row>
    <row r="300" spans="3:7">
      <c r="G300" s="127" t="s">
        <v>267</v>
      </c>
    </row>
    <row r="301" spans="3:7">
      <c r="G301" s="127" t="s">
        <v>344</v>
      </c>
    </row>
    <row r="302" spans="3:7">
      <c r="G302" s="127" t="s">
        <v>344</v>
      </c>
    </row>
    <row r="303" spans="3:7">
      <c r="G303" s="127" t="s">
        <v>344</v>
      </c>
    </row>
    <row r="304" spans="3:7">
      <c r="G304" s="127" t="s">
        <v>282</v>
      </c>
    </row>
    <row r="305" spans="7:7">
      <c r="G305" s="127" t="s">
        <v>282</v>
      </c>
    </row>
    <row r="306" spans="7:7">
      <c r="G306" s="127" t="s">
        <v>282</v>
      </c>
    </row>
    <row r="307" spans="7:7">
      <c r="G307" s="127" t="s">
        <v>282</v>
      </c>
    </row>
    <row r="308" spans="7:7">
      <c r="G308" s="127" t="s">
        <v>282</v>
      </c>
    </row>
    <row r="309" spans="7:7">
      <c r="G309" s="127" t="s">
        <v>282</v>
      </c>
    </row>
    <row r="310" spans="7:7">
      <c r="G310" s="127" t="s">
        <v>282</v>
      </c>
    </row>
    <row r="311" spans="7:7">
      <c r="G311" s="127" t="s">
        <v>282</v>
      </c>
    </row>
    <row r="312" spans="7:7">
      <c r="G312" s="127" t="s">
        <v>282</v>
      </c>
    </row>
    <row r="313" spans="7:7">
      <c r="G313" s="127" t="s">
        <v>282</v>
      </c>
    </row>
    <row r="314" spans="7:7">
      <c r="G314" s="127" t="s">
        <v>282</v>
      </c>
    </row>
    <row r="315" spans="7:7">
      <c r="G315" s="127" t="s">
        <v>282</v>
      </c>
    </row>
    <row r="316" spans="7:7">
      <c r="G316" s="127" t="s">
        <v>282</v>
      </c>
    </row>
    <row r="317" spans="7:7">
      <c r="G317" s="127" t="s">
        <v>282</v>
      </c>
    </row>
    <row r="318" spans="7:7">
      <c r="G318" s="127" t="s">
        <v>282</v>
      </c>
    </row>
    <row r="319" spans="7:7">
      <c r="G319" s="127" t="s">
        <v>282</v>
      </c>
    </row>
    <row r="320" spans="7:7">
      <c r="G320" s="127" t="s">
        <v>282</v>
      </c>
    </row>
    <row r="321" spans="7:7">
      <c r="G321" s="127" t="s">
        <v>282</v>
      </c>
    </row>
    <row r="322" spans="7:7">
      <c r="G322" s="127" t="s">
        <v>282</v>
      </c>
    </row>
    <row r="323" spans="7:7">
      <c r="G323" s="127" t="s">
        <v>282</v>
      </c>
    </row>
    <row r="324" spans="7:7">
      <c r="G324" s="127" t="s">
        <v>282</v>
      </c>
    </row>
    <row r="325" spans="7:7">
      <c r="G325" s="127" t="s">
        <v>282</v>
      </c>
    </row>
    <row r="326" spans="7:7">
      <c r="G326" s="127" t="s">
        <v>282</v>
      </c>
    </row>
    <row r="327" spans="7:7">
      <c r="G327" s="127" t="s">
        <v>282</v>
      </c>
    </row>
    <row r="328" spans="7:7">
      <c r="G328" s="127" t="s">
        <v>282</v>
      </c>
    </row>
    <row r="329" spans="7:7">
      <c r="G329" s="127" t="s">
        <v>282</v>
      </c>
    </row>
    <row r="330" spans="7:7">
      <c r="G330" s="127" t="s">
        <v>282</v>
      </c>
    </row>
    <row r="331" spans="7:7">
      <c r="G331" s="127" t="s">
        <v>282</v>
      </c>
    </row>
    <row r="332" spans="7:7">
      <c r="G332" s="127" t="s">
        <v>282</v>
      </c>
    </row>
    <row r="333" spans="7:7">
      <c r="G333" s="127" t="s">
        <v>282</v>
      </c>
    </row>
    <row r="334" spans="7:7">
      <c r="G334" s="127" t="s">
        <v>282</v>
      </c>
    </row>
    <row r="335" spans="7:7">
      <c r="G335" s="127" t="s">
        <v>282</v>
      </c>
    </row>
    <row r="336" spans="7:7">
      <c r="G336" s="127" t="s">
        <v>282</v>
      </c>
    </row>
    <row r="337" spans="7:7">
      <c r="G337" s="127" t="s">
        <v>282</v>
      </c>
    </row>
    <row r="338" spans="7:7">
      <c r="G338" s="127" t="s">
        <v>282</v>
      </c>
    </row>
    <row r="339" spans="7:7">
      <c r="G339" s="127" t="s">
        <v>282</v>
      </c>
    </row>
    <row r="340" spans="7:7">
      <c r="G340" s="127" t="s">
        <v>282</v>
      </c>
    </row>
    <row r="341" spans="7:7">
      <c r="G341" s="127" t="s">
        <v>282</v>
      </c>
    </row>
    <row r="342" spans="7:7">
      <c r="G342" s="127" t="s">
        <v>282</v>
      </c>
    </row>
    <row r="343" spans="7:7">
      <c r="G343" s="127" t="s">
        <v>282</v>
      </c>
    </row>
    <row r="344" spans="7:7">
      <c r="G344" s="127" t="s">
        <v>282</v>
      </c>
    </row>
    <row r="345" spans="7:7">
      <c r="G345" s="127" t="s">
        <v>282</v>
      </c>
    </row>
    <row r="346" spans="7:7">
      <c r="G346" s="127" t="s">
        <v>282</v>
      </c>
    </row>
    <row r="347" spans="7:7">
      <c r="G347" s="127" t="s">
        <v>282</v>
      </c>
    </row>
    <row r="348" spans="7:7">
      <c r="G348" s="127" t="s">
        <v>282</v>
      </c>
    </row>
    <row r="349" spans="7:7">
      <c r="G349" s="127" t="s">
        <v>282</v>
      </c>
    </row>
    <row r="350" spans="7:7">
      <c r="G350" s="127" t="s">
        <v>282</v>
      </c>
    </row>
    <row r="351" spans="7:7">
      <c r="G351" s="127" t="s">
        <v>282</v>
      </c>
    </row>
    <row r="352" spans="7:7">
      <c r="G352" s="127" t="s">
        <v>282</v>
      </c>
    </row>
    <row r="353" spans="7:7">
      <c r="G353" s="127" t="s">
        <v>282</v>
      </c>
    </row>
    <row r="354" spans="7:7">
      <c r="G354" s="127" t="s">
        <v>282</v>
      </c>
    </row>
    <row r="355" spans="7:7">
      <c r="G355" s="127" t="s">
        <v>282</v>
      </c>
    </row>
    <row r="356" spans="7:7">
      <c r="G356" s="127" t="s">
        <v>282</v>
      </c>
    </row>
    <row r="357" spans="7:7">
      <c r="G357" s="127" t="s">
        <v>282</v>
      </c>
    </row>
    <row r="358" spans="7:7">
      <c r="G358" s="127" t="s">
        <v>282</v>
      </c>
    </row>
    <row r="359" spans="7:7">
      <c r="G359" s="127" t="s">
        <v>282</v>
      </c>
    </row>
    <row r="360" spans="7:7">
      <c r="G360" s="127" t="s">
        <v>282</v>
      </c>
    </row>
    <row r="361" spans="7:7">
      <c r="G361" s="127" t="s">
        <v>282</v>
      </c>
    </row>
    <row r="362" spans="7:7">
      <c r="G362" s="127" t="s">
        <v>282</v>
      </c>
    </row>
    <row r="363" spans="7:7">
      <c r="G363" s="127" t="s">
        <v>282</v>
      </c>
    </row>
    <row r="364" spans="7:7">
      <c r="G364" s="127" t="s">
        <v>282</v>
      </c>
    </row>
    <row r="365" spans="7:7">
      <c r="G365" s="127" t="s">
        <v>282</v>
      </c>
    </row>
    <row r="366" spans="7:7">
      <c r="G366" s="127" t="s">
        <v>282</v>
      </c>
    </row>
    <row r="367" spans="7:7">
      <c r="G367" s="127" t="s">
        <v>282</v>
      </c>
    </row>
    <row r="368" spans="7:7">
      <c r="G368" s="127" t="s">
        <v>282</v>
      </c>
    </row>
    <row r="369" spans="7:7">
      <c r="G369" s="127" t="s">
        <v>282</v>
      </c>
    </row>
    <row r="370" spans="7:7">
      <c r="G370" s="127" t="s">
        <v>282</v>
      </c>
    </row>
    <row r="371" spans="7:7">
      <c r="G371" s="127" t="s">
        <v>282</v>
      </c>
    </row>
    <row r="372" spans="7:7">
      <c r="G372" s="127" t="s">
        <v>282</v>
      </c>
    </row>
    <row r="373" spans="7:7">
      <c r="G373" s="127" t="s">
        <v>282</v>
      </c>
    </row>
    <row r="374" spans="7:7">
      <c r="G374" s="127" t="s">
        <v>282</v>
      </c>
    </row>
    <row r="375" spans="7:7">
      <c r="G375" s="127" t="s">
        <v>282</v>
      </c>
    </row>
    <row r="376" spans="7:7">
      <c r="G376" s="127" t="s">
        <v>282</v>
      </c>
    </row>
    <row r="377" spans="7:7">
      <c r="G377" s="127" t="s">
        <v>282</v>
      </c>
    </row>
    <row r="378" spans="7:7">
      <c r="G378" s="127" t="s">
        <v>282</v>
      </c>
    </row>
    <row r="379" spans="7:7">
      <c r="G379" s="127" t="s">
        <v>282</v>
      </c>
    </row>
    <row r="380" spans="7:7">
      <c r="G380" s="127" t="s">
        <v>282</v>
      </c>
    </row>
    <row r="381" spans="7:7">
      <c r="G381" s="127" t="s">
        <v>282</v>
      </c>
    </row>
    <row r="382" spans="7:7">
      <c r="G382" s="127" t="s">
        <v>282</v>
      </c>
    </row>
    <row r="383" spans="7:7">
      <c r="G383" s="127" t="s">
        <v>282</v>
      </c>
    </row>
    <row r="384" spans="7:7">
      <c r="G384" s="127" t="s">
        <v>282</v>
      </c>
    </row>
    <row r="385" spans="7:11">
      <c r="G385" s="127" t="s">
        <v>282</v>
      </c>
    </row>
    <row r="386" spans="7:11">
      <c r="G386" s="127" t="s">
        <v>282</v>
      </c>
    </row>
    <row r="387" spans="7:11">
      <c r="G387" s="127" t="s">
        <v>282</v>
      </c>
    </row>
    <row r="388" spans="7:11">
      <c r="G388" s="127" t="s">
        <v>282</v>
      </c>
    </row>
    <row r="389" spans="7:11">
      <c r="G389" s="127" t="s">
        <v>282</v>
      </c>
    </row>
    <row r="390" spans="7:11">
      <c r="G390" s="127" t="s">
        <v>282</v>
      </c>
    </row>
    <row r="391" spans="7:11">
      <c r="G391" s="127" t="s">
        <v>282</v>
      </c>
    </row>
    <row r="392" spans="7:11">
      <c r="G392" s="127" t="s">
        <v>282</v>
      </c>
    </row>
    <row r="393" spans="7:11">
      <c r="G393" s="127" t="s">
        <v>282</v>
      </c>
    </row>
    <row r="394" spans="7:11">
      <c r="G394" s="127" t="s">
        <v>282</v>
      </c>
    </row>
    <row r="395" spans="7:11">
      <c r="G395" s="127" t="s">
        <v>282</v>
      </c>
    </row>
    <row r="396" spans="7:11">
      <c r="G396" s="127" t="s">
        <v>282</v>
      </c>
    </row>
    <row r="397" spans="7:11">
      <c r="G397" s="127" t="s">
        <v>282</v>
      </c>
    </row>
    <row r="400" spans="7:11">
      <c r="K400" s="127" t="s">
        <v>267</v>
      </c>
    </row>
    <row r="401" spans="11:11">
      <c r="K401" s="127" t="s">
        <v>344</v>
      </c>
    </row>
    <row r="402" spans="11:11">
      <c r="K402" s="127" t="s">
        <v>282</v>
      </c>
    </row>
    <row r="403" spans="11:11">
      <c r="K403" s="127" t="s">
        <v>282</v>
      </c>
    </row>
    <row r="404" spans="11:11">
      <c r="K404" s="127" t="s">
        <v>282</v>
      </c>
    </row>
    <row r="405" spans="11:11">
      <c r="K405" s="127" t="s">
        <v>282</v>
      </c>
    </row>
    <row r="406" spans="11:11">
      <c r="K406" s="127" t="s">
        <v>282</v>
      </c>
    </row>
    <row r="407" spans="11:11">
      <c r="K407" s="127" t="s">
        <v>282</v>
      </c>
    </row>
    <row r="408" spans="11:11">
      <c r="K408" s="127" t="s">
        <v>282</v>
      </c>
    </row>
    <row r="409" spans="11:11">
      <c r="K409" s="127" t="s">
        <v>282</v>
      </c>
    </row>
    <row r="410" spans="11:11">
      <c r="K410" s="127" t="s">
        <v>282</v>
      </c>
    </row>
    <row r="411" spans="11:11">
      <c r="K411" s="127" t="s">
        <v>282</v>
      </c>
    </row>
    <row r="412" spans="11:11">
      <c r="K412" s="127" t="s">
        <v>282</v>
      </c>
    </row>
    <row r="413" spans="11:11">
      <c r="K413" s="127" t="s">
        <v>282</v>
      </c>
    </row>
    <row r="414" spans="11:11">
      <c r="K414" s="127" t="s">
        <v>282</v>
      </c>
    </row>
    <row r="415" spans="11:11">
      <c r="K415" s="127" t="s">
        <v>282</v>
      </c>
    </row>
    <row r="416" spans="11:11">
      <c r="K416" s="127" t="s">
        <v>282</v>
      </c>
    </row>
    <row r="417" spans="11:11">
      <c r="K417" s="127" t="s">
        <v>282</v>
      </c>
    </row>
    <row r="418" spans="11:11">
      <c r="K418" s="127" t="s">
        <v>282</v>
      </c>
    </row>
    <row r="419" spans="11:11">
      <c r="K419" s="127" t="s">
        <v>282</v>
      </c>
    </row>
    <row r="420" spans="11:11">
      <c r="K420" s="127" t="s">
        <v>282</v>
      </c>
    </row>
    <row r="421" spans="11:11">
      <c r="K421" s="127" t="s">
        <v>282</v>
      </c>
    </row>
    <row r="422" spans="11:11">
      <c r="K422" s="127" t="s">
        <v>282</v>
      </c>
    </row>
    <row r="423" spans="11:11">
      <c r="K423" s="127" t="s">
        <v>282</v>
      </c>
    </row>
    <row r="424" spans="11:11">
      <c r="K424" s="127" t="s">
        <v>282</v>
      </c>
    </row>
    <row r="425" spans="11:11">
      <c r="K425" s="127" t="s">
        <v>282</v>
      </c>
    </row>
    <row r="426" spans="11:11">
      <c r="K426" s="127" t="s">
        <v>282</v>
      </c>
    </row>
    <row r="427" spans="11:11">
      <c r="K427" s="127" t="s">
        <v>282</v>
      </c>
    </row>
    <row r="428" spans="11:11">
      <c r="K428" s="127" t="s">
        <v>282</v>
      </c>
    </row>
    <row r="429" spans="11:11">
      <c r="K429" s="127" t="s">
        <v>282</v>
      </c>
    </row>
    <row r="430" spans="11:11">
      <c r="K430" s="127" t="s">
        <v>282</v>
      </c>
    </row>
    <row r="431" spans="11:11">
      <c r="K431" s="127" t="s">
        <v>282</v>
      </c>
    </row>
    <row r="432" spans="11:11">
      <c r="K432" s="127" t="s">
        <v>282</v>
      </c>
    </row>
    <row r="433" spans="11:11">
      <c r="K433" s="127" t="s">
        <v>282</v>
      </c>
    </row>
    <row r="434" spans="11:11">
      <c r="K434" s="127" t="s">
        <v>282</v>
      </c>
    </row>
    <row r="435" spans="11:11">
      <c r="K435" s="127" t="s">
        <v>282</v>
      </c>
    </row>
    <row r="436" spans="11:11">
      <c r="K436" s="127" t="s">
        <v>282</v>
      </c>
    </row>
    <row r="437" spans="11:11">
      <c r="K437" s="127" t="s">
        <v>282</v>
      </c>
    </row>
    <row r="438" spans="11:11">
      <c r="K438" s="127" t="s">
        <v>282</v>
      </c>
    </row>
    <row r="439" spans="11:11">
      <c r="K439" s="127" t="s">
        <v>282</v>
      </c>
    </row>
    <row r="440" spans="11:11">
      <c r="K440" s="127" t="s">
        <v>282</v>
      </c>
    </row>
    <row r="441" spans="11:11">
      <c r="K441" s="127" t="s">
        <v>282</v>
      </c>
    </row>
    <row r="442" spans="11:11">
      <c r="K442" s="127" t="s">
        <v>282</v>
      </c>
    </row>
    <row r="443" spans="11:11">
      <c r="K443" s="127" t="s">
        <v>282</v>
      </c>
    </row>
    <row r="444" spans="11:11">
      <c r="K444" s="127" t="s">
        <v>282</v>
      </c>
    </row>
    <row r="445" spans="11:11">
      <c r="K445" s="127" t="s">
        <v>282</v>
      </c>
    </row>
    <row r="446" spans="11:11">
      <c r="K446" s="127" t="s">
        <v>282</v>
      </c>
    </row>
    <row r="447" spans="11:11">
      <c r="K447" s="127" t="s">
        <v>282</v>
      </c>
    </row>
    <row r="448" spans="11:11">
      <c r="K448" s="127" t="s">
        <v>282</v>
      </c>
    </row>
    <row r="449" spans="11:11">
      <c r="K449" s="127" t="s">
        <v>282</v>
      </c>
    </row>
    <row r="450" spans="11:11">
      <c r="K450" s="127" t="s">
        <v>282</v>
      </c>
    </row>
    <row r="451" spans="11:11">
      <c r="K451" s="127" t="s">
        <v>282</v>
      </c>
    </row>
    <row r="452" spans="11:11">
      <c r="K452" s="127" t="s">
        <v>282</v>
      </c>
    </row>
    <row r="453" spans="11:11">
      <c r="K453" s="127" t="s">
        <v>282</v>
      </c>
    </row>
    <row r="454" spans="11:11">
      <c r="K454" s="127" t="s">
        <v>282</v>
      </c>
    </row>
    <row r="455" spans="11:11">
      <c r="K455" s="127" t="s">
        <v>282</v>
      </c>
    </row>
    <row r="456" spans="11:11">
      <c r="K456" s="127" t="s">
        <v>282</v>
      </c>
    </row>
    <row r="457" spans="11:11">
      <c r="K457" s="127" t="s">
        <v>282</v>
      </c>
    </row>
    <row r="458" spans="11:11">
      <c r="K458" s="127" t="s">
        <v>282</v>
      </c>
    </row>
    <row r="459" spans="11:11">
      <c r="K459" s="127" t="s">
        <v>282</v>
      </c>
    </row>
    <row r="460" spans="11:11">
      <c r="K460" s="127" t="s">
        <v>282</v>
      </c>
    </row>
    <row r="461" spans="11:11">
      <c r="K461" s="127" t="s">
        <v>282</v>
      </c>
    </row>
    <row r="462" spans="11:11">
      <c r="K462" s="127" t="s">
        <v>282</v>
      </c>
    </row>
    <row r="463" spans="11:11">
      <c r="K463" s="127" t="s">
        <v>282</v>
      </c>
    </row>
    <row r="464" spans="11:11">
      <c r="K464" s="127" t="s">
        <v>282</v>
      </c>
    </row>
    <row r="465" spans="11:11">
      <c r="K465" s="127" t="s">
        <v>282</v>
      </c>
    </row>
    <row r="466" spans="11:11">
      <c r="K466" s="127" t="s">
        <v>282</v>
      </c>
    </row>
    <row r="467" spans="11:11">
      <c r="K467" s="127" t="s">
        <v>282</v>
      </c>
    </row>
    <row r="468" spans="11:11">
      <c r="K468" s="127" t="s">
        <v>282</v>
      </c>
    </row>
    <row r="469" spans="11:11">
      <c r="K469" s="127" t="s">
        <v>282</v>
      </c>
    </row>
    <row r="470" spans="11:11">
      <c r="K470" s="127" t="s">
        <v>282</v>
      </c>
    </row>
    <row r="471" spans="11:11">
      <c r="K471" s="127" t="s">
        <v>282</v>
      </c>
    </row>
    <row r="472" spans="11:11">
      <c r="K472" s="127" t="s">
        <v>282</v>
      </c>
    </row>
    <row r="473" spans="11:11">
      <c r="K473" s="127" t="s">
        <v>282</v>
      </c>
    </row>
    <row r="474" spans="11:11">
      <c r="K474" s="127" t="s">
        <v>282</v>
      </c>
    </row>
    <row r="475" spans="11:11">
      <c r="K475" s="127" t="s">
        <v>282</v>
      </c>
    </row>
    <row r="476" spans="11:11">
      <c r="K476" s="127" t="s">
        <v>282</v>
      </c>
    </row>
    <row r="477" spans="11:11">
      <c r="K477" s="127" t="s">
        <v>282</v>
      </c>
    </row>
    <row r="478" spans="11:11">
      <c r="K478" s="127" t="s">
        <v>282</v>
      </c>
    </row>
    <row r="479" spans="11:11">
      <c r="K479" s="127" t="s">
        <v>282</v>
      </c>
    </row>
    <row r="480" spans="11:11">
      <c r="K480" s="127" t="s">
        <v>282</v>
      </c>
    </row>
    <row r="481" spans="11:11">
      <c r="K481" s="127" t="s">
        <v>282</v>
      </c>
    </row>
    <row r="482" spans="11:11">
      <c r="K482" s="127" t="s">
        <v>282</v>
      </c>
    </row>
    <row r="483" spans="11:11">
      <c r="K483" s="127" t="s">
        <v>282</v>
      </c>
    </row>
    <row r="484" spans="11:11">
      <c r="K484" s="127" t="s">
        <v>282</v>
      </c>
    </row>
    <row r="485" spans="11:11">
      <c r="K485" s="127" t="s">
        <v>282</v>
      </c>
    </row>
    <row r="486" spans="11:11">
      <c r="K486" s="127" t="s">
        <v>282</v>
      </c>
    </row>
    <row r="487" spans="11:11">
      <c r="K487" s="127" t="s">
        <v>282</v>
      </c>
    </row>
    <row r="488" spans="11:11">
      <c r="K488" s="127" t="s">
        <v>282</v>
      </c>
    </row>
    <row r="489" spans="11:11">
      <c r="K489" s="127" t="s">
        <v>282</v>
      </c>
    </row>
    <row r="490" spans="11:11">
      <c r="K490" s="127" t="s">
        <v>282</v>
      </c>
    </row>
    <row r="491" spans="11:11">
      <c r="K491" s="127" t="s">
        <v>282</v>
      </c>
    </row>
    <row r="492" spans="11:11">
      <c r="K492" s="127" t="s">
        <v>282</v>
      </c>
    </row>
    <row r="493" spans="11:11">
      <c r="K493" s="127" t="s">
        <v>282</v>
      </c>
    </row>
    <row r="494" spans="11:11">
      <c r="K494" s="127" t="s">
        <v>282</v>
      </c>
    </row>
    <row r="495" spans="11:11">
      <c r="K495" s="127" t="s">
        <v>282</v>
      </c>
    </row>
    <row r="496" spans="11:11">
      <c r="K496" s="127" t="s">
        <v>282</v>
      </c>
    </row>
    <row r="497" spans="11:15">
      <c r="K497" s="127" t="s">
        <v>282</v>
      </c>
    </row>
    <row r="500" spans="11:15">
      <c r="O500" s="127" t="s">
        <v>267</v>
      </c>
    </row>
    <row r="501" spans="11:15">
      <c r="O501" s="127" t="s">
        <v>344</v>
      </c>
    </row>
    <row r="502" spans="11:15">
      <c r="O502" s="127" t="s">
        <v>282</v>
      </c>
    </row>
    <row r="503" spans="11:15">
      <c r="O503" s="127" t="s">
        <v>282</v>
      </c>
    </row>
    <row r="504" spans="11:15">
      <c r="O504" s="127" t="s">
        <v>282</v>
      </c>
    </row>
    <row r="505" spans="11:15">
      <c r="O505" s="127" t="s">
        <v>282</v>
      </c>
    </row>
    <row r="506" spans="11:15">
      <c r="O506" s="127" t="s">
        <v>282</v>
      </c>
    </row>
    <row r="507" spans="11:15">
      <c r="O507" s="127" t="s">
        <v>282</v>
      </c>
    </row>
    <row r="508" spans="11:15">
      <c r="O508" s="127" t="s">
        <v>282</v>
      </c>
    </row>
    <row r="509" spans="11:15">
      <c r="O509" s="127" t="s">
        <v>282</v>
      </c>
    </row>
    <row r="510" spans="11:15">
      <c r="O510" s="127" t="s">
        <v>282</v>
      </c>
    </row>
    <row r="511" spans="11:15">
      <c r="O511" s="127" t="s">
        <v>282</v>
      </c>
    </row>
    <row r="512" spans="11:15">
      <c r="O512" s="127" t="s">
        <v>282</v>
      </c>
    </row>
    <row r="513" spans="15:15">
      <c r="O513" s="127" t="s">
        <v>282</v>
      </c>
    </row>
    <row r="514" spans="15:15">
      <c r="O514" s="127" t="s">
        <v>282</v>
      </c>
    </row>
    <row r="515" spans="15:15">
      <c r="O515" s="127" t="s">
        <v>282</v>
      </c>
    </row>
    <row r="516" spans="15:15">
      <c r="O516" s="127" t="s">
        <v>282</v>
      </c>
    </row>
    <row r="517" spans="15:15">
      <c r="O517" s="127" t="s">
        <v>282</v>
      </c>
    </row>
    <row r="518" spans="15:15">
      <c r="O518" s="127" t="s">
        <v>282</v>
      </c>
    </row>
    <row r="519" spans="15:15">
      <c r="O519" s="127" t="s">
        <v>282</v>
      </c>
    </row>
    <row r="520" spans="15:15">
      <c r="O520" s="127" t="s">
        <v>282</v>
      </c>
    </row>
    <row r="521" spans="15:15">
      <c r="O521" s="127" t="s">
        <v>282</v>
      </c>
    </row>
    <row r="522" spans="15:15">
      <c r="O522" s="127" t="s">
        <v>282</v>
      </c>
    </row>
    <row r="523" spans="15:15">
      <c r="O523" s="127" t="s">
        <v>282</v>
      </c>
    </row>
    <row r="524" spans="15:15">
      <c r="O524" s="127" t="s">
        <v>282</v>
      </c>
    </row>
    <row r="525" spans="15:15">
      <c r="O525" s="127" t="s">
        <v>282</v>
      </c>
    </row>
    <row r="526" spans="15:15">
      <c r="O526" s="127" t="s">
        <v>282</v>
      </c>
    </row>
    <row r="527" spans="15:15">
      <c r="O527" s="127" t="s">
        <v>282</v>
      </c>
    </row>
    <row r="528" spans="15:15">
      <c r="O528" s="127" t="s">
        <v>282</v>
      </c>
    </row>
    <row r="529" spans="15:15">
      <c r="O529" s="127" t="s">
        <v>282</v>
      </c>
    </row>
    <row r="530" spans="15:15">
      <c r="O530" s="127" t="s">
        <v>282</v>
      </c>
    </row>
    <row r="531" spans="15:15">
      <c r="O531" s="127" t="s">
        <v>282</v>
      </c>
    </row>
    <row r="532" spans="15:15">
      <c r="O532" s="127" t="s">
        <v>282</v>
      </c>
    </row>
    <row r="533" spans="15:15">
      <c r="O533" s="127" t="s">
        <v>282</v>
      </c>
    </row>
    <row r="534" spans="15:15">
      <c r="O534" s="127" t="s">
        <v>282</v>
      </c>
    </row>
    <row r="535" spans="15:15">
      <c r="O535" s="127" t="s">
        <v>282</v>
      </c>
    </row>
    <row r="536" spans="15:15">
      <c r="O536" s="127" t="s">
        <v>282</v>
      </c>
    </row>
    <row r="537" spans="15:15">
      <c r="O537" s="127" t="s">
        <v>282</v>
      </c>
    </row>
    <row r="538" spans="15:15">
      <c r="O538" s="127" t="s">
        <v>282</v>
      </c>
    </row>
    <row r="539" spans="15:15">
      <c r="O539" s="127" t="s">
        <v>282</v>
      </c>
    </row>
    <row r="540" spans="15:15">
      <c r="O540" s="127" t="s">
        <v>282</v>
      </c>
    </row>
    <row r="541" spans="15:15">
      <c r="O541" s="127" t="s">
        <v>282</v>
      </c>
    </row>
    <row r="542" spans="15:15">
      <c r="O542" s="127" t="s">
        <v>282</v>
      </c>
    </row>
    <row r="543" spans="15:15">
      <c r="O543" s="127" t="s">
        <v>282</v>
      </c>
    </row>
    <row r="544" spans="15:15">
      <c r="O544" s="127" t="s">
        <v>282</v>
      </c>
    </row>
    <row r="545" spans="15:15">
      <c r="O545" s="127" t="s">
        <v>282</v>
      </c>
    </row>
    <row r="546" spans="15:15">
      <c r="O546" s="127" t="s">
        <v>282</v>
      </c>
    </row>
    <row r="547" spans="15:15">
      <c r="O547" s="127" t="s">
        <v>282</v>
      </c>
    </row>
    <row r="548" spans="15:15">
      <c r="O548" s="127" t="s">
        <v>282</v>
      </c>
    </row>
    <row r="549" spans="15:15">
      <c r="O549" s="127" t="s">
        <v>282</v>
      </c>
    </row>
    <row r="550" spans="15:15">
      <c r="O550" s="127" t="s">
        <v>282</v>
      </c>
    </row>
    <row r="551" spans="15:15">
      <c r="O551" s="127" t="s">
        <v>282</v>
      </c>
    </row>
    <row r="552" spans="15:15">
      <c r="O552" s="127" t="s">
        <v>282</v>
      </c>
    </row>
    <row r="553" spans="15:15">
      <c r="O553" s="127" t="s">
        <v>282</v>
      </c>
    </row>
    <row r="554" spans="15:15">
      <c r="O554" s="127" t="s">
        <v>282</v>
      </c>
    </row>
    <row r="555" spans="15:15">
      <c r="O555" s="127" t="s">
        <v>282</v>
      </c>
    </row>
    <row r="556" spans="15:15">
      <c r="O556" s="127" t="s">
        <v>282</v>
      </c>
    </row>
    <row r="557" spans="15:15">
      <c r="O557" s="127" t="s">
        <v>282</v>
      </c>
    </row>
    <row r="558" spans="15:15">
      <c r="O558" s="127" t="s">
        <v>282</v>
      </c>
    </row>
    <row r="559" spans="15:15">
      <c r="O559" s="127" t="s">
        <v>282</v>
      </c>
    </row>
    <row r="560" spans="15:15">
      <c r="O560" s="127" t="s">
        <v>282</v>
      </c>
    </row>
    <row r="561" spans="15:15">
      <c r="O561" s="127" t="s">
        <v>282</v>
      </c>
    </row>
    <row r="562" spans="15:15">
      <c r="O562" s="127" t="s">
        <v>282</v>
      </c>
    </row>
    <row r="563" spans="15:15">
      <c r="O563" s="127" t="s">
        <v>282</v>
      </c>
    </row>
    <row r="564" spans="15:15">
      <c r="O564" s="127" t="s">
        <v>282</v>
      </c>
    </row>
    <row r="565" spans="15:15">
      <c r="O565" s="127" t="s">
        <v>282</v>
      </c>
    </row>
    <row r="566" spans="15:15">
      <c r="O566" s="127" t="s">
        <v>282</v>
      </c>
    </row>
    <row r="567" spans="15:15">
      <c r="O567" s="127" t="s">
        <v>282</v>
      </c>
    </row>
    <row r="568" spans="15:15">
      <c r="O568" s="127" t="s">
        <v>282</v>
      </c>
    </row>
    <row r="569" spans="15:15">
      <c r="O569" s="127" t="s">
        <v>282</v>
      </c>
    </row>
    <row r="570" spans="15:15">
      <c r="O570" s="127" t="s">
        <v>282</v>
      </c>
    </row>
    <row r="571" spans="15:15">
      <c r="O571" s="127" t="s">
        <v>282</v>
      </c>
    </row>
    <row r="572" spans="15:15">
      <c r="O572" s="127" t="s">
        <v>282</v>
      </c>
    </row>
    <row r="573" spans="15:15">
      <c r="O573" s="127" t="s">
        <v>282</v>
      </c>
    </row>
    <row r="574" spans="15:15">
      <c r="O574" s="127" t="s">
        <v>282</v>
      </c>
    </row>
    <row r="575" spans="15:15">
      <c r="O575" s="127" t="s">
        <v>282</v>
      </c>
    </row>
    <row r="576" spans="15:15">
      <c r="O576" s="127" t="s">
        <v>282</v>
      </c>
    </row>
    <row r="577" spans="15:15">
      <c r="O577" s="127" t="s">
        <v>282</v>
      </c>
    </row>
    <row r="578" spans="15:15">
      <c r="O578" s="127" t="s">
        <v>282</v>
      </c>
    </row>
    <row r="579" spans="15:15">
      <c r="O579" s="127" t="s">
        <v>282</v>
      </c>
    </row>
    <row r="580" spans="15:15">
      <c r="O580" s="127" t="s">
        <v>282</v>
      </c>
    </row>
    <row r="581" spans="15:15">
      <c r="O581" s="127" t="s">
        <v>282</v>
      </c>
    </row>
    <row r="582" spans="15:15">
      <c r="O582" s="127" t="s">
        <v>282</v>
      </c>
    </row>
    <row r="583" spans="15:15">
      <c r="O583" s="127" t="s">
        <v>282</v>
      </c>
    </row>
    <row r="584" spans="15:15">
      <c r="O584" s="127" t="s">
        <v>282</v>
      </c>
    </row>
    <row r="585" spans="15:15">
      <c r="O585" s="127" t="s">
        <v>282</v>
      </c>
    </row>
    <row r="586" spans="15:15">
      <c r="O586" s="127" t="s">
        <v>282</v>
      </c>
    </row>
    <row r="587" spans="15:15">
      <c r="O587" s="127" t="s">
        <v>282</v>
      </c>
    </row>
    <row r="588" spans="15:15">
      <c r="O588" s="127" t="s">
        <v>282</v>
      </c>
    </row>
    <row r="589" spans="15:15">
      <c r="O589" s="127" t="s">
        <v>282</v>
      </c>
    </row>
    <row r="590" spans="15:15">
      <c r="O590" s="127" t="s">
        <v>282</v>
      </c>
    </row>
    <row r="591" spans="15:15">
      <c r="O591" s="127" t="s">
        <v>282</v>
      </c>
    </row>
    <row r="592" spans="15:15">
      <c r="O592" s="127" t="s">
        <v>282</v>
      </c>
    </row>
    <row r="593" spans="15:19">
      <c r="O593" s="127" t="s">
        <v>282</v>
      </c>
    </row>
    <row r="594" spans="15:19">
      <c r="O594" s="127" t="s">
        <v>282</v>
      </c>
    </row>
    <row r="595" spans="15:19">
      <c r="O595" s="127" t="s">
        <v>282</v>
      </c>
    </row>
    <row r="596" spans="15:19">
      <c r="O596" s="127" t="s">
        <v>282</v>
      </c>
    </row>
    <row r="597" spans="15:19">
      <c r="O597" s="127" t="s">
        <v>282</v>
      </c>
    </row>
    <row r="600" spans="15:19">
      <c r="S600" s="127" t="s">
        <v>267</v>
      </c>
    </row>
    <row r="601" spans="15:19">
      <c r="S601" s="127" t="s">
        <v>344</v>
      </c>
    </row>
    <row r="602" spans="15:19">
      <c r="S602" s="127" t="s">
        <v>282</v>
      </c>
    </row>
    <row r="603" spans="15:19">
      <c r="S603" s="127" t="s">
        <v>282</v>
      </c>
    </row>
    <row r="604" spans="15:19">
      <c r="S604" s="127" t="s">
        <v>282</v>
      </c>
    </row>
    <row r="605" spans="15:19">
      <c r="S605" s="127" t="s">
        <v>282</v>
      </c>
    </row>
    <row r="606" spans="15:19">
      <c r="S606" s="127" t="s">
        <v>282</v>
      </c>
    </row>
    <row r="607" spans="15:19">
      <c r="S607" s="127" t="s">
        <v>282</v>
      </c>
    </row>
    <row r="608" spans="15:19">
      <c r="S608" s="127" t="s">
        <v>282</v>
      </c>
    </row>
    <row r="609" spans="19:19">
      <c r="S609" s="127" t="s">
        <v>282</v>
      </c>
    </row>
    <row r="610" spans="19:19">
      <c r="S610" s="127" t="s">
        <v>282</v>
      </c>
    </row>
    <row r="611" spans="19:19">
      <c r="S611" s="127" t="s">
        <v>282</v>
      </c>
    </row>
    <row r="612" spans="19:19">
      <c r="S612" s="127" t="s">
        <v>282</v>
      </c>
    </row>
    <row r="613" spans="19:19">
      <c r="S613" s="127" t="s">
        <v>282</v>
      </c>
    </row>
    <row r="614" spans="19:19">
      <c r="S614" s="127" t="s">
        <v>282</v>
      </c>
    </row>
    <row r="615" spans="19:19">
      <c r="S615" s="127" t="s">
        <v>282</v>
      </c>
    </row>
    <row r="616" spans="19:19">
      <c r="S616" s="127" t="s">
        <v>282</v>
      </c>
    </row>
    <row r="617" spans="19:19">
      <c r="S617" s="127" t="s">
        <v>282</v>
      </c>
    </row>
    <row r="618" spans="19:19">
      <c r="S618" s="127" t="s">
        <v>282</v>
      </c>
    </row>
    <row r="619" spans="19:19">
      <c r="S619" s="127" t="s">
        <v>282</v>
      </c>
    </row>
    <row r="620" spans="19:19">
      <c r="S620" s="127" t="s">
        <v>282</v>
      </c>
    </row>
    <row r="621" spans="19:19">
      <c r="S621" s="127" t="s">
        <v>282</v>
      </c>
    </row>
    <row r="622" spans="19:19">
      <c r="S622" s="127" t="s">
        <v>282</v>
      </c>
    </row>
    <row r="623" spans="19:19">
      <c r="S623" s="127" t="s">
        <v>282</v>
      </c>
    </row>
    <row r="624" spans="19:19">
      <c r="S624" s="127" t="s">
        <v>282</v>
      </c>
    </row>
    <row r="625" spans="19:19">
      <c r="S625" s="127" t="s">
        <v>282</v>
      </c>
    </row>
    <row r="626" spans="19:19">
      <c r="S626" s="127" t="s">
        <v>282</v>
      </c>
    </row>
    <row r="627" spans="19:19">
      <c r="S627" s="127" t="s">
        <v>282</v>
      </c>
    </row>
    <row r="628" spans="19:19">
      <c r="S628" s="127" t="s">
        <v>282</v>
      </c>
    </row>
    <row r="629" spans="19:19">
      <c r="S629" s="127" t="s">
        <v>282</v>
      </c>
    </row>
    <row r="630" spans="19:19">
      <c r="S630" s="127" t="s">
        <v>282</v>
      </c>
    </row>
    <row r="631" spans="19:19">
      <c r="S631" s="127" t="s">
        <v>282</v>
      </c>
    </row>
    <row r="632" spans="19:19">
      <c r="S632" s="127" t="s">
        <v>282</v>
      </c>
    </row>
    <row r="633" spans="19:19">
      <c r="S633" s="127" t="s">
        <v>282</v>
      </c>
    </row>
    <row r="634" spans="19:19">
      <c r="S634" s="127" t="s">
        <v>282</v>
      </c>
    </row>
    <row r="635" spans="19:19">
      <c r="S635" s="127" t="s">
        <v>282</v>
      </c>
    </row>
    <row r="636" spans="19:19">
      <c r="S636" s="127" t="s">
        <v>282</v>
      </c>
    </row>
    <row r="637" spans="19:19">
      <c r="S637" s="127" t="s">
        <v>282</v>
      </c>
    </row>
    <row r="638" spans="19:19">
      <c r="S638" s="127" t="s">
        <v>282</v>
      </c>
    </row>
    <row r="639" spans="19:19">
      <c r="S639" s="127" t="s">
        <v>282</v>
      </c>
    </row>
    <row r="640" spans="19:19">
      <c r="S640" s="127" t="s">
        <v>282</v>
      </c>
    </row>
    <row r="641" spans="19:19">
      <c r="S641" s="127" t="s">
        <v>282</v>
      </c>
    </row>
    <row r="642" spans="19:19">
      <c r="S642" s="127" t="s">
        <v>282</v>
      </c>
    </row>
    <row r="643" spans="19:19">
      <c r="S643" s="127" t="s">
        <v>282</v>
      </c>
    </row>
    <row r="644" spans="19:19">
      <c r="S644" s="127" t="s">
        <v>282</v>
      </c>
    </row>
    <row r="645" spans="19:19">
      <c r="S645" s="127" t="s">
        <v>282</v>
      </c>
    </row>
    <row r="646" spans="19:19">
      <c r="S646" s="127" t="s">
        <v>282</v>
      </c>
    </row>
    <row r="647" spans="19:19">
      <c r="S647" s="127" t="s">
        <v>282</v>
      </c>
    </row>
    <row r="648" spans="19:19">
      <c r="S648" s="127" t="s">
        <v>282</v>
      </c>
    </row>
    <row r="649" spans="19:19">
      <c r="S649" s="127" t="s">
        <v>282</v>
      </c>
    </row>
    <row r="650" spans="19:19">
      <c r="S650" s="127" t="s">
        <v>282</v>
      </c>
    </row>
    <row r="651" spans="19:19">
      <c r="S651" s="127" t="s">
        <v>282</v>
      </c>
    </row>
    <row r="652" spans="19:19">
      <c r="S652" s="127" t="s">
        <v>282</v>
      </c>
    </row>
    <row r="653" spans="19:19">
      <c r="S653" s="127" t="s">
        <v>282</v>
      </c>
    </row>
    <row r="654" spans="19:19">
      <c r="S654" s="127" t="s">
        <v>282</v>
      </c>
    </row>
    <row r="655" spans="19:19">
      <c r="S655" s="127" t="s">
        <v>282</v>
      </c>
    </row>
    <row r="656" spans="19:19">
      <c r="S656" s="127" t="s">
        <v>282</v>
      </c>
    </row>
    <row r="657" spans="19:19">
      <c r="S657" s="127" t="s">
        <v>282</v>
      </c>
    </row>
    <row r="658" spans="19:19">
      <c r="S658" s="127" t="s">
        <v>282</v>
      </c>
    </row>
    <row r="659" spans="19:19">
      <c r="S659" s="127" t="s">
        <v>282</v>
      </c>
    </row>
    <row r="660" spans="19:19">
      <c r="S660" s="127" t="s">
        <v>282</v>
      </c>
    </row>
    <row r="661" spans="19:19">
      <c r="S661" s="127" t="s">
        <v>282</v>
      </c>
    </row>
    <row r="662" spans="19:19">
      <c r="S662" s="127" t="s">
        <v>282</v>
      </c>
    </row>
    <row r="663" spans="19:19">
      <c r="S663" s="127" t="s">
        <v>282</v>
      </c>
    </row>
    <row r="664" spans="19:19">
      <c r="S664" s="127" t="s">
        <v>282</v>
      </c>
    </row>
    <row r="665" spans="19:19">
      <c r="S665" s="127" t="s">
        <v>282</v>
      </c>
    </row>
    <row r="666" spans="19:19">
      <c r="S666" s="127" t="s">
        <v>282</v>
      </c>
    </row>
    <row r="667" spans="19:19">
      <c r="S667" s="127" t="s">
        <v>282</v>
      </c>
    </row>
    <row r="668" spans="19:19">
      <c r="S668" s="127" t="s">
        <v>282</v>
      </c>
    </row>
    <row r="669" spans="19:19">
      <c r="S669" s="127" t="s">
        <v>282</v>
      </c>
    </row>
    <row r="670" spans="19:19">
      <c r="S670" s="127" t="s">
        <v>282</v>
      </c>
    </row>
    <row r="671" spans="19:19">
      <c r="S671" s="127" t="s">
        <v>282</v>
      </c>
    </row>
    <row r="672" spans="19:19">
      <c r="S672" s="127" t="s">
        <v>282</v>
      </c>
    </row>
    <row r="673" spans="19:19">
      <c r="S673" s="127" t="s">
        <v>282</v>
      </c>
    </row>
    <row r="674" spans="19:19">
      <c r="S674" s="127" t="s">
        <v>282</v>
      </c>
    </row>
    <row r="675" spans="19:19">
      <c r="S675" s="127" t="s">
        <v>282</v>
      </c>
    </row>
    <row r="676" spans="19:19">
      <c r="S676" s="127" t="s">
        <v>282</v>
      </c>
    </row>
    <row r="677" spans="19:19">
      <c r="S677" s="127" t="s">
        <v>282</v>
      </c>
    </row>
    <row r="678" spans="19:19">
      <c r="S678" s="127" t="s">
        <v>282</v>
      </c>
    </row>
    <row r="679" spans="19:19">
      <c r="S679" s="127" t="s">
        <v>282</v>
      </c>
    </row>
    <row r="680" spans="19:19">
      <c r="S680" s="127" t="s">
        <v>282</v>
      </c>
    </row>
    <row r="681" spans="19:19">
      <c r="S681" s="127" t="s">
        <v>282</v>
      </c>
    </row>
    <row r="682" spans="19:19">
      <c r="S682" s="127" t="s">
        <v>282</v>
      </c>
    </row>
    <row r="683" spans="19:19">
      <c r="S683" s="127" t="s">
        <v>282</v>
      </c>
    </row>
    <row r="684" spans="19:19">
      <c r="S684" s="127" t="s">
        <v>282</v>
      </c>
    </row>
    <row r="685" spans="19:19">
      <c r="S685" s="127" t="s">
        <v>282</v>
      </c>
    </row>
    <row r="686" spans="19:19">
      <c r="S686" s="127" t="s">
        <v>282</v>
      </c>
    </row>
    <row r="687" spans="19:19">
      <c r="S687" s="127" t="s">
        <v>282</v>
      </c>
    </row>
    <row r="688" spans="19:19">
      <c r="S688" s="127" t="s">
        <v>282</v>
      </c>
    </row>
    <row r="689" spans="19:23">
      <c r="S689" s="127" t="s">
        <v>282</v>
      </c>
    </row>
    <row r="690" spans="19:23">
      <c r="S690" s="127" t="s">
        <v>282</v>
      </c>
    </row>
    <row r="691" spans="19:23">
      <c r="S691" s="127" t="s">
        <v>282</v>
      </c>
    </row>
    <row r="692" spans="19:23">
      <c r="S692" s="127" t="s">
        <v>282</v>
      </c>
    </row>
    <row r="693" spans="19:23">
      <c r="S693" s="127" t="s">
        <v>282</v>
      </c>
    </row>
    <row r="694" spans="19:23">
      <c r="S694" s="127" t="s">
        <v>282</v>
      </c>
    </row>
    <row r="695" spans="19:23">
      <c r="S695" s="127" t="s">
        <v>282</v>
      </c>
    </row>
    <row r="696" spans="19:23">
      <c r="S696" s="127" t="s">
        <v>282</v>
      </c>
    </row>
    <row r="697" spans="19:23">
      <c r="S697" s="127" t="s">
        <v>282</v>
      </c>
    </row>
    <row r="700" spans="19:23">
      <c r="W700" s="127" t="s">
        <v>267</v>
      </c>
    </row>
    <row r="701" spans="19:23">
      <c r="W701" s="127" t="s">
        <v>282</v>
      </c>
    </row>
    <row r="702" spans="19:23">
      <c r="W702" s="127" t="s">
        <v>282</v>
      </c>
    </row>
    <row r="703" spans="19:23">
      <c r="W703" s="127" t="s">
        <v>282</v>
      </c>
    </row>
    <row r="704" spans="19:23">
      <c r="W704" s="127" t="s">
        <v>282</v>
      </c>
    </row>
    <row r="705" spans="23:23">
      <c r="W705" s="127" t="s">
        <v>282</v>
      </c>
    </row>
    <row r="706" spans="23:23">
      <c r="W706" s="127" t="s">
        <v>282</v>
      </c>
    </row>
    <row r="707" spans="23:23">
      <c r="W707" s="127" t="s">
        <v>282</v>
      </c>
    </row>
    <row r="708" spans="23:23">
      <c r="W708" s="127" t="s">
        <v>282</v>
      </c>
    </row>
    <row r="709" spans="23:23">
      <c r="W709" s="127" t="s">
        <v>282</v>
      </c>
    </row>
    <row r="710" spans="23:23">
      <c r="W710" s="127" t="s">
        <v>282</v>
      </c>
    </row>
    <row r="711" spans="23:23">
      <c r="W711" s="127" t="s">
        <v>282</v>
      </c>
    </row>
    <row r="712" spans="23:23">
      <c r="W712" s="127" t="s">
        <v>282</v>
      </c>
    </row>
    <row r="713" spans="23:23">
      <c r="W713" s="127" t="s">
        <v>282</v>
      </c>
    </row>
    <row r="714" spans="23:23">
      <c r="W714" s="127" t="s">
        <v>282</v>
      </c>
    </row>
    <row r="715" spans="23:23">
      <c r="W715" s="127" t="s">
        <v>282</v>
      </c>
    </row>
    <row r="716" spans="23:23">
      <c r="W716" s="127" t="s">
        <v>282</v>
      </c>
    </row>
    <row r="717" spans="23:23">
      <c r="W717" s="127" t="s">
        <v>282</v>
      </c>
    </row>
    <row r="718" spans="23:23">
      <c r="W718" s="127" t="s">
        <v>282</v>
      </c>
    </row>
    <row r="719" spans="23:23">
      <c r="W719" s="127" t="s">
        <v>282</v>
      </c>
    </row>
    <row r="720" spans="23:23">
      <c r="W720" s="127" t="s">
        <v>282</v>
      </c>
    </row>
    <row r="721" spans="23:23">
      <c r="W721" s="127" t="s">
        <v>282</v>
      </c>
    </row>
    <row r="722" spans="23:23">
      <c r="W722" s="127" t="s">
        <v>282</v>
      </c>
    </row>
    <row r="723" spans="23:23">
      <c r="W723" s="127" t="s">
        <v>282</v>
      </c>
    </row>
    <row r="724" spans="23:23">
      <c r="W724" s="127" t="s">
        <v>282</v>
      </c>
    </row>
    <row r="725" spans="23:23">
      <c r="W725" s="127" t="s">
        <v>282</v>
      </c>
    </row>
    <row r="726" spans="23:23">
      <c r="W726" s="127" t="s">
        <v>282</v>
      </c>
    </row>
    <row r="727" spans="23:23">
      <c r="W727" s="127" t="s">
        <v>282</v>
      </c>
    </row>
    <row r="728" spans="23:23">
      <c r="W728" s="127" t="s">
        <v>282</v>
      </c>
    </row>
    <row r="729" spans="23:23">
      <c r="W729" s="127" t="s">
        <v>282</v>
      </c>
    </row>
    <row r="730" spans="23:23">
      <c r="W730" s="127" t="s">
        <v>282</v>
      </c>
    </row>
    <row r="731" spans="23:23">
      <c r="W731" s="127" t="s">
        <v>282</v>
      </c>
    </row>
    <row r="732" spans="23:23">
      <c r="W732" s="127" t="s">
        <v>282</v>
      </c>
    </row>
    <row r="733" spans="23:23">
      <c r="W733" s="127" t="s">
        <v>282</v>
      </c>
    </row>
    <row r="734" spans="23:23">
      <c r="W734" s="127" t="s">
        <v>282</v>
      </c>
    </row>
    <row r="735" spans="23:23">
      <c r="W735" s="127" t="s">
        <v>282</v>
      </c>
    </row>
    <row r="736" spans="23:23">
      <c r="W736" s="127" t="s">
        <v>282</v>
      </c>
    </row>
    <row r="737" spans="23:23">
      <c r="W737" s="127" t="s">
        <v>282</v>
      </c>
    </row>
    <row r="738" spans="23:23">
      <c r="W738" s="127" t="s">
        <v>282</v>
      </c>
    </row>
    <row r="739" spans="23:23">
      <c r="W739" s="127" t="s">
        <v>282</v>
      </c>
    </row>
    <row r="740" spans="23:23">
      <c r="W740" s="127" t="s">
        <v>282</v>
      </c>
    </row>
    <row r="741" spans="23:23">
      <c r="W741" s="127" t="s">
        <v>282</v>
      </c>
    </row>
    <row r="742" spans="23:23">
      <c r="W742" s="127" t="s">
        <v>282</v>
      </c>
    </row>
    <row r="743" spans="23:23">
      <c r="W743" s="127" t="s">
        <v>282</v>
      </c>
    </row>
    <row r="744" spans="23:23">
      <c r="W744" s="127" t="s">
        <v>282</v>
      </c>
    </row>
    <row r="745" spans="23:23">
      <c r="W745" s="127" t="s">
        <v>282</v>
      </c>
    </row>
    <row r="746" spans="23:23">
      <c r="W746" s="127" t="s">
        <v>282</v>
      </c>
    </row>
    <row r="747" spans="23:23">
      <c r="W747" s="127" t="s">
        <v>282</v>
      </c>
    </row>
    <row r="748" spans="23:23">
      <c r="W748" s="127" t="s">
        <v>282</v>
      </c>
    </row>
    <row r="749" spans="23:23">
      <c r="W749" s="127" t="s">
        <v>282</v>
      </c>
    </row>
    <row r="750" spans="23:23">
      <c r="W750" s="127" t="s">
        <v>282</v>
      </c>
    </row>
    <row r="751" spans="23:23">
      <c r="W751" s="127" t="s">
        <v>282</v>
      </c>
    </row>
    <row r="752" spans="23:23">
      <c r="W752" s="127" t="s">
        <v>282</v>
      </c>
    </row>
    <row r="753" spans="23:23">
      <c r="W753" s="127" t="s">
        <v>282</v>
      </c>
    </row>
    <row r="754" spans="23:23">
      <c r="W754" s="127" t="s">
        <v>282</v>
      </c>
    </row>
    <row r="755" spans="23:23">
      <c r="W755" s="127" t="s">
        <v>282</v>
      </c>
    </row>
    <row r="756" spans="23:23">
      <c r="W756" s="127" t="s">
        <v>282</v>
      </c>
    </row>
    <row r="757" spans="23:23">
      <c r="W757" s="127" t="s">
        <v>282</v>
      </c>
    </row>
    <row r="758" spans="23:23">
      <c r="W758" s="127" t="s">
        <v>282</v>
      </c>
    </row>
    <row r="759" spans="23:23">
      <c r="W759" s="127" t="s">
        <v>282</v>
      </c>
    </row>
    <row r="760" spans="23:23">
      <c r="W760" s="127" t="s">
        <v>282</v>
      </c>
    </row>
    <row r="761" spans="23:23">
      <c r="W761" s="127" t="s">
        <v>282</v>
      </c>
    </row>
    <row r="762" spans="23:23">
      <c r="W762" s="127" t="s">
        <v>282</v>
      </c>
    </row>
    <row r="763" spans="23:23">
      <c r="W763" s="127" t="s">
        <v>282</v>
      </c>
    </row>
    <row r="764" spans="23:23">
      <c r="W764" s="127" t="s">
        <v>282</v>
      </c>
    </row>
    <row r="765" spans="23:23">
      <c r="W765" s="127" t="s">
        <v>282</v>
      </c>
    </row>
    <row r="766" spans="23:23">
      <c r="W766" s="127" t="s">
        <v>282</v>
      </c>
    </row>
    <row r="767" spans="23:23">
      <c r="W767" s="127" t="s">
        <v>282</v>
      </c>
    </row>
    <row r="768" spans="23:23">
      <c r="W768" s="127" t="s">
        <v>282</v>
      </c>
    </row>
    <row r="769" spans="23:23">
      <c r="W769" s="127" t="s">
        <v>282</v>
      </c>
    </row>
    <row r="770" spans="23:23">
      <c r="W770" s="127" t="s">
        <v>282</v>
      </c>
    </row>
    <row r="771" spans="23:23">
      <c r="W771" s="127" t="s">
        <v>282</v>
      </c>
    </row>
    <row r="772" spans="23:23">
      <c r="W772" s="127" t="s">
        <v>282</v>
      </c>
    </row>
    <row r="773" spans="23:23">
      <c r="W773" s="127" t="s">
        <v>282</v>
      </c>
    </row>
    <row r="774" spans="23:23">
      <c r="W774" s="127" t="s">
        <v>282</v>
      </c>
    </row>
    <row r="775" spans="23:23">
      <c r="W775" s="127" t="s">
        <v>282</v>
      </c>
    </row>
    <row r="776" spans="23:23">
      <c r="W776" s="127" t="s">
        <v>282</v>
      </c>
    </row>
    <row r="777" spans="23:23">
      <c r="W777" s="127" t="s">
        <v>282</v>
      </c>
    </row>
    <row r="778" spans="23:23">
      <c r="W778" s="127" t="s">
        <v>282</v>
      </c>
    </row>
    <row r="779" spans="23:23">
      <c r="W779" s="127" t="s">
        <v>282</v>
      </c>
    </row>
    <row r="780" spans="23:23">
      <c r="W780" s="127" t="s">
        <v>282</v>
      </c>
    </row>
    <row r="781" spans="23:23">
      <c r="W781" s="127" t="s">
        <v>282</v>
      </c>
    </row>
    <row r="782" spans="23:23">
      <c r="W782" s="127" t="s">
        <v>282</v>
      </c>
    </row>
    <row r="783" spans="23:23">
      <c r="W783" s="127" t="s">
        <v>282</v>
      </c>
    </row>
    <row r="784" spans="23:23">
      <c r="W784" s="127" t="s">
        <v>282</v>
      </c>
    </row>
    <row r="785" spans="23:27">
      <c r="W785" s="127" t="s">
        <v>282</v>
      </c>
    </row>
    <row r="786" spans="23:27">
      <c r="W786" s="127" t="s">
        <v>282</v>
      </c>
    </row>
    <row r="787" spans="23:27">
      <c r="W787" s="127" t="s">
        <v>282</v>
      </c>
    </row>
    <row r="788" spans="23:27">
      <c r="W788" s="127" t="s">
        <v>282</v>
      </c>
    </row>
    <row r="789" spans="23:27">
      <c r="W789" s="127" t="s">
        <v>282</v>
      </c>
    </row>
    <row r="790" spans="23:27">
      <c r="W790" s="127" t="s">
        <v>282</v>
      </c>
    </row>
    <row r="791" spans="23:27">
      <c r="W791" s="127" t="s">
        <v>282</v>
      </c>
    </row>
    <row r="792" spans="23:27">
      <c r="W792" s="127" t="s">
        <v>282</v>
      </c>
    </row>
    <row r="793" spans="23:27">
      <c r="W793" s="127" t="s">
        <v>282</v>
      </c>
    </row>
    <row r="794" spans="23:27">
      <c r="W794" s="127" t="s">
        <v>282</v>
      </c>
    </row>
    <row r="795" spans="23:27">
      <c r="W795" s="127" t="s">
        <v>282</v>
      </c>
    </row>
    <row r="796" spans="23:27">
      <c r="W796" s="127" t="s">
        <v>282</v>
      </c>
    </row>
    <row r="797" spans="23:27">
      <c r="W797" s="127" t="s">
        <v>282</v>
      </c>
    </row>
    <row r="800" spans="23:27">
      <c r="AA800" s="127" t="s">
        <v>267</v>
      </c>
    </row>
    <row r="801" spans="27:27">
      <c r="AA801" s="127" t="s">
        <v>282</v>
      </c>
    </row>
    <row r="802" spans="27:27">
      <c r="AA802" s="127" t="s">
        <v>282</v>
      </c>
    </row>
    <row r="803" spans="27:27">
      <c r="AA803" s="127" t="s">
        <v>282</v>
      </c>
    </row>
    <row r="804" spans="27:27">
      <c r="AA804" s="127" t="s">
        <v>282</v>
      </c>
    </row>
    <row r="805" spans="27:27">
      <c r="AA805" s="127" t="s">
        <v>282</v>
      </c>
    </row>
    <row r="806" spans="27:27">
      <c r="AA806" s="127" t="s">
        <v>282</v>
      </c>
    </row>
    <row r="807" spans="27:27">
      <c r="AA807" s="127" t="s">
        <v>282</v>
      </c>
    </row>
    <row r="808" spans="27:27">
      <c r="AA808" s="127" t="s">
        <v>282</v>
      </c>
    </row>
    <row r="809" spans="27:27">
      <c r="AA809" s="127" t="s">
        <v>282</v>
      </c>
    </row>
    <row r="810" spans="27:27">
      <c r="AA810" s="127" t="s">
        <v>282</v>
      </c>
    </row>
    <row r="811" spans="27:27">
      <c r="AA811" s="127" t="s">
        <v>282</v>
      </c>
    </row>
    <row r="812" spans="27:27">
      <c r="AA812" s="127" t="s">
        <v>282</v>
      </c>
    </row>
    <row r="813" spans="27:27">
      <c r="AA813" s="127" t="s">
        <v>282</v>
      </c>
    </row>
    <row r="814" spans="27:27">
      <c r="AA814" s="127" t="s">
        <v>282</v>
      </c>
    </row>
    <row r="815" spans="27:27">
      <c r="AA815" s="127" t="s">
        <v>282</v>
      </c>
    </row>
    <row r="816" spans="27:27">
      <c r="AA816" s="127" t="s">
        <v>282</v>
      </c>
    </row>
    <row r="817" spans="27:27">
      <c r="AA817" s="127" t="s">
        <v>282</v>
      </c>
    </row>
    <row r="818" spans="27:27">
      <c r="AA818" s="127" t="s">
        <v>282</v>
      </c>
    </row>
    <row r="819" spans="27:27">
      <c r="AA819" s="127" t="s">
        <v>282</v>
      </c>
    </row>
    <row r="820" spans="27:27">
      <c r="AA820" s="127" t="s">
        <v>282</v>
      </c>
    </row>
    <row r="821" spans="27:27">
      <c r="AA821" s="127" t="s">
        <v>282</v>
      </c>
    </row>
    <row r="822" spans="27:27">
      <c r="AA822" s="127" t="s">
        <v>282</v>
      </c>
    </row>
    <row r="823" spans="27:27">
      <c r="AA823" s="127" t="s">
        <v>282</v>
      </c>
    </row>
    <row r="824" spans="27:27">
      <c r="AA824" s="127" t="s">
        <v>282</v>
      </c>
    </row>
    <row r="825" spans="27:27">
      <c r="AA825" s="127" t="s">
        <v>282</v>
      </c>
    </row>
    <row r="826" spans="27:27">
      <c r="AA826" s="127" t="s">
        <v>282</v>
      </c>
    </row>
    <row r="827" spans="27:27">
      <c r="AA827" s="127" t="s">
        <v>282</v>
      </c>
    </row>
    <row r="828" spans="27:27">
      <c r="AA828" s="127" t="s">
        <v>282</v>
      </c>
    </row>
    <row r="829" spans="27:27">
      <c r="AA829" s="127" t="s">
        <v>282</v>
      </c>
    </row>
    <row r="830" spans="27:27">
      <c r="AA830" s="127" t="s">
        <v>282</v>
      </c>
    </row>
    <row r="831" spans="27:27">
      <c r="AA831" s="127" t="s">
        <v>282</v>
      </c>
    </row>
    <row r="832" spans="27:27">
      <c r="AA832" s="127" t="s">
        <v>282</v>
      </c>
    </row>
    <row r="833" spans="27:27">
      <c r="AA833" s="127" t="s">
        <v>282</v>
      </c>
    </row>
    <row r="834" spans="27:27">
      <c r="AA834" s="127" t="s">
        <v>282</v>
      </c>
    </row>
    <row r="835" spans="27:27">
      <c r="AA835" s="127" t="s">
        <v>282</v>
      </c>
    </row>
    <row r="836" spans="27:27">
      <c r="AA836" s="127" t="s">
        <v>282</v>
      </c>
    </row>
    <row r="837" spans="27:27">
      <c r="AA837" s="127" t="s">
        <v>282</v>
      </c>
    </row>
    <row r="838" spans="27:27">
      <c r="AA838" s="127" t="s">
        <v>282</v>
      </c>
    </row>
    <row r="839" spans="27:27">
      <c r="AA839" s="127" t="s">
        <v>282</v>
      </c>
    </row>
    <row r="840" spans="27:27">
      <c r="AA840" s="127" t="s">
        <v>282</v>
      </c>
    </row>
    <row r="841" spans="27:27">
      <c r="AA841" s="127" t="s">
        <v>282</v>
      </c>
    </row>
    <row r="842" spans="27:27">
      <c r="AA842" s="127" t="s">
        <v>282</v>
      </c>
    </row>
    <row r="843" spans="27:27">
      <c r="AA843" s="127" t="s">
        <v>282</v>
      </c>
    </row>
    <row r="844" spans="27:27">
      <c r="AA844" s="127" t="s">
        <v>282</v>
      </c>
    </row>
    <row r="845" spans="27:27">
      <c r="AA845" s="127" t="s">
        <v>282</v>
      </c>
    </row>
    <row r="846" spans="27:27">
      <c r="AA846" s="127" t="s">
        <v>282</v>
      </c>
    </row>
    <row r="847" spans="27:27">
      <c r="AA847" s="127" t="s">
        <v>282</v>
      </c>
    </row>
    <row r="848" spans="27:27">
      <c r="AA848" s="127" t="s">
        <v>282</v>
      </c>
    </row>
    <row r="849" spans="27:27">
      <c r="AA849" s="127" t="s">
        <v>282</v>
      </c>
    </row>
    <row r="850" spans="27:27">
      <c r="AA850" s="127" t="s">
        <v>282</v>
      </c>
    </row>
    <row r="851" spans="27:27">
      <c r="AA851" s="127" t="s">
        <v>282</v>
      </c>
    </row>
    <row r="852" spans="27:27">
      <c r="AA852" s="127" t="s">
        <v>282</v>
      </c>
    </row>
    <row r="853" spans="27:27">
      <c r="AA853" s="127" t="s">
        <v>282</v>
      </c>
    </row>
    <row r="854" spans="27:27">
      <c r="AA854" s="127" t="s">
        <v>282</v>
      </c>
    </row>
    <row r="855" spans="27:27">
      <c r="AA855" s="127" t="s">
        <v>282</v>
      </c>
    </row>
    <row r="856" spans="27:27">
      <c r="AA856" s="127" t="s">
        <v>282</v>
      </c>
    </row>
    <row r="857" spans="27:27">
      <c r="AA857" s="127" t="s">
        <v>282</v>
      </c>
    </row>
    <row r="858" spans="27:27">
      <c r="AA858" s="127" t="s">
        <v>282</v>
      </c>
    </row>
    <row r="859" spans="27:27">
      <c r="AA859" s="127" t="s">
        <v>282</v>
      </c>
    </row>
    <row r="860" spans="27:27">
      <c r="AA860" s="127" t="s">
        <v>282</v>
      </c>
    </row>
    <row r="861" spans="27:27">
      <c r="AA861" s="127" t="s">
        <v>282</v>
      </c>
    </row>
    <row r="862" spans="27:27">
      <c r="AA862" s="127" t="s">
        <v>282</v>
      </c>
    </row>
    <row r="863" spans="27:27">
      <c r="AA863" s="127" t="s">
        <v>282</v>
      </c>
    </row>
    <row r="864" spans="27:27">
      <c r="AA864" s="127" t="s">
        <v>282</v>
      </c>
    </row>
    <row r="865" spans="27:27">
      <c r="AA865" s="127" t="s">
        <v>282</v>
      </c>
    </row>
    <row r="866" spans="27:27">
      <c r="AA866" s="127" t="s">
        <v>282</v>
      </c>
    </row>
    <row r="867" spans="27:27">
      <c r="AA867" s="127" t="s">
        <v>282</v>
      </c>
    </row>
    <row r="868" spans="27:27">
      <c r="AA868" s="127" t="s">
        <v>282</v>
      </c>
    </row>
    <row r="869" spans="27:27">
      <c r="AA869" s="127" t="s">
        <v>282</v>
      </c>
    </row>
    <row r="870" spans="27:27">
      <c r="AA870" s="127" t="s">
        <v>282</v>
      </c>
    </row>
    <row r="871" spans="27:27">
      <c r="AA871" s="127" t="s">
        <v>282</v>
      </c>
    </row>
    <row r="872" spans="27:27">
      <c r="AA872" s="127" t="s">
        <v>282</v>
      </c>
    </row>
    <row r="873" spans="27:27">
      <c r="AA873" s="127" t="s">
        <v>282</v>
      </c>
    </row>
    <row r="874" spans="27:27">
      <c r="AA874" s="127" t="s">
        <v>282</v>
      </c>
    </row>
    <row r="875" spans="27:27">
      <c r="AA875" s="127" t="s">
        <v>282</v>
      </c>
    </row>
    <row r="876" spans="27:27">
      <c r="AA876" s="127" t="s">
        <v>282</v>
      </c>
    </row>
    <row r="877" spans="27:27">
      <c r="AA877" s="127" t="s">
        <v>282</v>
      </c>
    </row>
    <row r="878" spans="27:27">
      <c r="AA878" s="127" t="s">
        <v>282</v>
      </c>
    </row>
    <row r="879" spans="27:27">
      <c r="AA879" s="127" t="s">
        <v>282</v>
      </c>
    </row>
    <row r="880" spans="27:27">
      <c r="AA880" s="127" t="s">
        <v>282</v>
      </c>
    </row>
    <row r="881" spans="27:27">
      <c r="AA881" s="127" t="s">
        <v>282</v>
      </c>
    </row>
    <row r="882" spans="27:27">
      <c r="AA882" s="127" t="s">
        <v>282</v>
      </c>
    </row>
    <row r="883" spans="27:27">
      <c r="AA883" s="127" t="s">
        <v>282</v>
      </c>
    </row>
    <row r="884" spans="27:27">
      <c r="AA884" s="127" t="s">
        <v>282</v>
      </c>
    </row>
    <row r="885" spans="27:27">
      <c r="AA885" s="127" t="s">
        <v>282</v>
      </c>
    </row>
    <row r="886" spans="27:27">
      <c r="AA886" s="127" t="s">
        <v>282</v>
      </c>
    </row>
    <row r="887" spans="27:27">
      <c r="AA887" s="127" t="s">
        <v>282</v>
      </c>
    </row>
    <row r="888" spans="27:27">
      <c r="AA888" s="127" t="s">
        <v>282</v>
      </c>
    </row>
    <row r="889" spans="27:27">
      <c r="AA889" s="127" t="s">
        <v>282</v>
      </c>
    </row>
    <row r="890" spans="27:27">
      <c r="AA890" s="127" t="s">
        <v>282</v>
      </c>
    </row>
    <row r="891" spans="27:27">
      <c r="AA891" s="127" t="s">
        <v>282</v>
      </c>
    </row>
    <row r="892" spans="27:27">
      <c r="AA892" s="127" t="s">
        <v>282</v>
      </c>
    </row>
    <row r="893" spans="27:27">
      <c r="AA893" s="127" t="s">
        <v>282</v>
      </c>
    </row>
    <row r="894" spans="27:27">
      <c r="AA894" s="127" t="s">
        <v>282</v>
      </c>
    </row>
    <row r="895" spans="27:27">
      <c r="AA895" s="127" t="s">
        <v>282</v>
      </c>
    </row>
    <row r="896" spans="27:27">
      <c r="AA896" s="127" t="s">
        <v>282</v>
      </c>
    </row>
    <row r="897" spans="27:31">
      <c r="AA897" s="127" t="s">
        <v>282</v>
      </c>
    </row>
    <row r="900" spans="27:31">
      <c r="AE900" s="127" t="s">
        <v>267</v>
      </c>
    </row>
    <row r="901" spans="27:31">
      <c r="AE901" s="127" t="s">
        <v>282</v>
      </c>
    </row>
    <row r="902" spans="27:31">
      <c r="AE902" s="127" t="s">
        <v>282</v>
      </c>
    </row>
    <row r="903" spans="27:31">
      <c r="AE903" s="127" t="s">
        <v>282</v>
      </c>
    </row>
    <row r="904" spans="27:31">
      <c r="AE904" s="127" t="s">
        <v>282</v>
      </c>
    </row>
    <row r="905" spans="27:31">
      <c r="AE905" s="127" t="s">
        <v>282</v>
      </c>
    </row>
    <row r="906" spans="27:31">
      <c r="AE906" s="127" t="s">
        <v>282</v>
      </c>
    </row>
    <row r="907" spans="27:31">
      <c r="AE907" s="127" t="s">
        <v>282</v>
      </c>
    </row>
    <row r="908" spans="27:31">
      <c r="AE908" s="127" t="s">
        <v>282</v>
      </c>
    </row>
    <row r="909" spans="27:31">
      <c r="AE909" s="127" t="s">
        <v>282</v>
      </c>
    </row>
    <row r="910" spans="27:31">
      <c r="AE910" s="127" t="s">
        <v>282</v>
      </c>
    </row>
    <row r="911" spans="27:31">
      <c r="AE911" s="127" t="s">
        <v>282</v>
      </c>
    </row>
    <row r="912" spans="27:31">
      <c r="AE912" s="127" t="s">
        <v>282</v>
      </c>
    </row>
    <row r="913" spans="31:31">
      <c r="AE913" s="127" t="s">
        <v>282</v>
      </c>
    </row>
    <row r="914" spans="31:31">
      <c r="AE914" s="127" t="s">
        <v>282</v>
      </c>
    </row>
    <row r="915" spans="31:31">
      <c r="AE915" s="127" t="s">
        <v>282</v>
      </c>
    </row>
    <row r="916" spans="31:31">
      <c r="AE916" s="127" t="s">
        <v>282</v>
      </c>
    </row>
    <row r="917" spans="31:31">
      <c r="AE917" s="127" t="s">
        <v>282</v>
      </c>
    </row>
    <row r="918" spans="31:31">
      <c r="AE918" s="127" t="s">
        <v>282</v>
      </c>
    </row>
    <row r="919" spans="31:31">
      <c r="AE919" s="127" t="s">
        <v>282</v>
      </c>
    </row>
    <row r="920" spans="31:31">
      <c r="AE920" s="127" t="s">
        <v>282</v>
      </c>
    </row>
    <row r="921" spans="31:31">
      <c r="AE921" s="127" t="s">
        <v>282</v>
      </c>
    </row>
    <row r="922" spans="31:31">
      <c r="AE922" s="127" t="s">
        <v>282</v>
      </c>
    </row>
    <row r="923" spans="31:31">
      <c r="AE923" s="127" t="s">
        <v>282</v>
      </c>
    </row>
    <row r="924" spans="31:31">
      <c r="AE924" s="127" t="s">
        <v>282</v>
      </c>
    </row>
    <row r="925" spans="31:31">
      <c r="AE925" s="127" t="s">
        <v>282</v>
      </c>
    </row>
    <row r="926" spans="31:31">
      <c r="AE926" s="127" t="s">
        <v>282</v>
      </c>
    </row>
    <row r="927" spans="31:31">
      <c r="AE927" s="127" t="s">
        <v>282</v>
      </c>
    </row>
    <row r="928" spans="31:31">
      <c r="AE928" s="127" t="s">
        <v>282</v>
      </c>
    </row>
    <row r="929" spans="31:31">
      <c r="AE929" s="127" t="s">
        <v>282</v>
      </c>
    </row>
    <row r="930" spans="31:31">
      <c r="AE930" s="127" t="s">
        <v>282</v>
      </c>
    </row>
    <row r="931" spans="31:31">
      <c r="AE931" s="127" t="s">
        <v>282</v>
      </c>
    </row>
    <row r="932" spans="31:31">
      <c r="AE932" s="127" t="s">
        <v>282</v>
      </c>
    </row>
    <row r="933" spans="31:31">
      <c r="AE933" s="127" t="s">
        <v>282</v>
      </c>
    </row>
    <row r="934" spans="31:31">
      <c r="AE934" s="127" t="s">
        <v>282</v>
      </c>
    </row>
    <row r="935" spans="31:31">
      <c r="AE935" s="127" t="s">
        <v>282</v>
      </c>
    </row>
    <row r="936" spans="31:31">
      <c r="AE936" s="127" t="s">
        <v>282</v>
      </c>
    </row>
    <row r="937" spans="31:31">
      <c r="AE937" s="127" t="s">
        <v>282</v>
      </c>
    </row>
    <row r="938" spans="31:31">
      <c r="AE938" s="127" t="s">
        <v>282</v>
      </c>
    </row>
    <row r="939" spans="31:31">
      <c r="AE939" s="127" t="s">
        <v>282</v>
      </c>
    </row>
    <row r="940" spans="31:31">
      <c r="AE940" s="127" t="s">
        <v>282</v>
      </c>
    </row>
    <row r="941" spans="31:31">
      <c r="AE941" s="127" t="s">
        <v>282</v>
      </c>
    </row>
    <row r="942" spans="31:31">
      <c r="AE942" s="127" t="s">
        <v>282</v>
      </c>
    </row>
    <row r="943" spans="31:31">
      <c r="AE943" s="127" t="s">
        <v>282</v>
      </c>
    </row>
    <row r="944" spans="31:31">
      <c r="AE944" s="127" t="s">
        <v>282</v>
      </c>
    </row>
    <row r="945" spans="31:31">
      <c r="AE945" s="127" t="s">
        <v>282</v>
      </c>
    </row>
    <row r="946" spans="31:31">
      <c r="AE946" s="127" t="s">
        <v>282</v>
      </c>
    </row>
    <row r="947" spans="31:31">
      <c r="AE947" s="127" t="s">
        <v>282</v>
      </c>
    </row>
    <row r="948" spans="31:31">
      <c r="AE948" s="127" t="s">
        <v>282</v>
      </c>
    </row>
    <row r="949" spans="31:31">
      <c r="AE949" s="127" t="s">
        <v>282</v>
      </c>
    </row>
    <row r="950" spans="31:31">
      <c r="AE950" s="127" t="s">
        <v>282</v>
      </c>
    </row>
    <row r="951" spans="31:31">
      <c r="AE951" s="127" t="s">
        <v>282</v>
      </c>
    </row>
    <row r="952" spans="31:31">
      <c r="AE952" s="127" t="s">
        <v>282</v>
      </c>
    </row>
    <row r="953" spans="31:31">
      <c r="AE953" s="127" t="s">
        <v>282</v>
      </c>
    </row>
    <row r="954" spans="31:31">
      <c r="AE954" s="127" t="s">
        <v>282</v>
      </c>
    </row>
    <row r="955" spans="31:31">
      <c r="AE955" s="127" t="s">
        <v>282</v>
      </c>
    </row>
    <row r="956" spans="31:31">
      <c r="AE956" s="127" t="s">
        <v>282</v>
      </c>
    </row>
    <row r="957" spans="31:31">
      <c r="AE957" s="127" t="s">
        <v>282</v>
      </c>
    </row>
    <row r="958" spans="31:31">
      <c r="AE958" s="127" t="s">
        <v>282</v>
      </c>
    </row>
    <row r="959" spans="31:31">
      <c r="AE959" s="127" t="s">
        <v>282</v>
      </c>
    </row>
    <row r="960" spans="31:31">
      <c r="AE960" s="127" t="s">
        <v>282</v>
      </c>
    </row>
    <row r="961" spans="31:31">
      <c r="AE961" s="127" t="s">
        <v>282</v>
      </c>
    </row>
    <row r="962" spans="31:31">
      <c r="AE962" s="127" t="s">
        <v>282</v>
      </c>
    </row>
    <row r="963" spans="31:31">
      <c r="AE963" s="127" t="s">
        <v>282</v>
      </c>
    </row>
    <row r="964" spans="31:31">
      <c r="AE964" s="127" t="s">
        <v>282</v>
      </c>
    </row>
    <row r="965" spans="31:31">
      <c r="AE965" s="127" t="s">
        <v>282</v>
      </c>
    </row>
    <row r="966" spans="31:31">
      <c r="AE966" s="127" t="s">
        <v>282</v>
      </c>
    </row>
    <row r="967" spans="31:31">
      <c r="AE967" s="127" t="s">
        <v>282</v>
      </c>
    </row>
    <row r="968" spans="31:31">
      <c r="AE968" s="127" t="s">
        <v>282</v>
      </c>
    </row>
    <row r="969" spans="31:31">
      <c r="AE969" s="127" t="s">
        <v>282</v>
      </c>
    </row>
    <row r="970" spans="31:31">
      <c r="AE970" s="127" t="s">
        <v>282</v>
      </c>
    </row>
    <row r="971" spans="31:31">
      <c r="AE971" s="127" t="s">
        <v>282</v>
      </c>
    </row>
    <row r="972" spans="31:31">
      <c r="AE972" s="127" t="s">
        <v>282</v>
      </c>
    </row>
    <row r="973" spans="31:31">
      <c r="AE973" s="127" t="s">
        <v>282</v>
      </c>
    </row>
    <row r="974" spans="31:31">
      <c r="AE974" s="127" t="s">
        <v>282</v>
      </c>
    </row>
    <row r="975" spans="31:31">
      <c r="AE975" s="127" t="s">
        <v>282</v>
      </c>
    </row>
    <row r="976" spans="31:31">
      <c r="AE976" s="127" t="s">
        <v>282</v>
      </c>
    </row>
    <row r="977" spans="31:31">
      <c r="AE977" s="127" t="s">
        <v>282</v>
      </c>
    </row>
    <row r="978" spans="31:31">
      <c r="AE978" s="127" t="s">
        <v>282</v>
      </c>
    </row>
    <row r="979" spans="31:31">
      <c r="AE979" s="127" t="s">
        <v>282</v>
      </c>
    </row>
    <row r="980" spans="31:31">
      <c r="AE980" s="127" t="s">
        <v>282</v>
      </c>
    </row>
    <row r="981" spans="31:31">
      <c r="AE981" s="127" t="s">
        <v>282</v>
      </c>
    </row>
    <row r="982" spans="31:31">
      <c r="AE982" s="127" t="s">
        <v>282</v>
      </c>
    </row>
    <row r="983" spans="31:31">
      <c r="AE983" s="127" t="s">
        <v>282</v>
      </c>
    </row>
    <row r="984" spans="31:31">
      <c r="AE984" s="127" t="s">
        <v>282</v>
      </c>
    </row>
    <row r="985" spans="31:31">
      <c r="AE985" s="127" t="s">
        <v>282</v>
      </c>
    </row>
    <row r="986" spans="31:31">
      <c r="AE986" s="127" t="s">
        <v>282</v>
      </c>
    </row>
    <row r="987" spans="31:31">
      <c r="AE987" s="127" t="s">
        <v>282</v>
      </c>
    </row>
    <row r="988" spans="31:31">
      <c r="AE988" s="127" t="s">
        <v>282</v>
      </c>
    </row>
    <row r="989" spans="31:31">
      <c r="AE989" s="127" t="s">
        <v>282</v>
      </c>
    </row>
    <row r="990" spans="31:31">
      <c r="AE990" s="127" t="s">
        <v>282</v>
      </c>
    </row>
    <row r="991" spans="31:31">
      <c r="AE991" s="127" t="s">
        <v>282</v>
      </c>
    </row>
    <row r="992" spans="31:31">
      <c r="AE992" s="127" t="s">
        <v>282</v>
      </c>
    </row>
    <row r="993" spans="31:35">
      <c r="AE993" s="127" t="s">
        <v>282</v>
      </c>
    </row>
    <row r="994" spans="31:35">
      <c r="AE994" s="127" t="s">
        <v>282</v>
      </c>
    </row>
    <row r="995" spans="31:35">
      <c r="AE995" s="127" t="s">
        <v>282</v>
      </c>
    </row>
    <row r="996" spans="31:35">
      <c r="AE996" s="127" t="s">
        <v>282</v>
      </c>
    </row>
    <row r="997" spans="31:35">
      <c r="AE997" s="127" t="s">
        <v>282</v>
      </c>
    </row>
    <row r="1000" spans="31:35">
      <c r="AI1000" s="127" t="s">
        <v>267</v>
      </c>
    </row>
    <row r="1001" spans="31:35">
      <c r="AI1001" s="127" t="s">
        <v>282</v>
      </c>
    </row>
    <row r="1002" spans="31:35">
      <c r="AI1002" s="127" t="s">
        <v>282</v>
      </c>
    </row>
    <row r="1003" spans="31:35">
      <c r="AI1003" s="127" t="s">
        <v>282</v>
      </c>
    </row>
    <row r="1004" spans="31:35">
      <c r="AI1004" s="127" t="s">
        <v>282</v>
      </c>
    </row>
    <row r="1005" spans="31:35">
      <c r="AI1005" s="127" t="s">
        <v>282</v>
      </c>
    </row>
    <row r="1006" spans="31:35">
      <c r="AI1006" s="127" t="s">
        <v>282</v>
      </c>
    </row>
    <row r="1007" spans="31:35">
      <c r="AI1007" s="127" t="s">
        <v>282</v>
      </c>
    </row>
    <row r="1008" spans="31:35">
      <c r="AI1008" s="127" t="s">
        <v>282</v>
      </c>
    </row>
    <row r="1009" spans="35:35">
      <c r="AI1009" s="127" t="s">
        <v>282</v>
      </c>
    </row>
    <row r="1010" spans="35:35">
      <c r="AI1010" s="127" t="s">
        <v>282</v>
      </c>
    </row>
    <row r="1011" spans="35:35">
      <c r="AI1011" s="127" t="s">
        <v>282</v>
      </c>
    </row>
    <row r="1012" spans="35:35">
      <c r="AI1012" s="127" t="s">
        <v>282</v>
      </c>
    </row>
    <row r="1013" spans="35:35">
      <c r="AI1013" s="127" t="s">
        <v>282</v>
      </c>
    </row>
    <row r="1014" spans="35:35">
      <c r="AI1014" s="127" t="s">
        <v>282</v>
      </c>
    </row>
    <row r="1015" spans="35:35">
      <c r="AI1015" s="127" t="s">
        <v>282</v>
      </c>
    </row>
    <row r="1016" spans="35:35">
      <c r="AI1016" s="127" t="s">
        <v>282</v>
      </c>
    </row>
    <row r="1017" spans="35:35">
      <c r="AI1017" s="127" t="s">
        <v>282</v>
      </c>
    </row>
    <row r="1018" spans="35:35">
      <c r="AI1018" s="127" t="s">
        <v>282</v>
      </c>
    </row>
    <row r="1019" spans="35:35">
      <c r="AI1019" s="127" t="s">
        <v>282</v>
      </c>
    </row>
    <row r="1020" spans="35:35">
      <c r="AI1020" s="127" t="s">
        <v>282</v>
      </c>
    </row>
    <row r="1021" spans="35:35">
      <c r="AI1021" s="127" t="s">
        <v>282</v>
      </c>
    </row>
    <row r="1022" spans="35:35">
      <c r="AI1022" s="127" t="s">
        <v>282</v>
      </c>
    </row>
    <row r="1023" spans="35:35">
      <c r="AI1023" s="127" t="s">
        <v>282</v>
      </c>
    </row>
    <row r="1024" spans="35:35">
      <c r="AI1024" s="127" t="s">
        <v>282</v>
      </c>
    </row>
    <row r="1025" spans="35:35">
      <c r="AI1025" s="127" t="s">
        <v>282</v>
      </c>
    </row>
    <row r="1026" spans="35:35">
      <c r="AI1026" s="127" t="s">
        <v>282</v>
      </c>
    </row>
    <row r="1027" spans="35:35">
      <c r="AI1027" s="127" t="s">
        <v>282</v>
      </c>
    </row>
    <row r="1028" spans="35:35">
      <c r="AI1028" s="127" t="s">
        <v>282</v>
      </c>
    </row>
    <row r="1029" spans="35:35">
      <c r="AI1029" s="127" t="s">
        <v>282</v>
      </c>
    </row>
    <row r="1030" spans="35:35">
      <c r="AI1030" s="127" t="s">
        <v>282</v>
      </c>
    </row>
    <row r="1031" spans="35:35">
      <c r="AI1031" s="127" t="s">
        <v>282</v>
      </c>
    </row>
    <row r="1032" spans="35:35">
      <c r="AI1032" s="127" t="s">
        <v>282</v>
      </c>
    </row>
    <row r="1033" spans="35:35">
      <c r="AI1033" s="127" t="s">
        <v>282</v>
      </c>
    </row>
    <row r="1034" spans="35:35">
      <c r="AI1034" s="127" t="s">
        <v>282</v>
      </c>
    </row>
    <row r="1035" spans="35:35">
      <c r="AI1035" s="127" t="s">
        <v>282</v>
      </c>
    </row>
    <row r="1036" spans="35:35">
      <c r="AI1036" s="127" t="s">
        <v>282</v>
      </c>
    </row>
    <row r="1037" spans="35:35">
      <c r="AI1037" s="127" t="s">
        <v>282</v>
      </c>
    </row>
    <row r="1038" spans="35:35">
      <c r="AI1038" s="127" t="s">
        <v>282</v>
      </c>
    </row>
    <row r="1039" spans="35:35">
      <c r="AI1039" s="127" t="s">
        <v>282</v>
      </c>
    </row>
    <row r="1040" spans="35:35">
      <c r="AI1040" s="127" t="s">
        <v>282</v>
      </c>
    </row>
    <row r="1041" spans="35:35">
      <c r="AI1041" s="127" t="s">
        <v>282</v>
      </c>
    </row>
    <row r="1042" spans="35:35">
      <c r="AI1042" s="127" t="s">
        <v>282</v>
      </c>
    </row>
    <row r="1043" spans="35:35">
      <c r="AI1043" s="127" t="s">
        <v>282</v>
      </c>
    </row>
    <row r="1044" spans="35:35">
      <c r="AI1044" s="127" t="s">
        <v>282</v>
      </c>
    </row>
    <row r="1045" spans="35:35">
      <c r="AI1045" s="127" t="s">
        <v>282</v>
      </c>
    </row>
    <row r="1046" spans="35:35">
      <c r="AI1046" s="127" t="s">
        <v>282</v>
      </c>
    </row>
    <row r="1047" spans="35:35">
      <c r="AI1047" s="127" t="s">
        <v>282</v>
      </c>
    </row>
    <row r="1048" spans="35:35">
      <c r="AI1048" s="127" t="s">
        <v>282</v>
      </c>
    </row>
    <row r="1049" spans="35:35">
      <c r="AI1049" s="127" t="s">
        <v>282</v>
      </c>
    </row>
    <row r="1050" spans="35:35">
      <c r="AI1050" s="127" t="s">
        <v>282</v>
      </c>
    </row>
    <row r="1051" spans="35:35">
      <c r="AI1051" s="127" t="s">
        <v>282</v>
      </c>
    </row>
    <row r="1052" spans="35:35">
      <c r="AI1052" s="127" t="s">
        <v>282</v>
      </c>
    </row>
    <row r="1053" spans="35:35">
      <c r="AI1053" s="127" t="s">
        <v>282</v>
      </c>
    </row>
    <row r="1054" spans="35:35">
      <c r="AI1054" s="127" t="s">
        <v>282</v>
      </c>
    </row>
    <row r="1055" spans="35:35">
      <c r="AI1055" s="127" t="s">
        <v>282</v>
      </c>
    </row>
    <row r="1056" spans="35:35">
      <c r="AI1056" s="127" t="s">
        <v>282</v>
      </c>
    </row>
    <row r="1057" spans="35:35">
      <c r="AI1057" s="127" t="s">
        <v>282</v>
      </c>
    </row>
    <row r="1058" spans="35:35">
      <c r="AI1058" s="127" t="s">
        <v>282</v>
      </c>
    </row>
    <row r="1059" spans="35:35">
      <c r="AI1059" s="127" t="s">
        <v>282</v>
      </c>
    </row>
    <row r="1060" spans="35:35">
      <c r="AI1060" s="127" t="s">
        <v>282</v>
      </c>
    </row>
    <row r="1061" spans="35:35">
      <c r="AI1061" s="127" t="s">
        <v>282</v>
      </c>
    </row>
    <row r="1062" spans="35:35">
      <c r="AI1062" s="127" t="s">
        <v>282</v>
      </c>
    </row>
    <row r="1063" spans="35:35">
      <c r="AI1063" s="127" t="s">
        <v>282</v>
      </c>
    </row>
    <row r="1064" spans="35:35">
      <c r="AI1064" s="127" t="s">
        <v>282</v>
      </c>
    </row>
    <row r="1065" spans="35:35">
      <c r="AI1065" s="127" t="s">
        <v>282</v>
      </c>
    </row>
    <row r="1066" spans="35:35">
      <c r="AI1066" s="127" t="s">
        <v>282</v>
      </c>
    </row>
    <row r="1067" spans="35:35">
      <c r="AI1067" s="127" t="s">
        <v>282</v>
      </c>
    </row>
    <row r="1068" spans="35:35">
      <c r="AI1068" s="127" t="s">
        <v>282</v>
      </c>
    </row>
    <row r="1069" spans="35:35">
      <c r="AI1069" s="127" t="s">
        <v>282</v>
      </c>
    </row>
    <row r="1070" spans="35:35">
      <c r="AI1070" s="127" t="s">
        <v>282</v>
      </c>
    </row>
    <row r="1071" spans="35:35">
      <c r="AI1071" s="127" t="s">
        <v>282</v>
      </c>
    </row>
    <row r="1072" spans="35:35">
      <c r="AI1072" s="127" t="s">
        <v>282</v>
      </c>
    </row>
    <row r="1073" spans="35:35">
      <c r="AI1073" s="127" t="s">
        <v>282</v>
      </c>
    </row>
    <row r="1074" spans="35:35">
      <c r="AI1074" s="127" t="s">
        <v>282</v>
      </c>
    </row>
    <row r="1075" spans="35:35">
      <c r="AI1075" s="127" t="s">
        <v>282</v>
      </c>
    </row>
    <row r="1076" spans="35:35">
      <c r="AI1076" s="127" t="s">
        <v>282</v>
      </c>
    </row>
    <row r="1077" spans="35:35">
      <c r="AI1077" s="127" t="s">
        <v>282</v>
      </c>
    </row>
    <row r="1078" spans="35:35">
      <c r="AI1078" s="127" t="s">
        <v>282</v>
      </c>
    </row>
    <row r="1079" spans="35:35">
      <c r="AI1079" s="127" t="s">
        <v>282</v>
      </c>
    </row>
    <row r="1080" spans="35:35">
      <c r="AI1080" s="127" t="s">
        <v>282</v>
      </c>
    </row>
    <row r="1081" spans="35:35">
      <c r="AI1081" s="127" t="s">
        <v>282</v>
      </c>
    </row>
    <row r="1082" spans="35:35">
      <c r="AI1082" s="127" t="s">
        <v>282</v>
      </c>
    </row>
    <row r="1083" spans="35:35">
      <c r="AI1083" s="127" t="s">
        <v>282</v>
      </c>
    </row>
    <row r="1084" spans="35:35">
      <c r="AI1084" s="127" t="s">
        <v>282</v>
      </c>
    </row>
    <row r="1085" spans="35:35">
      <c r="AI1085" s="127" t="s">
        <v>282</v>
      </c>
    </row>
    <row r="1086" spans="35:35">
      <c r="AI1086" s="127" t="s">
        <v>282</v>
      </c>
    </row>
    <row r="1087" spans="35:35">
      <c r="AI1087" s="127" t="s">
        <v>282</v>
      </c>
    </row>
    <row r="1088" spans="35:35">
      <c r="AI1088" s="127" t="s">
        <v>282</v>
      </c>
    </row>
    <row r="1089" spans="35:39">
      <c r="AI1089" s="127" t="s">
        <v>282</v>
      </c>
    </row>
    <row r="1090" spans="35:39">
      <c r="AI1090" s="127" t="s">
        <v>282</v>
      </c>
    </row>
    <row r="1091" spans="35:39">
      <c r="AI1091" s="127" t="s">
        <v>282</v>
      </c>
    </row>
    <row r="1092" spans="35:39">
      <c r="AI1092" s="127" t="s">
        <v>282</v>
      </c>
    </row>
    <row r="1093" spans="35:39">
      <c r="AI1093" s="127" t="s">
        <v>282</v>
      </c>
    </row>
    <row r="1094" spans="35:39">
      <c r="AI1094" s="127" t="s">
        <v>282</v>
      </c>
    </row>
    <row r="1095" spans="35:39">
      <c r="AI1095" s="127" t="s">
        <v>282</v>
      </c>
    </row>
    <row r="1096" spans="35:39">
      <c r="AI1096" s="127" t="s">
        <v>282</v>
      </c>
    </row>
    <row r="1097" spans="35:39">
      <c r="AI1097" s="127" t="s">
        <v>282</v>
      </c>
    </row>
    <row r="1100" spans="35:39">
      <c r="AM1100" s="127" t="s">
        <v>267</v>
      </c>
    </row>
    <row r="1101" spans="35:39">
      <c r="AM1101" s="127" t="s">
        <v>282</v>
      </c>
    </row>
    <row r="1102" spans="35:39">
      <c r="AM1102" s="127" t="s">
        <v>282</v>
      </c>
    </row>
    <row r="1103" spans="35:39">
      <c r="AM1103" s="127" t="s">
        <v>282</v>
      </c>
    </row>
    <row r="1104" spans="35:39">
      <c r="AM1104" s="127" t="s">
        <v>282</v>
      </c>
    </row>
    <row r="1105" spans="39:39">
      <c r="AM1105" s="127" t="s">
        <v>282</v>
      </c>
    </row>
    <row r="1106" spans="39:39">
      <c r="AM1106" s="127" t="s">
        <v>282</v>
      </c>
    </row>
    <row r="1107" spans="39:39">
      <c r="AM1107" s="127" t="s">
        <v>282</v>
      </c>
    </row>
    <row r="1108" spans="39:39">
      <c r="AM1108" s="127" t="s">
        <v>282</v>
      </c>
    </row>
    <row r="1109" spans="39:39">
      <c r="AM1109" s="127" t="s">
        <v>282</v>
      </c>
    </row>
    <row r="1110" spans="39:39">
      <c r="AM1110" s="127" t="s">
        <v>282</v>
      </c>
    </row>
    <row r="1111" spans="39:39">
      <c r="AM1111" s="127" t="s">
        <v>282</v>
      </c>
    </row>
    <row r="1112" spans="39:39">
      <c r="AM1112" s="127" t="s">
        <v>282</v>
      </c>
    </row>
    <row r="1113" spans="39:39">
      <c r="AM1113" s="127" t="s">
        <v>282</v>
      </c>
    </row>
    <row r="1114" spans="39:39">
      <c r="AM1114" s="127" t="s">
        <v>282</v>
      </c>
    </row>
    <row r="1115" spans="39:39">
      <c r="AM1115" s="127" t="s">
        <v>282</v>
      </c>
    </row>
    <row r="1116" spans="39:39">
      <c r="AM1116" s="127" t="s">
        <v>282</v>
      </c>
    </row>
    <row r="1117" spans="39:39">
      <c r="AM1117" s="127" t="s">
        <v>282</v>
      </c>
    </row>
    <row r="1118" spans="39:39">
      <c r="AM1118" s="127" t="s">
        <v>282</v>
      </c>
    </row>
    <row r="1119" spans="39:39">
      <c r="AM1119" s="127" t="s">
        <v>282</v>
      </c>
    </row>
    <row r="1120" spans="39:39">
      <c r="AM1120" s="127" t="s">
        <v>282</v>
      </c>
    </row>
    <row r="1121" spans="39:39">
      <c r="AM1121" s="127" t="s">
        <v>282</v>
      </c>
    </row>
    <row r="1122" spans="39:39">
      <c r="AM1122" s="127" t="s">
        <v>282</v>
      </c>
    </row>
    <row r="1123" spans="39:39">
      <c r="AM1123" s="127" t="s">
        <v>282</v>
      </c>
    </row>
    <row r="1124" spans="39:39">
      <c r="AM1124" s="127" t="s">
        <v>282</v>
      </c>
    </row>
    <row r="1125" spans="39:39">
      <c r="AM1125" s="127" t="s">
        <v>282</v>
      </c>
    </row>
    <row r="1126" spans="39:39">
      <c r="AM1126" s="127" t="s">
        <v>282</v>
      </c>
    </row>
    <row r="1127" spans="39:39">
      <c r="AM1127" s="127" t="s">
        <v>282</v>
      </c>
    </row>
    <row r="1128" spans="39:39">
      <c r="AM1128" s="127" t="s">
        <v>282</v>
      </c>
    </row>
    <row r="1129" spans="39:39">
      <c r="AM1129" s="127" t="s">
        <v>282</v>
      </c>
    </row>
    <row r="1130" spans="39:39">
      <c r="AM1130" s="127" t="s">
        <v>282</v>
      </c>
    </row>
    <row r="1131" spans="39:39">
      <c r="AM1131" s="127" t="s">
        <v>282</v>
      </c>
    </row>
    <row r="1132" spans="39:39">
      <c r="AM1132" s="127" t="s">
        <v>282</v>
      </c>
    </row>
    <row r="1133" spans="39:39">
      <c r="AM1133" s="127" t="s">
        <v>282</v>
      </c>
    </row>
    <row r="1134" spans="39:39">
      <c r="AM1134" s="127" t="s">
        <v>282</v>
      </c>
    </row>
    <row r="1135" spans="39:39">
      <c r="AM1135" s="127" t="s">
        <v>282</v>
      </c>
    </row>
    <row r="1136" spans="39:39">
      <c r="AM1136" s="127" t="s">
        <v>282</v>
      </c>
    </row>
    <row r="1137" spans="39:39">
      <c r="AM1137" s="127" t="s">
        <v>282</v>
      </c>
    </row>
    <row r="1138" spans="39:39">
      <c r="AM1138" s="127" t="s">
        <v>282</v>
      </c>
    </row>
    <row r="1139" spans="39:39">
      <c r="AM1139" s="127" t="s">
        <v>282</v>
      </c>
    </row>
    <row r="1140" spans="39:39">
      <c r="AM1140" s="127" t="s">
        <v>282</v>
      </c>
    </row>
    <row r="1141" spans="39:39">
      <c r="AM1141" s="127" t="s">
        <v>282</v>
      </c>
    </row>
    <row r="1142" spans="39:39">
      <c r="AM1142" s="127" t="s">
        <v>282</v>
      </c>
    </row>
    <row r="1143" spans="39:39">
      <c r="AM1143" s="127" t="s">
        <v>282</v>
      </c>
    </row>
    <row r="1144" spans="39:39">
      <c r="AM1144" s="127" t="s">
        <v>282</v>
      </c>
    </row>
    <row r="1145" spans="39:39">
      <c r="AM1145" s="127" t="s">
        <v>282</v>
      </c>
    </row>
    <row r="1146" spans="39:39">
      <c r="AM1146" s="127" t="s">
        <v>282</v>
      </c>
    </row>
    <row r="1147" spans="39:39">
      <c r="AM1147" s="127" t="s">
        <v>282</v>
      </c>
    </row>
    <row r="1148" spans="39:39">
      <c r="AM1148" s="127" t="s">
        <v>282</v>
      </c>
    </row>
    <row r="1149" spans="39:39">
      <c r="AM1149" s="127" t="s">
        <v>282</v>
      </c>
    </row>
    <row r="1150" spans="39:39">
      <c r="AM1150" s="127" t="s">
        <v>282</v>
      </c>
    </row>
    <row r="1151" spans="39:39">
      <c r="AM1151" s="127" t="s">
        <v>282</v>
      </c>
    </row>
    <row r="1152" spans="39:39">
      <c r="AM1152" s="127" t="s">
        <v>282</v>
      </c>
    </row>
    <row r="1153" spans="39:39">
      <c r="AM1153" s="127" t="s">
        <v>282</v>
      </c>
    </row>
    <row r="1154" spans="39:39">
      <c r="AM1154" s="127" t="s">
        <v>282</v>
      </c>
    </row>
    <row r="1155" spans="39:39">
      <c r="AM1155" s="127" t="s">
        <v>282</v>
      </c>
    </row>
    <row r="1156" spans="39:39">
      <c r="AM1156" s="127" t="s">
        <v>282</v>
      </c>
    </row>
    <row r="1157" spans="39:39">
      <c r="AM1157" s="127" t="s">
        <v>282</v>
      </c>
    </row>
    <row r="1158" spans="39:39">
      <c r="AM1158" s="127" t="s">
        <v>282</v>
      </c>
    </row>
    <row r="1159" spans="39:39">
      <c r="AM1159" s="127" t="s">
        <v>282</v>
      </c>
    </row>
    <row r="1160" spans="39:39">
      <c r="AM1160" s="127" t="s">
        <v>282</v>
      </c>
    </row>
    <row r="1161" spans="39:39">
      <c r="AM1161" s="127" t="s">
        <v>282</v>
      </c>
    </row>
    <row r="1162" spans="39:39">
      <c r="AM1162" s="127" t="s">
        <v>282</v>
      </c>
    </row>
    <row r="1163" spans="39:39">
      <c r="AM1163" s="127" t="s">
        <v>282</v>
      </c>
    </row>
    <row r="1164" spans="39:39">
      <c r="AM1164" s="127" t="s">
        <v>282</v>
      </c>
    </row>
    <row r="1165" spans="39:39">
      <c r="AM1165" s="127" t="s">
        <v>282</v>
      </c>
    </row>
    <row r="1166" spans="39:39">
      <c r="AM1166" s="127" t="s">
        <v>282</v>
      </c>
    </row>
    <row r="1167" spans="39:39">
      <c r="AM1167" s="127" t="s">
        <v>282</v>
      </c>
    </row>
    <row r="1168" spans="39:39">
      <c r="AM1168" s="127" t="s">
        <v>282</v>
      </c>
    </row>
    <row r="1169" spans="39:39">
      <c r="AM1169" s="127" t="s">
        <v>282</v>
      </c>
    </row>
    <row r="1170" spans="39:39">
      <c r="AM1170" s="127" t="s">
        <v>282</v>
      </c>
    </row>
    <row r="1171" spans="39:39">
      <c r="AM1171" s="127" t="s">
        <v>282</v>
      </c>
    </row>
    <row r="1172" spans="39:39">
      <c r="AM1172" s="127" t="s">
        <v>282</v>
      </c>
    </row>
    <row r="1173" spans="39:39">
      <c r="AM1173" s="127" t="s">
        <v>282</v>
      </c>
    </row>
    <row r="1174" spans="39:39">
      <c r="AM1174" s="127" t="s">
        <v>282</v>
      </c>
    </row>
    <row r="1175" spans="39:39">
      <c r="AM1175" s="127" t="s">
        <v>282</v>
      </c>
    </row>
    <row r="1176" spans="39:39">
      <c r="AM1176" s="127" t="s">
        <v>282</v>
      </c>
    </row>
    <row r="1177" spans="39:39">
      <c r="AM1177" s="127" t="s">
        <v>282</v>
      </c>
    </row>
    <row r="1178" spans="39:39">
      <c r="AM1178" s="127" t="s">
        <v>282</v>
      </c>
    </row>
    <row r="1179" spans="39:39">
      <c r="AM1179" s="127" t="s">
        <v>282</v>
      </c>
    </row>
    <row r="1180" spans="39:39">
      <c r="AM1180" s="127" t="s">
        <v>282</v>
      </c>
    </row>
    <row r="1181" spans="39:39">
      <c r="AM1181" s="127" t="s">
        <v>282</v>
      </c>
    </row>
    <row r="1182" spans="39:39">
      <c r="AM1182" s="127" t="s">
        <v>282</v>
      </c>
    </row>
    <row r="1183" spans="39:39">
      <c r="AM1183" s="127" t="s">
        <v>282</v>
      </c>
    </row>
    <row r="1184" spans="39:39">
      <c r="AM1184" s="127" t="s">
        <v>282</v>
      </c>
    </row>
    <row r="1185" spans="39:43">
      <c r="AM1185" s="127" t="s">
        <v>282</v>
      </c>
    </row>
    <row r="1186" spans="39:43">
      <c r="AM1186" s="127" t="s">
        <v>282</v>
      </c>
    </row>
    <row r="1187" spans="39:43">
      <c r="AM1187" s="127" t="s">
        <v>282</v>
      </c>
    </row>
    <row r="1188" spans="39:43">
      <c r="AM1188" s="127" t="s">
        <v>282</v>
      </c>
    </row>
    <row r="1189" spans="39:43">
      <c r="AM1189" s="127" t="s">
        <v>282</v>
      </c>
    </row>
    <row r="1190" spans="39:43">
      <c r="AM1190" s="127" t="s">
        <v>282</v>
      </c>
    </row>
    <row r="1191" spans="39:43">
      <c r="AM1191" s="127" t="s">
        <v>282</v>
      </c>
    </row>
    <row r="1192" spans="39:43">
      <c r="AM1192" s="127" t="s">
        <v>282</v>
      </c>
    </row>
    <row r="1193" spans="39:43">
      <c r="AM1193" s="127" t="s">
        <v>282</v>
      </c>
    </row>
    <row r="1194" spans="39:43">
      <c r="AM1194" s="127" t="s">
        <v>282</v>
      </c>
    </row>
    <row r="1195" spans="39:43">
      <c r="AM1195" s="127" t="s">
        <v>282</v>
      </c>
    </row>
    <row r="1196" spans="39:43">
      <c r="AM1196" s="127" t="s">
        <v>282</v>
      </c>
    </row>
    <row r="1197" spans="39:43">
      <c r="AM1197" s="127" t="s">
        <v>282</v>
      </c>
    </row>
    <row r="1200" spans="39:43">
      <c r="AQ1200" s="127" t="s">
        <v>267</v>
      </c>
    </row>
    <row r="1201" spans="43:43">
      <c r="AQ1201" s="127" t="s">
        <v>282</v>
      </c>
    </row>
    <row r="1202" spans="43:43">
      <c r="AQ1202" s="127" t="s">
        <v>282</v>
      </c>
    </row>
    <row r="1203" spans="43:43">
      <c r="AQ1203" s="127" t="s">
        <v>282</v>
      </c>
    </row>
    <row r="1204" spans="43:43">
      <c r="AQ1204" s="127" t="s">
        <v>282</v>
      </c>
    </row>
    <row r="1205" spans="43:43">
      <c r="AQ1205" s="127" t="s">
        <v>282</v>
      </c>
    </row>
    <row r="1206" spans="43:43">
      <c r="AQ1206" s="127" t="s">
        <v>282</v>
      </c>
    </row>
    <row r="1207" spans="43:43">
      <c r="AQ1207" s="127" t="s">
        <v>282</v>
      </c>
    </row>
    <row r="1208" spans="43:43">
      <c r="AQ1208" s="127" t="s">
        <v>282</v>
      </c>
    </row>
    <row r="1209" spans="43:43">
      <c r="AQ1209" s="127" t="s">
        <v>282</v>
      </c>
    </row>
    <row r="1210" spans="43:43">
      <c r="AQ1210" s="127" t="s">
        <v>282</v>
      </c>
    </row>
    <row r="1211" spans="43:43">
      <c r="AQ1211" s="127" t="s">
        <v>282</v>
      </c>
    </row>
    <row r="1212" spans="43:43">
      <c r="AQ1212" s="127" t="s">
        <v>282</v>
      </c>
    </row>
    <row r="1213" spans="43:43">
      <c r="AQ1213" s="127" t="s">
        <v>282</v>
      </c>
    </row>
    <row r="1214" spans="43:43">
      <c r="AQ1214" s="127" t="s">
        <v>282</v>
      </c>
    </row>
    <row r="1215" spans="43:43">
      <c r="AQ1215" s="127" t="s">
        <v>282</v>
      </c>
    </row>
    <row r="1216" spans="43:43">
      <c r="AQ1216" s="127" t="s">
        <v>282</v>
      </c>
    </row>
    <row r="1217" spans="43:43">
      <c r="AQ1217" s="127" t="s">
        <v>282</v>
      </c>
    </row>
    <row r="1218" spans="43:43">
      <c r="AQ1218" s="127" t="s">
        <v>282</v>
      </c>
    </row>
    <row r="1219" spans="43:43">
      <c r="AQ1219" s="127" t="s">
        <v>282</v>
      </c>
    </row>
    <row r="1220" spans="43:43">
      <c r="AQ1220" s="127" t="s">
        <v>282</v>
      </c>
    </row>
    <row r="1221" spans="43:43">
      <c r="AQ1221" s="127" t="s">
        <v>282</v>
      </c>
    </row>
    <row r="1222" spans="43:43">
      <c r="AQ1222" s="127" t="s">
        <v>282</v>
      </c>
    </row>
    <row r="1223" spans="43:43">
      <c r="AQ1223" s="127" t="s">
        <v>282</v>
      </c>
    </row>
    <row r="1224" spans="43:43">
      <c r="AQ1224" s="127" t="s">
        <v>282</v>
      </c>
    </row>
    <row r="1225" spans="43:43">
      <c r="AQ1225" s="127" t="s">
        <v>282</v>
      </c>
    </row>
    <row r="1226" spans="43:43">
      <c r="AQ1226" s="127" t="s">
        <v>282</v>
      </c>
    </row>
    <row r="1227" spans="43:43">
      <c r="AQ1227" s="127" t="s">
        <v>282</v>
      </c>
    </row>
    <row r="1228" spans="43:43">
      <c r="AQ1228" s="127" t="s">
        <v>282</v>
      </c>
    </row>
    <row r="1229" spans="43:43">
      <c r="AQ1229" s="127" t="s">
        <v>282</v>
      </c>
    </row>
    <row r="1230" spans="43:43">
      <c r="AQ1230" s="127" t="s">
        <v>282</v>
      </c>
    </row>
    <row r="1231" spans="43:43">
      <c r="AQ1231" s="127" t="s">
        <v>282</v>
      </c>
    </row>
    <row r="1232" spans="43:43">
      <c r="AQ1232" s="127" t="s">
        <v>282</v>
      </c>
    </row>
    <row r="1233" spans="43:43">
      <c r="AQ1233" s="127" t="s">
        <v>282</v>
      </c>
    </row>
    <row r="1234" spans="43:43">
      <c r="AQ1234" s="127" t="s">
        <v>282</v>
      </c>
    </row>
    <row r="1235" spans="43:43">
      <c r="AQ1235" s="127" t="s">
        <v>282</v>
      </c>
    </row>
    <row r="1236" spans="43:43">
      <c r="AQ1236" s="127" t="s">
        <v>282</v>
      </c>
    </row>
    <row r="1237" spans="43:43">
      <c r="AQ1237" s="127" t="s">
        <v>282</v>
      </c>
    </row>
    <row r="1238" spans="43:43">
      <c r="AQ1238" s="127" t="s">
        <v>282</v>
      </c>
    </row>
    <row r="1239" spans="43:43">
      <c r="AQ1239" s="127" t="s">
        <v>282</v>
      </c>
    </row>
    <row r="1240" spans="43:43">
      <c r="AQ1240" s="127" t="s">
        <v>282</v>
      </c>
    </row>
    <row r="1241" spans="43:43">
      <c r="AQ1241" s="127" t="s">
        <v>282</v>
      </c>
    </row>
    <row r="1242" spans="43:43">
      <c r="AQ1242" s="127" t="s">
        <v>282</v>
      </c>
    </row>
    <row r="1243" spans="43:43">
      <c r="AQ1243" s="127" t="s">
        <v>282</v>
      </c>
    </row>
    <row r="1244" spans="43:43">
      <c r="AQ1244" s="127" t="s">
        <v>282</v>
      </c>
    </row>
    <row r="1245" spans="43:43">
      <c r="AQ1245" s="127" t="s">
        <v>282</v>
      </c>
    </row>
    <row r="1246" spans="43:43">
      <c r="AQ1246" s="127" t="s">
        <v>282</v>
      </c>
    </row>
    <row r="1247" spans="43:43">
      <c r="AQ1247" s="127" t="s">
        <v>282</v>
      </c>
    </row>
    <row r="1248" spans="43:43">
      <c r="AQ1248" s="127" t="s">
        <v>282</v>
      </c>
    </row>
    <row r="1249" spans="43:43">
      <c r="AQ1249" s="127" t="s">
        <v>282</v>
      </c>
    </row>
    <row r="1250" spans="43:43">
      <c r="AQ1250" s="127" t="s">
        <v>282</v>
      </c>
    </row>
    <row r="1251" spans="43:43">
      <c r="AQ1251" s="127" t="s">
        <v>282</v>
      </c>
    </row>
    <row r="1252" spans="43:43">
      <c r="AQ1252" s="127" t="s">
        <v>282</v>
      </c>
    </row>
    <row r="1253" spans="43:43">
      <c r="AQ1253" s="127" t="s">
        <v>282</v>
      </c>
    </row>
    <row r="1254" spans="43:43">
      <c r="AQ1254" s="127" t="s">
        <v>282</v>
      </c>
    </row>
    <row r="1255" spans="43:43">
      <c r="AQ1255" s="127" t="s">
        <v>282</v>
      </c>
    </row>
    <row r="1256" spans="43:43">
      <c r="AQ1256" s="127" t="s">
        <v>282</v>
      </c>
    </row>
    <row r="1257" spans="43:43">
      <c r="AQ1257" s="127" t="s">
        <v>282</v>
      </c>
    </row>
    <row r="1258" spans="43:43">
      <c r="AQ1258" s="127" t="s">
        <v>282</v>
      </c>
    </row>
    <row r="1259" spans="43:43">
      <c r="AQ1259" s="127" t="s">
        <v>282</v>
      </c>
    </row>
    <row r="1260" spans="43:43">
      <c r="AQ1260" s="127" t="s">
        <v>282</v>
      </c>
    </row>
    <row r="1261" spans="43:43">
      <c r="AQ1261" s="127" t="s">
        <v>282</v>
      </c>
    </row>
    <row r="1262" spans="43:43">
      <c r="AQ1262" s="127" t="s">
        <v>282</v>
      </c>
    </row>
    <row r="1263" spans="43:43">
      <c r="AQ1263" s="127" t="s">
        <v>282</v>
      </c>
    </row>
    <row r="1264" spans="43:43">
      <c r="AQ1264" s="127" t="s">
        <v>282</v>
      </c>
    </row>
    <row r="1265" spans="43:43">
      <c r="AQ1265" s="127" t="s">
        <v>282</v>
      </c>
    </row>
    <row r="1266" spans="43:43">
      <c r="AQ1266" s="127" t="s">
        <v>282</v>
      </c>
    </row>
    <row r="1267" spans="43:43">
      <c r="AQ1267" s="127" t="s">
        <v>282</v>
      </c>
    </row>
    <row r="1268" spans="43:43">
      <c r="AQ1268" s="127" t="s">
        <v>282</v>
      </c>
    </row>
    <row r="1269" spans="43:43">
      <c r="AQ1269" s="127" t="s">
        <v>282</v>
      </c>
    </row>
    <row r="1270" spans="43:43">
      <c r="AQ1270" s="127" t="s">
        <v>282</v>
      </c>
    </row>
    <row r="1271" spans="43:43">
      <c r="AQ1271" s="127" t="s">
        <v>282</v>
      </c>
    </row>
    <row r="1272" spans="43:43">
      <c r="AQ1272" s="127" t="s">
        <v>282</v>
      </c>
    </row>
    <row r="1273" spans="43:43">
      <c r="AQ1273" s="127" t="s">
        <v>282</v>
      </c>
    </row>
    <row r="1274" spans="43:43">
      <c r="AQ1274" s="127" t="s">
        <v>282</v>
      </c>
    </row>
    <row r="1275" spans="43:43">
      <c r="AQ1275" s="127" t="s">
        <v>282</v>
      </c>
    </row>
    <row r="1276" spans="43:43">
      <c r="AQ1276" s="127" t="s">
        <v>282</v>
      </c>
    </row>
    <row r="1277" spans="43:43">
      <c r="AQ1277" s="127" t="s">
        <v>282</v>
      </c>
    </row>
    <row r="1278" spans="43:43">
      <c r="AQ1278" s="127" t="s">
        <v>282</v>
      </c>
    </row>
    <row r="1279" spans="43:43">
      <c r="AQ1279" s="127" t="s">
        <v>282</v>
      </c>
    </row>
    <row r="1280" spans="43:43">
      <c r="AQ1280" s="127" t="s">
        <v>282</v>
      </c>
    </row>
    <row r="1281" spans="43:43">
      <c r="AQ1281" s="127" t="s">
        <v>282</v>
      </c>
    </row>
    <row r="1282" spans="43:43">
      <c r="AQ1282" s="127" t="s">
        <v>282</v>
      </c>
    </row>
    <row r="1283" spans="43:43">
      <c r="AQ1283" s="127" t="s">
        <v>282</v>
      </c>
    </row>
    <row r="1284" spans="43:43">
      <c r="AQ1284" s="127" t="s">
        <v>282</v>
      </c>
    </row>
    <row r="1285" spans="43:43">
      <c r="AQ1285" s="127" t="s">
        <v>282</v>
      </c>
    </row>
    <row r="1286" spans="43:43">
      <c r="AQ1286" s="127" t="s">
        <v>282</v>
      </c>
    </row>
    <row r="1287" spans="43:43">
      <c r="AQ1287" s="127" t="s">
        <v>282</v>
      </c>
    </row>
    <row r="1288" spans="43:43">
      <c r="AQ1288" s="127" t="s">
        <v>282</v>
      </c>
    </row>
    <row r="1289" spans="43:43">
      <c r="AQ1289" s="127" t="s">
        <v>282</v>
      </c>
    </row>
    <row r="1290" spans="43:43">
      <c r="AQ1290" s="127" t="s">
        <v>282</v>
      </c>
    </row>
    <row r="1291" spans="43:43">
      <c r="AQ1291" s="127" t="s">
        <v>282</v>
      </c>
    </row>
    <row r="1292" spans="43:43">
      <c r="AQ1292" s="127" t="s">
        <v>282</v>
      </c>
    </row>
    <row r="1293" spans="43:43">
      <c r="AQ1293" s="127" t="s">
        <v>282</v>
      </c>
    </row>
    <row r="1294" spans="43:43">
      <c r="AQ1294" s="127" t="s">
        <v>282</v>
      </c>
    </row>
    <row r="1295" spans="43:43">
      <c r="AQ1295" s="127" t="s">
        <v>282</v>
      </c>
    </row>
    <row r="1296" spans="43:43">
      <c r="AQ1296" s="127" t="s">
        <v>282</v>
      </c>
    </row>
    <row r="1297" spans="43:47">
      <c r="AQ1297" s="127" t="s">
        <v>282</v>
      </c>
    </row>
    <row r="1300" spans="43:47">
      <c r="AU1300" s="127" t="s">
        <v>267</v>
      </c>
    </row>
    <row r="1301" spans="43:47">
      <c r="AU1301" s="127" t="s">
        <v>282</v>
      </c>
    </row>
    <row r="1302" spans="43:47">
      <c r="AU1302" s="127" t="s">
        <v>282</v>
      </c>
    </row>
    <row r="1303" spans="43:47">
      <c r="AU1303" s="127" t="s">
        <v>282</v>
      </c>
    </row>
    <row r="1304" spans="43:47">
      <c r="AU1304" s="127" t="s">
        <v>282</v>
      </c>
    </row>
    <row r="1305" spans="43:47">
      <c r="AU1305" s="127" t="s">
        <v>282</v>
      </c>
    </row>
    <row r="1306" spans="43:47">
      <c r="AU1306" s="127" t="s">
        <v>282</v>
      </c>
    </row>
    <row r="1307" spans="43:47">
      <c r="AU1307" s="127" t="s">
        <v>282</v>
      </c>
    </row>
    <row r="1308" spans="43:47">
      <c r="AU1308" s="127" t="s">
        <v>282</v>
      </c>
    </row>
    <row r="1309" spans="43:47">
      <c r="AU1309" s="127" t="s">
        <v>282</v>
      </c>
    </row>
    <row r="1310" spans="43:47">
      <c r="AU1310" s="127" t="s">
        <v>282</v>
      </c>
    </row>
    <row r="1311" spans="43:47">
      <c r="AU1311" s="127" t="s">
        <v>282</v>
      </c>
    </row>
    <row r="1312" spans="43:47">
      <c r="AU1312" s="127" t="s">
        <v>282</v>
      </c>
    </row>
    <row r="1313" spans="47:47">
      <c r="AU1313" s="127" t="s">
        <v>282</v>
      </c>
    </row>
    <row r="1314" spans="47:47">
      <c r="AU1314" s="127" t="s">
        <v>282</v>
      </c>
    </row>
    <row r="1315" spans="47:47">
      <c r="AU1315" s="127" t="s">
        <v>282</v>
      </c>
    </row>
    <row r="1316" spans="47:47">
      <c r="AU1316" s="127" t="s">
        <v>282</v>
      </c>
    </row>
    <row r="1317" spans="47:47">
      <c r="AU1317" s="127" t="s">
        <v>282</v>
      </c>
    </row>
    <row r="1318" spans="47:47">
      <c r="AU1318" s="127" t="s">
        <v>282</v>
      </c>
    </row>
    <row r="1319" spans="47:47">
      <c r="AU1319" s="127" t="s">
        <v>282</v>
      </c>
    </row>
    <row r="1320" spans="47:47">
      <c r="AU1320" s="127" t="s">
        <v>282</v>
      </c>
    </row>
    <row r="1321" spans="47:47">
      <c r="AU1321" s="127" t="s">
        <v>282</v>
      </c>
    </row>
    <row r="1322" spans="47:47">
      <c r="AU1322" s="127" t="s">
        <v>282</v>
      </c>
    </row>
    <row r="1323" spans="47:47">
      <c r="AU1323" s="127" t="s">
        <v>282</v>
      </c>
    </row>
    <row r="1324" spans="47:47">
      <c r="AU1324" s="127" t="s">
        <v>282</v>
      </c>
    </row>
    <row r="1325" spans="47:47">
      <c r="AU1325" s="127" t="s">
        <v>282</v>
      </c>
    </row>
    <row r="1326" spans="47:47">
      <c r="AU1326" s="127" t="s">
        <v>282</v>
      </c>
    </row>
    <row r="1327" spans="47:47">
      <c r="AU1327" s="127" t="s">
        <v>282</v>
      </c>
    </row>
    <row r="1328" spans="47:47">
      <c r="AU1328" s="127" t="s">
        <v>282</v>
      </c>
    </row>
    <row r="1329" spans="47:47">
      <c r="AU1329" s="127" t="s">
        <v>282</v>
      </c>
    </row>
    <row r="1330" spans="47:47">
      <c r="AU1330" s="127" t="s">
        <v>282</v>
      </c>
    </row>
    <row r="1331" spans="47:47">
      <c r="AU1331" s="127" t="s">
        <v>282</v>
      </c>
    </row>
    <row r="1332" spans="47:47">
      <c r="AU1332" s="127" t="s">
        <v>282</v>
      </c>
    </row>
    <row r="1333" spans="47:47">
      <c r="AU1333" s="127" t="s">
        <v>282</v>
      </c>
    </row>
    <row r="1334" spans="47:47">
      <c r="AU1334" s="127" t="s">
        <v>282</v>
      </c>
    </row>
    <row r="1335" spans="47:47">
      <c r="AU1335" s="127" t="s">
        <v>282</v>
      </c>
    </row>
    <row r="1336" spans="47:47">
      <c r="AU1336" s="127" t="s">
        <v>282</v>
      </c>
    </row>
    <row r="1337" spans="47:47">
      <c r="AU1337" s="127" t="s">
        <v>282</v>
      </c>
    </row>
    <row r="1338" spans="47:47">
      <c r="AU1338" s="127" t="s">
        <v>282</v>
      </c>
    </row>
    <row r="1339" spans="47:47">
      <c r="AU1339" s="127" t="s">
        <v>282</v>
      </c>
    </row>
    <row r="1340" spans="47:47">
      <c r="AU1340" s="127" t="s">
        <v>282</v>
      </c>
    </row>
    <row r="1341" spans="47:47">
      <c r="AU1341" s="127" t="s">
        <v>282</v>
      </c>
    </row>
    <row r="1342" spans="47:47">
      <c r="AU1342" s="127" t="s">
        <v>282</v>
      </c>
    </row>
    <row r="1343" spans="47:47">
      <c r="AU1343" s="127" t="s">
        <v>282</v>
      </c>
    </row>
    <row r="1344" spans="47:47">
      <c r="AU1344" s="127" t="s">
        <v>282</v>
      </c>
    </row>
    <row r="1345" spans="47:47">
      <c r="AU1345" s="127" t="s">
        <v>282</v>
      </c>
    </row>
    <row r="1346" spans="47:47">
      <c r="AU1346" s="127" t="s">
        <v>282</v>
      </c>
    </row>
    <row r="1347" spans="47:47">
      <c r="AU1347" s="127" t="s">
        <v>282</v>
      </c>
    </row>
    <row r="1348" spans="47:47">
      <c r="AU1348" s="127" t="s">
        <v>282</v>
      </c>
    </row>
    <row r="1349" spans="47:47">
      <c r="AU1349" s="127" t="s">
        <v>282</v>
      </c>
    </row>
    <row r="1350" spans="47:47">
      <c r="AU1350" s="127" t="s">
        <v>282</v>
      </c>
    </row>
    <row r="1351" spans="47:47">
      <c r="AU1351" s="127" t="s">
        <v>282</v>
      </c>
    </row>
    <row r="1352" spans="47:47">
      <c r="AU1352" s="127" t="s">
        <v>282</v>
      </c>
    </row>
    <row r="1353" spans="47:47">
      <c r="AU1353" s="127" t="s">
        <v>282</v>
      </c>
    </row>
    <row r="1354" spans="47:47">
      <c r="AU1354" s="127" t="s">
        <v>282</v>
      </c>
    </row>
    <row r="1355" spans="47:47">
      <c r="AU1355" s="127" t="s">
        <v>282</v>
      </c>
    </row>
    <row r="1356" spans="47:47">
      <c r="AU1356" s="127" t="s">
        <v>282</v>
      </c>
    </row>
    <row r="1357" spans="47:47">
      <c r="AU1357" s="127" t="s">
        <v>282</v>
      </c>
    </row>
    <row r="1358" spans="47:47">
      <c r="AU1358" s="127" t="s">
        <v>282</v>
      </c>
    </row>
    <row r="1359" spans="47:47">
      <c r="AU1359" s="127" t="s">
        <v>282</v>
      </c>
    </row>
    <row r="1360" spans="47:47">
      <c r="AU1360" s="127" t="s">
        <v>282</v>
      </c>
    </row>
    <row r="1361" spans="47:47">
      <c r="AU1361" s="127" t="s">
        <v>282</v>
      </c>
    </row>
    <row r="1362" spans="47:47">
      <c r="AU1362" s="127" t="s">
        <v>282</v>
      </c>
    </row>
    <row r="1363" spans="47:47">
      <c r="AU1363" s="127" t="s">
        <v>282</v>
      </c>
    </row>
    <row r="1364" spans="47:47">
      <c r="AU1364" s="127" t="s">
        <v>282</v>
      </c>
    </row>
    <row r="1365" spans="47:47">
      <c r="AU1365" s="127" t="s">
        <v>282</v>
      </c>
    </row>
    <row r="1366" spans="47:47">
      <c r="AU1366" s="127" t="s">
        <v>282</v>
      </c>
    </row>
    <row r="1367" spans="47:47">
      <c r="AU1367" s="127" t="s">
        <v>282</v>
      </c>
    </row>
    <row r="1368" spans="47:47">
      <c r="AU1368" s="127" t="s">
        <v>282</v>
      </c>
    </row>
    <row r="1369" spans="47:47">
      <c r="AU1369" s="127" t="s">
        <v>282</v>
      </c>
    </row>
    <row r="1370" spans="47:47">
      <c r="AU1370" s="127" t="s">
        <v>282</v>
      </c>
    </row>
    <row r="1371" spans="47:47">
      <c r="AU1371" s="127" t="s">
        <v>282</v>
      </c>
    </row>
    <row r="1372" spans="47:47">
      <c r="AU1372" s="127" t="s">
        <v>282</v>
      </c>
    </row>
    <row r="1373" spans="47:47">
      <c r="AU1373" s="127" t="s">
        <v>282</v>
      </c>
    </row>
    <row r="1374" spans="47:47">
      <c r="AU1374" s="127" t="s">
        <v>282</v>
      </c>
    </row>
    <row r="1375" spans="47:47">
      <c r="AU1375" s="127" t="s">
        <v>282</v>
      </c>
    </row>
    <row r="1376" spans="47:47">
      <c r="AU1376" s="127" t="s">
        <v>282</v>
      </c>
    </row>
    <row r="1377" spans="47:47">
      <c r="AU1377" s="127" t="s">
        <v>282</v>
      </c>
    </row>
    <row r="1378" spans="47:47">
      <c r="AU1378" s="127" t="s">
        <v>282</v>
      </c>
    </row>
    <row r="1379" spans="47:47">
      <c r="AU1379" s="127" t="s">
        <v>282</v>
      </c>
    </row>
    <row r="1380" spans="47:47">
      <c r="AU1380" s="127" t="s">
        <v>282</v>
      </c>
    </row>
    <row r="1381" spans="47:47">
      <c r="AU1381" s="127" t="s">
        <v>282</v>
      </c>
    </row>
    <row r="1382" spans="47:47">
      <c r="AU1382" s="127" t="s">
        <v>282</v>
      </c>
    </row>
    <row r="1383" spans="47:47">
      <c r="AU1383" s="127" t="s">
        <v>282</v>
      </c>
    </row>
    <row r="1384" spans="47:47">
      <c r="AU1384" s="127" t="s">
        <v>282</v>
      </c>
    </row>
    <row r="1385" spans="47:47">
      <c r="AU1385" s="127" t="s">
        <v>282</v>
      </c>
    </row>
    <row r="1386" spans="47:47">
      <c r="AU1386" s="127" t="s">
        <v>282</v>
      </c>
    </row>
    <row r="1387" spans="47:47">
      <c r="AU1387" s="127" t="s">
        <v>282</v>
      </c>
    </row>
    <row r="1388" spans="47:47">
      <c r="AU1388" s="127" t="s">
        <v>282</v>
      </c>
    </row>
    <row r="1389" spans="47:47">
      <c r="AU1389" s="127" t="s">
        <v>282</v>
      </c>
    </row>
    <row r="1390" spans="47:47">
      <c r="AU1390" s="127" t="s">
        <v>282</v>
      </c>
    </row>
    <row r="1391" spans="47:47">
      <c r="AU1391" s="127" t="s">
        <v>282</v>
      </c>
    </row>
    <row r="1392" spans="47:47">
      <c r="AU1392" s="127" t="s">
        <v>282</v>
      </c>
    </row>
    <row r="1393" spans="47:51">
      <c r="AU1393" s="127" t="s">
        <v>282</v>
      </c>
    </row>
    <row r="1394" spans="47:51">
      <c r="AU1394" s="127" t="s">
        <v>282</v>
      </c>
    </row>
    <row r="1395" spans="47:51">
      <c r="AU1395" s="127" t="s">
        <v>282</v>
      </c>
    </row>
    <row r="1396" spans="47:51">
      <c r="AU1396" s="127" t="s">
        <v>282</v>
      </c>
    </row>
    <row r="1397" spans="47:51">
      <c r="AU1397" s="127" t="s">
        <v>282</v>
      </c>
    </row>
    <row r="1400" spans="47:51">
      <c r="AY1400" s="127" t="s">
        <v>267</v>
      </c>
    </row>
    <row r="1401" spans="47:51">
      <c r="AY1401" s="127" t="s">
        <v>282</v>
      </c>
    </row>
    <row r="1402" spans="47:51">
      <c r="AY1402" s="127" t="s">
        <v>282</v>
      </c>
    </row>
    <row r="1403" spans="47:51">
      <c r="AY1403" s="127" t="s">
        <v>282</v>
      </c>
    </row>
    <row r="1404" spans="47:51">
      <c r="AY1404" s="127" t="s">
        <v>282</v>
      </c>
    </row>
    <row r="1405" spans="47:51">
      <c r="AY1405" s="127" t="s">
        <v>282</v>
      </c>
    </row>
    <row r="1406" spans="47:51">
      <c r="AY1406" s="127" t="s">
        <v>282</v>
      </c>
    </row>
    <row r="1407" spans="47:51">
      <c r="AY1407" s="127" t="s">
        <v>282</v>
      </c>
    </row>
    <row r="1408" spans="47:51">
      <c r="AY1408" s="127" t="s">
        <v>282</v>
      </c>
    </row>
    <row r="1409" spans="51:51">
      <c r="AY1409" s="127" t="s">
        <v>282</v>
      </c>
    </row>
    <row r="1410" spans="51:51">
      <c r="AY1410" s="127" t="s">
        <v>282</v>
      </c>
    </row>
    <row r="1411" spans="51:51">
      <c r="AY1411" s="127" t="s">
        <v>282</v>
      </c>
    </row>
    <row r="1412" spans="51:51">
      <c r="AY1412" s="127" t="s">
        <v>282</v>
      </c>
    </row>
    <row r="1413" spans="51:51">
      <c r="AY1413" s="127" t="s">
        <v>282</v>
      </c>
    </row>
    <row r="1414" spans="51:51">
      <c r="AY1414" s="127" t="s">
        <v>282</v>
      </c>
    </row>
    <row r="1415" spans="51:51">
      <c r="AY1415" s="127" t="s">
        <v>282</v>
      </c>
    </row>
    <row r="1416" spans="51:51">
      <c r="AY1416" s="127" t="s">
        <v>282</v>
      </c>
    </row>
    <row r="1417" spans="51:51">
      <c r="AY1417" s="127" t="s">
        <v>282</v>
      </c>
    </row>
    <row r="1418" spans="51:51">
      <c r="AY1418" s="127" t="s">
        <v>282</v>
      </c>
    </row>
    <row r="1419" spans="51:51">
      <c r="AY1419" s="127" t="s">
        <v>282</v>
      </c>
    </row>
    <row r="1420" spans="51:51">
      <c r="AY1420" s="127" t="s">
        <v>282</v>
      </c>
    </row>
    <row r="1421" spans="51:51">
      <c r="AY1421" s="127" t="s">
        <v>282</v>
      </c>
    </row>
    <row r="1422" spans="51:51">
      <c r="AY1422" s="127" t="s">
        <v>282</v>
      </c>
    </row>
    <row r="1423" spans="51:51">
      <c r="AY1423" s="127" t="s">
        <v>282</v>
      </c>
    </row>
    <row r="1424" spans="51:51">
      <c r="AY1424" s="127" t="s">
        <v>282</v>
      </c>
    </row>
    <row r="1425" spans="51:51">
      <c r="AY1425" s="127" t="s">
        <v>282</v>
      </c>
    </row>
    <row r="1426" spans="51:51">
      <c r="AY1426" s="127" t="s">
        <v>282</v>
      </c>
    </row>
    <row r="1427" spans="51:51">
      <c r="AY1427" s="127" t="s">
        <v>282</v>
      </c>
    </row>
    <row r="1428" spans="51:51">
      <c r="AY1428" s="127" t="s">
        <v>282</v>
      </c>
    </row>
    <row r="1429" spans="51:51">
      <c r="AY1429" s="127" t="s">
        <v>282</v>
      </c>
    </row>
    <row r="1430" spans="51:51">
      <c r="AY1430" s="127" t="s">
        <v>282</v>
      </c>
    </row>
    <row r="1431" spans="51:51">
      <c r="AY1431" s="127" t="s">
        <v>282</v>
      </c>
    </row>
    <row r="1432" spans="51:51">
      <c r="AY1432" s="127" t="s">
        <v>282</v>
      </c>
    </row>
    <row r="1433" spans="51:51">
      <c r="AY1433" s="127" t="s">
        <v>282</v>
      </c>
    </row>
    <row r="1434" spans="51:51">
      <c r="AY1434" s="127" t="s">
        <v>282</v>
      </c>
    </row>
    <row r="1435" spans="51:51">
      <c r="AY1435" s="127" t="s">
        <v>282</v>
      </c>
    </row>
    <row r="1436" spans="51:51">
      <c r="AY1436" s="127" t="s">
        <v>282</v>
      </c>
    </row>
    <row r="1437" spans="51:51">
      <c r="AY1437" s="127" t="s">
        <v>282</v>
      </c>
    </row>
    <row r="1438" spans="51:51">
      <c r="AY1438" s="127" t="s">
        <v>282</v>
      </c>
    </row>
    <row r="1439" spans="51:51">
      <c r="AY1439" s="127" t="s">
        <v>282</v>
      </c>
    </row>
    <row r="1440" spans="51:51">
      <c r="AY1440" s="127" t="s">
        <v>282</v>
      </c>
    </row>
    <row r="1441" spans="51:51">
      <c r="AY1441" s="127" t="s">
        <v>282</v>
      </c>
    </row>
    <row r="1442" spans="51:51">
      <c r="AY1442" s="127" t="s">
        <v>282</v>
      </c>
    </row>
    <row r="1443" spans="51:51">
      <c r="AY1443" s="127" t="s">
        <v>282</v>
      </c>
    </row>
    <row r="1444" spans="51:51">
      <c r="AY1444" s="127" t="s">
        <v>282</v>
      </c>
    </row>
    <row r="1445" spans="51:51">
      <c r="AY1445" s="127" t="s">
        <v>282</v>
      </c>
    </row>
    <row r="1446" spans="51:51">
      <c r="AY1446" s="127" t="s">
        <v>282</v>
      </c>
    </row>
    <row r="1447" spans="51:51">
      <c r="AY1447" s="127" t="s">
        <v>282</v>
      </c>
    </row>
    <row r="1448" spans="51:51">
      <c r="AY1448" s="127" t="s">
        <v>282</v>
      </c>
    </row>
    <row r="1449" spans="51:51">
      <c r="AY1449" s="127" t="s">
        <v>282</v>
      </c>
    </row>
    <row r="1450" spans="51:51">
      <c r="AY1450" s="127" t="s">
        <v>282</v>
      </c>
    </row>
    <row r="1451" spans="51:51">
      <c r="AY1451" s="127" t="s">
        <v>282</v>
      </c>
    </row>
    <row r="1452" spans="51:51">
      <c r="AY1452" s="127" t="s">
        <v>282</v>
      </c>
    </row>
    <row r="1453" spans="51:51">
      <c r="AY1453" s="127" t="s">
        <v>282</v>
      </c>
    </row>
    <row r="1454" spans="51:51">
      <c r="AY1454" s="127" t="s">
        <v>282</v>
      </c>
    </row>
    <row r="1455" spans="51:51">
      <c r="AY1455" s="127" t="s">
        <v>282</v>
      </c>
    </row>
    <row r="1456" spans="51:51">
      <c r="AY1456" s="127" t="s">
        <v>282</v>
      </c>
    </row>
    <row r="1457" spans="51:51">
      <c r="AY1457" s="127" t="s">
        <v>282</v>
      </c>
    </row>
    <row r="1458" spans="51:51">
      <c r="AY1458" s="127" t="s">
        <v>282</v>
      </c>
    </row>
    <row r="1459" spans="51:51">
      <c r="AY1459" s="127" t="s">
        <v>282</v>
      </c>
    </row>
    <row r="1460" spans="51:51">
      <c r="AY1460" s="127" t="s">
        <v>282</v>
      </c>
    </row>
    <row r="1461" spans="51:51">
      <c r="AY1461" s="127" t="s">
        <v>282</v>
      </c>
    </row>
    <row r="1462" spans="51:51">
      <c r="AY1462" s="127" t="s">
        <v>282</v>
      </c>
    </row>
    <row r="1463" spans="51:51">
      <c r="AY1463" s="127" t="s">
        <v>282</v>
      </c>
    </row>
    <row r="1464" spans="51:51">
      <c r="AY1464" s="127" t="s">
        <v>282</v>
      </c>
    </row>
    <row r="1465" spans="51:51">
      <c r="AY1465" s="127" t="s">
        <v>282</v>
      </c>
    </row>
    <row r="1466" spans="51:51">
      <c r="AY1466" s="127" t="s">
        <v>282</v>
      </c>
    </row>
    <row r="1467" spans="51:51">
      <c r="AY1467" s="127" t="s">
        <v>282</v>
      </c>
    </row>
    <row r="1468" spans="51:51">
      <c r="AY1468" s="127" t="s">
        <v>282</v>
      </c>
    </row>
    <row r="1469" spans="51:51">
      <c r="AY1469" s="127" t="s">
        <v>282</v>
      </c>
    </row>
    <row r="1470" spans="51:51">
      <c r="AY1470" s="127" t="s">
        <v>282</v>
      </c>
    </row>
    <row r="1471" spans="51:51">
      <c r="AY1471" s="127" t="s">
        <v>282</v>
      </c>
    </row>
    <row r="1472" spans="51:51">
      <c r="AY1472" s="127" t="s">
        <v>282</v>
      </c>
    </row>
    <row r="1473" spans="51:51">
      <c r="AY1473" s="127" t="s">
        <v>282</v>
      </c>
    </row>
    <row r="1474" spans="51:51">
      <c r="AY1474" s="127" t="s">
        <v>282</v>
      </c>
    </row>
    <row r="1475" spans="51:51">
      <c r="AY1475" s="127" t="s">
        <v>282</v>
      </c>
    </row>
    <row r="1476" spans="51:51">
      <c r="AY1476" s="127" t="s">
        <v>282</v>
      </c>
    </row>
    <row r="1477" spans="51:51">
      <c r="AY1477" s="127" t="s">
        <v>282</v>
      </c>
    </row>
    <row r="1478" spans="51:51">
      <c r="AY1478" s="127" t="s">
        <v>282</v>
      </c>
    </row>
    <row r="1479" spans="51:51">
      <c r="AY1479" s="127" t="s">
        <v>282</v>
      </c>
    </row>
    <row r="1480" spans="51:51">
      <c r="AY1480" s="127" t="s">
        <v>282</v>
      </c>
    </row>
    <row r="1481" spans="51:51">
      <c r="AY1481" s="127" t="s">
        <v>282</v>
      </c>
    </row>
    <row r="1482" spans="51:51">
      <c r="AY1482" s="127" t="s">
        <v>282</v>
      </c>
    </row>
    <row r="1483" spans="51:51">
      <c r="AY1483" s="127" t="s">
        <v>282</v>
      </c>
    </row>
    <row r="1484" spans="51:51">
      <c r="AY1484" s="127" t="s">
        <v>282</v>
      </c>
    </row>
    <row r="1485" spans="51:51">
      <c r="AY1485" s="127" t="s">
        <v>282</v>
      </c>
    </row>
    <row r="1486" spans="51:51">
      <c r="AY1486" s="127" t="s">
        <v>282</v>
      </c>
    </row>
    <row r="1487" spans="51:51">
      <c r="AY1487" s="127" t="s">
        <v>282</v>
      </c>
    </row>
    <row r="1488" spans="51:51">
      <c r="AY1488" s="127" t="s">
        <v>282</v>
      </c>
    </row>
    <row r="1489" spans="51:55">
      <c r="AY1489" s="127" t="s">
        <v>282</v>
      </c>
    </row>
    <row r="1490" spans="51:55">
      <c r="AY1490" s="127" t="s">
        <v>282</v>
      </c>
    </row>
    <row r="1491" spans="51:55">
      <c r="AY1491" s="127" t="s">
        <v>282</v>
      </c>
    </row>
    <row r="1492" spans="51:55">
      <c r="AY1492" s="127" t="s">
        <v>282</v>
      </c>
    </row>
    <row r="1493" spans="51:55">
      <c r="AY1493" s="127" t="s">
        <v>282</v>
      </c>
    </row>
    <row r="1494" spans="51:55">
      <c r="AY1494" s="127" t="s">
        <v>282</v>
      </c>
    </row>
    <row r="1495" spans="51:55">
      <c r="AY1495" s="127" t="s">
        <v>282</v>
      </c>
    </row>
    <row r="1496" spans="51:55">
      <c r="AY1496" s="127" t="s">
        <v>282</v>
      </c>
    </row>
    <row r="1497" spans="51:55">
      <c r="AY1497" s="127" t="s">
        <v>282</v>
      </c>
    </row>
    <row r="1500" spans="51:55">
      <c r="BC1500" s="127" t="s">
        <v>267</v>
      </c>
    </row>
    <row r="1501" spans="51:55">
      <c r="BC1501" s="127" t="s">
        <v>282</v>
      </c>
    </row>
    <row r="1502" spans="51:55">
      <c r="BC1502" s="127" t="s">
        <v>282</v>
      </c>
    </row>
    <row r="1503" spans="51:55">
      <c r="BC1503" s="127" t="s">
        <v>282</v>
      </c>
    </row>
    <row r="1504" spans="51:55">
      <c r="BC1504" s="127" t="s">
        <v>282</v>
      </c>
    </row>
    <row r="1505" spans="55:55">
      <c r="BC1505" s="127" t="s">
        <v>282</v>
      </c>
    </row>
    <row r="1506" spans="55:55">
      <c r="BC1506" s="127" t="s">
        <v>282</v>
      </c>
    </row>
    <row r="1507" spans="55:55">
      <c r="BC1507" s="127" t="s">
        <v>282</v>
      </c>
    </row>
    <row r="1508" spans="55:55">
      <c r="BC1508" s="127" t="s">
        <v>282</v>
      </c>
    </row>
    <row r="1509" spans="55:55">
      <c r="BC1509" s="127" t="s">
        <v>282</v>
      </c>
    </row>
    <row r="1510" spans="55:55">
      <c r="BC1510" s="127" t="s">
        <v>282</v>
      </c>
    </row>
    <row r="1511" spans="55:55">
      <c r="BC1511" s="127" t="s">
        <v>282</v>
      </c>
    </row>
    <row r="1512" spans="55:55">
      <c r="BC1512" s="127" t="s">
        <v>282</v>
      </c>
    </row>
    <row r="1513" spans="55:55">
      <c r="BC1513" s="127" t="s">
        <v>282</v>
      </c>
    </row>
    <row r="1514" spans="55:55">
      <c r="BC1514" s="127" t="s">
        <v>282</v>
      </c>
    </row>
    <row r="1515" spans="55:55">
      <c r="BC1515" s="127" t="s">
        <v>282</v>
      </c>
    </row>
    <row r="1516" spans="55:55">
      <c r="BC1516" s="127" t="s">
        <v>282</v>
      </c>
    </row>
    <row r="1517" spans="55:55">
      <c r="BC1517" s="127" t="s">
        <v>282</v>
      </c>
    </row>
    <row r="1518" spans="55:55">
      <c r="BC1518" s="127" t="s">
        <v>282</v>
      </c>
    </row>
    <row r="1519" spans="55:55">
      <c r="BC1519" s="127" t="s">
        <v>282</v>
      </c>
    </row>
    <row r="1520" spans="55:55">
      <c r="BC1520" s="127" t="s">
        <v>282</v>
      </c>
    </row>
    <row r="1521" spans="55:55">
      <c r="BC1521" s="127" t="s">
        <v>282</v>
      </c>
    </row>
    <row r="1522" spans="55:55">
      <c r="BC1522" s="127" t="s">
        <v>282</v>
      </c>
    </row>
    <row r="1523" spans="55:55">
      <c r="BC1523" s="127" t="s">
        <v>282</v>
      </c>
    </row>
    <row r="1524" spans="55:55">
      <c r="BC1524" s="127" t="s">
        <v>282</v>
      </c>
    </row>
    <row r="1525" spans="55:55">
      <c r="BC1525" s="127" t="s">
        <v>282</v>
      </c>
    </row>
    <row r="1526" spans="55:55">
      <c r="BC1526" s="127" t="s">
        <v>282</v>
      </c>
    </row>
    <row r="1527" spans="55:55">
      <c r="BC1527" s="127" t="s">
        <v>282</v>
      </c>
    </row>
    <row r="1528" spans="55:55">
      <c r="BC1528" s="127" t="s">
        <v>282</v>
      </c>
    </row>
    <row r="1529" spans="55:55">
      <c r="BC1529" s="127" t="s">
        <v>282</v>
      </c>
    </row>
    <row r="1530" spans="55:55">
      <c r="BC1530" s="127" t="s">
        <v>282</v>
      </c>
    </row>
    <row r="1531" spans="55:55">
      <c r="BC1531" s="127" t="s">
        <v>282</v>
      </c>
    </row>
    <row r="1532" spans="55:55">
      <c r="BC1532" s="127" t="s">
        <v>282</v>
      </c>
    </row>
    <row r="1533" spans="55:55">
      <c r="BC1533" s="127" t="s">
        <v>282</v>
      </c>
    </row>
    <row r="1534" spans="55:55">
      <c r="BC1534" s="127" t="s">
        <v>282</v>
      </c>
    </row>
    <row r="1535" spans="55:55">
      <c r="BC1535" s="127" t="s">
        <v>282</v>
      </c>
    </row>
    <row r="1536" spans="55:55">
      <c r="BC1536" s="127" t="s">
        <v>282</v>
      </c>
    </row>
    <row r="1537" spans="55:55">
      <c r="BC1537" s="127" t="s">
        <v>282</v>
      </c>
    </row>
    <row r="1538" spans="55:55">
      <c r="BC1538" s="127" t="s">
        <v>282</v>
      </c>
    </row>
    <row r="1539" spans="55:55">
      <c r="BC1539" s="127" t="s">
        <v>282</v>
      </c>
    </row>
    <row r="1540" spans="55:55">
      <c r="BC1540" s="127" t="s">
        <v>282</v>
      </c>
    </row>
    <row r="1541" spans="55:55">
      <c r="BC1541" s="127" t="s">
        <v>282</v>
      </c>
    </row>
    <row r="1542" spans="55:55">
      <c r="BC1542" s="127" t="s">
        <v>282</v>
      </c>
    </row>
    <row r="1543" spans="55:55">
      <c r="BC1543" s="127" t="s">
        <v>282</v>
      </c>
    </row>
    <row r="1544" spans="55:55">
      <c r="BC1544" s="127" t="s">
        <v>282</v>
      </c>
    </row>
    <row r="1545" spans="55:55">
      <c r="BC1545" s="127" t="s">
        <v>282</v>
      </c>
    </row>
    <row r="1546" spans="55:55">
      <c r="BC1546" s="127" t="s">
        <v>282</v>
      </c>
    </row>
    <row r="1547" spans="55:55">
      <c r="BC1547" s="127" t="s">
        <v>282</v>
      </c>
    </row>
    <row r="1548" spans="55:55">
      <c r="BC1548" s="127" t="s">
        <v>282</v>
      </c>
    </row>
    <row r="1549" spans="55:55">
      <c r="BC1549" s="127" t="s">
        <v>282</v>
      </c>
    </row>
    <row r="1550" spans="55:55">
      <c r="BC1550" s="127" t="s">
        <v>282</v>
      </c>
    </row>
    <row r="1551" spans="55:55">
      <c r="BC1551" s="127" t="s">
        <v>282</v>
      </c>
    </row>
    <row r="1552" spans="55:55">
      <c r="BC1552" s="127" t="s">
        <v>282</v>
      </c>
    </row>
    <row r="1553" spans="55:55">
      <c r="BC1553" s="127" t="s">
        <v>282</v>
      </c>
    </row>
    <row r="1554" spans="55:55">
      <c r="BC1554" s="127" t="s">
        <v>282</v>
      </c>
    </row>
    <row r="1555" spans="55:55">
      <c r="BC1555" s="127" t="s">
        <v>282</v>
      </c>
    </row>
    <row r="1556" spans="55:55">
      <c r="BC1556" s="127" t="s">
        <v>282</v>
      </c>
    </row>
    <row r="1557" spans="55:55">
      <c r="BC1557" s="127" t="s">
        <v>282</v>
      </c>
    </row>
    <row r="1558" spans="55:55">
      <c r="BC1558" s="127" t="s">
        <v>282</v>
      </c>
    </row>
    <row r="1559" spans="55:55">
      <c r="BC1559" s="127" t="s">
        <v>282</v>
      </c>
    </row>
    <row r="1560" spans="55:55">
      <c r="BC1560" s="127" t="s">
        <v>282</v>
      </c>
    </row>
    <row r="1561" spans="55:55">
      <c r="BC1561" s="127" t="s">
        <v>282</v>
      </c>
    </row>
    <row r="1562" spans="55:55">
      <c r="BC1562" s="127" t="s">
        <v>282</v>
      </c>
    </row>
    <row r="1563" spans="55:55">
      <c r="BC1563" s="127" t="s">
        <v>282</v>
      </c>
    </row>
    <row r="1564" spans="55:55">
      <c r="BC1564" s="127" t="s">
        <v>282</v>
      </c>
    </row>
    <row r="1565" spans="55:55">
      <c r="BC1565" s="127" t="s">
        <v>282</v>
      </c>
    </row>
    <row r="1566" spans="55:55">
      <c r="BC1566" s="127" t="s">
        <v>282</v>
      </c>
    </row>
    <row r="1567" spans="55:55">
      <c r="BC1567" s="127" t="s">
        <v>282</v>
      </c>
    </row>
    <row r="1568" spans="55:55">
      <c r="BC1568" s="127" t="s">
        <v>282</v>
      </c>
    </row>
    <row r="1569" spans="55:55">
      <c r="BC1569" s="127" t="s">
        <v>282</v>
      </c>
    </row>
    <row r="1570" spans="55:55">
      <c r="BC1570" s="127" t="s">
        <v>282</v>
      </c>
    </row>
    <row r="1571" spans="55:55">
      <c r="BC1571" s="127" t="s">
        <v>282</v>
      </c>
    </row>
    <row r="1572" spans="55:55">
      <c r="BC1572" s="127" t="s">
        <v>282</v>
      </c>
    </row>
    <row r="1573" spans="55:55">
      <c r="BC1573" s="127" t="s">
        <v>282</v>
      </c>
    </row>
    <row r="1574" spans="55:55">
      <c r="BC1574" s="127" t="s">
        <v>282</v>
      </c>
    </row>
    <row r="1575" spans="55:55">
      <c r="BC1575" s="127" t="s">
        <v>282</v>
      </c>
    </row>
    <row r="1576" spans="55:55">
      <c r="BC1576" s="127" t="s">
        <v>282</v>
      </c>
    </row>
    <row r="1577" spans="55:55">
      <c r="BC1577" s="127" t="s">
        <v>282</v>
      </c>
    </row>
    <row r="1578" spans="55:55">
      <c r="BC1578" s="127" t="s">
        <v>282</v>
      </c>
    </row>
    <row r="1579" spans="55:55">
      <c r="BC1579" s="127" t="s">
        <v>282</v>
      </c>
    </row>
    <row r="1580" spans="55:55">
      <c r="BC1580" s="127" t="s">
        <v>282</v>
      </c>
    </row>
    <row r="1581" spans="55:55">
      <c r="BC1581" s="127" t="s">
        <v>282</v>
      </c>
    </row>
    <row r="1582" spans="55:55">
      <c r="BC1582" s="127" t="s">
        <v>282</v>
      </c>
    </row>
    <row r="1583" spans="55:55">
      <c r="BC1583" s="127" t="s">
        <v>282</v>
      </c>
    </row>
    <row r="1584" spans="55:55">
      <c r="BC1584" s="127" t="s">
        <v>282</v>
      </c>
    </row>
    <row r="1585" spans="55:59">
      <c r="BC1585" s="127" t="s">
        <v>282</v>
      </c>
    </row>
    <row r="1586" spans="55:59">
      <c r="BC1586" s="127" t="s">
        <v>282</v>
      </c>
    </row>
    <row r="1587" spans="55:59">
      <c r="BC1587" s="127" t="s">
        <v>282</v>
      </c>
    </row>
    <row r="1588" spans="55:59">
      <c r="BC1588" s="127" t="s">
        <v>282</v>
      </c>
    </row>
    <row r="1589" spans="55:59">
      <c r="BC1589" s="127" t="s">
        <v>282</v>
      </c>
    </row>
    <row r="1590" spans="55:59">
      <c r="BC1590" s="127" t="s">
        <v>282</v>
      </c>
    </row>
    <row r="1591" spans="55:59">
      <c r="BC1591" s="127" t="s">
        <v>282</v>
      </c>
    </row>
    <row r="1592" spans="55:59">
      <c r="BC1592" s="127" t="s">
        <v>282</v>
      </c>
    </row>
    <row r="1593" spans="55:59">
      <c r="BC1593" s="127" t="s">
        <v>282</v>
      </c>
    </row>
    <row r="1594" spans="55:59">
      <c r="BC1594" s="127" t="s">
        <v>282</v>
      </c>
    </row>
    <row r="1595" spans="55:59">
      <c r="BC1595" s="127" t="s">
        <v>282</v>
      </c>
    </row>
    <row r="1596" spans="55:59">
      <c r="BC1596" s="127" t="s">
        <v>282</v>
      </c>
    </row>
    <row r="1597" spans="55:59">
      <c r="BC1597" s="127" t="s">
        <v>282</v>
      </c>
    </row>
    <row r="1600" spans="55:59">
      <c r="BG1600" s="127" t="s">
        <v>267</v>
      </c>
    </row>
    <row r="1601" spans="59:59">
      <c r="BG1601" s="127" t="s">
        <v>282</v>
      </c>
    </row>
    <row r="1602" spans="59:59">
      <c r="BG1602" s="127" t="s">
        <v>282</v>
      </c>
    </row>
    <row r="1603" spans="59:59">
      <c r="BG1603" s="127" t="s">
        <v>282</v>
      </c>
    </row>
    <row r="1604" spans="59:59">
      <c r="BG1604" s="127" t="s">
        <v>282</v>
      </c>
    </row>
    <row r="1605" spans="59:59">
      <c r="BG1605" s="127" t="s">
        <v>282</v>
      </c>
    </row>
    <row r="1606" spans="59:59">
      <c r="BG1606" s="127" t="s">
        <v>282</v>
      </c>
    </row>
    <row r="1607" spans="59:59">
      <c r="BG1607" s="127" t="s">
        <v>282</v>
      </c>
    </row>
    <row r="1608" spans="59:59">
      <c r="BG1608" s="127" t="s">
        <v>282</v>
      </c>
    </row>
    <row r="1609" spans="59:59">
      <c r="BG1609" s="127" t="s">
        <v>282</v>
      </c>
    </row>
    <row r="1610" spans="59:59">
      <c r="BG1610" s="127" t="s">
        <v>282</v>
      </c>
    </row>
    <row r="1611" spans="59:59">
      <c r="BG1611" s="127" t="s">
        <v>282</v>
      </c>
    </row>
    <row r="1612" spans="59:59">
      <c r="BG1612" s="127" t="s">
        <v>282</v>
      </c>
    </row>
    <row r="1613" spans="59:59">
      <c r="BG1613" s="127" t="s">
        <v>282</v>
      </c>
    </row>
    <row r="1614" spans="59:59">
      <c r="BG1614" s="127" t="s">
        <v>282</v>
      </c>
    </row>
    <row r="1615" spans="59:59">
      <c r="BG1615" s="127" t="s">
        <v>282</v>
      </c>
    </row>
    <row r="1616" spans="59:59">
      <c r="BG1616" s="127" t="s">
        <v>282</v>
      </c>
    </row>
    <row r="1617" spans="59:59">
      <c r="BG1617" s="127" t="s">
        <v>282</v>
      </c>
    </row>
    <row r="1618" spans="59:59">
      <c r="BG1618" s="127" t="s">
        <v>282</v>
      </c>
    </row>
    <row r="1619" spans="59:59">
      <c r="BG1619" s="127" t="s">
        <v>282</v>
      </c>
    </row>
    <row r="1620" spans="59:59">
      <c r="BG1620" s="127" t="s">
        <v>282</v>
      </c>
    </row>
    <row r="1621" spans="59:59">
      <c r="BG1621" s="127" t="s">
        <v>282</v>
      </c>
    </row>
    <row r="1622" spans="59:59">
      <c r="BG1622" s="127" t="s">
        <v>282</v>
      </c>
    </row>
    <row r="1623" spans="59:59">
      <c r="BG1623" s="127" t="s">
        <v>282</v>
      </c>
    </row>
    <row r="1624" spans="59:59">
      <c r="BG1624" s="127" t="s">
        <v>282</v>
      </c>
    </row>
    <row r="1625" spans="59:59">
      <c r="BG1625" s="127" t="s">
        <v>282</v>
      </c>
    </row>
    <row r="1626" spans="59:59">
      <c r="BG1626" s="127" t="s">
        <v>282</v>
      </c>
    </row>
    <row r="1627" spans="59:59">
      <c r="BG1627" s="127" t="s">
        <v>282</v>
      </c>
    </row>
    <row r="1628" spans="59:59">
      <c r="BG1628" s="127" t="s">
        <v>282</v>
      </c>
    </row>
    <row r="1629" spans="59:59">
      <c r="BG1629" s="127" t="s">
        <v>282</v>
      </c>
    </row>
    <row r="1630" spans="59:59">
      <c r="BG1630" s="127" t="s">
        <v>282</v>
      </c>
    </row>
    <row r="1631" spans="59:59">
      <c r="BG1631" s="127" t="s">
        <v>282</v>
      </c>
    </row>
    <row r="1632" spans="59:59">
      <c r="BG1632" s="127" t="s">
        <v>282</v>
      </c>
    </row>
    <row r="1633" spans="59:59">
      <c r="BG1633" s="127" t="s">
        <v>282</v>
      </c>
    </row>
    <row r="1634" spans="59:59">
      <c r="BG1634" s="127" t="s">
        <v>282</v>
      </c>
    </row>
    <row r="1635" spans="59:59">
      <c r="BG1635" s="127" t="s">
        <v>282</v>
      </c>
    </row>
    <row r="1636" spans="59:59">
      <c r="BG1636" s="127" t="s">
        <v>282</v>
      </c>
    </row>
    <row r="1637" spans="59:59">
      <c r="BG1637" s="127" t="s">
        <v>282</v>
      </c>
    </row>
    <row r="1638" spans="59:59">
      <c r="BG1638" s="127" t="s">
        <v>282</v>
      </c>
    </row>
    <row r="1639" spans="59:59">
      <c r="BG1639" s="127" t="s">
        <v>282</v>
      </c>
    </row>
    <row r="1640" spans="59:59">
      <c r="BG1640" s="127" t="s">
        <v>282</v>
      </c>
    </row>
    <row r="1641" spans="59:59">
      <c r="BG1641" s="127" t="s">
        <v>282</v>
      </c>
    </row>
    <row r="1642" spans="59:59">
      <c r="BG1642" s="127" t="s">
        <v>282</v>
      </c>
    </row>
    <row r="1643" spans="59:59">
      <c r="BG1643" s="127" t="s">
        <v>282</v>
      </c>
    </row>
    <row r="1644" spans="59:59">
      <c r="BG1644" s="127" t="s">
        <v>282</v>
      </c>
    </row>
    <row r="1645" spans="59:59">
      <c r="BG1645" s="127" t="s">
        <v>282</v>
      </c>
    </row>
    <row r="1646" spans="59:59">
      <c r="BG1646" s="127" t="s">
        <v>282</v>
      </c>
    </row>
    <row r="1647" spans="59:59">
      <c r="BG1647" s="127" t="s">
        <v>282</v>
      </c>
    </row>
    <row r="1648" spans="59:59">
      <c r="BG1648" s="127" t="s">
        <v>282</v>
      </c>
    </row>
    <row r="1649" spans="59:59">
      <c r="BG1649" s="127" t="s">
        <v>282</v>
      </c>
    </row>
    <row r="1650" spans="59:59">
      <c r="BG1650" s="127" t="s">
        <v>282</v>
      </c>
    </row>
    <row r="1651" spans="59:59">
      <c r="BG1651" s="127" t="s">
        <v>282</v>
      </c>
    </row>
    <row r="1652" spans="59:59">
      <c r="BG1652" s="127" t="s">
        <v>282</v>
      </c>
    </row>
    <row r="1653" spans="59:59">
      <c r="BG1653" s="127" t="s">
        <v>282</v>
      </c>
    </row>
    <row r="1654" spans="59:59">
      <c r="BG1654" s="127" t="s">
        <v>282</v>
      </c>
    </row>
    <row r="1655" spans="59:59">
      <c r="BG1655" s="127" t="s">
        <v>282</v>
      </c>
    </row>
    <row r="1656" spans="59:59">
      <c r="BG1656" s="127" t="s">
        <v>282</v>
      </c>
    </row>
    <row r="1657" spans="59:59">
      <c r="BG1657" s="127" t="s">
        <v>282</v>
      </c>
    </row>
    <row r="1658" spans="59:59">
      <c r="BG1658" s="127" t="s">
        <v>282</v>
      </c>
    </row>
    <row r="1659" spans="59:59">
      <c r="BG1659" s="127" t="s">
        <v>282</v>
      </c>
    </row>
    <row r="1660" spans="59:59">
      <c r="BG1660" s="127" t="s">
        <v>282</v>
      </c>
    </row>
    <row r="1661" spans="59:59">
      <c r="BG1661" s="127" t="s">
        <v>282</v>
      </c>
    </row>
    <row r="1662" spans="59:59">
      <c r="BG1662" s="127" t="s">
        <v>282</v>
      </c>
    </row>
    <row r="1663" spans="59:59">
      <c r="BG1663" s="127" t="s">
        <v>282</v>
      </c>
    </row>
    <row r="1664" spans="59:59">
      <c r="BG1664" s="127" t="s">
        <v>282</v>
      </c>
    </row>
    <row r="1665" spans="59:59">
      <c r="BG1665" s="127" t="s">
        <v>282</v>
      </c>
    </row>
    <row r="1666" spans="59:59">
      <c r="BG1666" s="127" t="s">
        <v>282</v>
      </c>
    </row>
    <row r="1667" spans="59:59">
      <c r="BG1667" s="127" t="s">
        <v>282</v>
      </c>
    </row>
    <row r="1668" spans="59:59">
      <c r="BG1668" s="127" t="s">
        <v>282</v>
      </c>
    </row>
    <row r="1669" spans="59:59">
      <c r="BG1669" s="127" t="s">
        <v>282</v>
      </c>
    </row>
    <row r="1670" spans="59:59">
      <c r="BG1670" s="127" t="s">
        <v>282</v>
      </c>
    </row>
    <row r="1671" spans="59:59">
      <c r="BG1671" s="127" t="s">
        <v>282</v>
      </c>
    </row>
    <row r="1672" spans="59:59">
      <c r="BG1672" s="127" t="s">
        <v>282</v>
      </c>
    </row>
    <row r="1673" spans="59:59">
      <c r="BG1673" s="127" t="s">
        <v>282</v>
      </c>
    </row>
    <row r="1674" spans="59:59">
      <c r="BG1674" s="127" t="s">
        <v>282</v>
      </c>
    </row>
    <row r="1675" spans="59:59">
      <c r="BG1675" s="127" t="s">
        <v>282</v>
      </c>
    </row>
    <row r="1676" spans="59:59">
      <c r="BG1676" s="127" t="s">
        <v>282</v>
      </c>
    </row>
    <row r="1677" spans="59:59">
      <c r="BG1677" s="127" t="s">
        <v>282</v>
      </c>
    </row>
    <row r="1678" spans="59:59">
      <c r="BG1678" s="127" t="s">
        <v>282</v>
      </c>
    </row>
    <row r="1679" spans="59:59">
      <c r="BG1679" s="127" t="s">
        <v>282</v>
      </c>
    </row>
    <row r="1680" spans="59:59">
      <c r="BG1680" s="127" t="s">
        <v>282</v>
      </c>
    </row>
    <row r="1681" spans="59:59">
      <c r="BG1681" s="127" t="s">
        <v>282</v>
      </c>
    </row>
    <row r="1682" spans="59:59">
      <c r="BG1682" s="127" t="s">
        <v>282</v>
      </c>
    </row>
    <row r="1683" spans="59:59">
      <c r="BG1683" s="127" t="s">
        <v>282</v>
      </c>
    </row>
    <row r="1684" spans="59:59">
      <c r="BG1684" s="127" t="s">
        <v>282</v>
      </c>
    </row>
    <row r="1685" spans="59:59">
      <c r="BG1685" s="127" t="s">
        <v>282</v>
      </c>
    </row>
    <row r="1686" spans="59:59">
      <c r="BG1686" s="127" t="s">
        <v>282</v>
      </c>
    </row>
    <row r="1687" spans="59:59">
      <c r="BG1687" s="127" t="s">
        <v>282</v>
      </c>
    </row>
    <row r="1688" spans="59:59">
      <c r="BG1688" s="127" t="s">
        <v>282</v>
      </c>
    </row>
    <row r="1689" spans="59:59">
      <c r="BG1689" s="127" t="s">
        <v>282</v>
      </c>
    </row>
    <row r="1690" spans="59:59">
      <c r="BG1690" s="127" t="s">
        <v>282</v>
      </c>
    </row>
    <row r="1691" spans="59:59">
      <c r="BG1691" s="127" t="s">
        <v>282</v>
      </c>
    </row>
    <row r="1692" spans="59:59">
      <c r="BG1692" s="127" t="s">
        <v>282</v>
      </c>
    </row>
    <row r="1693" spans="59:59">
      <c r="BG1693" s="127" t="s">
        <v>282</v>
      </c>
    </row>
    <row r="1694" spans="59:59">
      <c r="BG1694" s="127" t="s">
        <v>282</v>
      </c>
    </row>
    <row r="1695" spans="59:59">
      <c r="BG1695" s="127" t="s">
        <v>282</v>
      </c>
    </row>
    <row r="1696" spans="59:59">
      <c r="BG1696" s="127" t="s">
        <v>282</v>
      </c>
    </row>
    <row r="1697" spans="59:63">
      <c r="BG1697" s="127" t="s">
        <v>282</v>
      </c>
    </row>
    <row r="1700" spans="59:63">
      <c r="BK1700" s="127" t="s">
        <v>267</v>
      </c>
    </row>
    <row r="1701" spans="59:63">
      <c r="BK1701" s="127" t="s">
        <v>282</v>
      </c>
    </row>
    <row r="1702" spans="59:63">
      <c r="BK1702" s="127" t="s">
        <v>282</v>
      </c>
    </row>
    <row r="1703" spans="59:63">
      <c r="BK1703" s="127" t="s">
        <v>282</v>
      </c>
    </row>
    <row r="1704" spans="59:63">
      <c r="BK1704" s="127" t="s">
        <v>282</v>
      </c>
    </row>
    <row r="1705" spans="59:63">
      <c r="BK1705" s="127" t="s">
        <v>282</v>
      </c>
    </row>
    <row r="1706" spans="59:63">
      <c r="BK1706" s="127" t="s">
        <v>282</v>
      </c>
    </row>
    <row r="1707" spans="59:63">
      <c r="BK1707" s="127" t="s">
        <v>282</v>
      </c>
    </row>
    <row r="1708" spans="59:63">
      <c r="BK1708" s="127" t="s">
        <v>282</v>
      </c>
    </row>
    <row r="1709" spans="59:63">
      <c r="BK1709" s="127" t="s">
        <v>282</v>
      </c>
    </row>
    <row r="1710" spans="59:63">
      <c r="BK1710" s="127" t="s">
        <v>282</v>
      </c>
    </row>
    <row r="1711" spans="59:63">
      <c r="BK1711" s="127" t="s">
        <v>282</v>
      </c>
    </row>
    <row r="1712" spans="59:63">
      <c r="BK1712" s="127" t="s">
        <v>282</v>
      </c>
    </row>
    <row r="1713" spans="63:63">
      <c r="BK1713" s="127" t="s">
        <v>282</v>
      </c>
    </row>
    <row r="1714" spans="63:63">
      <c r="BK1714" s="127" t="s">
        <v>282</v>
      </c>
    </row>
    <row r="1715" spans="63:63">
      <c r="BK1715" s="127" t="s">
        <v>282</v>
      </c>
    </row>
    <row r="1716" spans="63:63">
      <c r="BK1716" s="127" t="s">
        <v>282</v>
      </c>
    </row>
    <row r="1717" spans="63:63">
      <c r="BK1717" s="127" t="s">
        <v>282</v>
      </c>
    </row>
    <row r="1718" spans="63:63">
      <c r="BK1718" s="127" t="s">
        <v>282</v>
      </c>
    </row>
    <row r="1719" spans="63:63">
      <c r="BK1719" s="127" t="s">
        <v>282</v>
      </c>
    </row>
    <row r="1720" spans="63:63">
      <c r="BK1720" s="127" t="s">
        <v>282</v>
      </c>
    </row>
    <row r="1721" spans="63:63">
      <c r="BK1721" s="127" t="s">
        <v>282</v>
      </c>
    </row>
    <row r="1722" spans="63:63">
      <c r="BK1722" s="127" t="s">
        <v>282</v>
      </c>
    </row>
    <row r="1723" spans="63:63">
      <c r="BK1723" s="127" t="s">
        <v>282</v>
      </c>
    </row>
    <row r="1724" spans="63:63">
      <c r="BK1724" s="127" t="s">
        <v>282</v>
      </c>
    </row>
    <row r="1725" spans="63:63">
      <c r="BK1725" s="127" t="s">
        <v>282</v>
      </c>
    </row>
    <row r="1726" spans="63:63">
      <c r="BK1726" s="127" t="s">
        <v>282</v>
      </c>
    </row>
    <row r="1727" spans="63:63">
      <c r="BK1727" s="127" t="s">
        <v>282</v>
      </c>
    </row>
    <row r="1728" spans="63:63">
      <c r="BK1728" s="127" t="s">
        <v>282</v>
      </c>
    </row>
    <row r="1729" spans="63:63">
      <c r="BK1729" s="127" t="s">
        <v>282</v>
      </c>
    </row>
    <row r="1730" spans="63:63">
      <c r="BK1730" s="127" t="s">
        <v>282</v>
      </c>
    </row>
    <row r="1731" spans="63:63">
      <c r="BK1731" s="127" t="s">
        <v>282</v>
      </c>
    </row>
    <row r="1732" spans="63:63">
      <c r="BK1732" s="127" t="s">
        <v>282</v>
      </c>
    </row>
    <row r="1733" spans="63:63">
      <c r="BK1733" s="127" t="s">
        <v>282</v>
      </c>
    </row>
    <row r="1734" spans="63:63">
      <c r="BK1734" s="127" t="s">
        <v>282</v>
      </c>
    </row>
    <row r="1735" spans="63:63">
      <c r="BK1735" s="127" t="s">
        <v>282</v>
      </c>
    </row>
    <row r="1736" spans="63:63">
      <c r="BK1736" s="127" t="s">
        <v>282</v>
      </c>
    </row>
    <row r="1737" spans="63:63">
      <c r="BK1737" s="127" t="s">
        <v>282</v>
      </c>
    </row>
    <row r="1738" spans="63:63">
      <c r="BK1738" s="127" t="s">
        <v>282</v>
      </c>
    </row>
    <row r="1739" spans="63:63">
      <c r="BK1739" s="127" t="s">
        <v>282</v>
      </c>
    </row>
    <row r="1740" spans="63:63">
      <c r="BK1740" s="127" t="s">
        <v>282</v>
      </c>
    </row>
    <row r="1741" spans="63:63">
      <c r="BK1741" s="127" t="s">
        <v>282</v>
      </c>
    </row>
    <row r="1742" spans="63:63">
      <c r="BK1742" s="127" t="s">
        <v>282</v>
      </c>
    </row>
    <row r="1743" spans="63:63">
      <c r="BK1743" s="127" t="s">
        <v>282</v>
      </c>
    </row>
    <row r="1744" spans="63:63">
      <c r="BK1744" s="127" t="s">
        <v>282</v>
      </c>
    </row>
    <row r="1745" spans="63:63">
      <c r="BK1745" s="127" t="s">
        <v>282</v>
      </c>
    </row>
    <row r="1746" spans="63:63">
      <c r="BK1746" s="127" t="s">
        <v>282</v>
      </c>
    </row>
    <row r="1747" spans="63:63">
      <c r="BK1747" s="127" t="s">
        <v>282</v>
      </c>
    </row>
    <row r="1748" spans="63:63">
      <c r="BK1748" s="127" t="s">
        <v>282</v>
      </c>
    </row>
    <row r="1749" spans="63:63">
      <c r="BK1749" s="127" t="s">
        <v>282</v>
      </c>
    </row>
    <row r="1750" spans="63:63">
      <c r="BK1750" s="127" t="s">
        <v>282</v>
      </c>
    </row>
    <row r="1751" spans="63:63">
      <c r="BK1751" s="127" t="s">
        <v>282</v>
      </c>
    </row>
    <row r="1752" spans="63:63">
      <c r="BK1752" s="127" t="s">
        <v>282</v>
      </c>
    </row>
    <row r="1753" spans="63:63">
      <c r="BK1753" s="127" t="s">
        <v>282</v>
      </c>
    </row>
    <row r="1754" spans="63:63">
      <c r="BK1754" s="127" t="s">
        <v>282</v>
      </c>
    </row>
    <row r="1755" spans="63:63">
      <c r="BK1755" s="127" t="s">
        <v>282</v>
      </c>
    </row>
    <row r="1756" spans="63:63">
      <c r="BK1756" s="127" t="s">
        <v>282</v>
      </c>
    </row>
    <row r="1757" spans="63:63">
      <c r="BK1757" s="127" t="s">
        <v>282</v>
      </c>
    </row>
    <row r="1758" spans="63:63">
      <c r="BK1758" s="127" t="s">
        <v>282</v>
      </c>
    </row>
    <row r="1759" spans="63:63">
      <c r="BK1759" s="127" t="s">
        <v>282</v>
      </c>
    </row>
    <row r="1760" spans="63:63">
      <c r="BK1760" s="127" t="s">
        <v>282</v>
      </c>
    </row>
    <row r="1761" spans="63:63">
      <c r="BK1761" s="127" t="s">
        <v>282</v>
      </c>
    </row>
    <row r="1762" spans="63:63">
      <c r="BK1762" s="127" t="s">
        <v>282</v>
      </c>
    </row>
    <row r="1763" spans="63:63">
      <c r="BK1763" s="127" t="s">
        <v>282</v>
      </c>
    </row>
    <row r="1764" spans="63:63">
      <c r="BK1764" s="127" t="s">
        <v>282</v>
      </c>
    </row>
    <row r="1765" spans="63:63">
      <c r="BK1765" s="127" t="s">
        <v>282</v>
      </c>
    </row>
    <row r="1766" spans="63:63">
      <c r="BK1766" s="127" t="s">
        <v>282</v>
      </c>
    </row>
    <row r="1767" spans="63:63">
      <c r="BK1767" s="127" t="s">
        <v>282</v>
      </c>
    </row>
    <row r="1768" spans="63:63">
      <c r="BK1768" s="127" t="s">
        <v>282</v>
      </c>
    </row>
    <row r="1769" spans="63:63">
      <c r="BK1769" s="127" t="s">
        <v>282</v>
      </c>
    </row>
    <row r="1770" spans="63:63">
      <c r="BK1770" s="127" t="s">
        <v>282</v>
      </c>
    </row>
    <row r="1771" spans="63:63">
      <c r="BK1771" s="127" t="s">
        <v>282</v>
      </c>
    </row>
    <row r="1772" spans="63:63">
      <c r="BK1772" s="127" t="s">
        <v>282</v>
      </c>
    </row>
    <row r="1773" spans="63:63">
      <c r="BK1773" s="127" t="s">
        <v>282</v>
      </c>
    </row>
    <row r="1774" spans="63:63">
      <c r="BK1774" s="127" t="s">
        <v>282</v>
      </c>
    </row>
    <row r="1775" spans="63:63">
      <c r="BK1775" s="127" t="s">
        <v>282</v>
      </c>
    </row>
    <row r="1776" spans="63:63">
      <c r="BK1776" s="127" t="s">
        <v>282</v>
      </c>
    </row>
    <row r="1777" spans="63:63">
      <c r="BK1777" s="127" t="s">
        <v>282</v>
      </c>
    </row>
    <row r="1778" spans="63:63">
      <c r="BK1778" s="127" t="s">
        <v>282</v>
      </c>
    </row>
    <row r="1779" spans="63:63">
      <c r="BK1779" s="127" t="s">
        <v>282</v>
      </c>
    </row>
    <row r="1780" spans="63:63">
      <c r="BK1780" s="127" t="s">
        <v>282</v>
      </c>
    </row>
    <row r="1781" spans="63:63">
      <c r="BK1781" s="127" t="s">
        <v>282</v>
      </c>
    </row>
    <row r="1782" spans="63:63">
      <c r="BK1782" s="127" t="s">
        <v>282</v>
      </c>
    </row>
    <row r="1783" spans="63:63">
      <c r="BK1783" s="127" t="s">
        <v>282</v>
      </c>
    </row>
    <row r="1784" spans="63:63">
      <c r="BK1784" s="127" t="s">
        <v>282</v>
      </c>
    </row>
    <row r="1785" spans="63:63">
      <c r="BK1785" s="127" t="s">
        <v>282</v>
      </c>
    </row>
    <row r="1786" spans="63:63">
      <c r="BK1786" s="127" t="s">
        <v>282</v>
      </c>
    </row>
    <row r="1787" spans="63:63">
      <c r="BK1787" s="127" t="s">
        <v>282</v>
      </c>
    </row>
    <row r="1788" spans="63:63">
      <c r="BK1788" s="127" t="s">
        <v>282</v>
      </c>
    </row>
    <row r="1789" spans="63:63">
      <c r="BK1789" s="127" t="s">
        <v>282</v>
      </c>
    </row>
    <row r="1790" spans="63:63">
      <c r="BK1790" s="127" t="s">
        <v>282</v>
      </c>
    </row>
    <row r="1791" spans="63:63">
      <c r="BK1791" s="127" t="s">
        <v>282</v>
      </c>
    </row>
    <row r="1792" spans="63:63">
      <c r="BK1792" s="127" t="s">
        <v>282</v>
      </c>
    </row>
    <row r="1793" spans="63:67">
      <c r="BK1793" s="127" t="s">
        <v>282</v>
      </c>
    </row>
    <row r="1794" spans="63:67">
      <c r="BK1794" s="127" t="s">
        <v>282</v>
      </c>
    </row>
    <row r="1795" spans="63:67">
      <c r="BK1795" s="127" t="s">
        <v>282</v>
      </c>
    </row>
    <row r="1796" spans="63:67">
      <c r="BK1796" s="127" t="s">
        <v>282</v>
      </c>
    </row>
    <row r="1797" spans="63:67">
      <c r="BK1797" s="127" t="s">
        <v>282</v>
      </c>
    </row>
    <row r="1800" spans="63:67">
      <c r="BO1800" s="127" t="s">
        <v>267</v>
      </c>
    </row>
    <row r="1801" spans="63:67">
      <c r="BO1801" s="127" t="s">
        <v>282</v>
      </c>
    </row>
    <row r="1802" spans="63:67">
      <c r="BO1802" s="127" t="s">
        <v>282</v>
      </c>
    </row>
    <row r="1803" spans="63:67">
      <c r="BO1803" s="127" t="s">
        <v>282</v>
      </c>
    </row>
    <row r="1804" spans="63:67">
      <c r="BO1804" s="127" t="s">
        <v>282</v>
      </c>
    </row>
    <row r="1805" spans="63:67">
      <c r="BO1805" s="127" t="s">
        <v>282</v>
      </c>
    </row>
    <row r="1806" spans="63:67">
      <c r="BO1806" s="127" t="s">
        <v>282</v>
      </c>
    </row>
    <row r="1807" spans="63:67">
      <c r="BO1807" s="127" t="s">
        <v>282</v>
      </c>
    </row>
    <row r="1808" spans="63:67">
      <c r="BO1808" s="127" t="s">
        <v>282</v>
      </c>
    </row>
    <row r="1809" spans="67:67">
      <c r="BO1809" s="127" t="s">
        <v>282</v>
      </c>
    </row>
    <row r="1810" spans="67:67">
      <c r="BO1810" s="127" t="s">
        <v>282</v>
      </c>
    </row>
    <row r="1811" spans="67:67">
      <c r="BO1811" s="127" t="s">
        <v>282</v>
      </c>
    </row>
    <row r="1812" spans="67:67">
      <c r="BO1812" s="127" t="s">
        <v>282</v>
      </c>
    </row>
    <row r="1813" spans="67:67">
      <c r="BO1813" s="127" t="s">
        <v>282</v>
      </c>
    </row>
    <row r="1814" spans="67:67">
      <c r="BO1814" s="127" t="s">
        <v>282</v>
      </c>
    </row>
    <row r="1815" spans="67:67">
      <c r="BO1815" s="127" t="s">
        <v>282</v>
      </c>
    </row>
    <row r="1816" spans="67:67">
      <c r="BO1816" s="127" t="s">
        <v>282</v>
      </c>
    </row>
    <row r="1817" spans="67:67">
      <c r="BO1817" s="127" t="s">
        <v>282</v>
      </c>
    </row>
    <row r="1818" spans="67:67">
      <c r="BO1818" s="127" t="s">
        <v>282</v>
      </c>
    </row>
    <row r="1819" spans="67:67">
      <c r="BO1819" s="127" t="s">
        <v>282</v>
      </c>
    </row>
    <row r="1820" spans="67:67">
      <c r="BO1820" s="127" t="s">
        <v>282</v>
      </c>
    </row>
    <row r="1821" spans="67:67">
      <c r="BO1821" s="127" t="s">
        <v>282</v>
      </c>
    </row>
    <row r="1822" spans="67:67">
      <c r="BO1822" s="127" t="s">
        <v>282</v>
      </c>
    </row>
    <row r="1823" spans="67:67">
      <c r="BO1823" s="127" t="s">
        <v>282</v>
      </c>
    </row>
    <row r="1824" spans="67:67">
      <c r="BO1824" s="127" t="s">
        <v>282</v>
      </c>
    </row>
    <row r="1825" spans="67:67">
      <c r="BO1825" s="127" t="s">
        <v>282</v>
      </c>
    </row>
    <row r="1826" spans="67:67">
      <c r="BO1826" s="127" t="s">
        <v>282</v>
      </c>
    </row>
    <row r="1827" spans="67:67">
      <c r="BO1827" s="127" t="s">
        <v>282</v>
      </c>
    </row>
    <row r="1828" spans="67:67">
      <c r="BO1828" s="127" t="s">
        <v>282</v>
      </c>
    </row>
    <row r="1829" spans="67:67">
      <c r="BO1829" s="127" t="s">
        <v>282</v>
      </c>
    </row>
    <row r="1830" spans="67:67">
      <c r="BO1830" s="127" t="s">
        <v>282</v>
      </c>
    </row>
    <row r="1831" spans="67:67">
      <c r="BO1831" s="127" t="s">
        <v>282</v>
      </c>
    </row>
    <row r="1832" spans="67:67">
      <c r="BO1832" s="127" t="s">
        <v>282</v>
      </c>
    </row>
    <row r="1833" spans="67:67">
      <c r="BO1833" s="127" t="s">
        <v>282</v>
      </c>
    </row>
    <row r="1834" spans="67:67">
      <c r="BO1834" s="127" t="s">
        <v>282</v>
      </c>
    </row>
    <row r="1835" spans="67:67">
      <c r="BO1835" s="127" t="s">
        <v>282</v>
      </c>
    </row>
    <row r="1836" spans="67:67">
      <c r="BO1836" s="127" t="s">
        <v>282</v>
      </c>
    </row>
    <row r="1837" spans="67:67">
      <c r="BO1837" s="127" t="s">
        <v>282</v>
      </c>
    </row>
    <row r="1838" spans="67:67">
      <c r="BO1838" s="127" t="s">
        <v>282</v>
      </c>
    </row>
    <row r="1839" spans="67:67">
      <c r="BO1839" s="127" t="s">
        <v>282</v>
      </c>
    </row>
    <row r="1840" spans="67:67">
      <c r="BO1840" s="127" t="s">
        <v>282</v>
      </c>
    </row>
    <row r="1841" spans="67:67">
      <c r="BO1841" s="127" t="s">
        <v>282</v>
      </c>
    </row>
    <row r="1842" spans="67:67">
      <c r="BO1842" s="127" t="s">
        <v>282</v>
      </c>
    </row>
    <row r="1843" spans="67:67">
      <c r="BO1843" s="127" t="s">
        <v>282</v>
      </c>
    </row>
    <row r="1844" spans="67:67">
      <c r="BO1844" s="127" t="s">
        <v>282</v>
      </c>
    </row>
    <row r="1845" spans="67:67">
      <c r="BO1845" s="127" t="s">
        <v>282</v>
      </c>
    </row>
    <row r="1846" spans="67:67">
      <c r="BO1846" s="127" t="s">
        <v>282</v>
      </c>
    </row>
    <row r="1847" spans="67:67">
      <c r="BO1847" s="127" t="s">
        <v>282</v>
      </c>
    </row>
    <row r="1848" spans="67:67">
      <c r="BO1848" s="127" t="s">
        <v>282</v>
      </c>
    </row>
    <row r="1849" spans="67:67">
      <c r="BO1849" s="127" t="s">
        <v>282</v>
      </c>
    </row>
    <row r="1850" spans="67:67">
      <c r="BO1850" s="127" t="s">
        <v>282</v>
      </c>
    </row>
    <row r="1851" spans="67:67">
      <c r="BO1851" s="127" t="s">
        <v>282</v>
      </c>
    </row>
    <row r="1852" spans="67:67">
      <c r="BO1852" s="127" t="s">
        <v>282</v>
      </c>
    </row>
    <row r="1853" spans="67:67">
      <c r="BO1853" s="127" t="s">
        <v>282</v>
      </c>
    </row>
    <row r="1854" spans="67:67">
      <c r="BO1854" s="127" t="s">
        <v>282</v>
      </c>
    </row>
    <row r="1855" spans="67:67">
      <c r="BO1855" s="127" t="s">
        <v>282</v>
      </c>
    </row>
    <row r="1856" spans="67:67">
      <c r="BO1856" s="127" t="s">
        <v>282</v>
      </c>
    </row>
    <row r="1857" spans="67:67">
      <c r="BO1857" s="127" t="s">
        <v>282</v>
      </c>
    </row>
    <row r="1858" spans="67:67">
      <c r="BO1858" s="127" t="s">
        <v>282</v>
      </c>
    </row>
    <row r="1859" spans="67:67">
      <c r="BO1859" s="127" t="s">
        <v>282</v>
      </c>
    </row>
    <row r="1860" spans="67:67">
      <c r="BO1860" s="127" t="s">
        <v>282</v>
      </c>
    </row>
    <row r="1861" spans="67:67">
      <c r="BO1861" s="127" t="s">
        <v>282</v>
      </c>
    </row>
    <row r="1862" spans="67:67">
      <c r="BO1862" s="127" t="s">
        <v>282</v>
      </c>
    </row>
    <row r="1863" spans="67:67">
      <c r="BO1863" s="127" t="s">
        <v>282</v>
      </c>
    </row>
    <row r="1864" spans="67:67">
      <c r="BO1864" s="127" t="s">
        <v>282</v>
      </c>
    </row>
    <row r="1865" spans="67:67">
      <c r="BO1865" s="127" t="s">
        <v>282</v>
      </c>
    </row>
    <row r="1866" spans="67:67">
      <c r="BO1866" s="127" t="s">
        <v>282</v>
      </c>
    </row>
    <row r="1867" spans="67:67">
      <c r="BO1867" s="127" t="s">
        <v>282</v>
      </c>
    </row>
    <row r="1868" spans="67:67">
      <c r="BO1868" s="127" t="s">
        <v>282</v>
      </c>
    </row>
    <row r="1869" spans="67:67">
      <c r="BO1869" s="127" t="s">
        <v>282</v>
      </c>
    </row>
    <row r="1870" spans="67:67">
      <c r="BO1870" s="127" t="s">
        <v>282</v>
      </c>
    </row>
    <row r="1871" spans="67:67">
      <c r="BO1871" s="127" t="s">
        <v>282</v>
      </c>
    </row>
    <row r="1872" spans="67:67">
      <c r="BO1872" s="127" t="s">
        <v>282</v>
      </c>
    </row>
    <row r="1873" spans="67:67">
      <c r="BO1873" s="127" t="s">
        <v>282</v>
      </c>
    </row>
    <row r="1874" spans="67:67">
      <c r="BO1874" s="127" t="s">
        <v>282</v>
      </c>
    </row>
    <row r="1875" spans="67:67">
      <c r="BO1875" s="127" t="s">
        <v>282</v>
      </c>
    </row>
    <row r="1876" spans="67:67">
      <c r="BO1876" s="127" t="s">
        <v>282</v>
      </c>
    </row>
    <row r="1877" spans="67:67">
      <c r="BO1877" s="127" t="s">
        <v>282</v>
      </c>
    </row>
    <row r="1878" spans="67:67">
      <c r="BO1878" s="127" t="s">
        <v>282</v>
      </c>
    </row>
    <row r="1879" spans="67:67">
      <c r="BO1879" s="127" t="s">
        <v>282</v>
      </c>
    </row>
    <row r="1880" spans="67:67">
      <c r="BO1880" s="127" t="s">
        <v>282</v>
      </c>
    </row>
    <row r="1881" spans="67:67">
      <c r="BO1881" s="127" t="s">
        <v>282</v>
      </c>
    </row>
    <row r="1882" spans="67:67">
      <c r="BO1882" s="127" t="s">
        <v>282</v>
      </c>
    </row>
    <row r="1883" spans="67:67">
      <c r="BO1883" s="127" t="s">
        <v>282</v>
      </c>
    </row>
    <row r="1884" spans="67:67">
      <c r="BO1884" s="127" t="s">
        <v>282</v>
      </c>
    </row>
    <row r="1885" spans="67:67">
      <c r="BO1885" s="127" t="s">
        <v>282</v>
      </c>
    </row>
    <row r="1886" spans="67:67">
      <c r="BO1886" s="127" t="s">
        <v>282</v>
      </c>
    </row>
    <row r="1887" spans="67:67">
      <c r="BO1887" s="127" t="s">
        <v>282</v>
      </c>
    </row>
    <row r="1888" spans="67:67">
      <c r="BO1888" s="127" t="s">
        <v>282</v>
      </c>
    </row>
    <row r="1889" spans="67:67">
      <c r="BO1889" s="127" t="s">
        <v>282</v>
      </c>
    </row>
    <row r="1890" spans="67:67">
      <c r="BO1890" s="127" t="s">
        <v>282</v>
      </c>
    </row>
    <row r="1891" spans="67:67">
      <c r="BO1891" s="127" t="s">
        <v>282</v>
      </c>
    </row>
    <row r="1892" spans="67:67">
      <c r="BO1892" s="127" t="s">
        <v>282</v>
      </c>
    </row>
    <row r="1893" spans="67:67">
      <c r="BO1893" s="127" t="s">
        <v>282</v>
      </c>
    </row>
    <row r="1894" spans="67:67">
      <c r="BO1894" s="127" t="s">
        <v>282</v>
      </c>
    </row>
    <row r="1895" spans="67:67">
      <c r="BO1895" s="127" t="s">
        <v>282</v>
      </c>
    </row>
    <row r="1896" spans="67:67">
      <c r="BO1896" s="127" t="s">
        <v>282</v>
      </c>
    </row>
    <row r="1897" spans="67:67">
      <c r="BO1897" s="127" t="s">
        <v>282</v>
      </c>
    </row>
  </sheetData>
  <autoFilter ref="B2:BP100"/>
  <phoneticPr fontId="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Z100"/>
  <sheetViews>
    <sheetView view="pageBreakPreview" zoomScaleNormal="100" zoomScaleSheetLayoutView="100" workbookViewId="0">
      <selection activeCell="B11" sqref="B11:C16"/>
    </sheetView>
  </sheetViews>
  <sheetFormatPr defaultColWidth="8.90625" defaultRowHeight="13.25" customHeight="1"/>
  <cols>
    <col min="1" max="1" width="3.36328125" style="6" customWidth="1"/>
    <col min="2" max="2" width="8.36328125" style="6" customWidth="1"/>
    <col min="3" max="3" width="11.08984375" style="6" customWidth="1"/>
    <col min="4" max="4" width="40.36328125" style="6" customWidth="1"/>
    <col min="5" max="5" width="15.08984375" style="6" customWidth="1"/>
    <col min="6" max="6" width="3.453125" style="6" customWidth="1"/>
    <col min="7" max="7" width="9" style="6" customWidth="1"/>
    <col min="8" max="8" width="2.81640625" style="6" customWidth="1"/>
    <col min="9" max="9" width="7.6328125" style="7" customWidth="1"/>
    <col min="10" max="10" width="31.453125" style="7" customWidth="1"/>
    <col min="11" max="14" width="5.6328125" style="7" customWidth="1"/>
    <col min="15" max="16384" width="8.90625" style="6"/>
  </cols>
  <sheetData>
    <row r="1" spans="1:26" ht="23.25" customHeight="1">
      <c r="A1" s="29" t="s">
        <v>173</v>
      </c>
      <c r="B1" s="28"/>
      <c r="C1" s="26"/>
      <c r="D1" s="26"/>
      <c r="E1" s="26"/>
      <c r="F1" s="26"/>
      <c r="G1" s="26"/>
      <c r="H1" s="26"/>
      <c r="O1" s="8"/>
      <c r="P1" s="8"/>
      <c r="Q1" s="8"/>
      <c r="R1" s="8"/>
      <c r="S1" s="8"/>
      <c r="T1" s="8"/>
      <c r="U1" s="8"/>
      <c r="V1" s="8"/>
      <c r="W1" s="8"/>
      <c r="X1" s="8"/>
      <c r="Y1" s="8"/>
      <c r="Z1" s="8"/>
    </row>
    <row r="2" spans="1:26" ht="23.25" customHeight="1">
      <c r="A2" s="28"/>
      <c r="B2" s="27" t="s">
        <v>172</v>
      </c>
      <c r="C2" s="26"/>
      <c r="D2" s="26"/>
      <c r="E2" s="26"/>
      <c r="F2" s="26"/>
      <c r="G2" s="26"/>
      <c r="H2" s="26"/>
      <c r="O2" s="8"/>
      <c r="P2" s="8"/>
      <c r="Q2" s="8"/>
      <c r="R2" s="8"/>
      <c r="S2" s="8"/>
      <c r="T2" s="8"/>
      <c r="U2" s="8"/>
      <c r="V2" s="8"/>
      <c r="W2" s="8"/>
      <c r="X2" s="8"/>
      <c r="Y2" s="8"/>
      <c r="Z2" s="8"/>
    </row>
    <row r="3" spans="1:26" ht="11.25" customHeight="1">
      <c r="O3" s="8"/>
      <c r="P3" s="8"/>
      <c r="Q3" s="8"/>
      <c r="R3" s="8"/>
      <c r="S3" s="8"/>
      <c r="T3" s="8"/>
      <c r="U3" s="8"/>
      <c r="V3" s="8"/>
      <c r="W3" s="8"/>
      <c r="X3" s="8"/>
      <c r="Y3" s="8"/>
      <c r="Z3" s="8"/>
    </row>
    <row r="4" spans="1:26" ht="16.5">
      <c r="B4" s="25"/>
      <c r="O4" s="8"/>
      <c r="P4" s="8"/>
      <c r="Q4" s="8"/>
      <c r="R4" s="8"/>
      <c r="S4" s="8"/>
      <c r="T4" s="8"/>
      <c r="U4" s="8"/>
      <c r="V4" s="8"/>
      <c r="W4" s="8"/>
      <c r="X4" s="8"/>
      <c r="Y4" s="8"/>
      <c r="Z4" s="8"/>
    </row>
    <row r="5" spans="1:26" ht="21">
      <c r="B5" s="1300" t="s">
        <v>171</v>
      </c>
      <c r="C5" s="1301"/>
      <c r="D5" s="1301"/>
      <c r="E5" s="1301"/>
      <c r="F5" s="1301"/>
      <c r="G5" s="1301"/>
      <c r="O5" s="8"/>
      <c r="P5" s="8"/>
      <c r="Q5" s="8"/>
      <c r="R5" s="8"/>
      <c r="S5" s="8"/>
      <c r="T5" s="8"/>
      <c r="U5" s="8"/>
      <c r="V5" s="8"/>
      <c r="W5" s="8"/>
      <c r="X5" s="8"/>
      <c r="Y5" s="8"/>
      <c r="Z5" s="8"/>
    </row>
    <row r="6" spans="1:26" ht="21" customHeight="1">
      <c r="B6" s="1302" t="s">
        <v>435</v>
      </c>
      <c r="C6" s="1302"/>
      <c r="D6" s="1302"/>
      <c r="E6" s="1302"/>
      <c r="F6" s="1302"/>
      <c r="G6" s="1302"/>
      <c r="O6" s="8"/>
      <c r="P6" s="8"/>
      <c r="Q6" s="8"/>
      <c r="R6" s="8"/>
      <c r="S6" s="8"/>
      <c r="T6" s="8"/>
      <c r="U6" s="8"/>
      <c r="V6" s="8"/>
      <c r="W6" s="8"/>
      <c r="X6" s="8"/>
      <c r="Y6" s="8"/>
      <c r="Z6" s="8"/>
    </row>
    <row r="7" spans="1:26" ht="17.25" customHeight="1">
      <c r="O7" s="8"/>
      <c r="P7" s="8"/>
      <c r="Q7" s="8"/>
      <c r="R7" s="8"/>
      <c r="S7" s="8"/>
      <c r="T7" s="8"/>
      <c r="U7" s="8"/>
      <c r="V7" s="8"/>
      <c r="W7" s="8"/>
      <c r="X7" s="8"/>
      <c r="Y7" s="8"/>
      <c r="Z7" s="8"/>
    </row>
    <row r="8" spans="1:26" ht="13">
      <c r="B8" s="24" t="s">
        <v>170</v>
      </c>
      <c r="C8" s="1303">
        <f>IF(助成金要望額調書!F2="","",助成金要望額調書!F2)</f>
        <v>0</v>
      </c>
      <c r="D8" s="1303"/>
      <c r="E8" s="23"/>
      <c r="O8" s="8"/>
      <c r="P8" s="8"/>
      <c r="Q8" s="8"/>
      <c r="R8" s="8"/>
      <c r="S8" s="8"/>
      <c r="T8" s="8"/>
      <c r="U8" s="8"/>
      <c r="V8" s="8"/>
      <c r="W8" s="8"/>
      <c r="X8" s="8"/>
      <c r="Y8" s="8"/>
      <c r="Z8" s="8"/>
    </row>
    <row r="9" spans="1:26" ht="13.5" thickBot="1">
      <c r="E9" s="22"/>
      <c r="O9" s="8"/>
      <c r="P9" s="8"/>
      <c r="Q9" s="8"/>
      <c r="R9" s="8"/>
      <c r="S9" s="8"/>
      <c r="T9" s="8"/>
      <c r="U9" s="8"/>
      <c r="V9" s="8"/>
      <c r="W9" s="8"/>
      <c r="X9" s="8"/>
      <c r="Y9" s="8"/>
      <c r="Z9" s="8"/>
    </row>
    <row r="10" spans="1:26" ht="15.75" customHeight="1" thickBot="1">
      <c r="B10" s="1304" t="s">
        <v>169</v>
      </c>
      <c r="C10" s="1305"/>
      <c r="D10" s="33" t="s">
        <v>168</v>
      </c>
      <c r="E10" s="1305" t="s">
        <v>167</v>
      </c>
      <c r="F10" s="1305"/>
      <c r="G10" s="21" t="s">
        <v>166</v>
      </c>
      <c r="O10" s="8"/>
      <c r="P10" s="8"/>
      <c r="Q10" s="8"/>
      <c r="R10" s="8"/>
      <c r="S10" s="8"/>
      <c r="T10" s="8"/>
      <c r="U10" s="8"/>
      <c r="V10" s="8"/>
      <c r="W10" s="8"/>
      <c r="X10" s="8"/>
      <c r="Y10" s="8"/>
      <c r="Z10" s="8"/>
    </row>
    <row r="11" spans="1:26" ht="13">
      <c r="B11" s="1285"/>
      <c r="C11" s="1286"/>
      <c r="D11" s="20" t="s">
        <v>165</v>
      </c>
      <c r="E11" s="1287"/>
      <c r="F11" s="1288" t="s">
        <v>164</v>
      </c>
      <c r="G11" s="1289"/>
      <c r="J11" s="1284"/>
      <c r="O11" s="8"/>
      <c r="P11" s="8"/>
      <c r="Q11" s="8"/>
      <c r="R11" s="8"/>
      <c r="S11" s="8"/>
      <c r="T11" s="8"/>
      <c r="U11" s="8"/>
      <c r="V11" s="8"/>
      <c r="W11" s="8"/>
      <c r="X11" s="8"/>
      <c r="Y11" s="8"/>
      <c r="Z11" s="8"/>
    </row>
    <row r="12" spans="1:26" ht="69" customHeight="1">
      <c r="B12" s="1285"/>
      <c r="C12" s="1286"/>
      <c r="D12" s="17"/>
      <c r="E12" s="1287"/>
      <c r="F12" s="1288"/>
      <c r="G12" s="1289"/>
      <c r="J12" s="1284"/>
      <c r="O12" s="8"/>
      <c r="P12" s="8"/>
      <c r="Q12" s="8"/>
      <c r="R12" s="8"/>
      <c r="S12" s="8"/>
      <c r="T12" s="8"/>
      <c r="U12" s="8"/>
      <c r="V12" s="8"/>
      <c r="W12" s="8"/>
      <c r="X12" s="8"/>
      <c r="Y12" s="8"/>
      <c r="Z12" s="8"/>
    </row>
    <row r="13" spans="1:26" ht="15" customHeight="1">
      <c r="B13" s="1285"/>
      <c r="C13" s="1286"/>
      <c r="D13" s="20" t="s">
        <v>163</v>
      </c>
      <c r="E13" s="1287"/>
      <c r="F13" s="1288"/>
      <c r="G13" s="1289"/>
      <c r="J13" s="1284"/>
      <c r="O13" s="8"/>
      <c r="P13" s="8"/>
      <c r="Q13" s="8"/>
      <c r="R13" s="8"/>
      <c r="S13" s="8"/>
      <c r="T13" s="8"/>
      <c r="U13" s="8"/>
      <c r="V13" s="8"/>
      <c r="W13" s="8"/>
      <c r="X13" s="8"/>
      <c r="Y13" s="8"/>
      <c r="Z13" s="8"/>
    </row>
    <row r="14" spans="1:26" ht="69" customHeight="1">
      <c r="B14" s="1285"/>
      <c r="C14" s="1286"/>
      <c r="D14" s="17"/>
      <c r="E14" s="1287"/>
      <c r="F14" s="1288"/>
      <c r="G14" s="1289"/>
      <c r="J14" s="1284"/>
      <c r="O14" s="8"/>
      <c r="P14" s="8"/>
      <c r="Q14" s="8"/>
      <c r="R14" s="8"/>
      <c r="S14" s="8"/>
      <c r="T14" s="8"/>
      <c r="U14" s="8"/>
      <c r="V14" s="8"/>
      <c r="W14" s="8"/>
      <c r="X14" s="8"/>
      <c r="Y14" s="8"/>
      <c r="Z14" s="8"/>
    </row>
    <row r="15" spans="1:26" ht="15" customHeight="1">
      <c r="B15" s="1285"/>
      <c r="C15" s="1286"/>
      <c r="D15" s="20" t="s">
        <v>162</v>
      </c>
      <c r="E15" s="1287"/>
      <c r="F15" s="1288"/>
      <c r="G15" s="1289"/>
      <c r="J15" s="1284"/>
      <c r="O15" s="8"/>
      <c r="P15" s="8"/>
      <c r="Q15" s="8"/>
      <c r="R15" s="8"/>
      <c r="S15" s="8"/>
      <c r="T15" s="8"/>
      <c r="U15" s="8"/>
      <c r="V15" s="8"/>
      <c r="W15" s="8"/>
      <c r="X15" s="8"/>
      <c r="Y15" s="8"/>
      <c r="Z15" s="8"/>
    </row>
    <row r="16" spans="1:26" ht="22.5" customHeight="1" thickBot="1">
      <c r="B16" s="1285"/>
      <c r="C16" s="1286"/>
      <c r="D16" s="19"/>
      <c r="E16" s="1287"/>
      <c r="F16" s="1288"/>
      <c r="G16" s="1289"/>
      <c r="J16" s="1284"/>
      <c r="O16" s="8"/>
      <c r="P16" s="8"/>
      <c r="Q16" s="8"/>
      <c r="R16" s="8"/>
      <c r="S16" s="8"/>
      <c r="T16" s="8"/>
      <c r="U16" s="8"/>
      <c r="V16" s="8"/>
      <c r="W16" s="8"/>
      <c r="X16" s="8"/>
      <c r="Y16" s="8"/>
      <c r="Z16" s="8"/>
    </row>
    <row r="17" spans="1:26" ht="13">
      <c r="B17" s="1290"/>
      <c r="C17" s="1291"/>
      <c r="D17" s="18" t="s">
        <v>165</v>
      </c>
      <c r="E17" s="1294"/>
      <c r="F17" s="1296" t="s">
        <v>164</v>
      </c>
      <c r="G17" s="1298"/>
      <c r="J17" s="1284"/>
      <c r="O17" s="8"/>
      <c r="P17" s="8"/>
      <c r="Q17" s="8"/>
      <c r="R17" s="8"/>
      <c r="S17" s="8"/>
      <c r="T17" s="8"/>
      <c r="U17" s="8"/>
      <c r="V17" s="8"/>
      <c r="W17" s="8"/>
      <c r="X17" s="8"/>
      <c r="Y17" s="8"/>
      <c r="Z17" s="8"/>
    </row>
    <row r="18" spans="1:26" ht="69" customHeight="1">
      <c r="B18" s="1285"/>
      <c r="C18" s="1286"/>
      <c r="D18" s="17"/>
      <c r="E18" s="1287"/>
      <c r="F18" s="1288"/>
      <c r="G18" s="1289"/>
      <c r="J18" s="1284"/>
      <c r="O18" s="8"/>
      <c r="P18" s="8"/>
      <c r="Q18" s="8"/>
      <c r="R18" s="8"/>
      <c r="S18" s="8"/>
      <c r="T18" s="8"/>
      <c r="U18" s="8"/>
      <c r="V18" s="8"/>
      <c r="W18" s="8"/>
      <c r="X18" s="8"/>
      <c r="Y18" s="8"/>
      <c r="Z18" s="8"/>
    </row>
    <row r="19" spans="1:26" ht="15" customHeight="1">
      <c r="B19" s="1285"/>
      <c r="C19" s="1286"/>
      <c r="D19" s="16" t="s">
        <v>163</v>
      </c>
      <c r="E19" s="1287"/>
      <c r="F19" s="1288"/>
      <c r="G19" s="1289"/>
      <c r="J19" s="1284"/>
      <c r="O19" s="8"/>
      <c r="P19" s="8"/>
      <c r="Q19" s="8"/>
      <c r="R19" s="8"/>
      <c r="S19" s="8"/>
      <c r="T19" s="8"/>
      <c r="U19" s="8"/>
      <c r="V19" s="8"/>
      <c r="W19" s="8"/>
      <c r="X19" s="8"/>
      <c r="Y19" s="8"/>
      <c r="Z19" s="8"/>
    </row>
    <row r="20" spans="1:26" ht="69" customHeight="1">
      <c r="B20" s="1285"/>
      <c r="C20" s="1286"/>
      <c r="D20" s="17"/>
      <c r="E20" s="1287"/>
      <c r="F20" s="1288"/>
      <c r="G20" s="1289"/>
      <c r="J20" s="1284"/>
      <c r="O20" s="8"/>
      <c r="P20" s="8"/>
      <c r="Q20" s="8"/>
      <c r="R20" s="8"/>
      <c r="S20" s="8"/>
      <c r="T20" s="8"/>
      <c r="U20" s="8"/>
      <c r="V20" s="8"/>
      <c r="W20" s="8"/>
      <c r="X20" s="8"/>
      <c r="Y20" s="8"/>
      <c r="Z20" s="8"/>
    </row>
    <row r="21" spans="1:26" ht="15" customHeight="1">
      <c r="B21" s="1285"/>
      <c r="C21" s="1286"/>
      <c r="D21" s="16" t="s">
        <v>162</v>
      </c>
      <c r="E21" s="1287"/>
      <c r="F21" s="1288"/>
      <c r="G21" s="1289"/>
      <c r="J21" s="1284"/>
      <c r="O21" s="8"/>
      <c r="P21" s="8"/>
      <c r="Q21" s="8"/>
      <c r="R21" s="8"/>
      <c r="S21" s="8"/>
      <c r="T21" s="8"/>
      <c r="U21" s="8"/>
      <c r="V21" s="8"/>
      <c r="W21" s="8"/>
      <c r="X21" s="8"/>
      <c r="Y21" s="8"/>
      <c r="Z21" s="8"/>
    </row>
    <row r="22" spans="1:26" ht="22.5" customHeight="1" thickBot="1">
      <c r="B22" s="1292"/>
      <c r="C22" s="1293"/>
      <c r="D22" s="19"/>
      <c r="E22" s="1295"/>
      <c r="F22" s="1297"/>
      <c r="G22" s="1299"/>
      <c r="J22" s="1284"/>
      <c r="O22" s="8"/>
      <c r="P22" s="8"/>
      <c r="Q22" s="8"/>
      <c r="R22" s="8"/>
      <c r="S22" s="8"/>
      <c r="T22" s="8"/>
      <c r="U22" s="8"/>
      <c r="V22" s="8"/>
      <c r="W22" s="8"/>
      <c r="X22" s="8"/>
      <c r="Y22" s="8"/>
      <c r="Z22" s="8"/>
    </row>
    <row r="23" spans="1:26" ht="13">
      <c r="B23" s="1290"/>
      <c r="C23" s="1291"/>
      <c r="D23" s="18" t="s">
        <v>165</v>
      </c>
      <c r="E23" s="1294"/>
      <c r="F23" s="1296" t="s">
        <v>164</v>
      </c>
      <c r="G23" s="1298"/>
      <c r="J23" s="1284"/>
      <c r="O23" s="8"/>
      <c r="P23" s="8"/>
      <c r="Q23" s="8"/>
      <c r="R23" s="8"/>
      <c r="S23" s="8"/>
      <c r="T23" s="8"/>
      <c r="U23" s="8"/>
      <c r="V23" s="8"/>
      <c r="W23" s="8"/>
      <c r="X23" s="8"/>
      <c r="Y23" s="8"/>
      <c r="Z23" s="8"/>
    </row>
    <row r="24" spans="1:26" ht="69" customHeight="1">
      <c r="B24" s="1285"/>
      <c r="C24" s="1286"/>
      <c r="D24" s="17"/>
      <c r="E24" s="1287"/>
      <c r="F24" s="1288"/>
      <c r="G24" s="1289"/>
      <c r="J24" s="1284"/>
      <c r="O24" s="8"/>
      <c r="P24" s="8"/>
      <c r="Q24" s="8"/>
      <c r="R24" s="8"/>
      <c r="S24" s="8"/>
      <c r="T24" s="8"/>
      <c r="U24" s="8"/>
      <c r="V24" s="8"/>
      <c r="W24" s="8"/>
      <c r="X24" s="8"/>
      <c r="Y24" s="8"/>
      <c r="Z24" s="8"/>
    </row>
    <row r="25" spans="1:26" ht="15" customHeight="1">
      <c r="B25" s="1285"/>
      <c r="C25" s="1286"/>
      <c r="D25" s="16" t="s">
        <v>163</v>
      </c>
      <c r="E25" s="1287"/>
      <c r="F25" s="1288"/>
      <c r="G25" s="1289"/>
      <c r="J25" s="1284"/>
      <c r="O25" s="8"/>
      <c r="P25" s="8"/>
      <c r="Q25" s="8"/>
      <c r="R25" s="8"/>
      <c r="S25" s="8"/>
      <c r="T25" s="8"/>
      <c r="U25" s="8"/>
      <c r="V25" s="8"/>
      <c r="W25" s="8"/>
      <c r="X25" s="8"/>
      <c r="Y25" s="8"/>
      <c r="Z25" s="8"/>
    </row>
    <row r="26" spans="1:26" ht="69" customHeight="1">
      <c r="B26" s="1285"/>
      <c r="C26" s="1286"/>
      <c r="D26" s="17"/>
      <c r="E26" s="1287"/>
      <c r="F26" s="1288"/>
      <c r="G26" s="1289"/>
      <c r="J26" s="1284"/>
      <c r="O26" s="8"/>
      <c r="P26" s="8"/>
      <c r="Q26" s="8"/>
      <c r="R26" s="8"/>
      <c r="S26" s="8"/>
      <c r="T26" s="8"/>
      <c r="U26" s="8"/>
      <c r="V26" s="8"/>
      <c r="W26" s="8"/>
      <c r="X26" s="8"/>
      <c r="Y26" s="8"/>
      <c r="Z26" s="8"/>
    </row>
    <row r="27" spans="1:26" ht="15" customHeight="1">
      <c r="B27" s="1285"/>
      <c r="C27" s="1286"/>
      <c r="D27" s="16" t="s">
        <v>162</v>
      </c>
      <c r="E27" s="1287"/>
      <c r="F27" s="1288"/>
      <c r="G27" s="1289"/>
      <c r="J27" s="1284"/>
      <c r="O27" s="8"/>
      <c r="P27" s="8"/>
      <c r="Q27" s="8"/>
      <c r="R27" s="8"/>
      <c r="S27" s="8"/>
      <c r="T27" s="8"/>
      <c r="U27" s="8"/>
      <c r="V27" s="8"/>
      <c r="W27" s="8"/>
      <c r="X27" s="8"/>
      <c r="Y27" s="8"/>
      <c r="Z27" s="8"/>
    </row>
    <row r="28" spans="1:26" ht="22.5" customHeight="1" thickBot="1">
      <c r="B28" s="1292"/>
      <c r="C28" s="1293"/>
      <c r="D28" s="15"/>
      <c r="E28" s="1295"/>
      <c r="F28" s="1297"/>
      <c r="G28" s="1299"/>
      <c r="J28" s="1284"/>
      <c r="O28" s="8"/>
      <c r="P28" s="8"/>
      <c r="Q28" s="8"/>
      <c r="R28" s="8"/>
      <c r="S28" s="8"/>
      <c r="T28" s="8"/>
      <c r="U28" s="8"/>
      <c r="V28" s="8"/>
      <c r="W28" s="8"/>
      <c r="X28" s="8"/>
      <c r="Y28" s="8"/>
      <c r="Z28" s="8"/>
    </row>
    <row r="29" spans="1:26" ht="21.75" customHeight="1">
      <c r="B29" s="14" t="s">
        <v>161</v>
      </c>
      <c r="C29" s="14"/>
      <c r="D29" s="13"/>
      <c r="E29" s="12"/>
      <c r="F29" s="11"/>
      <c r="G29" s="10"/>
      <c r="O29" s="8"/>
      <c r="P29" s="8"/>
      <c r="Q29" s="8"/>
      <c r="R29" s="8"/>
      <c r="S29" s="8"/>
      <c r="T29" s="8"/>
      <c r="U29" s="8"/>
      <c r="V29" s="8"/>
      <c r="W29" s="8"/>
      <c r="X29" s="8"/>
      <c r="Y29" s="8"/>
      <c r="Z29" s="8"/>
    </row>
    <row r="30" spans="1:26" ht="22.5" customHeight="1">
      <c r="B30" s="6" t="s">
        <v>160</v>
      </c>
      <c r="O30" s="8"/>
      <c r="P30" s="8"/>
      <c r="Q30" s="8"/>
      <c r="R30" s="8"/>
      <c r="S30" s="8"/>
      <c r="T30" s="8"/>
      <c r="U30" s="8"/>
      <c r="V30" s="8"/>
      <c r="W30" s="8"/>
      <c r="X30" s="8"/>
      <c r="Y30" s="8"/>
      <c r="Z30" s="8"/>
    </row>
    <row r="31" spans="1:26" ht="13">
      <c r="A31" s="9"/>
      <c r="B31" s="9"/>
      <c r="C31" s="9"/>
      <c r="D31" s="9"/>
      <c r="E31" s="9"/>
      <c r="F31" s="9"/>
      <c r="G31" s="9"/>
      <c r="H31" s="9"/>
      <c r="O31" s="8"/>
      <c r="P31" s="8"/>
      <c r="Q31" s="8"/>
      <c r="R31" s="8"/>
      <c r="S31" s="8"/>
      <c r="T31" s="8"/>
      <c r="U31" s="8"/>
      <c r="V31" s="8"/>
      <c r="W31" s="8"/>
      <c r="X31" s="8"/>
      <c r="Y31" s="8"/>
      <c r="Z31" s="8"/>
    </row>
    <row r="32" spans="1:26" ht="13">
      <c r="A32" s="9"/>
      <c r="B32" s="9"/>
      <c r="C32" s="9"/>
      <c r="D32" s="9"/>
      <c r="E32" s="9"/>
      <c r="F32" s="9"/>
      <c r="G32" s="9"/>
      <c r="H32" s="9"/>
      <c r="O32" s="8"/>
      <c r="P32" s="8"/>
      <c r="Q32" s="8"/>
      <c r="R32" s="8"/>
      <c r="S32" s="8"/>
      <c r="T32" s="8"/>
      <c r="U32" s="8"/>
      <c r="V32" s="8"/>
      <c r="W32" s="8"/>
      <c r="X32" s="8"/>
      <c r="Y32" s="8"/>
      <c r="Z32" s="8"/>
    </row>
    <row r="33" spans="1:26" ht="13">
      <c r="A33" s="9"/>
      <c r="B33" s="9"/>
      <c r="C33" s="9"/>
      <c r="D33" s="9"/>
      <c r="E33" s="9"/>
      <c r="F33" s="9"/>
      <c r="G33" s="9"/>
      <c r="H33" s="9"/>
      <c r="O33" s="8"/>
      <c r="P33" s="8"/>
      <c r="Q33" s="8"/>
      <c r="R33" s="8"/>
      <c r="S33" s="8"/>
      <c r="T33" s="8"/>
      <c r="U33" s="8"/>
      <c r="V33" s="8"/>
      <c r="W33" s="8"/>
      <c r="X33" s="8"/>
      <c r="Y33" s="8"/>
      <c r="Z33" s="8"/>
    </row>
    <row r="34" spans="1:26" ht="13">
      <c r="A34" s="9"/>
      <c r="B34" s="9"/>
      <c r="C34" s="9"/>
      <c r="D34" s="9"/>
      <c r="E34" s="9"/>
      <c r="F34" s="9"/>
      <c r="G34" s="9"/>
      <c r="H34" s="9"/>
      <c r="O34" s="8"/>
      <c r="P34" s="8"/>
      <c r="Q34" s="8"/>
      <c r="R34" s="8"/>
      <c r="S34" s="8"/>
      <c r="T34" s="8"/>
      <c r="U34" s="8"/>
      <c r="V34" s="8"/>
      <c r="W34" s="8"/>
      <c r="X34" s="8"/>
      <c r="Y34" s="8"/>
      <c r="Z34" s="8"/>
    </row>
    <row r="35" spans="1:26" ht="13">
      <c r="A35" s="9"/>
      <c r="B35" s="9"/>
      <c r="C35" s="9"/>
      <c r="D35" s="9"/>
      <c r="E35" s="9"/>
      <c r="F35" s="9"/>
      <c r="G35" s="9"/>
      <c r="H35" s="9"/>
      <c r="O35" s="8"/>
      <c r="P35" s="8"/>
      <c r="Q35" s="8"/>
      <c r="R35" s="8"/>
      <c r="S35" s="8"/>
      <c r="T35" s="8"/>
      <c r="U35" s="8"/>
      <c r="V35" s="8"/>
      <c r="W35" s="8"/>
      <c r="X35" s="8"/>
      <c r="Y35" s="8"/>
      <c r="Z35" s="8"/>
    </row>
    <row r="36" spans="1:26" ht="13">
      <c r="A36" s="9"/>
      <c r="B36" s="9"/>
      <c r="C36" s="9"/>
      <c r="D36" s="9"/>
      <c r="E36" s="9"/>
      <c r="F36" s="9"/>
      <c r="G36" s="9"/>
      <c r="H36" s="9"/>
      <c r="O36" s="8"/>
      <c r="P36" s="8"/>
      <c r="Q36" s="8"/>
      <c r="R36" s="8"/>
      <c r="S36" s="8"/>
      <c r="T36" s="8"/>
      <c r="U36" s="8"/>
      <c r="V36" s="8"/>
      <c r="W36" s="8"/>
      <c r="X36" s="8"/>
      <c r="Y36" s="8"/>
      <c r="Z36" s="8"/>
    </row>
    <row r="37" spans="1:26" ht="13">
      <c r="A37" s="9"/>
      <c r="B37" s="9"/>
      <c r="C37" s="9"/>
      <c r="D37" s="9"/>
      <c r="E37" s="9"/>
      <c r="F37" s="9"/>
      <c r="G37" s="9"/>
      <c r="H37" s="9"/>
      <c r="O37" s="8"/>
      <c r="P37" s="8"/>
      <c r="Q37" s="8"/>
      <c r="R37" s="8"/>
      <c r="S37" s="8"/>
      <c r="T37" s="8"/>
      <c r="U37" s="8"/>
      <c r="V37" s="8"/>
      <c r="W37" s="8"/>
      <c r="X37" s="8"/>
      <c r="Y37" s="8"/>
      <c r="Z37" s="8"/>
    </row>
    <row r="38" spans="1:26" ht="13">
      <c r="A38" s="9"/>
      <c r="B38" s="9"/>
      <c r="C38" s="9"/>
      <c r="D38" s="9"/>
      <c r="E38" s="9"/>
      <c r="F38" s="9"/>
      <c r="G38" s="9"/>
      <c r="H38" s="9"/>
      <c r="O38" s="8"/>
      <c r="P38" s="8"/>
      <c r="Q38" s="8"/>
      <c r="R38" s="8"/>
      <c r="S38" s="8"/>
      <c r="T38" s="8"/>
      <c r="U38" s="8"/>
      <c r="V38" s="8"/>
      <c r="W38" s="8"/>
      <c r="X38" s="8"/>
      <c r="Y38" s="8"/>
      <c r="Z38" s="8"/>
    </row>
    <row r="39" spans="1:26" ht="13">
      <c r="A39" s="9"/>
      <c r="B39" s="9"/>
      <c r="C39" s="9"/>
      <c r="D39" s="9"/>
      <c r="E39" s="9"/>
      <c r="F39" s="9"/>
      <c r="G39" s="9"/>
      <c r="H39" s="9"/>
      <c r="O39" s="8"/>
      <c r="P39" s="8"/>
      <c r="Q39" s="8"/>
      <c r="R39" s="8"/>
      <c r="S39" s="8"/>
      <c r="T39" s="8"/>
      <c r="U39" s="8"/>
      <c r="V39" s="8"/>
      <c r="W39" s="8"/>
      <c r="X39" s="8"/>
      <c r="Y39" s="8"/>
      <c r="Z39" s="8"/>
    </row>
    <row r="40" spans="1:26" ht="13">
      <c r="A40" s="9"/>
      <c r="B40" s="9"/>
      <c r="C40" s="9"/>
      <c r="D40" s="9"/>
      <c r="E40" s="9"/>
      <c r="F40" s="9"/>
      <c r="G40" s="9"/>
      <c r="H40" s="9"/>
      <c r="O40" s="8"/>
      <c r="P40" s="8"/>
      <c r="Q40" s="8"/>
      <c r="R40" s="8"/>
      <c r="S40" s="8"/>
      <c r="T40" s="8"/>
      <c r="U40" s="8"/>
      <c r="V40" s="8"/>
      <c r="W40" s="8"/>
      <c r="X40" s="8"/>
      <c r="Y40" s="8"/>
      <c r="Z40" s="8"/>
    </row>
    <row r="41" spans="1:26" ht="13">
      <c r="A41" s="9"/>
      <c r="B41" s="9"/>
      <c r="C41" s="9"/>
      <c r="D41" s="9"/>
      <c r="E41" s="9"/>
      <c r="F41" s="9"/>
      <c r="G41" s="9"/>
      <c r="H41" s="9"/>
      <c r="O41" s="8"/>
      <c r="P41" s="8"/>
      <c r="Q41" s="8"/>
      <c r="R41" s="8"/>
      <c r="S41" s="8"/>
      <c r="T41" s="8"/>
      <c r="U41" s="8"/>
      <c r="V41" s="8"/>
      <c r="W41" s="8"/>
      <c r="X41" s="8"/>
      <c r="Y41" s="8"/>
      <c r="Z41" s="8"/>
    </row>
    <row r="42" spans="1:26" ht="13">
      <c r="A42" s="9"/>
      <c r="B42" s="9"/>
      <c r="C42" s="9"/>
      <c r="D42" s="9"/>
      <c r="E42" s="9"/>
      <c r="F42" s="9"/>
      <c r="G42" s="9"/>
      <c r="H42" s="9"/>
      <c r="O42" s="8"/>
      <c r="P42" s="8"/>
      <c r="Q42" s="8"/>
      <c r="R42" s="8"/>
      <c r="S42" s="8"/>
      <c r="T42" s="8"/>
      <c r="U42" s="8"/>
      <c r="V42" s="8"/>
      <c r="W42" s="8"/>
      <c r="X42" s="8"/>
      <c r="Y42" s="8"/>
      <c r="Z42" s="8"/>
    </row>
    <row r="43" spans="1:26" ht="13">
      <c r="A43" s="9"/>
      <c r="B43" s="9"/>
      <c r="C43" s="9"/>
      <c r="D43" s="9"/>
      <c r="E43" s="9"/>
      <c r="F43" s="9"/>
      <c r="G43" s="9"/>
      <c r="H43" s="9"/>
      <c r="O43" s="8"/>
      <c r="P43" s="8"/>
      <c r="Q43" s="8"/>
      <c r="R43" s="8"/>
      <c r="S43" s="8"/>
      <c r="T43" s="8"/>
      <c r="U43" s="8"/>
      <c r="V43" s="8"/>
      <c r="W43" s="8"/>
      <c r="X43" s="8"/>
      <c r="Y43" s="8"/>
      <c r="Z43" s="8"/>
    </row>
    <row r="44" spans="1:26" ht="13">
      <c r="A44" s="9"/>
      <c r="B44" s="9"/>
      <c r="C44" s="9"/>
      <c r="D44" s="9"/>
      <c r="E44" s="9"/>
      <c r="F44" s="9"/>
      <c r="G44" s="9"/>
      <c r="H44" s="9"/>
      <c r="O44" s="8"/>
      <c r="P44" s="8"/>
      <c r="Q44" s="8"/>
      <c r="R44" s="8"/>
      <c r="S44" s="8"/>
      <c r="T44" s="8"/>
      <c r="U44" s="8"/>
      <c r="V44" s="8"/>
      <c r="W44" s="8"/>
      <c r="X44" s="8"/>
      <c r="Y44" s="8"/>
      <c r="Z44" s="8"/>
    </row>
    <row r="45" spans="1:26" ht="13">
      <c r="A45" s="9"/>
      <c r="B45" s="9"/>
      <c r="C45" s="9"/>
      <c r="D45" s="9"/>
      <c r="E45" s="9"/>
      <c r="F45" s="9"/>
      <c r="G45" s="9"/>
      <c r="H45" s="9"/>
      <c r="O45" s="8"/>
      <c r="P45" s="8"/>
      <c r="Q45" s="8"/>
      <c r="R45" s="8"/>
      <c r="S45" s="8"/>
      <c r="T45" s="8"/>
      <c r="U45" s="8"/>
      <c r="V45" s="8"/>
      <c r="W45" s="8"/>
      <c r="X45" s="8"/>
      <c r="Y45" s="8"/>
      <c r="Z45" s="8"/>
    </row>
    <row r="46" spans="1:26" ht="13">
      <c r="A46" s="9"/>
      <c r="B46" s="9"/>
      <c r="C46" s="9"/>
      <c r="D46" s="9"/>
      <c r="E46" s="9"/>
      <c r="F46" s="9"/>
      <c r="G46" s="9"/>
      <c r="H46" s="9"/>
      <c r="O46" s="8"/>
      <c r="P46" s="8"/>
      <c r="Q46" s="8"/>
      <c r="R46" s="8"/>
      <c r="S46" s="8"/>
      <c r="T46" s="8"/>
      <c r="U46" s="8"/>
      <c r="V46" s="8"/>
      <c r="W46" s="8"/>
      <c r="X46" s="8"/>
      <c r="Y46" s="8"/>
      <c r="Z46" s="8"/>
    </row>
    <row r="47" spans="1:26" ht="13">
      <c r="A47" s="9"/>
      <c r="B47" s="9"/>
      <c r="C47" s="9"/>
      <c r="D47" s="9"/>
      <c r="E47" s="9"/>
      <c r="F47" s="9"/>
      <c r="G47" s="9"/>
      <c r="H47" s="9"/>
      <c r="O47" s="8"/>
      <c r="P47" s="8"/>
      <c r="Q47" s="8"/>
      <c r="R47" s="8"/>
      <c r="S47" s="8"/>
      <c r="T47" s="8"/>
      <c r="U47" s="8"/>
      <c r="V47" s="8"/>
      <c r="W47" s="8"/>
      <c r="X47" s="8"/>
      <c r="Y47" s="8"/>
      <c r="Z47" s="8"/>
    </row>
    <row r="48" spans="1:26" ht="13">
      <c r="A48" s="9"/>
      <c r="B48" s="9"/>
      <c r="C48" s="9"/>
      <c r="D48" s="9"/>
      <c r="E48" s="9"/>
      <c r="F48" s="9"/>
      <c r="G48" s="9"/>
      <c r="H48" s="9"/>
      <c r="O48" s="8"/>
      <c r="P48" s="8"/>
      <c r="Q48" s="8"/>
      <c r="R48" s="8"/>
      <c r="S48" s="8"/>
      <c r="T48" s="8"/>
      <c r="U48" s="8"/>
      <c r="V48" s="8"/>
      <c r="W48" s="8"/>
      <c r="X48" s="8"/>
      <c r="Y48" s="8"/>
      <c r="Z48" s="8"/>
    </row>
    <row r="49" spans="1:26" ht="13">
      <c r="A49" s="9"/>
      <c r="B49" s="9"/>
      <c r="C49" s="9"/>
      <c r="D49" s="9"/>
      <c r="E49" s="9"/>
      <c r="F49" s="9"/>
      <c r="G49" s="9"/>
      <c r="H49" s="9"/>
      <c r="O49" s="8"/>
      <c r="P49" s="8"/>
      <c r="Q49" s="8"/>
      <c r="R49" s="8"/>
      <c r="S49" s="8"/>
      <c r="T49" s="8"/>
      <c r="U49" s="8"/>
      <c r="V49" s="8"/>
      <c r="W49" s="8"/>
      <c r="X49" s="8"/>
      <c r="Y49" s="8"/>
      <c r="Z49" s="8"/>
    </row>
    <row r="50" spans="1:26" ht="13">
      <c r="A50" s="9"/>
      <c r="B50" s="9"/>
      <c r="C50" s="9"/>
      <c r="D50" s="9"/>
      <c r="E50" s="9"/>
      <c r="F50" s="9"/>
      <c r="G50" s="9"/>
      <c r="H50" s="9"/>
      <c r="O50" s="8"/>
      <c r="P50" s="8"/>
      <c r="Q50" s="8"/>
      <c r="R50" s="8"/>
      <c r="S50" s="8"/>
      <c r="T50" s="8"/>
      <c r="U50" s="8"/>
      <c r="V50" s="8"/>
      <c r="W50" s="8"/>
      <c r="X50" s="8"/>
      <c r="Y50" s="8"/>
      <c r="Z50" s="8"/>
    </row>
    <row r="51" spans="1:26" ht="13">
      <c r="A51" s="9"/>
      <c r="B51" s="9"/>
      <c r="C51" s="9"/>
      <c r="D51" s="9"/>
      <c r="E51" s="9"/>
      <c r="F51" s="9"/>
      <c r="G51" s="9"/>
      <c r="H51" s="9"/>
      <c r="O51" s="8"/>
      <c r="P51" s="8"/>
      <c r="Q51" s="8"/>
      <c r="R51" s="8"/>
      <c r="S51" s="8"/>
      <c r="T51" s="8"/>
      <c r="U51" s="8"/>
      <c r="V51" s="8"/>
      <c r="W51" s="8"/>
      <c r="X51" s="8"/>
      <c r="Y51" s="8"/>
      <c r="Z51" s="8"/>
    </row>
    <row r="52" spans="1:26" ht="13">
      <c r="A52" s="9"/>
      <c r="B52" s="9"/>
      <c r="C52" s="9"/>
      <c r="D52" s="9"/>
      <c r="E52" s="9"/>
      <c r="F52" s="9"/>
      <c r="G52" s="9"/>
      <c r="H52" s="9"/>
      <c r="O52" s="8"/>
      <c r="P52" s="8"/>
      <c r="Q52" s="8"/>
      <c r="R52" s="8"/>
      <c r="S52" s="8"/>
      <c r="T52" s="8"/>
      <c r="U52" s="8"/>
      <c r="V52" s="8"/>
      <c r="W52" s="8"/>
      <c r="X52" s="8"/>
      <c r="Y52" s="8"/>
      <c r="Z52" s="8"/>
    </row>
    <row r="53" spans="1:26" ht="13">
      <c r="A53" s="9"/>
      <c r="B53" s="9"/>
      <c r="C53" s="9"/>
      <c r="D53" s="9"/>
      <c r="E53" s="9"/>
      <c r="F53" s="9"/>
      <c r="G53" s="9"/>
      <c r="H53" s="9"/>
      <c r="O53" s="8"/>
      <c r="P53" s="8"/>
      <c r="Q53" s="8"/>
      <c r="R53" s="8"/>
      <c r="S53" s="8"/>
      <c r="T53" s="8"/>
      <c r="U53" s="8"/>
      <c r="V53" s="8"/>
      <c r="W53" s="8"/>
      <c r="X53" s="8"/>
      <c r="Y53" s="8"/>
      <c r="Z53" s="8"/>
    </row>
    <row r="54" spans="1:26" ht="13">
      <c r="A54" s="9"/>
      <c r="B54" s="9"/>
      <c r="C54" s="9"/>
      <c r="D54" s="9"/>
      <c r="E54" s="9"/>
      <c r="F54" s="9"/>
      <c r="G54" s="9"/>
      <c r="H54" s="9"/>
      <c r="O54" s="8"/>
      <c r="P54" s="8"/>
      <c r="Q54" s="8"/>
      <c r="R54" s="8"/>
      <c r="S54" s="8"/>
      <c r="T54" s="8"/>
      <c r="U54" s="8"/>
      <c r="V54" s="8"/>
      <c r="W54" s="8"/>
      <c r="X54" s="8"/>
      <c r="Y54" s="8"/>
      <c r="Z54" s="8"/>
    </row>
    <row r="55" spans="1:26" ht="13">
      <c r="A55" s="9"/>
      <c r="B55" s="9"/>
      <c r="C55" s="9"/>
      <c r="D55" s="9"/>
      <c r="E55" s="9"/>
      <c r="F55" s="9"/>
      <c r="G55" s="9"/>
      <c r="H55" s="9"/>
      <c r="O55" s="8"/>
      <c r="P55" s="8"/>
      <c r="Q55" s="8"/>
      <c r="R55" s="8"/>
      <c r="S55" s="8"/>
      <c r="T55" s="8"/>
      <c r="U55" s="8"/>
      <c r="V55" s="8"/>
      <c r="W55" s="8"/>
      <c r="X55" s="8"/>
      <c r="Y55" s="8"/>
      <c r="Z55" s="8"/>
    </row>
    <row r="56" spans="1:26" ht="13">
      <c r="A56" s="9"/>
      <c r="B56" s="9"/>
      <c r="C56" s="9"/>
      <c r="D56" s="9"/>
      <c r="E56" s="9"/>
      <c r="F56" s="9"/>
      <c r="G56" s="9"/>
      <c r="H56" s="9"/>
      <c r="O56" s="8"/>
      <c r="P56" s="8"/>
      <c r="Q56" s="8"/>
      <c r="R56" s="8"/>
      <c r="S56" s="8"/>
      <c r="T56" s="8"/>
      <c r="U56" s="8"/>
      <c r="V56" s="8"/>
      <c r="W56" s="8"/>
      <c r="X56" s="8"/>
      <c r="Y56" s="8"/>
      <c r="Z56" s="8"/>
    </row>
    <row r="57" spans="1:26" ht="13">
      <c r="A57" s="9"/>
      <c r="B57" s="9"/>
      <c r="C57" s="9"/>
      <c r="D57" s="9"/>
      <c r="E57" s="9"/>
      <c r="F57" s="9"/>
      <c r="G57" s="9"/>
      <c r="H57" s="9"/>
      <c r="O57" s="8"/>
      <c r="P57" s="8"/>
      <c r="Q57" s="8"/>
      <c r="R57" s="8"/>
      <c r="S57" s="8"/>
      <c r="T57" s="8"/>
      <c r="U57" s="8"/>
      <c r="V57" s="8"/>
      <c r="W57" s="8"/>
      <c r="X57" s="8"/>
      <c r="Y57" s="8"/>
      <c r="Z57" s="8"/>
    </row>
    <row r="58" spans="1:26" ht="13">
      <c r="A58" s="9"/>
      <c r="B58" s="9"/>
      <c r="C58" s="9"/>
      <c r="D58" s="9"/>
      <c r="E58" s="9"/>
      <c r="F58" s="9"/>
      <c r="G58" s="9"/>
      <c r="H58" s="9"/>
      <c r="O58" s="8"/>
      <c r="P58" s="8"/>
      <c r="Q58" s="8"/>
      <c r="R58" s="8"/>
      <c r="S58" s="8"/>
      <c r="T58" s="8"/>
      <c r="U58" s="8"/>
      <c r="V58" s="8"/>
      <c r="W58" s="8"/>
      <c r="X58" s="8"/>
      <c r="Y58" s="8"/>
      <c r="Z58" s="8"/>
    </row>
    <row r="59" spans="1:26" ht="13">
      <c r="A59" s="9"/>
      <c r="B59" s="9"/>
      <c r="C59" s="9"/>
      <c r="D59" s="9"/>
      <c r="E59" s="9"/>
      <c r="F59" s="9"/>
      <c r="G59" s="9"/>
      <c r="H59" s="9"/>
      <c r="O59" s="8"/>
      <c r="P59" s="8"/>
      <c r="Q59" s="8"/>
      <c r="R59" s="8"/>
      <c r="S59" s="8"/>
      <c r="T59" s="8"/>
      <c r="U59" s="8"/>
      <c r="V59" s="8"/>
      <c r="W59" s="8"/>
      <c r="X59" s="8"/>
      <c r="Y59" s="8"/>
      <c r="Z59" s="8"/>
    </row>
    <row r="60" spans="1:26" ht="13">
      <c r="A60" s="9"/>
      <c r="B60" s="9"/>
      <c r="C60" s="9"/>
      <c r="D60" s="9"/>
      <c r="E60" s="9"/>
      <c r="F60" s="9"/>
      <c r="G60" s="9"/>
      <c r="H60" s="9"/>
      <c r="O60" s="8"/>
      <c r="P60" s="8"/>
      <c r="Q60" s="8"/>
      <c r="R60" s="8"/>
      <c r="S60" s="8"/>
      <c r="T60" s="8"/>
      <c r="U60" s="8"/>
      <c r="V60" s="8"/>
      <c r="W60" s="8"/>
      <c r="X60" s="8"/>
      <c r="Y60" s="8"/>
      <c r="Z60" s="8"/>
    </row>
    <row r="61" spans="1:26" ht="13">
      <c r="A61" s="8"/>
      <c r="B61" s="8"/>
      <c r="C61" s="8"/>
      <c r="D61" s="8"/>
      <c r="E61" s="8"/>
      <c r="F61" s="8"/>
      <c r="G61" s="8"/>
      <c r="H61" s="8"/>
      <c r="O61" s="8"/>
      <c r="P61" s="8"/>
      <c r="Q61" s="8"/>
      <c r="R61" s="8"/>
      <c r="S61" s="8"/>
      <c r="T61" s="8"/>
      <c r="U61" s="8"/>
      <c r="V61" s="8"/>
      <c r="W61" s="8"/>
      <c r="X61" s="8"/>
      <c r="Y61" s="8"/>
      <c r="Z61" s="8"/>
    </row>
    <row r="62" spans="1:26" ht="13">
      <c r="A62" s="8"/>
      <c r="B62" s="8"/>
      <c r="C62" s="8"/>
      <c r="D62" s="8"/>
      <c r="E62" s="8"/>
      <c r="F62" s="8"/>
      <c r="G62" s="8"/>
      <c r="H62" s="8"/>
      <c r="O62" s="8"/>
      <c r="P62" s="8"/>
      <c r="Q62" s="8"/>
      <c r="R62" s="8"/>
      <c r="S62" s="8"/>
      <c r="T62" s="8"/>
      <c r="U62" s="8"/>
      <c r="V62" s="8"/>
      <c r="W62" s="8"/>
      <c r="X62" s="8"/>
      <c r="Y62" s="8"/>
      <c r="Z62" s="8"/>
    </row>
    <row r="63" spans="1:26" ht="13">
      <c r="A63" s="8"/>
      <c r="B63" s="8"/>
      <c r="C63" s="8"/>
      <c r="D63" s="8"/>
      <c r="E63" s="8"/>
      <c r="F63" s="8"/>
      <c r="G63" s="8"/>
      <c r="H63" s="8"/>
      <c r="O63" s="8"/>
      <c r="P63" s="8"/>
      <c r="Q63" s="8"/>
      <c r="R63" s="8"/>
      <c r="S63" s="8"/>
      <c r="T63" s="8"/>
      <c r="U63" s="8"/>
      <c r="V63" s="8"/>
      <c r="W63" s="8"/>
      <c r="X63" s="8"/>
      <c r="Y63" s="8"/>
      <c r="Z63" s="8"/>
    </row>
    <row r="64" spans="1:26" ht="13">
      <c r="A64" s="8"/>
      <c r="B64" s="8"/>
      <c r="C64" s="8"/>
      <c r="D64" s="8"/>
      <c r="E64" s="8"/>
      <c r="F64" s="8"/>
      <c r="G64" s="8"/>
      <c r="H64" s="8"/>
      <c r="O64" s="8"/>
      <c r="P64" s="8"/>
      <c r="Q64" s="8"/>
      <c r="R64" s="8"/>
      <c r="S64" s="8"/>
      <c r="T64" s="8"/>
      <c r="U64" s="8"/>
      <c r="V64" s="8"/>
      <c r="W64" s="8"/>
      <c r="X64" s="8"/>
      <c r="Y64" s="8"/>
      <c r="Z64" s="8"/>
    </row>
    <row r="65" spans="1:26" ht="13">
      <c r="A65" s="8"/>
      <c r="B65" s="8"/>
      <c r="C65" s="8"/>
      <c r="D65" s="8"/>
      <c r="E65" s="8"/>
      <c r="F65" s="8"/>
      <c r="G65" s="8"/>
      <c r="H65" s="8"/>
      <c r="O65" s="8"/>
      <c r="P65" s="8"/>
      <c r="Q65" s="8"/>
      <c r="R65" s="8"/>
      <c r="S65" s="8"/>
      <c r="T65" s="8"/>
      <c r="U65" s="8"/>
      <c r="V65" s="8"/>
      <c r="W65" s="8"/>
      <c r="X65" s="8"/>
      <c r="Y65" s="8"/>
      <c r="Z65" s="8"/>
    </row>
    <row r="66" spans="1:26" ht="13">
      <c r="A66" s="8"/>
      <c r="B66" s="8"/>
      <c r="C66" s="8"/>
      <c r="D66" s="8"/>
      <c r="E66" s="8"/>
      <c r="F66" s="8"/>
      <c r="G66" s="8"/>
      <c r="H66" s="8"/>
      <c r="O66" s="8"/>
      <c r="P66" s="8"/>
      <c r="Q66" s="8"/>
      <c r="R66" s="8"/>
      <c r="S66" s="8"/>
      <c r="T66" s="8"/>
      <c r="U66" s="8"/>
      <c r="V66" s="8"/>
      <c r="W66" s="8"/>
      <c r="X66" s="8"/>
      <c r="Y66" s="8"/>
      <c r="Z66" s="8"/>
    </row>
    <row r="67" spans="1:26" ht="13">
      <c r="A67" s="8"/>
      <c r="B67" s="8"/>
      <c r="C67" s="8"/>
      <c r="D67" s="8"/>
      <c r="E67" s="8"/>
      <c r="F67" s="8"/>
      <c r="G67" s="8"/>
      <c r="H67" s="8"/>
      <c r="O67" s="8"/>
      <c r="P67" s="8"/>
      <c r="Q67" s="8"/>
      <c r="R67" s="8"/>
      <c r="S67" s="8"/>
      <c r="T67" s="8"/>
      <c r="U67" s="8"/>
      <c r="V67" s="8"/>
      <c r="W67" s="8"/>
      <c r="X67" s="8"/>
      <c r="Y67" s="8"/>
      <c r="Z67" s="8"/>
    </row>
    <row r="68" spans="1:26" ht="13">
      <c r="A68" s="8"/>
      <c r="B68" s="8"/>
      <c r="C68" s="8"/>
      <c r="D68" s="8"/>
      <c r="E68" s="8"/>
      <c r="F68" s="8"/>
      <c r="G68" s="8"/>
      <c r="H68" s="8"/>
      <c r="O68" s="8"/>
      <c r="P68" s="8"/>
      <c r="Q68" s="8"/>
      <c r="R68" s="8"/>
      <c r="S68" s="8"/>
      <c r="T68" s="8"/>
      <c r="U68" s="8"/>
      <c r="V68" s="8"/>
      <c r="W68" s="8"/>
      <c r="X68" s="8"/>
      <c r="Y68" s="8"/>
      <c r="Z68" s="8"/>
    </row>
    <row r="69" spans="1:26" ht="13">
      <c r="A69" s="8"/>
      <c r="B69" s="8"/>
      <c r="C69" s="8"/>
      <c r="D69" s="8"/>
      <c r="E69" s="8"/>
      <c r="F69" s="8"/>
      <c r="G69" s="8"/>
      <c r="H69" s="8"/>
      <c r="O69" s="8"/>
      <c r="P69" s="8"/>
      <c r="Q69" s="8"/>
      <c r="R69" s="8"/>
      <c r="S69" s="8"/>
      <c r="T69" s="8"/>
      <c r="U69" s="8"/>
      <c r="V69" s="8"/>
      <c r="W69" s="8"/>
      <c r="X69" s="8"/>
      <c r="Y69" s="8"/>
      <c r="Z69" s="8"/>
    </row>
    <row r="70" spans="1:26" ht="13">
      <c r="A70" s="8"/>
      <c r="B70" s="8"/>
      <c r="C70" s="8"/>
      <c r="D70" s="8"/>
      <c r="E70" s="8"/>
      <c r="F70" s="8"/>
      <c r="G70" s="8"/>
      <c r="H70" s="8"/>
      <c r="O70" s="8"/>
      <c r="P70" s="8"/>
      <c r="Q70" s="8"/>
      <c r="R70" s="8"/>
      <c r="S70" s="8"/>
      <c r="T70" s="8"/>
      <c r="U70" s="8"/>
      <c r="V70" s="8"/>
      <c r="W70" s="8"/>
      <c r="X70" s="8"/>
      <c r="Y70" s="8"/>
      <c r="Z70" s="8"/>
    </row>
    <row r="71" spans="1:26" ht="13">
      <c r="A71" s="8"/>
      <c r="B71" s="8"/>
      <c r="C71" s="8"/>
      <c r="D71" s="8"/>
      <c r="E71" s="8"/>
      <c r="F71" s="8"/>
      <c r="G71" s="8"/>
      <c r="H71" s="8"/>
      <c r="O71" s="8"/>
      <c r="P71" s="8"/>
      <c r="Q71" s="8"/>
      <c r="R71" s="8"/>
      <c r="S71" s="8"/>
      <c r="T71" s="8"/>
      <c r="U71" s="8"/>
      <c r="V71" s="8"/>
      <c r="W71" s="8"/>
      <c r="X71" s="8"/>
      <c r="Y71" s="8"/>
      <c r="Z71" s="8"/>
    </row>
    <row r="72" spans="1:26" ht="13">
      <c r="A72" s="8"/>
      <c r="B72" s="8"/>
      <c r="C72" s="8"/>
      <c r="D72" s="8"/>
      <c r="E72" s="8"/>
      <c r="F72" s="8"/>
      <c r="G72" s="8"/>
      <c r="H72" s="8"/>
      <c r="O72" s="8"/>
      <c r="P72" s="8"/>
      <c r="Q72" s="8"/>
      <c r="R72" s="8"/>
      <c r="S72" s="8"/>
      <c r="T72" s="8"/>
      <c r="U72" s="8"/>
      <c r="V72" s="8"/>
      <c r="W72" s="8"/>
      <c r="X72" s="8"/>
      <c r="Y72" s="8"/>
      <c r="Z72" s="8"/>
    </row>
    <row r="73" spans="1:26" ht="13">
      <c r="A73" s="8"/>
      <c r="B73" s="8"/>
      <c r="C73" s="8"/>
      <c r="D73" s="8"/>
      <c r="E73" s="8"/>
      <c r="F73" s="8"/>
      <c r="G73" s="8"/>
      <c r="H73" s="8"/>
      <c r="O73" s="8"/>
      <c r="P73" s="8"/>
      <c r="Q73" s="8"/>
      <c r="R73" s="8"/>
      <c r="S73" s="8"/>
      <c r="T73" s="8"/>
      <c r="U73" s="8"/>
      <c r="V73" s="8"/>
      <c r="W73" s="8"/>
      <c r="X73" s="8"/>
      <c r="Y73" s="8"/>
      <c r="Z73" s="8"/>
    </row>
    <row r="74" spans="1:26" ht="13">
      <c r="A74" s="8"/>
      <c r="B74" s="8"/>
      <c r="C74" s="8"/>
      <c r="D74" s="8"/>
      <c r="E74" s="8"/>
      <c r="F74" s="8"/>
      <c r="G74" s="8"/>
      <c r="H74" s="8"/>
      <c r="O74" s="8"/>
      <c r="P74" s="8"/>
      <c r="Q74" s="8"/>
      <c r="R74" s="8"/>
      <c r="S74" s="8"/>
      <c r="T74" s="8"/>
      <c r="U74" s="8"/>
      <c r="V74" s="8"/>
      <c r="W74" s="8"/>
      <c r="X74" s="8"/>
      <c r="Y74" s="8"/>
      <c r="Z74" s="8"/>
    </row>
    <row r="75" spans="1:26" ht="13">
      <c r="A75" s="8"/>
      <c r="B75" s="8"/>
      <c r="C75" s="8"/>
      <c r="D75" s="8"/>
      <c r="E75" s="8"/>
      <c r="F75" s="8"/>
      <c r="G75" s="8"/>
      <c r="H75" s="8"/>
      <c r="O75" s="8"/>
      <c r="P75" s="8"/>
      <c r="Q75" s="8"/>
      <c r="R75" s="8"/>
      <c r="S75" s="8"/>
      <c r="T75" s="8"/>
      <c r="U75" s="8"/>
      <c r="V75" s="8"/>
      <c r="W75" s="8"/>
      <c r="X75" s="8"/>
      <c r="Y75" s="8"/>
      <c r="Z75" s="8"/>
    </row>
    <row r="76" spans="1:26" ht="13">
      <c r="A76" s="8"/>
      <c r="B76" s="8"/>
      <c r="C76" s="8"/>
      <c r="D76" s="8"/>
      <c r="E76" s="8"/>
      <c r="F76" s="8"/>
      <c r="G76" s="8"/>
      <c r="H76" s="8"/>
      <c r="O76" s="8"/>
      <c r="P76" s="8"/>
      <c r="Q76" s="8"/>
      <c r="R76" s="8"/>
      <c r="S76" s="8"/>
      <c r="T76" s="8"/>
      <c r="U76" s="8"/>
      <c r="V76" s="8"/>
      <c r="W76" s="8"/>
      <c r="X76" s="8"/>
      <c r="Y76" s="8"/>
      <c r="Z76" s="8"/>
    </row>
    <row r="77" spans="1:26" ht="13">
      <c r="A77" s="8"/>
      <c r="B77" s="8"/>
      <c r="C77" s="8"/>
      <c r="D77" s="8"/>
      <c r="E77" s="8"/>
      <c r="F77" s="8"/>
      <c r="G77" s="8"/>
      <c r="H77" s="8"/>
      <c r="O77" s="8"/>
      <c r="P77" s="8"/>
      <c r="Q77" s="8"/>
      <c r="R77" s="8"/>
      <c r="S77" s="8"/>
      <c r="T77" s="8"/>
      <c r="U77" s="8"/>
      <c r="V77" s="8"/>
      <c r="W77" s="8"/>
      <c r="X77" s="8"/>
      <c r="Y77" s="8"/>
      <c r="Z77" s="8"/>
    </row>
    <row r="78" spans="1:26" ht="13">
      <c r="A78" s="8"/>
      <c r="B78" s="8"/>
      <c r="C78" s="8"/>
      <c r="D78" s="8"/>
      <c r="E78" s="8"/>
      <c r="F78" s="8"/>
      <c r="G78" s="8"/>
      <c r="H78" s="8"/>
      <c r="O78" s="8"/>
      <c r="P78" s="8"/>
      <c r="Q78" s="8"/>
      <c r="R78" s="8"/>
      <c r="S78" s="8"/>
      <c r="T78" s="8"/>
      <c r="U78" s="8"/>
      <c r="V78" s="8"/>
      <c r="W78" s="8"/>
      <c r="X78" s="8"/>
      <c r="Y78" s="8"/>
      <c r="Z78" s="8"/>
    </row>
    <row r="79" spans="1:26" ht="13">
      <c r="A79" s="8"/>
      <c r="B79" s="8"/>
      <c r="C79" s="8"/>
      <c r="D79" s="8"/>
      <c r="E79" s="8"/>
      <c r="F79" s="8"/>
      <c r="G79" s="8"/>
      <c r="H79" s="8"/>
      <c r="O79" s="8"/>
      <c r="P79" s="8"/>
      <c r="Q79" s="8"/>
      <c r="R79" s="8"/>
      <c r="S79" s="8"/>
      <c r="T79" s="8"/>
      <c r="U79" s="8"/>
      <c r="V79" s="8"/>
      <c r="W79" s="8"/>
      <c r="X79" s="8"/>
      <c r="Y79" s="8"/>
      <c r="Z79" s="8"/>
    </row>
    <row r="80" spans="1:26" ht="13">
      <c r="A80" s="8"/>
      <c r="B80" s="8"/>
      <c r="C80" s="8"/>
      <c r="D80" s="8"/>
      <c r="E80" s="8"/>
      <c r="F80" s="8"/>
      <c r="G80" s="8"/>
      <c r="H80" s="8"/>
      <c r="O80" s="8"/>
      <c r="P80" s="8"/>
      <c r="Q80" s="8"/>
      <c r="R80" s="8"/>
      <c r="S80" s="8"/>
      <c r="T80" s="8"/>
      <c r="U80" s="8"/>
      <c r="V80" s="8"/>
      <c r="W80" s="8"/>
      <c r="X80" s="8"/>
      <c r="Y80" s="8"/>
      <c r="Z80" s="8"/>
    </row>
    <row r="81" spans="1:26" ht="13">
      <c r="A81" s="8"/>
      <c r="B81" s="8"/>
      <c r="C81" s="8"/>
      <c r="D81" s="8"/>
      <c r="E81" s="8"/>
      <c r="F81" s="8"/>
      <c r="G81" s="8"/>
      <c r="H81" s="8"/>
      <c r="O81" s="8"/>
      <c r="P81" s="8"/>
      <c r="Q81" s="8"/>
      <c r="R81" s="8"/>
      <c r="S81" s="8"/>
      <c r="T81" s="8"/>
      <c r="U81" s="8"/>
      <c r="V81" s="8"/>
      <c r="W81" s="8"/>
      <c r="X81" s="8"/>
      <c r="Y81" s="8"/>
      <c r="Z81" s="8"/>
    </row>
    <row r="82" spans="1:26" ht="13">
      <c r="A82" s="8"/>
      <c r="B82" s="8"/>
      <c r="C82" s="8"/>
      <c r="D82" s="8"/>
      <c r="E82" s="8"/>
      <c r="F82" s="8"/>
      <c r="G82" s="8"/>
      <c r="H82" s="8"/>
      <c r="O82" s="8"/>
      <c r="P82" s="8"/>
      <c r="Q82" s="8"/>
      <c r="R82" s="8"/>
      <c r="S82" s="8"/>
      <c r="T82" s="8"/>
      <c r="U82" s="8"/>
      <c r="V82" s="8"/>
      <c r="W82" s="8"/>
      <c r="X82" s="8"/>
      <c r="Y82" s="8"/>
      <c r="Z82" s="8"/>
    </row>
    <row r="83" spans="1:26" ht="13">
      <c r="A83" s="8"/>
      <c r="B83" s="8"/>
      <c r="C83" s="8"/>
      <c r="D83" s="8"/>
      <c r="E83" s="8"/>
      <c r="F83" s="8"/>
      <c r="G83" s="8"/>
      <c r="H83" s="8"/>
      <c r="O83" s="8"/>
      <c r="P83" s="8"/>
      <c r="Q83" s="8"/>
      <c r="R83" s="8"/>
      <c r="S83" s="8"/>
      <c r="T83" s="8"/>
      <c r="U83" s="8"/>
      <c r="V83" s="8"/>
      <c r="W83" s="8"/>
      <c r="X83" s="8"/>
      <c r="Y83" s="8"/>
      <c r="Z83" s="8"/>
    </row>
    <row r="84" spans="1:26" ht="13">
      <c r="A84" s="8"/>
      <c r="B84" s="8"/>
      <c r="C84" s="8"/>
      <c r="D84" s="8"/>
      <c r="E84" s="8"/>
      <c r="F84" s="8"/>
      <c r="G84" s="8"/>
      <c r="H84" s="8"/>
      <c r="O84" s="8"/>
      <c r="P84" s="8"/>
      <c r="Q84" s="8"/>
      <c r="R84" s="8"/>
      <c r="S84" s="8"/>
      <c r="T84" s="8"/>
      <c r="U84" s="8"/>
      <c r="V84" s="8"/>
      <c r="W84" s="8"/>
      <c r="X84" s="8"/>
      <c r="Y84" s="8"/>
      <c r="Z84" s="8"/>
    </row>
    <row r="85" spans="1:26" ht="13">
      <c r="A85" s="8"/>
      <c r="B85" s="8"/>
      <c r="C85" s="8"/>
      <c r="D85" s="8"/>
      <c r="E85" s="8"/>
      <c r="F85" s="8"/>
      <c r="G85" s="8"/>
      <c r="H85" s="8"/>
      <c r="O85" s="8"/>
      <c r="P85" s="8"/>
      <c r="Q85" s="8"/>
      <c r="R85" s="8"/>
      <c r="S85" s="8"/>
      <c r="T85" s="8"/>
      <c r="U85" s="8"/>
      <c r="V85" s="8"/>
      <c r="W85" s="8"/>
      <c r="X85" s="8"/>
      <c r="Y85" s="8"/>
      <c r="Z85" s="8"/>
    </row>
    <row r="86" spans="1:26" ht="13">
      <c r="A86" s="8"/>
      <c r="B86" s="8"/>
      <c r="C86" s="8"/>
      <c r="D86" s="8"/>
      <c r="E86" s="8"/>
      <c r="F86" s="8"/>
      <c r="G86" s="8"/>
      <c r="H86" s="8"/>
      <c r="O86" s="8"/>
      <c r="P86" s="8"/>
      <c r="Q86" s="8"/>
      <c r="R86" s="8"/>
      <c r="S86" s="8"/>
      <c r="T86" s="8"/>
      <c r="U86" s="8"/>
      <c r="V86" s="8"/>
      <c r="W86" s="8"/>
      <c r="X86" s="8"/>
      <c r="Y86" s="8"/>
      <c r="Z86" s="8"/>
    </row>
    <row r="87" spans="1:26" ht="13">
      <c r="A87" s="8"/>
      <c r="B87" s="8"/>
      <c r="C87" s="8"/>
      <c r="D87" s="8"/>
      <c r="E87" s="8"/>
      <c r="F87" s="8"/>
      <c r="G87" s="8"/>
      <c r="H87" s="8"/>
      <c r="O87" s="8"/>
      <c r="P87" s="8"/>
      <c r="Q87" s="8"/>
      <c r="R87" s="8"/>
      <c r="S87" s="8"/>
      <c r="T87" s="8"/>
      <c r="U87" s="8"/>
      <c r="V87" s="8"/>
      <c r="W87" s="8"/>
      <c r="X87" s="8"/>
      <c r="Y87" s="8"/>
      <c r="Z87" s="8"/>
    </row>
    <row r="88" spans="1:26" ht="13">
      <c r="A88" s="8"/>
      <c r="B88" s="8"/>
      <c r="C88" s="8"/>
      <c r="D88" s="8"/>
      <c r="E88" s="8"/>
      <c r="F88" s="8"/>
      <c r="G88" s="8"/>
      <c r="H88" s="8"/>
      <c r="O88" s="8"/>
      <c r="P88" s="8"/>
      <c r="Q88" s="8"/>
      <c r="R88" s="8"/>
      <c r="S88" s="8"/>
      <c r="T88" s="8"/>
      <c r="U88" s="8"/>
      <c r="V88" s="8"/>
      <c r="W88" s="8"/>
      <c r="X88" s="8"/>
      <c r="Y88" s="8"/>
      <c r="Z88" s="8"/>
    </row>
    <row r="89" spans="1:26" ht="13">
      <c r="A89" s="8"/>
      <c r="B89" s="8"/>
      <c r="C89" s="8"/>
      <c r="D89" s="8"/>
      <c r="E89" s="8"/>
      <c r="F89" s="8"/>
      <c r="G89" s="8"/>
      <c r="H89" s="8"/>
      <c r="O89" s="8"/>
      <c r="P89" s="8"/>
      <c r="Q89" s="8"/>
      <c r="R89" s="8"/>
      <c r="S89" s="8"/>
      <c r="T89" s="8"/>
      <c r="U89" s="8"/>
      <c r="V89" s="8"/>
      <c r="W89" s="8"/>
      <c r="X89" s="8"/>
      <c r="Y89" s="8"/>
      <c r="Z89" s="8"/>
    </row>
    <row r="90" spans="1:26" ht="13">
      <c r="A90" s="8"/>
      <c r="B90" s="8"/>
      <c r="C90" s="8"/>
      <c r="D90" s="8"/>
      <c r="E90" s="8"/>
      <c r="F90" s="8"/>
      <c r="G90" s="8"/>
      <c r="H90" s="8"/>
      <c r="O90" s="8"/>
      <c r="P90" s="8"/>
      <c r="Q90" s="8"/>
      <c r="R90" s="8"/>
      <c r="S90" s="8"/>
      <c r="T90" s="8"/>
      <c r="U90" s="8"/>
      <c r="V90" s="8"/>
      <c r="W90" s="8"/>
      <c r="X90" s="8"/>
      <c r="Y90" s="8"/>
      <c r="Z90" s="8"/>
    </row>
    <row r="91" spans="1:26" ht="13">
      <c r="A91" s="8"/>
      <c r="B91" s="8"/>
      <c r="C91" s="8"/>
      <c r="D91" s="8"/>
      <c r="E91" s="8"/>
      <c r="F91" s="8"/>
      <c r="G91" s="8"/>
      <c r="H91" s="8"/>
      <c r="O91" s="8"/>
      <c r="P91" s="8"/>
      <c r="Q91" s="8"/>
      <c r="R91" s="8"/>
      <c r="S91" s="8"/>
      <c r="T91" s="8"/>
      <c r="U91" s="8"/>
      <c r="V91" s="8"/>
      <c r="W91" s="8"/>
      <c r="X91" s="8"/>
      <c r="Y91" s="8"/>
      <c r="Z91" s="8"/>
    </row>
    <row r="92" spans="1:26" ht="13">
      <c r="A92" s="8"/>
      <c r="B92" s="8"/>
      <c r="C92" s="8"/>
      <c r="D92" s="8"/>
      <c r="E92" s="8"/>
      <c r="F92" s="8"/>
      <c r="G92" s="8"/>
      <c r="H92" s="8"/>
      <c r="O92" s="8"/>
      <c r="P92" s="8"/>
      <c r="Q92" s="8"/>
      <c r="R92" s="8"/>
      <c r="S92" s="8"/>
      <c r="T92" s="8"/>
      <c r="U92" s="8"/>
      <c r="V92" s="8"/>
      <c r="W92" s="8"/>
      <c r="X92" s="8"/>
      <c r="Y92" s="8"/>
      <c r="Z92" s="8"/>
    </row>
    <row r="93" spans="1:26" ht="13">
      <c r="A93" s="8"/>
      <c r="B93" s="8"/>
      <c r="C93" s="8"/>
      <c r="D93" s="8"/>
      <c r="E93" s="8"/>
      <c r="F93" s="8"/>
      <c r="G93" s="8"/>
      <c r="H93" s="8"/>
      <c r="O93" s="8"/>
      <c r="P93" s="8"/>
      <c r="Q93" s="8"/>
      <c r="R93" s="8"/>
      <c r="S93" s="8"/>
      <c r="T93" s="8"/>
      <c r="U93" s="8"/>
      <c r="V93" s="8"/>
      <c r="W93" s="8"/>
      <c r="X93" s="8"/>
      <c r="Y93" s="8"/>
      <c r="Z93" s="8"/>
    </row>
    <row r="94" spans="1:26" ht="13">
      <c r="A94" s="8"/>
      <c r="B94" s="8"/>
      <c r="C94" s="8"/>
      <c r="D94" s="8"/>
      <c r="E94" s="8"/>
      <c r="F94" s="8"/>
      <c r="G94" s="8"/>
      <c r="H94" s="8"/>
      <c r="O94" s="8"/>
      <c r="P94" s="8"/>
      <c r="Q94" s="8"/>
      <c r="R94" s="8"/>
      <c r="S94" s="8"/>
      <c r="T94" s="8"/>
      <c r="U94" s="8"/>
      <c r="V94" s="8"/>
      <c r="W94" s="8"/>
      <c r="X94" s="8"/>
      <c r="Y94" s="8"/>
      <c r="Z94" s="8"/>
    </row>
    <row r="95" spans="1:26" ht="13">
      <c r="A95" s="8"/>
      <c r="B95" s="8"/>
      <c r="C95" s="8"/>
      <c r="D95" s="8"/>
      <c r="E95" s="8"/>
      <c r="F95" s="8"/>
      <c r="G95" s="8"/>
      <c r="H95" s="8"/>
      <c r="O95" s="8"/>
      <c r="P95" s="8"/>
      <c r="Q95" s="8"/>
      <c r="R95" s="8"/>
      <c r="S95" s="8"/>
      <c r="T95" s="8"/>
      <c r="U95" s="8"/>
      <c r="V95" s="8"/>
      <c r="W95" s="8"/>
      <c r="X95" s="8"/>
      <c r="Y95" s="8"/>
      <c r="Z95" s="8"/>
    </row>
    <row r="96" spans="1:26" ht="13">
      <c r="A96" s="8"/>
      <c r="B96" s="8"/>
      <c r="C96" s="8"/>
      <c r="D96" s="8"/>
      <c r="E96" s="8"/>
      <c r="F96" s="8"/>
      <c r="G96" s="8"/>
      <c r="H96" s="8"/>
      <c r="O96" s="8"/>
      <c r="P96" s="8"/>
      <c r="Q96" s="8"/>
      <c r="R96" s="8"/>
      <c r="S96" s="8"/>
      <c r="T96" s="8"/>
      <c r="U96" s="8"/>
      <c r="V96" s="8"/>
      <c r="W96" s="8"/>
      <c r="X96" s="8"/>
      <c r="Y96" s="8"/>
      <c r="Z96" s="8"/>
    </row>
    <row r="97" spans="1:26" ht="13">
      <c r="A97" s="8"/>
      <c r="B97" s="8"/>
      <c r="C97" s="8"/>
      <c r="D97" s="8"/>
      <c r="E97" s="8"/>
      <c r="F97" s="8"/>
      <c r="G97" s="8"/>
      <c r="H97" s="8"/>
      <c r="O97" s="8"/>
      <c r="P97" s="8"/>
      <c r="Q97" s="8"/>
      <c r="R97" s="8"/>
      <c r="S97" s="8"/>
      <c r="T97" s="8"/>
      <c r="U97" s="8"/>
      <c r="V97" s="8"/>
      <c r="W97" s="8"/>
      <c r="X97" s="8"/>
      <c r="Y97" s="8"/>
      <c r="Z97" s="8"/>
    </row>
    <row r="98" spans="1:26" ht="13">
      <c r="A98" s="8"/>
      <c r="B98" s="8"/>
      <c r="C98" s="8"/>
      <c r="D98" s="8"/>
      <c r="E98" s="8"/>
      <c r="F98" s="8"/>
      <c r="G98" s="8"/>
      <c r="H98" s="8"/>
      <c r="O98" s="8"/>
      <c r="P98" s="8"/>
      <c r="Q98" s="8"/>
      <c r="R98" s="8"/>
      <c r="S98" s="8"/>
      <c r="T98" s="8"/>
      <c r="U98" s="8"/>
      <c r="V98" s="8"/>
      <c r="W98" s="8"/>
      <c r="X98" s="8"/>
      <c r="Y98" s="8"/>
      <c r="Z98" s="8"/>
    </row>
    <row r="99" spans="1:26" ht="13">
      <c r="A99" s="8"/>
      <c r="B99" s="8"/>
      <c r="C99" s="8"/>
      <c r="D99" s="8"/>
      <c r="E99" s="8"/>
      <c r="F99" s="8"/>
      <c r="G99" s="8"/>
      <c r="H99" s="8"/>
      <c r="O99" s="8"/>
      <c r="P99" s="8"/>
      <c r="Q99" s="8"/>
      <c r="R99" s="8"/>
      <c r="S99" s="8"/>
      <c r="T99" s="8"/>
      <c r="U99" s="8"/>
      <c r="V99" s="8"/>
      <c r="W99" s="8"/>
      <c r="X99" s="8"/>
      <c r="Y99" s="8"/>
      <c r="Z99" s="8"/>
    </row>
    <row r="100" spans="1:26" ht="13">
      <c r="A100" s="8"/>
      <c r="B100" s="8"/>
      <c r="C100" s="8"/>
      <c r="D100" s="8"/>
      <c r="E100" s="8"/>
      <c r="F100" s="8"/>
      <c r="G100" s="8"/>
      <c r="H100" s="8"/>
      <c r="O100" s="8"/>
      <c r="P100" s="8"/>
      <c r="Q100" s="8"/>
      <c r="R100" s="8"/>
      <c r="S100" s="8"/>
      <c r="T100" s="8"/>
      <c r="U100" s="8"/>
      <c r="V100" s="8"/>
      <c r="W100" s="8"/>
      <c r="X100" s="8"/>
      <c r="Y100" s="8"/>
      <c r="Z100" s="8"/>
    </row>
  </sheetData>
  <sheetProtection algorithmName="SHA-512" hashValue="5I2IsCd4PohSWNgKtsqObUVnKp76KgJjFtJKZ7WpFEDPhdDPnbMW3v3ffBdrFEr0HZENwjM449riXaxLRdz9Iw==" saltValue="RbdDMkmbDw842awkJrlriA==" spinCount="100000" sheet="1" formatCells="0" formatColumns="0" formatRows="0" insertColumns="0" insertRows="0" insertHyperlinks="0" deleteColumns="0" deleteRows="0" selectLockedCells="1" sort="0" autoFilter="0" pivotTables="0"/>
  <protectedRanges>
    <protectedRange sqref="D29" name="範囲2"/>
    <protectedRange sqref="B11 D12 D16 E11 G11 B17 D18 E17 G17 B23 D24 E23 G23 D22 D28" name="範囲2_1"/>
    <protectedRange sqref="C8" name="範囲1_1_1"/>
  </protectedRanges>
  <mergeCells count="20">
    <mergeCell ref="B23:C28"/>
    <mergeCell ref="E23:E28"/>
    <mergeCell ref="F23:F28"/>
    <mergeCell ref="G23:G28"/>
    <mergeCell ref="J23:J28"/>
    <mergeCell ref="B5:G5"/>
    <mergeCell ref="B6:G6"/>
    <mergeCell ref="C8:D8"/>
    <mergeCell ref="B10:C10"/>
    <mergeCell ref="E10:F10"/>
    <mergeCell ref="J17:J22"/>
    <mergeCell ref="B11:C16"/>
    <mergeCell ref="E11:E16"/>
    <mergeCell ref="F11:F16"/>
    <mergeCell ref="G11:G16"/>
    <mergeCell ref="J11:J16"/>
    <mergeCell ref="B17:C22"/>
    <mergeCell ref="E17:E22"/>
    <mergeCell ref="F17:F22"/>
    <mergeCell ref="G17:G22"/>
  </mergeCells>
  <phoneticPr fontId="1"/>
  <conditionalFormatting sqref="B11:C28 D12 D14 D18 D20 D22 E11:E28 G11:G28 D24 D26 D28">
    <cfRule type="expression" dxfId="1" priority="2">
      <formula>ISBLANK(B11)</formula>
    </cfRule>
  </conditionalFormatting>
  <conditionalFormatting sqref="D16">
    <cfRule type="expression" dxfId="0" priority="1">
      <formula>ISBLANK(D16)</formula>
    </cfRule>
  </conditionalFormatting>
  <pageMargins left="0.61" right="0.36" top="0.51" bottom="0.49" header="0.3" footer="0.3"/>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FF0000"/>
  </sheetPr>
  <dimension ref="A1:Q55"/>
  <sheetViews>
    <sheetView view="pageBreakPreview" zoomScaleNormal="100" zoomScaleSheetLayoutView="100" workbookViewId="0">
      <selection activeCell="D15" sqref="D15:F15"/>
    </sheetView>
  </sheetViews>
  <sheetFormatPr defaultRowHeight="18"/>
  <cols>
    <col min="1" max="1" width="2.6328125" style="86" customWidth="1"/>
    <col min="2" max="15" width="8.90625" style="86"/>
  </cols>
  <sheetData>
    <row r="1" spans="2:17">
      <c r="B1" s="1312" t="s">
        <v>277</v>
      </c>
      <c r="C1" s="1312"/>
      <c r="D1" s="1312"/>
      <c r="E1" s="1312"/>
      <c r="F1" s="1312"/>
      <c r="G1" s="1312"/>
      <c r="H1" s="1312"/>
      <c r="I1" s="1312"/>
      <c r="J1" s="1312"/>
      <c r="K1" s="1312"/>
      <c r="L1" s="1312"/>
      <c r="M1" s="1312"/>
      <c r="N1" s="1312"/>
      <c r="O1" s="1312"/>
    </row>
    <row r="2" spans="2:17">
      <c r="B2" s="1312"/>
      <c r="C2" s="1312"/>
      <c r="D2" s="1312"/>
      <c r="E2" s="1312"/>
      <c r="F2" s="1312"/>
      <c r="G2" s="1312"/>
      <c r="H2" s="1312"/>
      <c r="I2" s="1312"/>
      <c r="J2" s="1312"/>
      <c r="K2" s="1312"/>
      <c r="L2" s="1312"/>
      <c r="M2" s="1312"/>
      <c r="N2" s="1312"/>
      <c r="O2" s="1312"/>
    </row>
    <row r="3" spans="2:17">
      <c r="B3" s="1312"/>
      <c r="C3" s="1312"/>
      <c r="D3" s="1312"/>
      <c r="E3" s="1312"/>
      <c r="F3" s="1312"/>
      <c r="G3" s="1312"/>
      <c r="H3" s="1312"/>
      <c r="I3" s="1312"/>
      <c r="J3" s="1312"/>
      <c r="K3" s="1312"/>
      <c r="L3" s="1312"/>
      <c r="M3" s="1312"/>
      <c r="N3" s="1312"/>
      <c r="O3" s="1312"/>
    </row>
    <row r="4" spans="2:17">
      <c r="B4" s="1312"/>
      <c r="C4" s="1312"/>
      <c r="D4" s="1312"/>
      <c r="E4" s="1312"/>
      <c r="F4" s="1312"/>
      <c r="G4" s="1312"/>
      <c r="H4" s="1312"/>
      <c r="I4" s="1312"/>
      <c r="J4" s="1312"/>
      <c r="K4" s="1312"/>
      <c r="L4" s="1312"/>
      <c r="M4" s="1312"/>
      <c r="N4" s="1312"/>
      <c r="O4" s="1312"/>
    </row>
    <row r="5" spans="2:17" ht="18.75" customHeight="1">
      <c r="B5" s="1313" t="s">
        <v>301</v>
      </c>
      <c r="C5" s="1313"/>
      <c r="D5" s="1313"/>
      <c r="E5" s="1313"/>
      <c r="F5" s="1313"/>
      <c r="G5" s="1313"/>
      <c r="H5" s="1313"/>
      <c r="I5" s="1313"/>
      <c r="J5" s="1313"/>
      <c r="K5" s="1313"/>
      <c r="L5" s="1313"/>
      <c r="M5" s="1313"/>
      <c r="N5" s="1313"/>
      <c r="O5" s="1313"/>
    </row>
    <row r="6" spans="2:17" ht="18.75" customHeight="1">
      <c r="B6" s="1313"/>
      <c r="C6" s="1313"/>
      <c r="D6" s="1313"/>
      <c r="E6" s="1313"/>
      <c r="F6" s="1313"/>
      <c r="G6" s="1313"/>
      <c r="H6" s="1313"/>
      <c r="I6" s="1313"/>
      <c r="J6" s="1313"/>
      <c r="K6" s="1313"/>
      <c r="L6" s="1313"/>
      <c r="M6" s="1313"/>
      <c r="N6" s="1313"/>
      <c r="O6" s="1313"/>
    </row>
    <row r="7" spans="2:17" ht="18.75" customHeight="1">
      <c r="B7" s="1313"/>
      <c r="C7" s="1313"/>
      <c r="D7" s="1313"/>
      <c r="E7" s="1313"/>
      <c r="F7" s="1313"/>
      <c r="G7" s="1313"/>
      <c r="H7" s="1313"/>
      <c r="I7" s="1313"/>
      <c r="J7" s="1313"/>
      <c r="K7" s="1313"/>
      <c r="L7" s="1313"/>
      <c r="M7" s="1313"/>
      <c r="N7" s="1313"/>
      <c r="O7" s="1313"/>
    </row>
    <row r="8" spans="2:17">
      <c r="B8" s="87"/>
      <c r="C8" s="87"/>
      <c r="D8" s="87"/>
      <c r="E8" s="87"/>
      <c r="F8" s="87"/>
      <c r="G8" s="87"/>
      <c r="H8" s="87"/>
      <c r="I8" s="87"/>
      <c r="J8" s="87"/>
      <c r="K8" s="87"/>
      <c r="L8" s="87"/>
      <c r="M8" s="87"/>
      <c r="N8" s="87"/>
      <c r="O8" s="87"/>
    </row>
    <row r="9" spans="2:17">
      <c r="Q9" s="5"/>
    </row>
    <row r="10" spans="2:17" ht="18.5" thickBot="1">
      <c r="B10" s="88" t="s">
        <v>121</v>
      </c>
      <c r="C10" s="88"/>
      <c r="D10" s="88"/>
    </row>
    <row r="11" spans="2:17" ht="18.5" thickBot="1">
      <c r="B11" s="1309" t="s">
        <v>111</v>
      </c>
      <c r="C11" s="1310"/>
      <c r="D11" s="1310"/>
      <c r="E11" s="1310"/>
      <c r="F11" s="1310"/>
      <c r="G11" s="1310"/>
      <c r="H11" s="1310"/>
      <c r="I11" s="1310"/>
      <c r="J11" s="1310"/>
      <c r="K11" s="1310"/>
      <c r="L11" s="1310"/>
      <c r="M11" s="1310"/>
      <c r="N11" s="1310"/>
      <c r="O11" s="1311"/>
    </row>
    <row r="12" spans="2:17" ht="5" customHeight="1">
      <c r="B12" s="88"/>
      <c r="C12" s="88"/>
      <c r="D12" s="88"/>
      <c r="L12" s="88"/>
      <c r="M12" s="88"/>
      <c r="N12" s="88"/>
      <c r="O12" s="88"/>
    </row>
    <row r="13" spans="2:17">
      <c r="B13" s="89"/>
      <c r="C13" s="90" t="s">
        <v>112</v>
      </c>
      <c r="D13" s="91"/>
      <c r="E13" s="89"/>
      <c r="F13" s="92" t="s">
        <v>110</v>
      </c>
      <c r="G13" s="93"/>
      <c r="H13" s="106"/>
      <c r="I13" s="1307" t="s">
        <v>109</v>
      </c>
      <c r="J13" s="1307"/>
      <c r="K13" s="1308"/>
      <c r="L13" s="89"/>
      <c r="M13" s="1307" t="s">
        <v>108</v>
      </c>
      <c r="N13" s="1307"/>
      <c r="O13" s="1308"/>
      <c r="P13" s="1"/>
    </row>
    <row r="14" spans="2:17">
      <c r="B14" s="105"/>
      <c r="C14" s="1315" t="s">
        <v>113</v>
      </c>
      <c r="D14" s="1315"/>
      <c r="E14" s="1315"/>
      <c r="F14" s="1315"/>
      <c r="G14" s="1316"/>
      <c r="H14" s="107"/>
      <c r="I14" s="1307" t="s">
        <v>107</v>
      </c>
      <c r="J14" s="1307"/>
      <c r="K14" s="1307"/>
      <c r="L14" s="1307"/>
      <c r="M14" s="1307"/>
      <c r="N14" s="1307"/>
      <c r="O14" s="1308"/>
      <c r="P14" s="1"/>
    </row>
    <row r="15" spans="2:17">
      <c r="B15" s="89"/>
      <c r="C15" s="92" t="s">
        <v>106</v>
      </c>
      <c r="D15" s="1314"/>
      <c r="E15" s="1314"/>
      <c r="F15" s="1314"/>
      <c r="G15" s="94" t="s">
        <v>114</v>
      </c>
      <c r="H15" s="92"/>
      <c r="I15" s="92"/>
      <c r="J15" s="92"/>
      <c r="K15" s="92"/>
      <c r="L15" s="92"/>
      <c r="M15" s="92"/>
      <c r="N15" s="92"/>
      <c r="O15" s="93"/>
    </row>
    <row r="16" spans="2:17" ht="18.5" thickBot="1">
      <c r="M16" s="88"/>
      <c r="N16" s="88"/>
      <c r="O16" s="88"/>
    </row>
    <row r="17" spans="1:16" ht="18.5" thickBot="1">
      <c r="A17" s="95"/>
      <c r="B17" s="1310" t="s">
        <v>289</v>
      </c>
      <c r="C17" s="1310"/>
      <c r="D17" s="1310"/>
      <c r="E17" s="1310"/>
      <c r="F17" s="1310"/>
      <c r="G17" s="1310"/>
      <c r="H17" s="1310"/>
      <c r="I17" s="1310"/>
      <c r="J17" s="1310"/>
      <c r="K17" s="1310"/>
      <c r="L17" s="1310"/>
      <c r="M17" s="1310"/>
      <c r="N17" s="1310"/>
      <c r="O17" s="1311"/>
      <c r="P17" s="3"/>
    </row>
    <row r="18" spans="1:16" ht="5" customHeight="1">
      <c r="B18" s="96"/>
      <c r="C18" s="96"/>
      <c r="D18" s="96"/>
      <c r="E18" s="96"/>
      <c r="F18" s="96"/>
      <c r="G18" s="96"/>
      <c r="H18" s="96"/>
      <c r="I18" s="96"/>
      <c r="J18" s="96"/>
      <c r="K18" s="96"/>
      <c r="L18" s="96"/>
      <c r="M18" s="96"/>
      <c r="N18" s="96"/>
      <c r="O18" s="96"/>
      <c r="P18" s="1"/>
    </row>
    <row r="19" spans="1:16">
      <c r="B19" s="89"/>
      <c r="C19" s="90" t="s">
        <v>188</v>
      </c>
      <c r="D19" s="90"/>
      <c r="E19" s="90"/>
      <c r="F19" s="90"/>
      <c r="G19" s="90"/>
      <c r="H19" s="1306"/>
      <c r="I19" s="1306"/>
      <c r="J19" s="1306"/>
      <c r="K19" s="1306"/>
      <c r="L19" s="1306"/>
      <c r="M19" s="1306"/>
      <c r="N19" s="1306"/>
      <c r="O19" s="94" t="s">
        <v>105</v>
      </c>
    </row>
    <row r="20" spans="1:16">
      <c r="B20" s="89"/>
      <c r="C20" s="90" t="s">
        <v>253</v>
      </c>
      <c r="D20" s="90"/>
      <c r="E20" s="90"/>
      <c r="F20" s="90"/>
      <c r="G20" s="90"/>
      <c r="H20" s="90"/>
      <c r="I20" s="90"/>
      <c r="J20" s="1306"/>
      <c r="K20" s="1306"/>
      <c r="L20" s="1306"/>
      <c r="M20" s="1306"/>
      <c r="N20" s="1306"/>
      <c r="O20" s="94" t="s">
        <v>105</v>
      </c>
    </row>
    <row r="21" spans="1:16">
      <c r="B21" s="89"/>
      <c r="C21" s="113" t="s">
        <v>254</v>
      </c>
      <c r="D21" s="113"/>
      <c r="E21" s="113"/>
      <c r="F21" s="113"/>
      <c r="G21" s="1306"/>
      <c r="H21" s="1306"/>
      <c r="I21" s="1306"/>
      <c r="J21" s="1306"/>
      <c r="K21" s="1306"/>
      <c r="L21" s="1306"/>
      <c r="M21" s="1306"/>
      <c r="N21" s="1306"/>
      <c r="O21" s="114" t="s">
        <v>105</v>
      </c>
    </row>
    <row r="22" spans="1:16" ht="18.75" customHeight="1">
      <c r="B22" s="89"/>
      <c r="C22" s="1307" t="s">
        <v>115</v>
      </c>
      <c r="D22" s="1307"/>
      <c r="E22" s="1307"/>
      <c r="F22" s="1307"/>
      <c r="G22" s="1307"/>
      <c r="H22" s="1306"/>
      <c r="I22" s="1306"/>
      <c r="J22" s="1306"/>
      <c r="K22" s="1306"/>
      <c r="L22" s="1306"/>
      <c r="M22" s="1306"/>
      <c r="N22" s="1306"/>
      <c r="O22" s="93" t="s">
        <v>114</v>
      </c>
    </row>
    <row r="23" spans="1:16">
      <c r="B23" s="89"/>
      <c r="C23" s="1307" t="s">
        <v>104</v>
      </c>
      <c r="D23" s="1307"/>
      <c r="E23" s="1308"/>
      <c r="F23" s="89"/>
      <c r="G23" s="1317" t="s">
        <v>186</v>
      </c>
      <c r="H23" s="1317"/>
      <c r="I23" s="1318"/>
      <c r="J23" s="89"/>
      <c r="K23" s="92" t="s">
        <v>103</v>
      </c>
      <c r="L23" s="92"/>
      <c r="M23" s="92"/>
      <c r="N23" s="92"/>
      <c r="O23" s="93"/>
      <c r="P23" s="1"/>
    </row>
    <row r="24" spans="1:16">
      <c r="B24" s="89"/>
      <c r="C24" s="90" t="s">
        <v>102</v>
      </c>
      <c r="D24" s="92"/>
      <c r="E24" s="89"/>
      <c r="F24" s="89"/>
      <c r="G24" s="1319" t="s">
        <v>187</v>
      </c>
      <c r="H24" s="1307"/>
      <c r="I24" s="1308"/>
      <c r="J24" s="89"/>
      <c r="K24" s="92" t="s">
        <v>255</v>
      </c>
      <c r="L24" s="92"/>
      <c r="M24" s="92"/>
      <c r="N24" s="92"/>
      <c r="O24" s="93"/>
      <c r="P24" s="4"/>
    </row>
    <row r="25" spans="1:16">
      <c r="B25" s="89"/>
      <c r="C25" s="1307" t="s">
        <v>191</v>
      </c>
      <c r="D25" s="1307"/>
      <c r="E25" s="1307"/>
      <c r="F25" s="1307"/>
      <c r="G25" s="1306"/>
      <c r="H25" s="1306"/>
      <c r="I25" s="1306"/>
      <c r="J25" s="1306"/>
      <c r="K25" s="1306"/>
      <c r="L25" s="1306"/>
      <c r="M25" s="1306"/>
      <c r="N25" s="1306"/>
      <c r="O25" s="94" t="s">
        <v>114</v>
      </c>
    </row>
    <row r="26" spans="1:16" ht="18.5" thickBot="1"/>
    <row r="27" spans="1:16" ht="18.5" thickBot="1">
      <c r="B27" s="1309" t="s">
        <v>189</v>
      </c>
      <c r="C27" s="1310"/>
      <c r="D27" s="1310"/>
      <c r="E27" s="1310"/>
      <c r="F27" s="1310"/>
      <c r="G27" s="1310"/>
      <c r="H27" s="1310"/>
      <c r="I27" s="1310"/>
      <c r="J27" s="1310"/>
      <c r="K27" s="1310"/>
      <c r="L27" s="1310"/>
      <c r="M27" s="1310"/>
      <c r="N27" s="1310"/>
      <c r="O27" s="1311"/>
      <c r="P27" s="3"/>
    </row>
    <row r="28" spans="1:16" ht="5" customHeight="1">
      <c r="B28" s="97"/>
      <c r="C28" s="97"/>
    </row>
    <row r="29" spans="1:16">
      <c r="A29" s="98"/>
      <c r="B29" s="89"/>
      <c r="C29" s="1307" t="s">
        <v>101</v>
      </c>
      <c r="D29" s="1307"/>
      <c r="E29" s="1307"/>
      <c r="F29" s="1307"/>
      <c r="G29" s="1307"/>
      <c r="H29" s="1307"/>
      <c r="I29" s="1307"/>
      <c r="J29" s="1307"/>
      <c r="K29" s="1307"/>
      <c r="L29" s="1307"/>
      <c r="M29" s="1307"/>
      <c r="N29" s="1307"/>
      <c r="O29" s="1308"/>
    </row>
    <row r="30" spans="1:16">
      <c r="A30" s="98"/>
      <c r="B30" s="89"/>
      <c r="C30" s="1307" t="s">
        <v>190</v>
      </c>
      <c r="D30" s="1307"/>
      <c r="E30" s="1307"/>
      <c r="F30" s="1307"/>
      <c r="G30" s="1308"/>
      <c r="H30" s="89"/>
      <c r="I30" s="1307" t="s">
        <v>440</v>
      </c>
      <c r="J30" s="1307"/>
      <c r="K30" s="1307"/>
      <c r="L30" s="1307"/>
      <c r="M30" s="1307"/>
      <c r="N30" s="1307"/>
      <c r="O30" s="1308"/>
    </row>
    <row r="31" spans="1:16">
      <c r="A31" s="98"/>
      <c r="B31" s="89"/>
      <c r="C31" s="1307" t="s">
        <v>100</v>
      </c>
      <c r="D31" s="1307"/>
      <c r="E31" s="1307"/>
      <c r="F31" s="1307"/>
      <c r="G31" s="1307"/>
      <c r="H31" s="89"/>
      <c r="I31" s="1307" t="s">
        <v>116</v>
      </c>
      <c r="J31" s="1307"/>
      <c r="K31" s="1307"/>
      <c r="L31" s="1307"/>
      <c r="M31" s="1307"/>
      <c r="N31" s="1307"/>
      <c r="O31" s="1308"/>
    </row>
    <row r="32" spans="1:16">
      <c r="A32" s="98"/>
      <c r="B32" s="89"/>
      <c r="C32" s="1307" t="s">
        <v>99</v>
      </c>
      <c r="D32" s="1307"/>
      <c r="E32" s="1307"/>
      <c r="F32" s="1307"/>
      <c r="G32" s="1307"/>
      <c r="H32" s="89"/>
      <c r="I32" s="1307" t="s">
        <v>98</v>
      </c>
      <c r="J32" s="1307"/>
      <c r="K32" s="1307"/>
      <c r="L32" s="1307"/>
      <c r="M32" s="1307"/>
      <c r="N32" s="1307"/>
      <c r="O32" s="1308"/>
    </row>
    <row r="33" spans="1:15">
      <c r="A33" s="98"/>
      <c r="B33" s="89"/>
      <c r="C33" s="1307" t="s">
        <v>191</v>
      </c>
      <c r="D33" s="1307"/>
      <c r="E33" s="1307"/>
      <c r="F33" s="1307"/>
      <c r="G33" s="1306"/>
      <c r="H33" s="1306"/>
      <c r="I33" s="1306"/>
      <c r="J33" s="1306"/>
      <c r="K33" s="1306"/>
      <c r="L33" s="1306"/>
      <c r="M33" s="1306"/>
      <c r="N33" s="1306"/>
      <c r="O33" s="94" t="s">
        <v>84</v>
      </c>
    </row>
    <row r="34" spans="1:15" ht="18.5" thickBot="1">
      <c r="B34" s="88"/>
    </row>
    <row r="35" spans="1:15" ht="18.5" thickBot="1">
      <c r="A35" s="95"/>
      <c r="B35" s="1320" t="s">
        <v>122</v>
      </c>
      <c r="C35" s="1310"/>
      <c r="D35" s="1310"/>
      <c r="E35" s="1310"/>
      <c r="F35" s="1310"/>
      <c r="G35" s="1310"/>
      <c r="H35" s="1310"/>
      <c r="I35" s="1310"/>
      <c r="J35" s="1310"/>
      <c r="K35" s="1310"/>
      <c r="L35" s="1310"/>
      <c r="M35" s="1310"/>
      <c r="N35" s="1310"/>
      <c r="O35" s="1311"/>
    </row>
    <row r="36" spans="1:15" ht="5" customHeight="1">
      <c r="A36" s="88"/>
      <c r="B36" s="99"/>
      <c r="C36" s="96"/>
      <c r="D36" s="96"/>
      <c r="E36" s="96"/>
      <c r="F36" s="96"/>
      <c r="G36" s="96"/>
      <c r="H36" s="96"/>
      <c r="I36" s="96"/>
      <c r="J36" s="96"/>
      <c r="K36" s="96"/>
      <c r="L36" s="96"/>
      <c r="M36" s="96"/>
      <c r="N36" s="96"/>
      <c r="O36" s="96"/>
    </row>
    <row r="37" spans="1:15">
      <c r="A37" s="98"/>
      <c r="B37" s="89"/>
      <c r="C37" s="1307" t="s">
        <v>97</v>
      </c>
      <c r="D37" s="1307"/>
      <c r="E37" s="1307"/>
      <c r="F37" s="1307"/>
      <c r="G37" s="1307"/>
      <c r="H37" s="1308"/>
      <c r="I37" s="89"/>
      <c r="J37" s="1307" t="s">
        <v>117</v>
      </c>
      <c r="K37" s="1307"/>
      <c r="L37" s="1307"/>
      <c r="M37" s="1307"/>
      <c r="N37" s="1307"/>
      <c r="O37" s="1308"/>
    </row>
    <row r="38" spans="1:15">
      <c r="A38" s="98"/>
      <c r="B38" s="89"/>
      <c r="C38" s="1307" t="s">
        <v>96</v>
      </c>
      <c r="D38" s="1307"/>
      <c r="E38" s="1307"/>
      <c r="F38" s="1307"/>
      <c r="G38" s="1307"/>
      <c r="H38" s="1308"/>
      <c r="I38" s="89"/>
      <c r="J38" s="1307" t="s">
        <v>118</v>
      </c>
      <c r="K38" s="1307"/>
      <c r="L38" s="1307"/>
      <c r="M38" s="1307"/>
      <c r="N38" s="1307"/>
      <c r="O38" s="1308"/>
    </row>
    <row r="39" spans="1:15">
      <c r="A39" s="98"/>
      <c r="B39" s="89"/>
      <c r="C39" s="1307" t="s">
        <v>130</v>
      </c>
      <c r="D39" s="1307"/>
      <c r="E39" s="1307"/>
      <c r="F39" s="1307"/>
      <c r="G39" s="1307"/>
      <c r="H39" s="1307"/>
      <c r="I39" s="89"/>
      <c r="J39" s="1307" t="s">
        <v>119</v>
      </c>
      <c r="K39" s="1307"/>
      <c r="L39" s="1307"/>
      <c r="M39" s="1307"/>
      <c r="N39" s="1307"/>
      <c r="O39" s="1308"/>
    </row>
    <row r="40" spans="1:15">
      <c r="A40" s="98"/>
      <c r="B40" s="89"/>
      <c r="C40" s="1322" t="s">
        <v>192</v>
      </c>
      <c r="D40" s="1322"/>
      <c r="E40" s="1322"/>
      <c r="F40" s="1322"/>
      <c r="G40" s="1306"/>
      <c r="H40" s="1306"/>
      <c r="I40" s="1306"/>
      <c r="J40" s="1306"/>
      <c r="K40" s="1306"/>
      <c r="L40" s="1306"/>
      <c r="M40" s="1306"/>
      <c r="N40" s="1306"/>
      <c r="O40" s="100" t="s">
        <v>114</v>
      </c>
    </row>
    <row r="41" spans="1:15" ht="18.5" thickBot="1">
      <c r="A41" s="101"/>
      <c r="B41" s="102"/>
      <c r="C41" s="102"/>
      <c r="D41" s="102"/>
      <c r="E41" s="102"/>
      <c r="F41" s="102"/>
      <c r="G41" s="102"/>
      <c r="H41" s="102"/>
      <c r="I41" s="102"/>
      <c r="J41" s="102"/>
      <c r="K41" s="102"/>
      <c r="L41" s="102"/>
      <c r="M41" s="102"/>
    </row>
    <row r="42" spans="1:15" ht="18.5" thickBot="1">
      <c r="A42" s="101"/>
      <c r="B42" s="1324" t="s">
        <v>252</v>
      </c>
      <c r="C42" s="1325"/>
      <c r="D42" s="1325"/>
      <c r="E42" s="1325"/>
      <c r="F42" s="1325"/>
      <c r="G42" s="1325"/>
      <c r="H42" s="1325"/>
      <c r="I42" s="1325"/>
      <c r="J42" s="1325"/>
      <c r="K42" s="1325"/>
      <c r="L42" s="1325"/>
      <c r="M42" s="1325"/>
      <c r="N42" s="1325"/>
      <c r="O42" s="1326"/>
    </row>
    <row r="43" spans="1:15" ht="5" customHeight="1">
      <c r="A43" s="101"/>
      <c r="B43" s="103"/>
      <c r="C43" s="103"/>
      <c r="D43" s="103"/>
      <c r="E43" s="103"/>
      <c r="F43" s="103"/>
      <c r="G43" s="103"/>
      <c r="H43" s="103"/>
      <c r="I43" s="103"/>
      <c r="J43" s="103"/>
      <c r="K43" s="103"/>
      <c r="L43" s="103"/>
      <c r="M43" s="103"/>
      <c r="N43" s="103"/>
      <c r="O43" s="103"/>
    </row>
    <row r="44" spans="1:15">
      <c r="A44" s="104"/>
      <c r="B44" s="1323"/>
      <c r="C44" s="1323"/>
      <c r="D44" s="1323"/>
      <c r="E44" s="1323"/>
      <c r="F44" s="1323"/>
      <c r="G44" s="1323"/>
      <c r="H44" s="1323"/>
      <c r="I44" s="1323"/>
      <c r="J44" s="1323"/>
      <c r="K44" s="1323"/>
      <c r="L44" s="1323"/>
      <c r="M44" s="1323"/>
      <c r="N44" s="1323"/>
      <c r="O44" s="1323"/>
    </row>
    <row r="45" spans="1:15">
      <c r="A45" s="104"/>
      <c r="B45" s="1323"/>
      <c r="C45" s="1323"/>
      <c r="D45" s="1323"/>
      <c r="E45" s="1323"/>
      <c r="F45" s="1323"/>
      <c r="G45" s="1323"/>
      <c r="H45" s="1323"/>
      <c r="I45" s="1323"/>
      <c r="J45" s="1323"/>
      <c r="K45" s="1323"/>
      <c r="L45" s="1323"/>
      <c r="M45" s="1323"/>
      <c r="N45" s="1323"/>
      <c r="O45" s="1323"/>
    </row>
    <row r="46" spans="1:15">
      <c r="A46" s="104"/>
      <c r="B46" s="1323"/>
      <c r="C46" s="1323"/>
      <c r="D46" s="1323"/>
      <c r="E46" s="1323"/>
      <c r="F46" s="1323"/>
      <c r="G46" s="1323"/>
      <c r="H46" s="1323"/>
      <c r="I46" s="1323"/>
      <c r="J46" s="1323"/>
      <c r="K46" s="1323"/>
      <c r="L46" s="1323"/>
      <c r="M46" s="1323"/>
      <c r="N46" s="1323"/>
      <c r="O46" s="1323"/>
    </row>
    <row r="47" spans="1:15">
      <c r="A47" s="104"/>
      <c r="B47" s="1323"/>
      <c r="C47" s="1323"/>
      <c r="D47" s="1323"/>
      <c r="E47" s="1323"/>
      <c r="F47" s="1323"/>
      <c r="G47" s="1323"/>
      <c r="H47" s="1323"/>
      <c r="I47" s="1323"/>
      <c r="J47" s="1323"/>
      <c r="K47" s="1323"/>
      <c r="L47" s="1323"/>
      <c r="M47" s="1323"/>
      <c r="N47" s="1323"/>
      <c r="O47" s="1323"/>
    </row>
    <row r="48" spans="1:15">
      <c r="A48" s="104"/>
      <c r="B48" s="1323"/>
      <c r="C48" s="1323"/>
      <c r="D48" s="1323"/>
      <c r="E48" s="1323"/>
      <c r="F48" s="1323"/>
      <c r="G48" s="1323"/>
      <c r="H48" s="1323"/>
      <c r="I48" s="1323"/>
      <c r="J48" s="1323"/>
      <c r="K48" s="1323"/>
      <c r="L48" s="1323"/>
      <c r="M48" s="1323"/>
      <c r="N48" s="1323"/>
      <c r="O48" s="1323"/>
    </row>
    <row r="49" spans="1:13">
      <c r="A49" s="101"/>
      <c r="B49" s="101"/>
      <c r="C49" s="101"/>
      <c r="D49" s="101"/>
      <c r="E49" s="101"/>
      <c r="F49" s="101"/>
      <c r="G49" s="101"/>
      <c r="H49" s="101"/>
      <c r="I49" s="101"/>
      <c r="J49" s="101"/>
      <c r="K49" s="101"/>
      <c r="L49" s="101"/>
      <c r="M49" s="101"/>
    </row>
    <row r="50" spans="1:13">
      <c r="A50" s="101"/>
      <c r="B50" s="1321" t="s">
        <v>120</v>
      </c>
      <c r="C50" s="1321"/>
      <c r="D50" s="1321"/>
      <c r="E50" s="1321"/>
      <c r="F50" s="1321"/>
      <c r="G50" s="1321"/>
      <c r="H50" s="1321"/>
      <c r="I50" s="1321"/>
      <c r="J50" s="1321"/>
      <c r="K50" s="1321"/>
      <c r="L50" s="1321"/>
      <c r="M50" s="1321"/>
    </row>
    <row r="51" spans="1:13">
      <c r="A51" s="101"/>
      <c r="B51" s="1321" t="s">
        <v>95</v>
      </c>
      <c r="C51" s="1321"/>
      <c r="D51" s="1321"/>
      <c r="E51" s="1321"/>
      <c r="F51" s="1321"/>
      <c r="G51" s="1321"/>
      <c r="H51" s="1321"/>
      <c r="I51" s="1321"/>
      <c r="J51" s="1321"/>
      <c r="K51" s="1321"/>
      <c r="L51" s="1321"/>
      <c r="M51" s="1321"/>
    </row>
    <row r="52" spans="1:13">
      <c r="A52" s="101"/>
      <c r="B52" s="101"/>
      <c r="C52" s="101"/>
      <c r="D52" s="101"/>
      <c r="E52" s="101"/>
      <c r="F52" s="101"/>
      <c r="G52" s="101"/>
      <c r="H52" s="101"/>
      <c r="I52" s="101"/>
      <c r="J52" s="101"/>
      <c r="K52" s="101"/>
      <c r="L52" s="101"/>
      <c r="M52" s="101"/>
    </row>
    <row r="53" spans="1:13">
      <c r="A53" s="101"/>
      <c r="B53" s="1321" t="s">
        <v>94</v>
      </c>
      <c r="C53" s="1321"/>
      <c r="D53" s="1321"/>
      <c r="E53" s="1321"/>
      <c r="F53" s="1321"/>
      <c r="G53" s="1321"/>
      <c r="H53" s="1321"/>
      <c r="I53" s="1321"/>
      <c r="J53" s="1321"/>
      <c r="K53" s="1321"/>
      <c r="L53" s="1321"/>
      <c r="M53" s="1321"/>
    </row>
    <row r="54" spans="1:13">
      <c r="A54" s="101"/>
      <c r="B54" s="101"/>
      <c r="C54" s="101"/>
      <c r="D54" s="101"/>
      <c r="E54" s="101"/>
      <c r="F54" s="101"/>
      <c r="G54" s="101"/>
      <c r="H54" s="101"/>
      <c r="I54" s="101"/>
      <c r="J54" s="101"/>
      <c r="K54" s="101"/>
      <c r="L54" s="101"/>
      <c r="M54" s="101"/>
    </row>
    <row r="55" spans="1:13">
      <c r="A55" s="101"/>
      <c r="B55" s="101"/>
      <c r="C55" s="101"/>
      <c r="D55" s="101"/>
      <c r="E55" s="101"/>
      <c r="F55" s="101"/>
      <c r="G55" s="101"/>
      <c r="H55" s="101"/>
      <c r="I55" s="101"/>
      <c r="J55" s="101"/>
      <c r="K55" s="101"/>
      <c r="L55" s="101"/>
      <c r="M55" s="101"/>
    </row>
  </sheetData>
  <sheetProtection algorithmName="SHA-512" hashValue="6E9pFZ/2VA1REQnbr0jhcI+/+fegsLyuTxEBxIiBwuDXaj02lvoIUoHBpNISAfP+MY3xF+0KP1CGt/lRebJasw==" saltValue="5rsXKYdjnJojjJOGG2FfgA==" spinCount="100000" sheet="1" formatCells="0" formatColumns="0" formatRows="0" insertColumns="0" insertRows="0" insertHyperlinks="0" deleteColumns="0" deleteRows="0" selectLockedCells="1" sort="0" autoFilter="0" pivotTables="0"/>
  <mergeCells count="43">
    <mergeCell ref="B51:M51"/>
    <mergeCell ref="B53:M53"/>
    <mergeCell ref="C40:F40"/>
    <mergeCell ref="G40:N40"/>
    <mergeCell ref="B44:O48"/>
    <mergeCell ref="B42:O42"/>
    <mergeCell ref="B50:M50"/>
    <mergeCell ref="B35:O35"/>
    <mergeCell ref="C37:H37"/>
    <mergeCell ref="J37:O37"/>
    <mergeCell ref="C38:H38"/>
    <mergeCell ref="J38:O38"/>
    <mergeCell ref="G23:I23"/>
    <mergeCell ref="C23:E23"/>
    <mergeCell ref="G24:I24"/>
    <mergeCell ref="C25:F25"/>
    <mergeCell ref="G25:N25"/>
    <mergeCell ref="D15:F15"/>
    <mergeCell ref="B17:O17"/>
    <mergeCell ref="H19:N19"/>
    <mergeCell ref="C14:G14"/>
    <mergeCell ref="I14:O14"/>
    <mergeCell ref="B1:O4"/>
    <mergeCell ref="B5:O7"/>
    <mergeCell ref="B11:O11"/>
    <mergeCell ref="I13:K13"/>
    <mergeCell ref="M13:O13"/>
    <mergeCell ref="G21:N21"/>
    <mergeCell ref="J20:N20"/>
    <mergeCell ref="I32:O32"/>
    <mergeCell ref="C39:H39"/>
    <mergeCell ref="J39:O39"/>
    <mergeCell ref="C33:F33"/>
    <mergeCell ref="G33:N33"/>
    <mergeCell ref="C32:G32"/>
    <mergeCell ref="C22:G22"/>
    <mergeCell ref="H22:N22"/>
    <mergeCell ref="C31:G31"/>
    <mergeCell ref="I31:O31"/>
    <mergeCell ref="B27:O27"/>
    <mergeCell ref="C29:O29"/>
    <mergeCell ref="I30:O30"/>
    <mergeCell ref="C30:G30"/>
  </mergeCells>
  <phoneticPr fontId="1"/>
  <pageMargins left="0.70866141732283472" right="0.70866141732283472" top="0.74803149606299213" bottom="0.74803149606299213" header="0.31496062992125984" footer="0.31496062992125984"/>
  <pageSetup paperSize="9" scale="4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5298" r:id="rId4" name="Check Box 2">
              <controlPr defaultSize="0" autoFill="0" autoLine="0" autoPict="0">
                <anchor moveWithCells="1">
                  <from>
                    <xdr:col>1</xdr:col>
                    <xdr:colOff>234950</xdr:colOff>
                    <xdr:row>12</xdr:row>
                    <xdr:rowOff>0</xdr:rowOff>
                  </from>
                  <to>
                    <xdr:col>1</xdr:col>
                    <xdr:colOff>444500</xdr:colOff>
                    <xdr:row>13</xdr:row>
                    <xdr:rowOff>0</xdr:rowOff>
                  </to>
                </anchor>
              </controlPr>
            </control>
          </mc:Choice>
        </mc:AlternateContent>
        <mc:AlternateContent xmlns:mc="http://schemas.openxmlformats.org/markup-compatibility/2006">
          <mc:Choice Requires="x14">
            <control shapeId="55299" r:id="rId5" name="Check Box 3">
              <controlPr defaultSize="0" autoFill="0" autoLine="0" autoPict="0">
                <anchor moveWithCells="1">
                  <from>
                    <xdr:col>7</xdr:col>
                    <xdr:colOff>234950</xdr:colOff>
                    <xdr:row>12</xdr:row>
                    <xdr:rowOff>0</xdr:rowOff>
                  </from>
                  <to>
                    <xdr:col>7</xdr:col>
                    <xdr:colOff>444500</xdr:colOff>
                    <xdr:row>13</xdr:row>
                    <xdr:rowOff>0</xdr:rowOff>
                  </to>
                </anchor>
              </controlPr>
            </control>
          </mc:Choice>
        </mc:AlternateContent>
        <mc:AlternateContent xmlns:mc="http://schemas.openxmlformats.org/markup-compatibility/2006">
          <mc:Choice Requires="x14">
            <control shapeId="55300" r:id="rId6" name="Check Box 4">
              <controlPr defaultSize="0" autoFill="0" autoLine="0" autoPict="0">
                <anchor moveWithCells="1">
                  <from>
                    <xdr:col>11</xdr:col>
                    <xdr:colOff>234950</xdr:colOff>
                    <xdr:row>12</xdr:row>
                    <xdr:rowOff>0</xdr:rowOff>
                  </from>
                  <to>
                    <xdr:col>11</xdr:col>
                    <xdr:colOff>444500</xdr:colOff>
                    <xdr:row>13</xdr:row>
                    <xdr:rowOff>0</xdr:rowOff>
                  </to>
                </anchor>
              </controlPr>
            </control>
          </mc:Choice>
        </mc:AlternateContent>
        <mc:AlternateContent xmlns:mc="http://schemas.openxmlformats.org/markup-compatibility/2006">
          <mc:Choice Requires="x14">
            <control shapeId="55301" r:id="rId7" name="Check Box 5">
              <controlPr defaultSize="0" autoFill="0" autoLine="0" autoPict="0">
                <anchor moveWithCells="1">
                  <from>
                    <xdr:col>1</xdr:col>
                    <xdr:colOff>234950</xdr:colOff>
                    <xdr:row>13</xdr:row>
                    <xdr:rowOff>0</xdr:rowOff>
                  </from>
                  <to>
                    <xdr:col>1</xdr:col>
                    <xdr:colOff>444500</xdr:colOff>
                    <xdr:row>14</xdr:row>
                    <xdr:rowOff>0</xdr:rowOff>
                  </to>
                </anchor>
              </controlPr>
            </control>
          </mc:Choice>
        </mc:AlternateContent>
        <mc:AlternateContent xmlns:mc="http://schemas.openxmlformats.org/markup-compatibility/2006">
          <mc:Choice Requires="x14">
            <control shapeId="55302" r:id="rId8" name="Check Box 6">
              <controlPr defaultSize="0" autoFill="0" autoLine="0" autoPict="0">
                <anchor moveWithCells="1">
                  <from>
                    <xdr:col>7</xdr:col>
                    <xdr:colOff>234950</xdr:colOff>
                    <xdr:row>13</xdr:row>
                    <xdr:rowOff>0</xdr:rowOff>
                  </from>
                  <to>
                    <xdr:col>7</xdr:col>
                    <xdr:colOff>444500</xdr:colOff>
                    <xdr:row>14</xdr:row>
                    <xdr:rowOff>0</xdr:rowOff>
                  </to>
                </anchor>
              </controlPr>
            </control>
          </mc:Choice>
        </mc:AlternateContent>
        <mc:AlternateContent xmlns:mc="http://schemas.openxmlformats.org/markup-compatibility/2006">
          <mc:Choice Requires="x14">
            <control shapeId="55303" r:id="rId9" name="Check Box 7">
              <controlPr defaultSize="0" autoFill="0" autoLine="0" autoPict="0">
                <anchor moveWithCells="1">
                  <from>
                    <xdr:col>1</xdr:col>
                    <xdr:colOff>234950</xdr:colOff>
                    <xdr:row>14</xdr:row>
                    <xdr:rowOff>0</xdr:rowOff>
                  </from>
                  <to>
                    <xdr:col>1</xdr:col>
                    <xdr:colOff>444500</xdr:colOff>
                    <xdr:row>15</xdr:row>
                    <xdr:rowOff>0</xdr:rowOff>
                  </to>
                </anchor>
              </controlPr>
            </control>
          </mc:Choice>
        </mc:AlternateContent>
        <mc:AlternateContent xmlns:mc="http://schemas.openxmlformats.org/markup-compatibility/2006">
          <mc:Choice Requires="x14">
            <control shapeId="55304" r:id="rId10" name="Check Box 8">
              <controlPr defaultSize="0" autoFill="0" autoLine="0" autoPict="0">
                <anchor moveWithCells="1">
                  <from>
                    <xdr:col>1</xdr:col>
                    <xdr:colOff>234950</xdr:colOff>
                    <xdr:row>18</xdr:row>
                    <xdr:rowOff>0</xdr:rowOff>
                  </from>
                  <to>
                    <xdr:col>1</xdr:col>
                    <xdr:colOff>444500</xdr:colOff>
                    <xdr:row>19</xdr:row>
                    <xdr:rowOff>0</xdr:rowOff>
                  </to>
                </anchor>
              </controlPr>
            </control>
          </mc:Choice>
        </mc:AlternateContent>
        <mc:AlternateContent xmlns:mc="http://schemas.openxmlformats.org/markup-compatibility/2006">
          <mc:Choice Requires="x14">
            <control shapeId="55305" r:id="rId11" name="Check Box 9">
              <controlPr defaultSize="0" autoFill="0" autoLine="0" autoPict="0">
                <anchor moveWithCells="1">
                  <from>
                    <xdr:col>1</xdr:col>
                    <xdr:colOff>234950</xdr:colOff>
                    <xdr:row>19</xdr:row>
                    <xdr:rowOff>0</xdr:rowOff>
                  </from>
                  <to>
                    <xdr:col>1</xdr:col>
                    <xdr:colOff>444500</xdr:colOff>
                    <xdr:row>20</xdr:row>
                    <xdr:rowOff>0</xdr:rowOff>
                  </to>
                </anchor>
              </controlPr>
            </control>
          </mc:Choice>
        </mc:AlternateContent>
        <mc:AlternateContent xmlns:mc="http://schemas.openxmlformats.org/markup-compatibility/2006">
          <mc:Choice Requires="x14">
            <control shapeId="55306" r:id="rId12" name="Check Box 10">
              <controlPr defaultSize="0" autoFill="0" autoLine="0" autoPict="0">
                <anchor moveWithCells="1">
                  <from>
                    <xdr:col>1</xdr:col>
                    <xdr:colOff>234950</xdr:colOff>
                    <xdr:row>21</xdr:row>
                    <xdr:rowOff>0</xdr:rowOff>
                  </from>
                  <to>
                    <xdr:col>1</xdr:col>
                    <xdr:colOff>444500</xdr:colOff>
                    <xdr:row>21</xdr:row>
                    <xdr:rowOff>228600</xdr:rowOff>
                  </to>
                </anchor>
              </controlPr>
            </control>
          </mc:Choice>
        </mc:AlternateContent>
        <mc:AlternateContent xmlns:mc="http://schemas.openxmlformats.org/markup-compatibility/2006">
          <mc:Choice Requires="x14">
            <control shapeId="55307" r:id="rId13" name="Check Box 11">
              <controlPr defaultSize="0" autoFill="0" autoLine="0" autoPict="0">
                <anchor moveWithCells="1">
                  <from>
                    <xdr:col>1</xdr:col>
                    <xdr:colOff>234950</xdr:colOff>
                    <xdr:row>22</xdr:row>
                    <xdr:rowOff>0</xdr:rowOff>
                  </from>
                  <to>
                    <xdr:col>1</xdr:col>
                    <xdr:colOff>444500</xdr:colOff>
                    <xdr:row>23</xdr:row>
                    <xdr:rowOff>0</xdr:rowOff>
                  </to>
                </anchor>
              </controlPr>
            </control>
          </mc:Choice>
        </mc:AlternateContent>
        <mc:AlternateContent xmlns:mc="http://schemas.openxmlformats.org/markup-compatibility/2006">
          <mc:Choice Requires="x14">
            <control shapeId="55308" r:id="rId14" name="Check Box 12">
              <controlPr defaultSize="0" autoFill="0" autoLine="0" autoPict="0">
                <anchor moveWithCells="1">
                  <from>
                    <xdr:col>1</xdr:col>
                    <xdr:colOff>234950</xdr:colOff>
                    <xdr:row>23</xdr:row>
                    <xdr:rowOff>0</xdr:rowOff>
                  </from>
                  <to>
                    <xdr:col>1</xdr:col>
                    <xdr:colOff>444500</xdr:colOff>
                    <xdr:row>24</xdr:row>
                    <xdr:rowOff>0</xdr:rowOff>
                  </to>
                </anchor>
              </controlPr>
            </control>
          </mc:Choice>
        </mc:AlternateContent>
        <mc:AlternateContent xmlns:mc="http://schemas.openxmlformats.org/markup-compatibility/2006">
          <mc:Choice Requires="x14">
            <control shapeId="55309" r:id="rId15" name="Check Box 13">
              <controlPr defaultSize="0" autoFill="0" autoLine="0" autoPict="0">
                <anchor moveWithCells="1">
                  <from>
                    <xdr:col>1</xdr:col>
                    <xdr:colOff>234950</xdr:colOff>
                    <xdr:row>24</xdr:row>
                    <xdr:rowOff>0</xdr:rowOff>
                  </from>
                  <to>
                    <xdr:col>1</xdr:col>
                    <xdr:colOff>444500</xdr:colOff>
                    <xdr:row>25</xdr:row>
                    <xdr:rowOff>0</xdr:rowOff>
                  </to>
                </anchor>
              </controlPr>
            </control>
          </mc:Choice>
        </mc:AlternateContent>
        <mc:AlternateContent xmlns:mc="http://schemas.openxmlformats.org/markup-compatibility/2006">
          <mc:Choice Requires="x14">
            <control shapeId="55313" r:id="rId16" name="Check Box 17">
              <controlPr defaultSize="0" autoFill="0" autoLine="0" autoPict="0">
                <anchor moveWithCells="1">
                  <from>
                    <xdr:col>1</xdr:col>
                    <xdr:colOff>234950</xdr:colOff>
                    <xdr:row>36</xdr:row>
                    <xdr:rowOff>0</xdr:rowOff>
                  </from>
                  <to>
                    <xdr:col>1</xdr:col>
                    <xdr:colOff>444500</xdr:colOff>
                    <xdr:row>37</xdr:row>
                    <xdr:rowOff>0</xdr:rowOff>
                  </to>
                </anchor>
              </controlPr>
            </control>
          </mc:Choice>
        </mc:AlternateContent>
        <mc:AlternateContent xmlns:mc="http://schemas.openxmlformats.org/markup-compatibility/2006">
          <mc:Choice Requires="x14">
            <control shapeId="55314" r:id="rId17" name="Check Box 18">
              <controlPr defaultSize="0" autoFill="0" autoLine="0" autoPict="0">
                <anchor moveWithCells="1">
                  <from>
                    <xdr:col>1</xdr:col>
                    <xdr:colOff>234950</xdr:colOff>
                    <xdr:row>37</xdr:row>
                    <xdr:rowOff>0</xdr:rowOff>
                  </from>
                  <to>
                    <xdr:col>1</xdr:col>
                    <xdr:colOff>444500</xdr:colOff>
                    <xdr:row>38</xdr:row>
                    <xdr:rowOff>0</xdr:rowOff>
                  </to>
                </anchor>
              </controlPr>
            </control>
          </mc:Choice>
        </mc:AlternateContent>
        <mc:AlternateContent xmlns:mc="http://schemas.openxmlformats.org/markup-compatibility/2006">
          <mc:Choice Requires="x14">
            <control shapeId="55315" r:id="rId18" name="Check Box 19">
              <controlPr defaultSize="0" autoFill="0" autoLine="0" autoPict="0">
                <anchor moveWithCells="1">
                  <from>
                    <xdr:col>1</xdr:col>
                    <xdr:colOff>234950</xdr:colOff>
                    <xdr:row>38</xdr:row>
                    <xdr:rowOff>0</xdr:rowOff>
                  </from>
                  <to>
                    <xdr:col>1</xdr:col>
                    <xdr:colOff>444500</xdr:colOff>
                    <xdr:row>39</xdr:row>
                    <xdr:rowOff>0</xdr:rowOff>
                  </to>
                </anchor>
              </controlPr>
            </control>
          </mc:Choice>
        </mc:AlternateContent>
        <mc:AlternateContent xmlns:mc="http://schemas.openxmlformats.org/markup-compatibility/2006">
          <mc:Choice Requires="x14">
            <control shapeId="55316" r:id="rId19" name="Check Box 20">
              <controlPr defaultSize="0" autoFill="0" autoLine="0" autoPict="0">
                <anchor moveWithCells="1">
                  <from>
                    <xdr:col>1</xdr:col>
                    <xdr:colOff>234950</xdr:colOff>
                    <xdr:row>39</xdr:row>
                    <xdr:rowOff>0</xdr:rowOff>
                  </from>
                  <to>
                    <xdr:col>1</xdr:col>
                    <xdr:colOff>444500</xdr:colOff>
                    <xdr:row>40</xdr:row>
                    <xdr:rowOff>0</xdr:rowOff>
                  </to>
                </anchor>
              </controlPr>
            </control>
          </mc:Choice>
        </mc:AlternateContent>
        <mc:AlternateContent xmlns:mc="http://schemas.openxmlformats.org/markup-compatibility/2006">
          <mc:Choice Requires="x14">
            <control shapeId="55317" r:id="rId20" name="Check Box 21">
              <controlPr defaultSize="0" autoFill="0" autoLine="0" autoPict="0">
                <anchor moveWithCells="1">
                  <from>
                    <xdr:col>8</xdr:col>
                    <xdr:colOff>234950</xdr:colOff>
                    <xdr:row>36</xdr:row>
                    <xdr:rowOff>0</xdr:rowOff>
                  </from>
                  <to>
                    <xdr:col>8</xdr:col>
                    <xdr:colOff>444500</xdr:colOff>
                    <xdr:row>37</xdr:row>
                    <xdr:rowOff>0</xdr:rowOff>
                  </to>
                </anchor>
              </controlPr>
            </control>
          </mc:Choice>
        </mc:AlternateContent>
        <mc:AlternateContent xmlns:mc="http://schemas.openxmlformats.org/markup-compatibility/2006">
          <mc:Choice Requires="x14">
            <control shapeId="55318" r:id="rId21" name="Check Box 22">
              <controlPr defaultSize="0" autoFill="0" autoLine="0" autoPict="0">
                <anchor moveWithCells="1">
                  <from>
                    <xdr:col>8</xdr:col>
                    <xdr:colOff>234950</xdr:colOff>
                    <xdr:row>37</xdr:row>
                    <xdr:rowOff>0</xdr:rowOff>
                  </from>
                  <to>
                    <xdr:col>8</xdr:col>
                    <xdr:colOff>444500</xdr:colOff>
                    <xdr:row>38</xdr:row>
                    <xdr:rowOff>0</xdr:rowOff>
                  </to>
                </anchor>
              </controlPr>
            </control>
          </mc:Choice>
        </mc:AlternateContent>
        <mc:AlternateContent xmlns:mc="http://schemas.openxmlformats.org/markup-compatibility/2006">
          <mc:Choice Requires="x14">
            <control shapeId="55319" r:id="rId22" name="Check Box 23">
              <controlPr defaultSize="0" autoFill="0" autoLine="0" autoPict="0">
                <anchor moveWithCells="1">
                  <from>
                    <xdr:col>8</xdr:col>
                    <xdr:colOff>234950</xdr:colOff>
                    <xdr:row>38</xdr:row>
                    <xdr:rowOff>0</xdr:rowOff>
                  </from>
                  <to>
                    <xdr:col>8</xdr:col>
                    <xdr:colOff>444500</xdr:colOff>
                    <xdr:row>39</xdr:row>
                    <xdr:rowOff>0</xdr:rowOff>
                  </to>
                </anchor>
              </controlPr>
            </control>
          </mc:Choice>
        </mc:AlternateContent>
        <mc:AlternateContent xmlns:mc="http://schemas.openxmlformats.org/markup-compatibility/2006">
          <mc:Choice Requires="x14">
            <control shapeId="55320" r:id="rId23" name="Check Box 24">
              <controlPr defaultSize="0" autoFill="0" autoLine="0" autoPict="0">
                <anchor moveWithCells="1">
                  <from>
                    <xdr:col>1</xdr:col>
                    <xdr:colOff>234950</xdr:colOff>
                    <xdr:row>28</xdr:row>
                    <xdr:rowOff>0</xdr:rowOff>
                  </from>
                  <to>
                    <xdr:col>1</xdr:col>
                    <xdr:colOff>444500</xdr:colOff>
                    <xdr:row>29</xdr:row>
                    <xdr:rowOff>0</xdr:rowOff>
                  </to>
                </anchor>
              </controlPr>
            </control>
          </mc:Choice>
        </mc:AlternateContent>
        <mc:AlternateContent xmlns:mc="http://schemas.openxmlformats.org/markup-compatibility/2006">
          <mc:Choice Requires="x14">
            <control shapeId="55321" r:id="rId24" name="Check Box 25">
              <controlPr defaultSize="0" autoFill="0" autoLine="0" autoPict="0">
                <anchor moveWithCells="1">
                  <from>
                    <xdr:col>1</xdr:col>
                    <xdr:colOff>234950</xdr:colOff>
                    <xdr:row>29</xdr:row>
                    <xdr:rowOff>0</xdr:rowOff>
                  </from>
                  <to>
                    <xdr:col>1</xdr:col>
                    <xdr:colOff>444500</xdr:colOff>
                    <xdr:row>30</xdr:row>
                    <xdr:rowOff>0</xdr:rowOff>
                  </to>
                </anchor>
              </controlPr>
            </control>
          </mc:Choice>
        </mc:AlternateContent>
        <mc:AlternateContent xmlns:mc="http://schemas.openxmlformats.org/markup-compatibility/2006">
          <mc:Choice Requires="x14">
            <control shapeId="55322" r:id="rId25" name="Check Box 26">
              <controlPr defaultSize="0" autoFill="0" autoLine="0" autoPict="0">
                <anchor moveWithCells="1">
                  <from>
                    <xdr:col>1</xdr:col>
                    <xdr:colOff>234950</xdr:colOff>
                    <xdr:row>30</xdr:row>
                    <xdr:rowOff>0</xdr:rowOff>
                  </from>
                  <to>
                    <xdr:col>1</xdr:col>
                    <xdr:colOff>444500</xdr:colOff>
                    <xdr:row>31</xdr:row>
                    <xdr:rowOff>0</xdr:rowOff>
                  </to>
                </anchor>
              </controlPr>
            </control>
          </mc:Choice>
        </mc:AlternateContent>
        <mc:AlternateContent xmlns:mc="http://schemas.openxmlformats.org/markup-compatibility/2006">
          <mc:Choice Requires="x14">
            <control shapeId="55323" r:id="rId26" name="Check Box 27">
              <controlPr defaultSize="0" autoFill="0" autoLine="0" autoPict="0">
                <anchor moveWithCells="1">
                  <from>
                    <xdr:col>1</xdr:col>
                    <xdr:colOff>234950</xdr:colOff>
                    <xdr:row>31</xdr:row>
                    <xdr:rowOff>0</xdr:rowOff>
                  </from>
                  <to>
                    <xdr:col>1</xdr:col>
                    <xdr:colOff>444500</xdr:colOff>
                    <xdr:row>32</xdr:row>
                    <xdr:rowOff>0</xdr:rowOff>
                  </to>
                </anchor>
              </controlPr>
            </control>
          </mc:Choice>
        </mc:AlternateContent>
        <mc:AlternateContent xmlns:mc="http://schemas.openxmlformats.org/markup-compatibility/2006">
          <mc:Choice Requires="x14">
            <control shapeId="55324" r:id="rId27" name="Check Box 28">
              <controlPr defaultSize="0" autoFill="0" autoLine="0" autoPict="0">
                <anchor moveWithCells="1">
                  <from>
                    <xdr:col>1</xdr:col>
                    <xdr:colOff>234950</xdr:colOff>
                    <xdr:row>32</xdr:row>
                    <xdr:rowOff>0</xdr:rowOff>
                  </from>
                  <to>
                    <xdr:col>1</xdr:col>
                    <xdr:colOff>444500</xdr:colOff>
                    <xdr:row>33</xdr:row>
                    <xdr:rowOff>0</xdr:rowOff>
                  </to>
                </anchor>
              </controlPr>
            </control>
          </mc:Choice>
        </mc:AlternateContent>
        <mc:AlternateContent xmlns:mc="http://schemas.openxmlformats.org/markup-compatibility/2006">
          <mc:Choice Requires="x14">
            <control shapeId="55325" r:id="rId28" name="Check Box 29">
              <controlPr defaultSize="0" autoFill="0" autoLine="0" autoPict="0">
                <anchor moveWithCells="1">
                  <from>
                    <xdr:col>4</xdr:col>
                    <xdr:colOff>234950</xdr:colOff>
                    <xdr:row>12</xdr:row>
                    <xdr:rowOff>0</xdr:rowOff>
                  </from>
                  <to>
                    <xdr:col>4</xdr:col>
                    <xdr:colOff>444500</xdr:colOff>
                    <xdr:row>13</xdr:row>
                    <xdr:rowOff>0</xdr:rowOff>
                  </to>
                </anchor>
              </controlPr>
            </control>
          </mc:Choice>
        </mc:AlternateContent>
        <mc:AlternateContent xmlns:mc="http://schemas.openxmlformats.org/markup-compatibility/2006">
          <mc:Choice Requires="x14">
            <control shapeId="55326" r:id="rId29" name="Check Box 30">
              <controlPr defaultSize="0" autoFill="0" autoLine="0" autoPict="0">
                <anchor moveWithCells="1">
                  <from>
                    <xdr:col>7</xdr:col>
                    <xdr:colOff>234950</xdr:colOff>
                    <xdr:row>29</xdr:row>
                    <xdr:rowOff>0</xdr:rowOff>
                  </from>
                  <to>
                    <xdr:col>7</xdr:col>
                    <xdr:colOff>444500</xdr:colOff>
                    <xdr:row>30</xdr:row>
                    <xdr:rowOff>0</xdr:rowOff>
                  </to>
                </anchor>
              </controlPr>
            </control>
          </mc:Choice>
        </mc:AlternateContent>
        <mc:AlternateContent xmlns:mc="http://schemas.openxmlformats.org/markup-compatibility/2006">
          <mc:Choice Requires="x14">
            <control shapeId="55327" r:id="rId30" name="Check Box 31">
              <controlPr defaultSize="0" autoFill="0" autoLine="0" autoPict="0">
                <anchor moveWithCells="1">
                  <from>
                    <xdr:col>7</xdr:col>
                    <xdr:colOff>234950</xdr:colOff>
                    <xdr:row>30</xdr:row>
                    <xdr:rowOff>0</xdr:rowOff>
                  </from>
                  <to>
                    <xdr:col>7</xdr:col>
                    <xdr:colOff>444500</xdr:colOff>
                    <xdr:row>31</xdr:row>
                    <xdr:rowOff>0</xdr:rowOff>
                  </to>
                </anchor>
              </controlPr>
            </control>
          </mc:Choice>
        </mc:AlternateContent>
        <mc:AlternateContent xmlns:mc="http://schemas.openxmlformats.org/markup-compatibility/2006">
          <mc:Choice Requires="x14">
            <control shapeId="55328" r:id="rId31" name="Check Box 32">
              <controlPr defaultSize="0" autoFill="0" autoLine="0" autoPict="0">
                <anchor moveWithCells="1">
                  <from>
                    <xdr:col>7</xdr:col>
                    <xdr:colOff>234950</xdr:colOff>
                    <xdr:row>31</xdr:row>
                    <xdr:rowOff>0</xdr:rowOff>
                  </from>
                  <to>
                    <xdr:col>7</xdr:col>
                    <xdr:colOff>444500</xdr:colOff>
                    <xdr:row>32</xdr:row>
                    <xdr:rowOff>0</xdr:rowOff>
                  </to>
                </anchor>
              </controlPr>
            </control>
          </mc:Choice>
        </mc:AlternateContent>
        <mc:AlternateContent xmlns:mc="http://schemas.openxmlformats.org/markup-compatibility/2006">
          <mc:Choice Requires="x14">
            <control shapeId="55349" r:id="rId32" name="Check Box 53">
              <controlPr defaultSize="0" autoFill="0" autoLine="0" autoPict="0">
                <anchor moveWithCells="1">
                  <from>
                    <xdr:col>1</xdr:col>
                    <xdr:colOff>234950</xdr:colOff>
                    <xdr:row>32</xdr:row>
                    <xdr:rowOff>0</xdr:rowOff>
                  </from>
                  <to>
                    <xdr:col>1</xdr:col>
                    <xdr:colOff>444500</xdr:colOff>
                    <xdr:row>33</xdr:row>
                    <xdr:rowOff>0</xdr:rowOff>
                  </to>
                </anchor>
              </controlPr>
            </control>
          </mc:Choice>
        </mc:AlternateContent>
        <mc:AlternateContent xmlns:mc="http://schemas.openxmlformats.org/markup-compatibility/2006">
          <mc:Choice Requires="x14">
            <control shapeId="55350" r:id="rId33" name="Check Box 54">
              <controlPr defaultSize="0" autoFill="0" autoLine="0" autoPict="0">
                <anchor moveWithCells="1">
                  <from>
                    <xdr:col>9</xdr:col>
                    <xdr:colOff>234950</xdr:colOff>
                    <xdr:row>22</xdr:row>
                    <xdr:rowOff>0</xdr:rowOff>
                  </from>
                  <to>
                    <xdr:col>9</xdr:col>
                    <xdr:colOff>444500</xdr:colOff>
                    <xdr:row>23</xdr:row>
                    <xdr:rowOff>0</xdr:rowOff>
                  </to>
                </anchor>
              </controlPr>
            </control>
          </mc:Choice>
        </mc:AlternateContent>
        <mc:AlternateContent xmlns:mc="http://schemas.openxmlformats.org/markup-compatibility/2006">
          <mc:Choice Requires="x14">
            <control shapeId="55351" r:id="rId34" name="Check Box 55">
              <controlPr defaultSize="0" autoFill="0" autoLine="0" autoPict="0">
                <anchor moveWithCells="1">
                  <from>
                    <xdr:col>5</xdr:col>
                    <xdr:colOff>234950</xdr:colOff>
                    <xdr:row>22</xdr:row>
                    <xdr:rowOff>0</xdr:rowOff>
                  </from>
                  <to>
                    <xdr:col>5</xdr:col>
                    <xdr:colOff>444500</xdr:colOff>
                    <xdr:row>23</xdr:row>
                    <xdr:rowOff>0</xdr:rowOff>
                  </to>
                </anchor>
              </controlPr>
            </control>
          </mc:Choice>
        </mc:AlternateContent>
        <mc:AlternateContent xmlns:mc="http://schemas.openxmlformats.org/markup-compatibility/2006">
          <mc:Choice Requires="x14">
            <control shapeId="55352" r:id="rId35" name="Check Box 56">
              <controlPr defaultSize="0" autoFill="0" autoLine="0" autoPict="0">
                <anchor moveWithCells="1">
                  <from>
                    <xdr:col>5</xdr:col>
                    <xdr:colOff>234950</xdr:colOff>
                    <xdr:row>23</xdr:row>
                    <xdr:rowOff>0</xdr:rowOff>
                  </from>
                  <to>
                    <xdr:col>5</xdr:col>
                    <xdr:colOff>444500</xdr:colOff>
                    <xdr:row>24</xdr:row>
                    <xdr:rowOff>0</xdr:rowOff>
                  </to>
                </anchor>
              </controlPr>
            </control>
          </mc:Choice>
        </mc:AlternateContent>
        <mc:AlternateContent xmlns:mc="http://schemas.openxmlformats.org/markup-compatibility/2006">
          <mc:Choice Requires="x14">
            <control shapeId="55356" r:id="rId36" name="Check Box 60">
              <controlPr defaultSize="0" autoFill="0" autoLine="0" autoPict="0">
                <anchor moveWithCells="1">
                  <from>
                    <xdr:col>1</xdr:col>
                    <xdr:colOff>234950</xdr:colOff>
                    <xdr:row>20</xdr:row>
                    <xdr:rowOff>0</xdr:rowOff>
                  </from>
                  <to>
                    <xdr:col>1</xdr:col>
                    <xdr:colOff>444500</xdr:colOff>
                    <xdr:row>21</xdr:row>
                    <xdr:rowOff>0</xdr:rowOff>
                  </to>
                </anchor>
              </controlPr>
            </control>
          </mc:Choice>
        </mc:AlternateContent>
        <mc:AlternateContent xmlns:mc="http://schemas.openxmlformats.org/markup-compatibility/2006">
          <mc:Choice Requires="x14">
            <control shapeId="55357" r:id="rId37" name="Check Box 61">
              <controlPr defaultSize="0" autoFill="0" autoLine="0" autoPict="0">
                <anchor moveWithCells="1">
                  <from>
                    <xdr:col>9</xdr:col>
                    <xdr:colOff>234950</xdr:colOff>
                    <xdr:row>23</xdr:row>
                    <xdr:rowOff>0</xdr:rowOff>
                  </from>
                  <to>
                    <xdr:col>9</xdr:col>
                    <xdr:colOff>444500</xdr:colOff>
                    <xdr:row>24</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B1:M35"/>
  <sheetViews>
    <sheetView view="pageBreakPreview" zoomScaleNormal="100" zoomScaleSheetLayoutView="100" workbookViewId="0">
      <selection activeCell="C2" sqref="C2"/>
    </sheetView>
  </sheetViews>
  <sheetFormatPr defaultRowHeight="13"/>
  <cols>
    <col min="2" max="2" width="27.453125" customWidth="1"/>
    <col min="7" max="7" width="11.81640625" customWidth="1"/>
    <col min="9" max="9" width="17.1796875" customWidth="1"/>
    <col min="10" max="10" width="7.453125" customWidth="1"/>
  </cols>
  <sheetData>
    <row r="1" spans="2:13" ht="13.5" thickBot="1"/>
    <row r="2" spans="2:13" ht="28.25" customHeight="1" thickBot="1">
      <c r="B2" s="1327" t="s">
        <v>374</v>
      </c>
      <c r="C2" s="246"/>
      <c r="D2" s="151" t="s">
        <v>375</v>
      </c>
      <c r="E2" s="152" t="s">
        <v>417</v>
      </c>
      <c r="F2" s="246"/>
      <c r="G2" s="152" t="s">
        <v>378</v>
      </c>
      <c r="H2" s="246"/>
      <c r="I2" s="152" t="s">
        <v>418</v>
      </c>
      <c r="J2" s="246"/>
      <c r="K2" s="153" t="s">
        <v>399</v>
      </c>
      <c r="L2" s="118" t="str">
        <f>IF(AND(C2="〇",C3="〇"),"要確認","")</f>
        <v/>
      </c>
    </row>
    <row r="3" spans="2:13" ht="28.25" customHeight="1" thickBot="1">
      <c r="B3" s="1327"/>
      <c r="C3" s="246"/>
      <c r="D3" s="153" t="s">
        <v>376</v>
      </c>
      <c r="E3" s="1329"/>
      <c r="F3" s="1330"/>
      <c r="G3" s="1329"/>
      <c r="H3" s="1330"/>
      <c r="I3" s="1329"/>
      <c r="J3" s="1330"/>
      <c r="K3" s="1329"/>
      <c r="M3" s="261" t="s">
        <v>461</v>
      </c>
    </row>
    <row r="4" spans="2:13" ht="28.25" customHeight="1" thickBot="1">
      <c r="B4" s="1328" t="s">
        <v>419</v>
      </c>
      <c r="C4" s="1331"/>
      <c r="D4" s="1332"/>
      <c r="E4" s="1332"/>
      <c r="F4" s="1332"/>
      <c r="G4" s="1332"/>
      <c r="H4" s="1333"/>
      <c r="I4" s="1332"/>
      <c r="J4" s="1333"/>
      <c r="K4" s="1332"/>
    </row>
    <row r="5" spans="2:13" ht="28.25" customHeight="1" thickBot="1">
      <c r="B5" s="1328"/>
      <c r="C5" s="1334" t="s">
        <v>384</v>
      </c>
      <c r="D5" s="1334"/>
      <c r="E5" s="1334"/>
      <c r="F5" s="1334"/>
      <c r="G5" s="1335"/>
      <c r="H5" s="246"/>
      <c r="I5" s="152" t="s">
        <v>380</v>
      </c>
      <c r="J5" s="246"/>
      <c r="K5" s="153" t="s">
        <v>381</v>
      </c>
      <c r="L5" s="118" t="str">
        <f>IF(AND(H5="〇",J5="〇"),"要確認","")</f>
        <v/>
      </c>
    </row>
    <row r="6" spans="2:13" ht="28.25" customHeight="1">
      <c r="B6" s="167" t="s">
        <v>397</v>
      </c>
      <c r="C6" s="1332"/>
      <c r="D6" s="1332"/>
      <c r="E6" s="1332"/>
      <c r="F6" s="1332"/>
      <c r="G6" s="1332"/>
      <c r="H6" s="1331"/>
      <c r="I6" s="1332"/>
      <c r="J6" s="1331"/>
      <c r="K6" s="1332"/>
    </row>
    <row r="7" spans="2:13" ht="28.25" customHeight="1">
      <c r="B7" s="167" t="s">
        <v>382</v>
      </c>
      <c r="C7" s="247"/>
      <c r="D7" s="153" t="s">
        <v>79</v>
      </c>
      <c r="E7" s="247"/>
      <c r="F7" s="153" t="s">
        <v>13</v>
      </c>
      <c r="G7" s="167" t="s">
        <v>420</v>
      </c>
      <c r="H7" s="248"/>
      <c r="I7" s="153" t="s">
        <v>79</v>
      </c>
      <c r="J7" s="247"/>
      <c r="K7" s="153" t="s">
        <v>13</v>
      </c>
    </row>
    <row r="8" spans="2:13" ht="13.5" thickBot="1"/>
    <row r="9" spans="2:13" ht="28.25" customHeight="1" thickBot="1">
      <c r="B9" s="1327" t="s">
        <v>374</v>
      </c>
      <c r="C9" s="246"/>
      <c r="D9" s="151" t="s">
        <v>375</v>
      </c>
      <c r="E9" s="152" t="s">
        <v>377</v>
      </c>
      <c r="F9" s="246"/>
      <c r="G9" s="152" t="s">
        <v>378</v>
      </c>
      <c r="H9" s="246"/>
      <c r="I9" s="152" t="s">
        <v>418</v>
      </c>
      <c r="J9" s="246"/>
      <c r="K9" s="153" t="s">
        <v>399</v>
      </c>
      <c r="L9" s="118" t="str">
        <f>IF(AND(C9="〇",C10="〇"),"要確認","")</f>
        <v/>
      </c>
    </row>
    <row r="10" spans="2:13" ht="28.25" customHeight="1" thickBot="1">
      <c r="B10" s="1327"/>
      <c r="C10" s="246"/>
      <c r="D10" s="153" t="s">
        <v>376</v>
      </c>
      <c r="E10" s="1329"/>
      <c r="F10" s="1330"/>
      <c r="G10" s="1329"/>
      <c r="H10" s="1330"/>
      <c r="I10" s="1329"/>
      <c r="J10" s="1330"/>
      <c r="K10" s="1329"/>
    </row>
    <row r="11" spans="2:13" ht="28.25" customHeight="1" thickBot="1">
      <c r="B11" s="1328" t="s">
        <v>419</v>
      </c>
      <c r="C11" s="1331"/>
      <c r="D11" s="1332"/>
      <c r="E11" s="1332"/>
      <c r="F11" s="1332"/>
      <c r="G11" s="1332"/>
      <c r="H11" s="1333"/>
      <c r="I11" s="1332"/>
      <c r="J11" s="1333"/>
      <c r="K11" s="1332"/>
    </row>
    <row r="12" spans="2:13" ht="28.25" customHeight="1" thickBot="1">
      <c r="B12" s="1328"/>
      <c r="C12" s="1334" t="s">
        <v>384</v>
      </c>
      <c r="D12" s="1334"/>
      <c r="E12" s="1334"/>
      <c r="F12" s="1334"/>
      <c r="G12" s="1335"/>
      <c r="H12" s="246"/>
      <c r="I12" s="152" t="s">
        <v>380</v>
      </c>
      <c r="J12" s="246"/>
      <c r="K12" s="153" t="s">
        <v>381</v>
      </c>
      <c r="L12" s="118" t="str">
        <f>IF(AND(H12="〇",J12="〇"),"要確認","")</f>
        <v/>
      </c>
    </row>
    <row r="13" spans="2:13" ht="28.25" customHeight="1">
      <c r="B13" s="167" t="s">
        <v>397</v>
      </c>
      <c r="C13" s="1332"/>
      <c r="D13" s="1332"/>
      <c r="E13" s="1332"/>
      <c r="F13" s="1332"/>
      <c r="G13" s="1332"/>
      <c r="H13" s="1331"/>
      <c r="I13" s="1332"/>
      <c r="J13" s="1331"/>
      <c r="K13" s="1332"/>
    </row>
    <row r="14" spans="2:13" ht="28.25" customHeight="1">
      <c r="B14" s="167" t="s">
        <v>382</v>
      </c>
      <c r="C14" s="247"/>
      <c r="D14" s="153" t="s">
        <v>79</v>
      </c>
      <c r="E14" s="247"/>
      <c r="F14" s="153" t="s">
        <v>13</v>
      </c>
      <c r="G14" s="167" t="s">
        <v>383</v>
      </c>
      <c r="H14" s="248"/>
      <c r="I14" s="153" t="s">
        <v>79</v>
      </c>
      <c r="J14" s="247"/>
      <c r="K14" s="153" t="s">
        <v>13</v>
      </c>
    </row>
    <row r="15" spans="2:13" ht="13.5" thickBot="1"/>
    <row r="16" spans="2:13" ht="28.25" customHeight="1" thickBot="1">
      <c r="B16" s="1327" t="s">
        <v>374</v>
      </c>
      <c r="C16" s="246"/>
      <c r="D16" s="151" t="s">
        <v>375</v>
      </c>
      <c r="E16" s="152" t="s">
        <v>377</v>
      </c>
      <c r="F16" s="246"/>
      <c r="G16" s="152" t="s">
        <v>378</v>
      </c>
      <c r="H16" s="246"/>
      <c r="I16" s="152" t="s">
        <v>418</v>
      </c>
      <c r="J16" s="246"/>
      <c r="K16" s="153" t="s">
        <v>399</v>
      </c>
      <c r="L16" s="118" t="str">
        <f>IF(AND(C16="〇",C17="〇"),"要確認","")</f>
        <v/>
      </c>
    </row>
    <row r="17" spans="2:12" ht="28.25" customHeight="1" thickBot="1">
      <c r="B17" s="1327"/>
      <c r="C17" s="246"/>
      <c r="D17" s="153" t="s">
        <v>376</v>
      </c>
      <c r="E17" s="1329"/>
      <c r="F17" s="1330"/>
      <c r="G17" s="1329"/>
      <c r="H17" s="1330"/>
      <c r="I17" s="1329"/>
      <c r="J17" s="1330"/>
      <c r="K17" s="1329"/>
    </row>
    <row r="18" spans="2:12" ht="28.25" customHeight="1" thickBot="1">
      <c r="B18" s="1328" t="s">
        <v>419</v>
      </c>
      <c r="C18" s="1331"/>
      <c r="D18" s="1332"/>
      <c r="E18" s="1332"/>
      <c r="F18" s="1332"/>
      <c r="G18" s="1332"/>
      <c r="H18" s="1333"/>
      <c r="I18" s="1332"/>
      <c r="J18" s="1333"/>
      <c r="K18" s="1332"/>
    </row>
    <row r="19" spans="2:12" ht="28.25" customHeight="1" thickBot="1">
      <c r="B19" s="1328"/>
      <c r="C19" s="1334" t="s">
        <v>384</v>
      </c>
      <c r="D19" s="1334"/>
      <c r="E19" s="1334"/>
      <c r="F19" s="1334"/>
      <c r="G19" s="1335"/>
      <c r="H19" s="246"/>
      <c r="I19" s="152" t="s">
        <v>380</v>
      </c>
      <c r="J19" s="246"/>
      <c r="K19" s="153" t="s">
        <v>381</v>
      </c>
      <c r="L19" s="118" t="str">
        <f>IF(AND(H19="〇",J19="〇"),"要確認","")</f>
        <v/>
      </c>
    </row>
    <row r="20" spans="2:12" ht="28.25" customHeight="1">
      <c r="B20" s="167" t="s">
        <v>397</v>
      </c>
      <c r="C20" s="1332"/>
      <c r="D20" s="1332"/>
      <c r="E20" s="1332"/>
      <c r="F20" s="1332"/>
      <c r="G20" s="1332"/>
      <c r="H20" s="1331"/>
      <c r="I20" s="1332"/>
      <c r="J20" s="1331"/>
      <c r="K20" s="1332"/>
    </row>
    <row r="21" spans="2:12" ht="28.25" customHeight="1">
      <c r="B21" s="167" t="s">
        <v>382</v>
      </c>
      <c r="C21" s="247"/>
      <c r="D21" s="153" t="s">
        <v>79</v>
      </c>
      <c r="E21" s="247"/>
      <c r="F21" s="153" t="s">
        <v>13</v>
      </c>
      <c r="G21" s="167" t="s">
        <v>383</v>
      </c>
      <c r="H21" s="248"/>
      <c r="I21" s="153" t="s">
        <v>79</v>
      </c>
      <c r="J21" s="247"/>
      <c r="K21" s="153" t="s">
        <v>13</v>
      </c>
    </row>
    <row r="22" spans="2:12" ht="13.5" thickBot="1"/>
    <row r="23" spans="2:12" ht="28.25" customHeight="1" thickBot="1">
      <c r="B23" s="1327" t="s">
        <v>374</v>
      </c>
      <c r="C23" s="246"/>
      <c r="D23" s="151" t="s">
        <v>375</v>
      </c>
      <c r="E23" s="152" t="s">
        <v>377</v>
      </c>
      <c r="F23" s="246"/>
      <c r="G23" s="152" t="s">
        <v>378</v>
      </c>
      <c r="H23" s="246"/>
      <c r="I23" s="152" t="s">
        <v>418</v>
      </c>
      <c r="J23" s="246"/>
      <c r="K23" s="153" t="s">
        <v>399</v>
      </c>
      <c r="L23" s="118" t="str">
        <f>IF(AND(C23="〇",C24="〇"),"要確認","")</f>
        <v/>
      </c>
    </row>
    <row r="24" spans="2:12" ht="28.25" customHeight="1" thickBot="1">
      <c r="B24" s="1327"/>
      <c r="C24" s="246"/>
      <c r="D24" s="153" t="s">
        <v>376</v>
      </c>
      <c r="E24" s="1329"/>
      <c r="F24" s="1330"/>
      <c r="G24" s="1329"/>
      <c r="H24" s="1330"/>
      <c r="I24" s="1329"/>
      <c r="J24" s="1330"/>
      <c r="K24" s="1329"/>
    </row>
    <row r="25" spans="2:12" ht="28.25" customHeight="1" thickBot="1">
      <c r="B25" s="1328" t="s">
        <v>419</v>
      </c>
      <c r="C25" s="1331"/>
      <c r="D25" s="1332"/>
      <c r="E25" s="1332"/>
      <c r="F25" s="1332"/>
      <c r="G25" s="1332"/>
      <c r="H25" s="1333"/>
      <c r="I25" s="1332"/>
      <c r="J25" s="1333"/>
      <c r="K25" s="1332"/>
    </row>
    <row r="26" spans="2:12" ht="28.25" customHeight="1" thickBot="1">
      <c r="B26" s="1328"/>
      <c r="C26" s="1334" t="s">
        <v>384</v>
      </c>
      <c r="D26" s="1334"/>
      <c r="E26" s="1334"/>
      <c r="F26" s="1334"/>
      <c r="G26" s="1335"/>
      <c r="H26" s="246"/>
      <c r="I26" s="152" t="s">
        <v>380</v>
      </c>
      <c r="J26" s="246"/>
      <c r="K26" s="153" t="s">
        <v>381</v>
      </c>
      <c r="L26" s="118" t="str">
        <f>IF(AND(H26="〇",J26="〇"),"要確認","")</f>
        <v/>
      </c>
    </row>
    <row r="27" spans="2:12" ht="28.25" customHeight="1">
      <c r="B27" s="167" t="s">
        <v>397</v>
      </c>
      <c r="C27" s="1332"/>
      <c r="D27" s="1332"/>
      <c r="E27" s="1332"/>
      <c r="F27" s="1332"/>
      <c r="G27" s="1332"/>
      <c r="H27" s="1331"/>
      <c r="I27" s="1332"/>
      <c r="J27" s="1331"/>
      <c r="K27" s="1332"/>
    </row>
    <row r="28" spans="2:12" ht="28.25" customHeight="1">
      <c r="B28" s="167" t="s">
        <v>382</v>
      </c>
      <c r="C28" s="247"/>
      <c r="D28" s="153" t="s">
        <v>79</v>
      </c>
      <c r="E28" s="247"/>
      <c r="F28" s="153" t="s">
        <v>13</v>
      </c>
      <c r="G28" s="167" t="s">
        <v>383</v>
      </c>
      <c r="H28" s="248"/>
      <c r="I28" s="153" t="s">
        <v>79</v>
      </c>
      <c r="J28" s="247"/>
      <c r="K28" s="153" t="s">
        <v>13</v>
      </c>
    </row>
    <row r="29" spans="2:12" ht="13.5" thickBot="1"/>
    <row r="30" spans="2:12" ht="28.25" customHeight="1" thickBot="1">
      <c r="B30" s="1327" t="s">
        <v>374</v>
      </c>
      <c r="C30" s="246"/>
      <c r="D30" s="151" t="s">
        <v>375</v>
      </c>
      <c r="E30" s="152" t="s">
        <v>377</v>
      </c>
      <c r="F30" s="246"/>
      <c r="G30" s="152" t="s">
        <v>378</v>
      </c>
      <c r="H30" s="246"/>
      <c r="I30" s="152" t="s">
        <v>418</v>
      </c>
      <c r="J30" s="246"/>
      <c r="K30" s="153" t="s">
        <v>399</v>
      </c>
      <c r="L30" s="118" t="str">
        <f>IF(AND(C30="〇",C31="〇"),"要確認","")</f>
        <v/>
      </c>
    </row>
    <row r="31" spans="2:12" ht="28.25" customHeight="1" thickBot="1">
      <c r="B31" s="1327"/>
      <c r="C31" s="246"/>
      <c r="D31" s="153" t="s">
        <v>376</v>
      </c>
      <c r="E31" s="1329"/>
      <c r="F31" s="1330"/>
      <c r="G31" s="1329"/>
      <c r="H31" s="1330"/>
      <c r="I31" s="1329"/>
      <c r="J31" s="1330"/>
      <c r="K31" s="1329"/>
    </row>
    <row r="32" spans="2:12" ht="28.25" customHeight="1" thickBot="1">
      <c r="B32" s="1328" t="s">
        <v>419</v>
      </c>
      <c r="C32" s="1331"/>
      <c r="D32" s="1332"/>
      <c r="E32" s="1332"/>
      <c r="F32" s="1332"/>
      <c r="G32" s="1332"/>
      <c r="H32" s="1333"/>
      <c r="I32" s="1332"/>
      <c r="J32" s="1333"/>
      <c r="K32" s="1332"/>
    </row>
    <row r="33" spans="2:12" ht="28.25" customHeight="1" thickBot="1">
      <c r="B33" s="1328"/>
      <c r="C33" s="1334" t="s">
        <v>384</v>
      </c>
      <c r="D33" s="1334"/>
      <c r="E33" s="1334"/>
      <c r="F33" s="1334"/>
      <c r="G33" s="1335"/>
      <c r="H33" s="246"/>
      <c r="I33" s="152" t="s">
        <v>380</v>
      </c>
      <c r="J33" s="246"/>
      <c r="K33" s="153" t="s">
        <v>381</v>
      </c>
      <c r="L33" s="118" t="str">
        <f>IF(AND(H33="〇",J33="〇"),"要確認","")</f>
        <v/>
      </c>
    </row>
    <row r="34" spans="2:12" ht="28.25" customHeight="1">
      <c r="B34" s="167" t="s">
        <v>397</v>
      </c>
      <c r="C34" s="1332"/>
      <c r="D34" s="1332"/>
      <c r="E34" s="1332"/>
      <c r="F34" s="1332"/>
      <c r="G34" s="1332"/>
      <c r="H34" s="1331"/>
      <c r="I34" s="1332"/>
      <c r="J34" s="1331"/>
      <c r="K34" s="1332"/>
    </row>
    <row r="35" spans="2:12" ht="28.25" customHeight="1">
      <c r="B35" s="167" t="s">
        <v>382</v>
      </c>
      <c r="C35" s="247"/>
      <c r="D35" s="153" t="s">
        <v>79</v>
      </c>
      <c r="E35" s="247"/>
      <c r="F35" s="153" t="s">
        <v>13</v>
      </c>
      <c r="G35" s="167" t="s">
        <v>383</v>
      </c>
      <c r="H35" s="248"/>
      <c r="I35" s="153" t="s">
        <v>79</v>
      </c>
      <c r="J35" s="247"/>
      <c r="K35" s="153" t="s">
        <v>13</v>
      </c>
    </row>
  </sheetData>
  <sheetProtection algorithmName="SHA-512" hashValue="FhCmP6ujqU1GzV6vvqJzhQXQUXdI531DtaFdJU+FwuRQv6ZtD7+TLcSl7upvgpcQ/r+sV1EkGje5TrPO16r6mw==" saltValue="71ceuxBrc5Q4MJpQ/yYU+A==" spinCount="100000" sheet="1" selectLockedCells="1"/>
  <mergeCells count="30">
    <mergeCell ref="C34:K34"/>
    <mergeCell ref="C27:K27"/>
    <mergeCell ref="B30:B31"/>
    <mergeCell ref="E31:K31"/>
    <mergeCell ref="B32:B33"/>
    <mergeCell ref="C32:K32"/>
    <mergeCell ref="C33:G33"/>
    <mergeCell ref="C20:K20"/>
    <mergeCell ref="B23:B24"/>
    <mergeCell ref="E24:K24"/>
    <mergeCell ref="B25:B26"/>
    <mergeCell ref="C25:K25"/>
    <mergeCell ref="C26:G26"/>
    <mergeCell ref="C13:K13"/>
    <mergeCell ref="B16:B17"/>
    <mergeCell ref="E17:K17"/>
    <mergeCell ref="B18:B19"/>
    <mergeCell ref="C18:K18"/>
    <mergeCell ref="C19:G19"/>
    <mergeCell ref="C6:K6"/>
    <mergeCell ref="B9:B10"/>
    <mergeCell ref="E10:K10"/>
    <mergeCell ref="B11:B12"/>
    <mergeCell ref="C11:K11"/>
    <mergeCell ref="C12:G12"/>
    <mergeCell ref="B2:B3"/>
    <mergeCell ref="B4:B5"/>
    <mergeCell ref="E3:K3"/>
    <mergeCell ref="C4:K4"/>
    <mergeCell ref="C5:G5"/>
  </mergeCells>
  <phoneticPr fontId="1"/>
  <dataValidations count="1">
    <dataValidation type="list" allowBlank="1" showInputMessage="1" showErrorMessage="1" sqref="C2:C3 F2 H2 J2 H5 J5 C23:C24 F23 H23 J23 H26 J26 C9:C10 F9 H9 J9 H12 J12 C16:C17 F16 H16 J16 H19 J19 C30:C31 F30 H30 J30 H33 J33">
      <formula1>"〇"</formula1>
    </dataValidation>
  </dataValidations>
  <hyperlinks>
    <hyperlink ref="M3" location="要望書!A1" display="要望書に戻る"/>
  </hyperlinks>
  <pageMargins left="0.7" right="0.7" top="0.75" bottom="0.75" header="0.3" footer="0.3"/>
  <pageSetup paperSize="9" scale="70"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9</vt:i4>
      </vt:variant>
    </vt:vector>
  </HeadingPairs>
  <TitlesOfParts>
    <vt:vector size="20" baseType="lpstr">
      <vt:lpstr>チェックリスト </vt:lpstr>
      <vt:lpstr>要望書</vt:lpstr>
      <vt:lpstr>要望額調書記入の方法・注意事項</vt:lpstr>
      <vt:lpstr>インプットシート</vt:lpstr>
      <vt:lpstr>助成金要望額調書</vt:lpstr>
      <vt:lpstr>触れないでください。</vt:lpstr>
      <vt:lpstr>備品購入理由書</vt:lpstr>
      <vt:lpstr>アンケート</vt:lpstr>
      <vt:lpstr>別紙1</vt:lpstr>
      <vt:lpstr>別紙２</vt:lpstr>
      <vt:lpstr>別紙３</vt:lpstr>
      <vt:lpstr>アンケート!Print_Area</vt:lpstr>
      <vt:lpstr>インプットシート!Print_Area</vt:lpstr>
      <vt:lpstr>助成金要望額調書!Print_Area</vt:lpstr>
      <vt:lpstr>備品購入理由書!Print_Area</vt:lpstr>
      <vt:lpstr>別紙1!Print_Area</vt:lpstr>
      <vt:lpstr>別紙２!Print_Area</vt:lpstr>
      <vt:lpstr>別紙３!Print_Area</vt:lpstr>
      <vt:lpstr>要望額調書記入の方法・注意事項!Print_Area</vt:lpstr>
      <vt:lpstr>要望書!Print_Area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2019-12-26T04:35:16Z</dcterms:created>
  <dcterms:modified xsi:type="dcterms:W3CDTF">2020-12-25T02:49:18Z</dcterms:modified>
</cp:coreProperties>
</file>