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4394EFAB-435C-4398-BB0E-C60549FB7413}" xr6:coauthVersionLast="36" xr6:coauthVersionMax="36" xr10:uidLastSave="{00000000-0000-0000-0000-000000000000}"/>
  <bookViews>
    <workbookView xWindow="0" yWindow="0" windowWidth="20490" windowHeight="7455" tabRatio="732" xr2:uid="{00000000-000D-0000-FFFF-FFFF00000000}"/>
  </bookViews>
  <sheets>
    <sheet name="チェックリスト " sheetId="46" r:id="rId1"/>
    <sheet name="要望書" sheetId="19" r:id="rId2"/>
    <sheet name="要望額調書記入の方法・注意事項" sheetId="47" r:id="rId3"/>
    <sheet name="インプットシート" sheetId="48" r:id="rId4"/>
    <sheet name="触れないでください。" sheetId="49" state="hidden" r:id="rId5"/>
    <sheet name="助成金要望額調書" sheetId="50" r:id="rId6"/>
    <sheet name="事業実施スケジュール" sheetId="33" r:id="rId7"/>
    <sheet name="備品購入理由書" sheetId="23" r:id="rId8"/>
    <sheet name="アンケート" sheetId="51" r:id="rId9"/>
    <sheet name="別紙１" sheetId="44" r:id="rId10"/>
    <sheet name="別紙２" sheetId="45" r:id="rId11"/>
    <sheet name="別紙３" sheetId="4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インプットシート!$B$3:$Z$97</definedName>
    <definedName name="_xlnm._FilterDatabase" localSheetId="4" hidden="1">触れないでください。!$B$2:$BP$53</definedName>
    <definedName name="_xlnm._FilterDatabase" localSheetId="1" hidden="1">要望書!$C$143:$AW$290</definedName>
    <definedName name="_xlnm.Print_Area" localSheetId="3">インプットシート!$B$1:$U$97</definedName>
    <definedName name="_xlnm.Print_Area" localSheetId="6">事業実施スケジュール!$A$1:$AP$61</definedName>
    <definedName name="_xlnm.Print_Area" localSheetId="5">助成金要望額調書!$A$1:$K$38</definedName>
    <definedName name="_xlnm.Print_Area" localSheetId="7">備品購入理由書!$A$3:$H$30</definedName>
    <definedName name="_xlnm.Print_Area" localSheetId="9">別紙１!$B$1:$G$50</definedName>
    <definedName name="_xlnm.Print_Area" localSheetId="10">別紙２!$B$1:$K$43</definedName>
    <definedName name="_xlnm.Print_Area" localSheetId="11">別紙３!$B$1:$K$31</definedName>
    <definedName name="_xlnm.Print_Area" localSheetId="2">要望額調書記入の方法・注意事項!$A$1:$S$154</definedName>
    <definedName name="_xlnm.Print_Area" localSheetId="1">要望書!$C$1:$AV$317</definedName>
    <definedName name="_xlnm.Print_Titles" localSheetId="9">別紙１!$3:$3</definedName>
    <definedName name="いりえ" localSheetId="3">[1]リスト!$A$2:$A$9</definedName>
    <definedName name="いりえ" localSheetId="5">[1]リスト!$A$2:$A$9</definedName>
    <definedName name="いりえ" localSheetId="4">[1]リスト!$A$2:$A$9</definedName>
    <definedName name="いりえ">[2]リスト!$A$2:$A$9</definedName>
    <definedName name="区分" localSheetId="3">[3]助成対象となる経費項目!$C$20:$C$45</definedName>
    <definedName name="区分" localSheetId="5">[3]助成対象となる経費項目!$C$20:$C$45</definedName>
    <definedName name="区分" localSheetId="4">[3]助成対象となる経費項目!$C$20:$C$45</definedName>
    <definedName name="区分">[4]助成対象となる経費項目!$C$20:$C$45</definedName>
    <definedName name="月" localSheetId="5">[5]空き店舗・民家等のリフォーム!$A$596:$A$608</definedName>
    <definedName name="県２" localSheetId="5">[5]空き店舗・民家等のリフォーム!$A$651:$A$698</definedName>
    <definedName name="国" localSheetId="5">[5]空き店舗・民家等のリフォーム!$A$880:$A$1000</definedName>
    <definedName name="事業分野" localSheetId="3">'[6]要望書 (様式)'!$L$72:$L$85</definedName>
    <definedName name="事業分野" localSheetId="5">助成金要望額調書!#REF!</definedName>
    <definedName name="事業分野" localSheetId="4">'[6]要望書 (様式)'!$L$72:$L$85</definedName>
    <definedName name="事業分野">'[7]要望書 (様式)'!$L$72:$L$85</definedName>
    <definedName name="担当者" localSheetId="3">[8]リスト!$A$2:$A$9</definedName>
    <definedName name="担当者" localSheetId="5">[8]リスト!$A$2:$A$9</definedName>
    <definedName name="担当者" localSheetId="4">[8]リスト!$A$2:$A$9</definedName>
    <definedName name="担当者">[9]リスト!$A$2:$A$9</definedName>
    <definedName name="日" localSheetId="5">[5]空き店舗・民家等のリフォーム!$A$612:$A$646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3" i="19" l="1"/>
  <c r="K182" i="19"/>
  <c r="X183" i="19"/>
  <c r="L8" i="45" l="1"/>
  <c r="L28" i="43" l="1"/>
  <c r="L27" i="43"/>
  <c r="L22" i="43"/>
  <c r="L21" i="43"/>
  <c r="L16" i="43"/>
  <c r="L15" i="43"/>
  <c r="L10" i="43"/>
  <c r="L9" i="43"/>
  <c r="L4" i="43"/>
  <c r="L3" i="43"/>
  <c r="L6" i="45"/>
  <c r="L4" i="45"/>
  <c r="AW155" i="19"/>
  <c r="AX80" i="19" l="1"/>
  <c r="AW80" i="19" s="1"/>
  <c r="L7" i="45" l="1"/>
  <c r="AW295" i="19" l="1"/>
  <c r="AW294" i="19"/>
  <c r="AW288" i="19"/>
  <c r="AW287" i="19"/>
  <c r="T1" i="48" l="1"/>
  <c r="A31" i="50"/>
  <c r="A30" i="50"/>
  <c r="A29" i="50"/>
  <c r="A22" i="50"/>
  <c r="A19" i="50"/>
  <c r="A18" i="50"/>
  <c r="A17" i="50"/>
  <c r="A16" i="50"/>
  <c r="A15" i="50"/>
  <c r="A14" i="50"/>
  <c r="A13" i="50"/>
  <c r="A12" i="50"/>
  <c r="A11" i="50"/>
  <c r="A10" i="50"/>
  <c r="A9" i="50"/>
  <c r="A8" i="50"/>
  <c r="A6" i="50"/>
  <c r="A5" i="50"/>
  <c r="C148" i="49"/>
  <c r="X97" i="48"/>
  <c r="T97" i="48"/>
  <c r="P97" i="48"/>
  <c r="M97" i="48"/>
  <c r="J97" i="48"/>
  <c r="B97" i="48"/>
  <c r="C97" i="48" s="1"/>
  <c r="X96" i="48"/>
  <c r="T96" i="48"/>
  <c r="P96" i="48"/>
  <c r="M96" i="48"/>
  <c r="J96" i="48"/>
  <c r="B96" i="48"/>
  <c r="C96" i="48" s="1"/>
  <c r="X95" i="48"/>
  <c r="T95" i="48"/>
  <c r="P95" i="48"/>
  <c r="M95" i="48"/>
  <c r="J95" i="48"/>
  <c r="B95" i="48"/>
  <c r="C95" i="48" s="1"/>
  <c r="X94" i="48"/>
  <c r="T94" i="48"/>
  <c r="P94" i="48"/>
  <c r="M94" i="48"/>
  <c r="J94" i="48"/>
  <c r="B94" i="48"/>
  <c r="C94" i="48" s="1"/>
  <c r="X93" i="48"/>
  <c r="T93" i="48"/>
  <c r="P93" i="48"/>
  <c r="M93" i="48"/>
  <c r="J93" i="48"/>
  <c r="B93" i="48"/>
  <c r="C93" i="48" s="1"/>
  <c r="X92" i="48"/>
  <c r="T92" i="48"/>
  <c r="P92" i="48"/>
  <c r="M92" i="48"/>
  <c r="J92" i="48"/>
  <c r="B92" i="48"/>
  <c r="C92" i="48" s="1"/>
  <c r="X91" i="48"/>
  <c r="T91" i="48"/>
  <c r="P91" i="48"/>
  <c r="M91" i="48"/>
  <c r="J91" i="48"/>
  <c r="B91" i="48"/>
  <c r="C91" i="48" s="1"/>
  <c r="X90" i="48"/>
  <c r="T90" i="48"/>
  <c r="P90" i="48"/>
  <c r="M90" i="48"/>
  <c r="J90" i="48"/>
  <c r="B90" i="48"/>
  <c r="C90" i="48" s="1"/>
  <c r="X89" i="48"/>
  <c r="T89" i="48"/>
  <c r="P89" i="48"/>
  <c r="M89" i="48"/>
  <c r="J89" i="48"/>
  <c r="B89" i="48"/>
  <c r="C89" i="48" s="1"/>
  <c r="X88" i="48"/>
  <c r="T88" i="48"/>
  <c r="P88" i="48"/>
  <c r="M88" i="48"/>
  <c r="J88" i="48"/>
  <c r="B88" i="48"/>
  <c r="C88" i="48" s="1"/>
  <c r="X87" i="48"/>
  <c r="T87" i="48"/>
  <c r="P87" i="48"/>
  <c r="M87" i="48"/>
  <c r="J87" i="48"/>
  <c r="B87" i="48"/>
  <c r="C87" i="48" s="1"/>
  <c r="X86" i="48"/>
  <c r="T86" i="48"/>
  <c r="P86" i="48"/>
  <c r="M86" i="48"/>
  <c r="J86" i="48"/>
  <c r="B86" i="48"/>
  <c r="C86" i="48" s="1"/>
  <c r="X85" i="48"/>
  <c r="T85" i="48"/>
  <c r="P85" i="48"/>
  <c r="M85" i="48"/>
  <c r="J85" i="48"/>
  <c r="B85" i="48"/>
  <c r="C85" i="48" s="1"/>
  <c r="X84" i="48"/>
  <c r="T84" i="48"/>
  <c r="P84" i="48"/>
  <c r="M84" i="48"/>
  <c r="J84" i="48"/>
  <c r="B84" i="48"/>
  <c r="C84" i="48" s="1"/>
  <c r="X83" i="48"/>
  <c r="T83" i="48"/>
  <c r="P83" i="48"/>
  <c r="M83" i="48"/>
  <c r="J83" i="48"/>
  <c r="B83" i="48"/>
  <c r="C83" i="48" s="1"/>
  <c r="X82" i="48"/>
  <c r="T82" i="48"/>
  <c r="P82" i="48"/>
  <c r="M82" i="48"/>
  <c r="J82" i="48"/>
  <c r="B82" i="48"/>
  <c r="C82" i="48" s="1"/>
  <c r="X81" i="48"/>
  <c r="T81" i="48"/>
  <c r="P81" i="48"/>
  <c r="M81" i="48"/>
  <c r="J81" i="48"/>
  <c r="B81" i="48"/>
  <c r="C81" i="48" s="1"/>
  <c r="X80" i="48"/>
  <c r="T80" i="48"/>
  <c r="P80" i="48"/>
  <c r="M80" i="48"/>
  <c r="J80" i="48"/>
  <c r="B80" i="48"/>
  <c r="C80" i="48" s="1"/>
  <c r="X79" i="48"/>
  <c r="T79" i="48"/>
  <c r="P79" i="48"/>
  <c r="M79" i="48"/>
  <c r="J79" i="48"/>
  <c r="B79" i="48"/>
  <c r="C79" i="48" s="1"/>
  <c r="X78" i="48"/>
  <c r="T78" i="48"/>
  <c r="P78" i="48"/>
  <c r="M78" i="48"/>
  <c r="J78" i="48"/>
  <c r="B78" i="48"/>
  <c r="C78" i="48" s="1"/>
  <c r="X77" i="48"/>
  <c r="T77" i="48"/>
  <c r="P77" i="48"/>
  <c r="M77" i="48"/>
  <c r="J77" i="48"/>
  <c r="B77" i="48"/>
  <c r="C77" i="48" s="1"/>
  <c r="X76" i="48"/>
  <c r="T76" i="48"/>
  <c r="P76" i="48"/>
  <c r="M76" i="48"/>
  <c r="J76" i="48"/>
  <c r="B76" i="48"/>
  <c r="C76" i="48" s="1"/>
  <c r="X75" i="48"/>
  <c r="T75" i="48"/>
  <c r="P75" i="48"/>
  <c r="M75" i="48"/>
  <c r="J75" i="48"/>
  <c r="B75" i="48"/>
  <c r="C75" i="48" s="1"/>
  <c r="X74" i="48"/>
  <c r="T74" i="48"/>
  <c r="P74" i="48"/>
  <c r="M74" i="48"/>
  <c r="J74" i="48"/>
  <c r="B74" i="48"/>
  <c r="C74" i="48" s="1"/>
  <c r="X73" i="48"/>
  <c r="T73" i="48"/>
  <c r="P73" i="48"/>
  <c r="M73" i="48"/>
  <c r="J73" i="48"/>
  <c r="B73" i="48"/>
  <c r="C73" i="48" s="1"/>
  <c r="X72" i="48"/>
  <c r="T72" i="48"/>
  <c r="P72" i="48"/>
  <c r="M72" i="48"/>
  <c r="J72" i="48"/>
  <c r="B72" i="48"/>
  <c r="C72" i="48" s="1"/>
  <c r="X71" i="48"/>
  <c r="T71" i="48"/>
  <c r="P71" i="48"/>
  <c r="M71" i="48"/>
  <c r="J71" i="48"/>
  <c r="B71" i="48"/>
  <c r="C71" i="48" s="1"/>
  <c r="X70" i="48"/>
  <c r="T70" i="48"/>
  <c r="P70" i="48"/>
  <c r="M70" i="48"/>
  <c r="J70" i="48"/>
  <c r="B70" i="48"/>
  <c r="C70" i="48" s="1"/>
  <c r="X69" i="48"/>
  <c r="T69" i="48"/>
  <c r="P69" i="48"/>
  <c r="M69" i="48"/>
  <c r="J69" i="48"/>
  <c r="B69" i="48"/>
  <c r="C69" i="48" s="1"/>
  <c r="X68" i="48"/>
  <c r="T68" i="48"/>
  <c r="P68" i="48"/>
  <c r="M68" i="48"/>
  <c r="J68" i="48"/>
  <c r="B68" i="48"/>
  <c r="C68" i="48" s="1"/>
  <c r="X67" i="48"/>
  <c r="T67" i="48"/>
  <c r="P67" i="48"/>
  <c r="M67" i="48"/>
  <c r="J67" i="48"/>
  <c r="B67" i="48"/>
  <c r="C67" i="48" s="1"/>
  <c r="X66" i="48"/>
  <c r="T66" i="48"/>
  <c r="P66" i="48"/>
  <c r="M66" i="48"/>
  <c r="J66" i="48"/>
  <c r="B66" i="48"/>
  <c r="C66" i="48" s="1"/>
  <c r="X65" i="48"/>
  <c r="T65" i="48"/>
  <c r="P65" i="48"/>
  <c r="M65" i="48"/>
  <c r="J65" i="48"/>
  <c r="B65" i="48"/>
  <c r="C65" i="48" s="1"/>
  <c r="X64" i="48"/>
  <c r="T64" i="48"/>
  <c r="P64" i="48"/>
  <c r="M64" i="48"/>
  <c r="J64" i="48"/>
  <c r="B64" i="48"/>
  <c r="C64" i="48" s="1"/>
  <c r="X63" i="48"/>
  <c r="T63" i="48"/>
  <c r="P63" i="48"/>
  <c r="M63" i="48"/>
  <c r="J63" i="48"/>
  <c r="B63" i="48"/>
  <c r="C63" i="48" s="1"/>
  <c r="X62" i="48"/>
  <c r="T62" i="48"/>
  <c r="P62" i="48"/>
  <c r="M62" i="48"/>
  <c r="J62" i="48"/>
  <c r="B62" i="48"/>
  <c r="C62" i="48" s="1"/>
  <c r="X61" i="48"/>
  <c r="T61" i="48"/>
  <c r="P61" i="48"/>
  <c r="M61" i="48"/>
  <c r="J61" i="48"/>
  <c r="B61" i="48"/>
  <c r="C61" i="48" s="1"/>
  <c r="X60" i="48"/>
  <c r="T60" i="48"/>
  <c r="P60" i="48"/>
  <c r="M60" i="48"/>
  <c r="J60" i="48"/>
  <c r="B60" i="48"/>
  <c r="C60" i="48" s="1"/>
  <c r="X59" i="48"/>
  <c r="T59" i="48"/>
  <c r="P59" i="48"/>
  <c r="M59" i="48"/>
  <c r="J59" i="48"/>
  <c r="B59" i="48"/>
  <c r="C59" i="48" s="1"/>
  <c r="X58" i="48"/>
  <c r="T58" i="48"/>
  <c r="P58" i="48"/>
  <c r="M58" i="48"/>
  <c r="J58" i="48"/>
  <c r="B58" i="48"/>
  <c r="C58" i="48" s="1"/>
  <c r="X57" i="48"/>
  <c r="T57" i="48"/>
  <c r="P57" i="48"/>
  <c r="M57" i="48"/>
  <c r="J57" i="48"/>
  <c r="B57" i="48"/>
  <c r="C57" i="48" s="1"/>
  <c r="X56" i="48"/>
  <c r="T56" i="48"/>
  <c r="P56" i="48"/>
  <c r="M56" i="48"/>
  <c r="J56" i="48"/>
  <c r="B56" i="48"/>
  <c r="C56" i="48" s="1"/>
  <c r="X55" i="48"/>
  <c r="T55" i="48"/>
  <c r="P55" i="48"/>
  <c r="M55" i="48"/>
  <c r="J55" i="48"/>
  <c r="B55" i="48"/>
  <c r="C55" i="48" s="1"/>
  <c r="X54" i="48"/>
  <c r="T54" i="48"/>
  <c r="P54" i="48"/>
  <c r="M54" i="48"/>
  <c r="J54" i="48"/>
  <c r="B54" i="48"/>
  <c r="C54" i="48" s="1"/>
  <c r="X53" i="48"/>
  <c r="T53" i="48"/>
  <c r="P53" i="48"/>
  <c r="M53" i="48"/>
  <c r="J53" i="48"/>
  <c r="B53" i="48"/>
  <c r="C53" i="48" s="1"/>
  <c r="X52" i="48"/>
  <c r="T52" i="48"/>
  <c r="P52" i="48"/>
  <c r="M52" i="48"/>
  <c r="J52" i="48"/>
  <c r="B52" i="48"/>
  <c r="C52" i="48" s="1"/>
  <c r="X51" i="48"/>
  <c r="T51" i="48"/>
  <c r="P51" i="48"/>
  <c r="M51" i="48"/>
  <c r="J51" i="48"/>
  <c r="B51" i="48"/>
  <c r="C51" i="48" s="1"/>
  <c r="X50" i="48"/>
  <c r="T50" i="48"/>
  <c r="P50" i="48"/>
  <c r="M50" i="48"/>
  <c r="J50" i="48"/>
  <c r="B50" i="48"/>
  <c r="C50" i="48" s="1"/>
  <c r="X49" i="48"/>
  <c r="T49" i="48"/>
  <c r="P49" i="48"/>
  <c r="M49" i="48"/>
  <c r="J49" i="48"/>
  <c r="B49" i="48"/>
  <c r="C49" i="48" s="1"/>
  <c r="X48" i="48"/>
  <c r="T48" i="48"/>
  <c r="P48" i="48"/>
  <c r="M48" i="48"/>
  <c r="J48" i="48"/>
  <c r="B48" i="48"/>
  <c r="C48" i="48" s="1"/>
  <c r="X47" i="48"/>
  <c r="T47" i="48"/>
  <c r="P47" i="48"/>
  <c r="M47" i="48"/>
  <c r="J47" i="48"/>
  <c r="B47" i="48"/>
  <c r="C47" i="48" s="1"/>
  <c r="X46" i="48"/>
  <c r="T46" i="48"/>
  <c r="P46" i="48"/>
  <c r="M46" i="48"/>
  <c r="J46" i="48"/>
  <c r="B46" i="48"/>
  <c r="C46" i="48" s="1"/>
  <c r="X45" i="48"/>
  <c r="T45" i="48"/>
  <c r="P45" i="48"/>
  <c r="M45" i="48"/>
  <c r="J45" i="48"/>
  <c r="B45" i="48"/>
  <c r="C45" i="48" s="1"/>
  <c r="X44" i="48"/>
  <c r="T44" i="48"/>
  <c r="P44" i="48"/>
  <c r="M44" i="48"/>
  <c r="J44" i="48"/>
  <c r="B44" i="48"/>
  <c r="C44" i="48" s="1"/>
  <c r="X43" i="48"/>
  <c r="T43" i="48"/>
  <c r="P43" i="48"/>
  <c r="M43" i="48"/>
  <c r="J43" i="48"/>
  <c r="B43" i="48"/>
  <c r="C43" i="48" s="1"/>
  <c r="X42" i="48"/>
  <c r="T42" i="48"/>
  <c r="P42" i="48"/>
  <c r="M42" i="48"/>
  <c r="J42" i="48"/>
  <c r="B42" i="48"/>
  <c r="C42" i="48" s="1"/>
  <c r="X41" i="48"/>
  <c r="T41" i="48"/>
  <c r="P41" i="48"/>
  <c r="M41" i="48"/>
  <c r="J41" i="48"/>
  <c r="B41" i="48"/>
  <c r="C41" i="48" s="1"/>
  <c r="X40" i="48"/>
  <c r="T40" i="48"/>
  <c r="P40" i="48"/>
  <c r="M40" i="48"/>
  <c r="J40" i="48"/>
  <c r="B40" i="48"/>
  <c r="C40" i="48" s="1"/>
  <c r="X39" i="48"/>
  <c r="T39" i="48"/>
  <c r="P39" i="48"/>
  <c r="M39" i="48"/>
  <c r="J39" i="48"/>
  <c r="B39" i="48"/>
  <c r="C39" i="48" s="1"/>
  <c r="X38" i="48"/>
  <c r="T38" i="48"/>
  <c r="P38" i="48"/>
  <c r="M38" i="48"/>
  <c r="J38" i="48"/>
  <c r="B38" i="48"/>
  <c r="C38" i="48" s="1"/>
  <c r="X37" i="48"/>
  <c r="T37" i="48"/>
  <c r="P37" i="48"/>
  <c r="M37" i="48"/>
  <c r="J37" i="48"/>
  <c r="B37" i="48"/>
  <c r="C37" i="48" s="1"/>
  <c r="X36" i="48"/>
  <c r="T36" i="48"/>
  <c r="P36" i="48"/>
  <c r="M36" i="48"/>
  <c r="J36" i="48"/>
  <c r="B36" i="48"/>
  <c r="C36" i="48" s="1"/>
  <c r="X35" i="48"/>
  <c r="T35" i="48"/>
  <c r="P35" i="48"/>
  <c r="M35" i="48"/>
  <c r="J35" i="48"/>
  <c r="B35" i="48"/>
  <c r="C35" i="48" s="1"/>
  <c r="X34" i="48"/>
  <c r="T34" i="48"/>
  <c r="P34" i="48"/>
  <c r="M34" i="48"/>
  <c r="J34" i="48"/>
  <c r="B34" i="48"/>
  <c r="C34" i="48" s="1"/>
  <c r="X33" i="48"/>
  <c r="T33" i="48"/>
  <c r="P33" i="48"/>
  <c r="M33" i="48"/>
  <c r="J33" i="48"/>
  <c r="B33" i="48"/>
  <c r="C33" i="48" s="1"/>
  <c r="X32" i="48"/>
  <c r="T32" i="48"/>
  <c r="P32" i="48"/>
  <c r="M32" i="48"/>
  <c r="J32" i="48"/>
  <c r="B32" i="48"/>
  <c r="C32" i="48" s="1"/>
  <c r="X31" i="48"/>
  <c r="T31" i="48"/>
  <c r="P31" i="48"/>
  <c r="M31" i="48"/>
  <c r="J31" i="48"/>
  <c r="B31" i="48"/>
  <c r="C31" i="48" s="1"/>
  <c r="X30" i="48"/>
  <c r="T30" i="48"/>
  <c r="P30" i="48"/>
  <c r="M30" i="48"/>
  <c r="J30" i="48"/>
  <c r="B30" i="48"/>
  <c r="C30" i="48" s="1"/>
  <c r="X29" i="48"/>
  <c r="T29" i="48"/>
  <c r="P29" i="48"/>
  <c r="M29" i="48"/>
  <c r="J29" i="48"/>
  <c r="B29" i="48"/>
  <c r="C29" i="48" s="1"/>
  <c r="X28" i="48"/>
  <c r="T28" i="48"/>
  <c r="P28" i="48"/>
  <c r="M28" i="48"/>
  <c r="J28" i="48"/>
  <c r="B28" i="48"/>
  <c r="C28" i="48" s="1"/>
  <c r="X27" i="48"/>
  <c r="T27" i="48"/>
  <c r="P27" i="48"/>
  <c r="M27" i="48"/>
  <c r="J27" i="48"/>
  <c r="B27" i="48"/>
  <c r="C27" i="48" s="1"/>
  <c r="X26" i="48"/>
  <c r="T26" i="48"/>
  <c r="P26" i="48"/>
  <c r="M26" i="48"/>
  <c r="J26" i="48"/>
  <c r="B26" i="48"/>
  <c r="C26" i="48" s="1"/>
  <c r="X25" i="48"/>
  <c r="T25" i="48"/>
  <c r="P25" i="48"/>
  <c r="M25" i="48"/>
  <c r="J25" i="48"/>
  <c r="B25" i="48"/>
  <c r="C25" i="48" s="1"/>
  <c r="X24" i="48"/>
  <c r="T24" i="48"/>
  <c r="P24" i="48"/>
  <c r="M24" i="48"/>
  <c r="J24" i="48"/>
  <c r="B24" i="48"/>
  <c r="C24" i="48" s="1"/>
  <c r="X23" i="48"/>
  <c r="T23" i="48"/>
  <c r="P23" i="48"/>
  <c r="M23" i="48"/>
  <c r="J23" i="48"/>
  <c r="B23" i="48"/>
  <c r="C23" i="48" s="1"/>
  <c r="X22" i="48"/>
  <c r="T22" i="48"/>
  <c r="P22" i="48"/>
  <c r="M22" i="48"/>
  <c r="J22" i="48"/>
  <c r="B22" i="48"/>
  <c r="C22" i="48" s="1"/>
  <c r="X21" i="48"/>
  <c r="T21" i="48"/>
  <c r="P21" i="48"/>
  <c r="M21" i="48"/>
  <c r="J21" i="48"/>
  <c r="B21" i="48"/>
  <c r="C21" i="48" s="1"/>
  <c r="X20" i="48"/>
  <c r="T20" i="48"/>
  <c r="P20" i="48"/>
  <c r="M20" i="48"/>
  <c r="J20" i="48"/>
  <c r="B20" i="48"/>
  <c r="C20" i="48" s="1"/>
  <c r="X19" i="48"/>
  <c r="T19" i="48"/>
  <c r="P19" i="48"/>
  <c r="M19" i="48"/>
  <c r="J19" i="48"/>
  <c r="B19" i="48"/>
  <c r="C19" i="48" s="1"/>
  <c r="X18" i="48"/>
  <c r="T18" i="48"/>
  <c r="P18" i="48"/>
  <c r="M18" i="48"/>
  <c r="J18" i="48"/>
  <c r="B18" i="48"/>
  <c r="C18" i="48" s="1"/>
  <c r="X17" i="48"/>
  <c r="T17" i="48"/>
  <c r="P17" i="48"/>
  <c r="M17" i="48"/>
  <c r="J17" i="48"/>
  <c r="B17" i="48"/>
  <c r="C17" i="48" s="1"/>
  <c r="X16" i="48"/>
  <c r="T16" i="48"/>
  <c r="P16" i="48"/>
  <c r="M16" i="48"/>
  <c r="J16" i="48"/>
  <c r="B16" i="48"/>
  <c r="C16" i="48" s="1"/>
  <c r="X15" i="48"/>
  <c r="T15" i="48"/>
  <c r="P15" i="48"/>
  <c r="M15" i="48"/>
  <c r="J15" i="48"/>
  <c r="B15" i="48"/>
  <c r="C15" i="48" s="1"/>
  <c r="X14" i="48"/>
  <c r="T14" i="48"/>
  <c r="P14" i="48"/>
  <c r="M14" i="48"/>
  <c r="J14" i="48"/>
  <c r="B14" i="48"/>
  <c r="C14" i="48" s="1"/>
  <c r="X13" i="48"/>
  <c r="T13" i="48"/>
  <c r="P13" i="48"/>
  <c r="M13" i="48"/>
  <c r="J13" i="48"/>
  <c r="B13" i="48"/>
  <c r="C13" i="48" s="1"/>
  <c r="X12" i="48"/>
  <c r="T12" i="48"/>
  <c r="P12" i="48"/>
  <c r="M12" i="48"/>
  <c r="J12" i="48"/>
  <c r="B12" i="48"/>
  <c r="C12" i="48" s="1"/>
  <c r="X11" i="48"/>
  <c r="T11" i="48"/>
  <c r="P11" i="48"/>
  <c r="M11" i="48"/>
  <c r="J11" i="48"/>
  <c r="B11" i="48"/>
  <c r="C11" i="48" s="1"/>
  <c r="X10" i="48"/>
  <c r="T10" i="48"/>
  <c r="P10" i="48"/>
  <c r="M10" i="48"/>
  <c r="J10" i="48"/>
  <c r="B10" i="48"/>
  <c r="C10" i="48" s="1"/>
  <c r="X9" i="48"/>
  <c r="T9" i="48"/>
  <c r="P9" i="48"/>
  <c r="M9" i="48"/>
  <c r="J9" i="48"/>
  <c r="B9" i="48"/>
  <c r="C9" i="48" s="1"/>
  <c r="X8" i="48"/>
  <c r="T8" i="48"/>
  <c r="P8" i="48"/>
  <c r="M8" i="48"/>
  <c r="J8" i="48"/>
  <c r="B8" i="48"/>
  <c r="C8" i="48" s="1"/>
  <c r="X7" i="48"/>
  <c r="T7" i="48"/>
  <c r="P7" i="48"/>
  <c r="M7" i="48"/>
  <c r="J7" i="48"/>
  <c r="B7" i="48"/>
  <c r="C7" i="48" s="1"/>
  <c r="X6" i="48"/>
  <c r="T6" i="48"/>
  <c r="P6" i="48"/>
  <c r="M6" i="48"/>
  <c r="J6" i="48"/>
  <c r="B6" i="48"/>
  <c r="C6" i="48" s="1"/>
  <c r="X5" i="48"/>
  <c r="T5" i="48"/>
  <c r="P5" i="48"/>
  <c r="M5" i="48"/>
  <c r="J5" i="48"/>
  <c r="B5" i="48"/>
  <c r="C5" i="48" s="1"/>
  <c r="X4" i="48"/>
  <c r="T4" i="48"/>
  <c r="P4" i="48"/>
  <c r="M4" i="48"/>
  <c r="J4" i="48"/>
  <c r="B4" i="48"/>
  <c r="C4" i="48" s="1"/>
  <c r="AN24" i="49" l="1"/>
  <c r="G3" i="49"/>
  <c r="K3" i="49"/>
  <c r="O3" i="49"/>
  <c r="S3" i="49"/>
  <c r="W3" i="49"/>
  <c r="AA3" i="49"/>
  <c r="AE3" i="49"/>
  <c r="AI3" i="49"/>
  <c r="AM3" i="49"/>
  <c r="AQ3" i="49"/>
  <c r="AU3" i="49"/>
  <c r="AY3" i="49"/>
  <c r="BC3" i="49"/>
  <c r="BG3" i="49"/>
  <c r="BK3" i="49"/>
  <c r="BO3" i="49"/>
  <c r="BS3" i="49"/>
  <c r="C4" i="49"/>
  <c r="G4" i="49"/>
  <c r="K4" i="49"/>
  <c r="O4" i="49"/>
  <c r="S4" i="49"/>
  <c r="W4" i="49"/>
  <c r="AA4" i="49"/>
  <c r="AE4" i="49"/>
  <c r="AI4" i="49"/>
  <c r="AM4" i="49"/>
  <c r="AQ4" i="49"/>
  <c r="AU4" i="49"/>
  <c r="AY4" i="49"/>
  <c r="BC4" i="49"/>
  <c r="BG4" i="49"/>
  <c r="BK4" i="49"/>
  <c r="BO4" i="49"/>
  <c r="BS4" i="49"/>
  <c r="C5" i="49"/>
  <c r="G5" i="49"/>
  <c r="K5" i="49"/>
  <c r="O5" i="49"/>
  <c r="S5" i="49"/>
  <c r="W5" i="49"/>
  <c r="AA5" i="49"/>
  <c r="AE5" i="49"/>
  <c r="AI5" i="49"/>
  <c r="AM5" i="49"/>
  <c r="AQ5" i="49"/>
  <c r="AU5" i="49"/>
  <c r="AY5" i="49"/>
  <c r="BC5" i="49"/>
  <c r="BG5" i="49"/>
  <c r="BK5" i="49"/>
  <c r="BO5" i="49"/>
  <c r="BS5" i="49"/>
  <c r="C6" i="49"/>
  <c r="G6" i="49"/>
  <c r="K6" i="49"/>
  <c r="O6" i="49"/>
  <c r="S6" i="49"/>
  <c r="W6" i="49"/>
  <c r="AA6" i="49"/>
  <c r="AE6" i="49"/>
  <c r="AI6" i="49"/>
  <c r="AM6" i="49"/>
  <c r="AQ6" i="49"/>
  <c r="AU6" i="49"/>
  <c r="AY6" i="49"/>
  <c r="BC6" i="49"/>
  <c r="BG6" i="49"/>
  <c r="BK6" i="49"/>
  <c r="BO6" i="49"/>
  <c r="BS6" i="49"/>
  <c r="C7" i="49"/>
  <c r="G7" i="49"/>
  <c r="K7" i="49"/>
  <c r="O7" i="49"/>
  <c r="S7" i="49"/>
  <c r="W7" i="49"/>
  <c r="AA7" i="49"/>
  <c r="AE7" i="49"/>
  <c r="AI7" i="49"/>
  <c r="AM7" i="49"/>
  <c r="AQ7" i="49"/>
  <c r="AU7" i="49"/>
  <c r="AY7" i="49"/>
  <c r="BC7" i="49"/>
  <c r="BG7" i="49"/>
  <c r="BK7" i="49"/>
  <c r="BO7" i="49"/>
  <c r="BS7" i="49"/>
  <c r="C8" i="49"/>
  <c r="G8" i="49"/>
  <c r="K8" i="49"/>
  <c r="O8" i="49"/>
  <c r="S8" i="49"/>
  <c r="W8" i="49"/>
  <c r="AA8" i="49"/>
  <c r="AE8" i="49"/>
  <c r="AI8" i="49"/>
  <c r="AM8" i="49"/>
  <c r="AQ8" i="49"/>
  <c r="AU8" i="49"/>
  <c r="AY8" i="49"/>
  <c r="BC8" i="49"/>
  <c r="BG8" i="49"/>
  <c r="BK8" i="49"/>
  <c r="BO8" i="49"/>
  <c r="BS8" i="49"/>
  <c r="C9" i="49"/>
  <c r="G9" i="49"/>
  <c r="K9" i="49"/>
  <c r="O9" i="49"/>
  <c r="S9" i="49"/>
  <c r="W9" i="49"/>
  <c r="AA9" i="49"/>
  <c r="AE9" i="49"/>
  <c r="AI9" i="49"/>
  <c r="AM9" i="49"/>
  <c r="AQ9" i="49"/>
  <c r="AU9" i="49"/>
  <c r="AY9" i="49"/>
  <c r="BC9" i="49"/>
  <c r="BG9" i="49"/>
  <c r="BK9" i="49"/>
  <c r="BO9" i="49"/>
  <c r="BS9" i="49"/>
  <c r="C10" i="49"/>
  <c r="G10" i="49"/>
  <c r="K10" i="49"/>
  <c r="O10" i="49"/>
  <c r="S10" i="49"/>
  <c r="W10" i="49"/>
  <c r="AA10" i="49"/>
  <c r="AE10" i="49"/>
  <c r="AI10" i="49"/>
  <c r="AM10" i="49"/>
  <c r="AQ10" i="49"/>
  <c r="AU10" i="49"/>
  <c r="AY10" i="49"/>
  <c r="BC10" i="49"/>
  <c r="BG10" i="49"/>
  <c r="BK10" i="49"/>
  <c r="BO10" i="49"/>
  <c r="BS10" i="49"/>
  <c r="C11" i="49"/>
  <c r="G11" i="49"/>
  <c r="K11" i="49"/>
  <c r="O11" i="49"/>
  <c r="S11" i="49"/>
  <c r="W11" i="49"/>
  <c r="AA11" i="49"/>
  <c r="AE11" i="49"/>
  <c r="AI11" i="49"/>
  <c r="AM11" i="49"/>
  <c r="AQ11" i="49"/>
  <c r="AU11" i="49"/>
  <c r="AY11" i="49"/>
  <c r="BC11" i="49"/>
  <c r="BG11" i="49"/>
  <c r="BK11" i="49"/>
  <c r="BO11" i="49"/>
  <c r="BS11" i="49"/>
  <c r="C12" i="49"/>
  <c r="G12" i="49"/>
  <c r="K12" i="49"/>
  <c r="O12" i="49"/>
  <c r="S12" i="49"/>
  <c r="W12" i="49"/>
  <c r="AA12" i="49"/>
  <c r="AE12" i="49"/>
  <c r="AI12" i="49"/>
  <c r="AM12" i="49"/>
  <c r="AQ12" i="49"/>
  <c r="AU12" i="49"/>
  <c r="AY12" i="49"/>
  <c r="BC12" i="49"/>
  <c r="BG12" i="49"/>
  <c r="BK12" i="49"/>
  <c r="BS12" i="49"/>
  <c r="C13" i="49"/>
  <c r="G13" i="49"/>
  <c r="K13" i="49"/>
  <c r="O13" i="49"/>
  <c r="S13" i="49"/>
  <c r="W13" i="49"/>
  <c r="AA13" i="49"/>
  <c r="AE13" i="49"/>
  <c r="AI13" i="49"/>
  <c r="AM13" i="49"/>
  <c r="AQ13" i="49"/>
  <c r="AU13" i="49"/>
  <c r="AY13" i="49"/>
  <c r="BC13" i="49"/>
  <c r="BG13" i="49"/>
  <c r="BK13" i="49"/>
  <c r="BS13" i="49"/>
  <c r="C14" i="49"/>
  <c r="G14" i="49"/>
  <c r="K14" i="49"/>
  <c r="O14" i="49"/>
  <c r="S14" i="49"/>
  <c r="W14" i="49"/>
  <c r="AA14" i="49"/>
  <c r="AE14" i="49"/>
  <c r="AI14" i="49"/>
  <c r="AM14" i="49"/>
  <c r="AQ14" i="49"/>
  <c r="AU14" i="49"/>
  <c r="AY14" i="49"/>
  <c r="BD14" i="49"/>
  <c r="BL14" i="49"/>
  <c r="D15" i="49"/>
  <c r="L15" i="49"/>
  <c r="T15" i="49"/>
  <c r="AB15" i="49"/>
  <c r="AJ15" i="49"/>
  <c r="AR15" i="49"/>
  <c r="AZ15" i="49"/>
  <c r="BH15" i="49"/>
  <c r="BT15" i="49"/>
  <c r="H16" i="49"/>
  <c r="P16" i="49"/>
  <c r="X16" i="49"/>
  <c r="AF16" i="49"/>
  <c r="AN16" i="49"/>
  <c r="AV16" i="49"/>
  <c r="BD16" i="49"/>
  <c r="BL16" i="49"/>
  <c r="D17" i="49"/>
  <c r="L17" i="49"/>
  <c r="T17" i="49"/>
  <c r="AB17" i="49"/>
  <c r="AJ17" i="49"/>
  <c r="AR17" i="49"/>
  <c r="AZ17" i="49"/>
  <c r="BH17" i="49"/>
  <c r="BT17" i="49"/>
  <c r="H18" i="49"/>
  <c r="P18" i="49"/>
  <c r="X18" i="49"/>
  <c r="AF18" i="49"/>
  <c r="AN18" i="49"/>
  <c r="AV18" i="49"/>
  <c r="BD18" i="49"/>
  <c r="BL18" i="49"/>
  <c r="D19" i="49"/>
  <c r="L19" i="49"/>
  <c r="T19" i="49"/>
  <c r="AB19" i="49"/>
  <c r="AJ19" i="49"/>
  <c r="AR19" i="49"/>
  <c r="AZ19" i="49"/>
  <c r="BH19" i="49"/>
  <c r="BT19" i="49"/>
  <c r="H20" i="49"/>
  <c r="P20" i="49"/>
  <c r="X20" i="49"/>
  <c r="AF20" i="49"/>
  <c r="AN20" i="49"/>
  <c r="AV20" i="49"/>
  <c r="BD20" i="49"/>
  <c r="BL20" i="49"/>
  <c r="D21" i="49"/>
  <c r="L21" i="49"/>
  <c r="T21" i="49"/>
  <c r="AB21" i="49"/>
  <c r="AJ21" i="49"/>
  <c r="AR21" i="49"/>
  <c r="AZ21" i="49"/>
  <c r="BH21" i="49"/>
  <c r="BT21" i="49"/>
  <c r="H22" i="49"/>
  <c r="P22" i="49"/>
  <c r="X22" i="49"/>
  <c r="AF22" i="49"/>
  <c r="AN22" i="49"/>
  <c r="AV22" i="49"/>
  <c r="BD22" i="49"/>
  <c r="BL22" i="49"/>
  <c r="D23" i="49"/>
  <c r="L23" i="49"/>
  <c r="T23" i="49"/>
  <c r="AB23" i="49"/>
  <c r="AJ23" i="49"/>
  <c r="AR23" i="49"/>
  <c r="AZ23" i="49"/>
  <c r="BH23" i="49"/>
  <c r="BT23" i="49"/>
  <c r="H24" i="49"/>
  <c r="P24" i="49"/>
  <c r="X24" i="49"/>
  <c r="AF24" i="49"/>
  <c r="C3" i="49"/>
  <c r="BS52" i="49"/>
  <c r="BC52" i="49"/>
  <c r="AU52" i="49"/>
  <c r="AQ52" i="49"/>
  <c r="AM52" i="49"/>
  <c r="AA52" i="49"/>
  <c r="K52" i="49"/>
  <c r="G52" i="49"/>
  <c r="C52" i="49"/>
  <c r="BS51" i="49"/>
  <c r="BC51" i="49"/>
  <c r="AU51" i="49"/>
  <c r="AQ51" i="49"/>
  <c r="AM51" i="49"/>
  <c r="AA51" i="49"/>
  <c r="K51" i="49"/>
  <c r="G51" i="49"/>
  <c r="C51" i="49"/>
  <c r="BS50" i="49"/>
  <c r="BC50" i="49"/>
  <c r="AU50" i="49"/>
  <c r="AQ50" i="49"/>
  <c r="AM50" i="49"/>
  <c r="AA50" i="49"/>
  <c r="K50" i="49"/>
  <c r="G50" i="49"/>
  <c r="C50" i="49"/>
  <c r="BS49" i="49"/>
  <c r="BC49" i="49"/>
  <c r="AU49" i="49"/>
  <c r="AQ49" i="49"/>
  <c r="AM49" i="49"/>
  <c r="AA49" i="49"/>
  <c r="K49" i="49"/>
  <c r="G49" i="49"/>
  <c r="C49" i="49"/>
  <c r="BS48" i="49"/>
  <c r="BC48" i="49"/>
  <c r="AU48" i="49"/>
  <c r="AQ48" i="49"/>
  <c r="AM48" i="49"/>
  <c r="AA48" i="49"/>
  <c r="K48" i="49"/>
  <c r="G48" i="49"/>
  <c r="C48" i="49"/>
  <c r="BS47" i="49"/>
  <c r="BC47" i="49"/>
  <c r="AU47" i="49"/>
  <c r="AQ47" i="49"/>
  <c r="AM47" i="49"/>
  <c r="AA47" i="49"/>
  <c r="K47" i="49"/>
  <c r="G47" i="49"/>
  <c r="C47" i="49"/>
  <c r="BS46" i="49"/>
  <c r="BC46" i="49"/>
  <c r="AU46" i="49"/>
  <c r="AQ46" i="49"/>
  <c r="AM46" i="49"/>
  <c r="AA46" i="49"/>
  <c r="K46" i="49"/>
  <c r="G46" i="49"/>
  <c r="C46" i="49"/>
  <c r="BS45" i="49"/>
  <c r="BC45" i="49"/>
  <c r="AU45" i="49"/>
  <c r="BT52" i="49"/>
  <c r="AV52" i="49"/>
  <c r="AN52" i="49"/>
  <c r="L52" i="49"/>
  <c r="D52" i="49"/>
  <c r="BD51" i="49"/>
  <c r="AR51" i="49"/>
  <c r="AB51" i="49"/>
  <c r="H51" i="49"/>
  <c r="BT50" i="49"/>
  <c r="AV50" i="49"/>
  <c r="AN50" i="49"/>
  <c r="L50" i="49"/>
  <c r="D50" i="49"/>
  <c r="BD49" i="49"/>
  <c r="AR49" i="49"/>
  <c r="AB49" i="49"/>
  <c r="H49" i="49"/>
  <c r="BT48" i="49"/>
  <c r="AV48" i="49"/>
  <c r="AN48" i="49"/>
  <c r="L48" i="49"/>
  <c r="D48" i="49"/>
  <c r="BD47" i="49"/>
  <c r="AR47" i="49"/>
  <c r="AB47" i="49"/>
  <c r="H47" i="49"/>
  <c r="BT46" i="49"/>
  <c r="AV46" i="49"/>
  <c r="AN46" i="49"/>
  <c r="L46" i="49"/>
  <c r="D46" i="49"/>
  <c r="BD45" i="49"/>
  <c r="AR45" i="49"/>
  <c r="AN45" i="49"/>
  <c r="AB45" i="49"/>
  <c r="L45" i="49"/>
  <c r="H45" i="49"/>
  <c r="D45" i="49"/>
  <c r="BT44" i="49"/>
  <c r="BD44" i="49"/>
  <c r="AV44" i="49"/>
  <c r="AR44" i="49"/>
  <c r="AN44" i="49"/>
  <c r="AB44" i="49"/>
  <c r="L44" i="49"/>
  <c r="H44" i="49"/>
  <c r="D44" i="49"/>
  <c r="BT43" i="49"/>
  <c r="BD43" i="49"/>
  <c r="AV43" i="49"/>
  <c r="AR43" i="49"/>
  <c r="AN43" i="49"/>
  <c r="AB43" i="49"/>
  <c r="L43" i="49"/>
  <c r="H43" i="49"/>
  <c r="D43" i="49"/>
  <c r="BT42" i="49"/>
  <c r="BD42" i="49"/>
  <c r="AV42" i="49"/>
  <c r="AR42" i="49"/>
  <c r="AN42" i="49"/>
  <c r="AB42" i="49"/>
  <c r="L42" i="49"/>
  <c r="H42" i="49"/>
  <c r="D42" i="49"/>
  <c r="BT41" i="49"/>
  <c r="BD41" i="49"/>
  <c r="AV41" i="49"/>
  <c r="AR41" i="49"/>
  <c r="AN41" i="49"/>
  <c r="AB41" i="49"/>
  <c r="L41" i="49"/>
  <c r="H41" i="49"/>
  <c r="D41" i="49"/>
  <c r="BT40" i="49"/>
  <c r="BD40" i="49"/>
  <c r="AV40" i="49"/>
  <c r="AR40" i="49"/>
  <c r="AN40" i="49"/>
  <c r="AB40" i="49"/>
  <c r="L40" i="49"/>
  <c r="H40" i="49"/>
  <c r="D40" i="49"/>
  <c r="BT39" i="49"/>
  <c r="BD39" i="49"/>
  <c r="AV39" i="49"/>
  <c r="AR39" i="49"/>
  <c r="AN39" i="49"/>
  <c r="AB39" i="49"/>
  <c r="L39" i="49"/>
  <c r="H39" i="49"/>
  <c r="D39" i="49"/>
  <c r="BT38" i="49"/>
  <c r="BD38" i="49"/>
  <c r="AV38" i="49"/>
  <c r="AR38" i="49"/>
  <c r="AN38" i="49"/>
  <c r="AB38" i="49"/>
  <c r="L38" i="49"/>
  <c r="H38" i="49"/>
  <c r="D38" i="49"/>
  <c r="BT37" i="49"/>
  <c r="BD37" i="49"/>
  <c r="AV37" i="49"/>
  <c r="AR37" i="49"/>
  <c r="AN37" i="49"/>
  <c r="AB37" i="49"/>
  <c r="L37" i="49"/>
  <c r="H37" i="49"/>
  <c r="D37" i="49"/>
  <c r="BT36" i="49"/>
  <c r="BD36" i="49"/>
  <c r="AV36" i="49"/>
  <c r="AR36" i="49"/>
  <c r="AN36" i="49"/>
  <c r="AB36" i="49"/>
  <c r="L36" i="49"/>
  <c r="H36" i="49"/>
  <c r="D36" i="49"/>
  <c r="BT35" i="49"/>
  <c r="BD35" i="49"/>
  <c r="AV35" i="49"/>
  <c r="AR35" i="49"/>
  <c r="AN35" i="49"/>
  <c r="AB35" i="49"/>
  <c r="L35" i="49"/>
  <c r="H35" i="49"/>
  <c r="D35" i="49"/>
  <c r="BT34" i="49"/>
  <c r="BD34" i="49"/>
  <c r="AV34" i="49"/>
  <c r="AR34" i="49"/>
  <c r="AN34" i="49"/>
  <c r="AB34" i="49"/>
  <c r="L34" i="49"/>
  <c r="H34" i="49"/>
  <c r="D34" i="49"/>
  <c r="BT33" i="49"/>
  <c r="BD33" i="49"/>
  <c r="AV33" i="49"/>
  <c r="AR33" i="49"/>
  <c r="AN33" i="49"/>
  <c r="AB33" i="49"/>
  <c r="L33" i="49"/>
  <c r="H33" i="49"/>
  <c r="D33" i="49"/>
  <c r="BT32" i="49"/>
  <c r="BL32" i="49"/>
  <c r="BH32" i="49"/>
  <c r="BD32" i="49"/>
  <c r="AZ32" i="49"/>
  <c r="AV32" i="49"/>
  <c r="AR32" i="49"/>
  <c r="AN32" i="49"/>
  <c r="AJ32" i="49"/>
  <c r="AF32" i="49"/>
  <c r="AB32" i="49"/>
  <c r="X32" i="49"/>
  <c r="T32" i="49"/>
  <c r="P32" i="49"/>
  <c r="BD52" i="49"/>
  <c r="AB52" i="49"/>
  <c r="BT51" i="49"/>
  <c r="AN51" i="49"/>
  <c r="D51" i="49"/>
  <c r="AR50" i="49"/>
  <c r="H50" i="49"/>
  <c r="AV49" i="49"/>
  <c r="L49" i="49"/>
  <c r="BD48" i="49"/>
  <c r="AB48" i="49"/>
  <c r="BT47" i="49"/>
  <c r="AN47" i="49"/>
  <c r="D47" i="49"/>
  <c r="AR46" i="49"/>
  <c r="H46" i="49"/>
  <c r="AV45" i="49"/>
  <c r="AM45" i="49"/>
  <c r="K45" i="49"/>
  <c r="C45" i="49"/>
  <c r="BC44" i="49"/>
  <c r="AQ44" i="49"/>
  <c r="AA44" i="49"/>
  <c r="G44" i="49"/>
  <c r="BS43" i="49"/>
  <c r="AU43" i="49"/>
  <c r="AM43" i="49"/>
  <c r="K43" i="49"/>
  <c r="C43" i="49"/>
  <c r="BC42" i="49"/>
  <c r="AQ42" i="49"/>
  <c r="AA42" i="49"/>
  <c r="G42" i="49"/>
  <c r="BS41" i="49"/>
  <c r="AU41" i="49"/>
  <c r="AM41" i="49"/>
  <c r="K41" i="49"/>
  <c r="C41" i="49"/>
  <c r="BC40" i="49"/>
  <c r="AQ40" i="49"/>
  <c r="AA40" i="49"/>
  <c r="G40" i="49"/>
  <c r="BS39" i="49"/>
  <c r="AU39" i="49"/>
  <c r="AM39" i="49"/>
  <c r="K39" i="49"/>
  <c r="C39" i="49"/>
  <c r="BC38" i="49"/>
  <c r="AQ38" i="49"/>
  <c r="AA38" i="49"/>
  <c r="G38" i="49"/>
  <c r="BS37" i="49"/>
  <c r="AU37" i="49"/>
  <c r="AM37" i="49"/>
  <c r="K37" i="49"/>
  <c r="C37" i="49"/>
  <c r="BC36" i="49"/>
  <c r="AQ36" i="49"/>
  <c r="AA36" i="49"/>
  <c r="G36" i="49"/>
  <c r="BS35" i="49"/>
  <c r="AU35" i="49"/>
  <c r="AM35" i="49"/>
  <c r="K35" i="49"/>
  <c r="C35" i="49"/>
  <c r="BC34" i="49"/>
  <c r="AQ34" i="49"/>
  <c r="AA34" i="49"/>
  <c r="G34" i="49"/>
  <c r="BS33" i="49"/>
  <c r="AU33" i="49"/>
  <c r="AM33" i="49"/>
  <c r="K33" i="49"/>
  <c r="C33" i="49"/>
  <c r="BK32" i="49"/>
  <c r="BC32" i="49"/>
  <c r="AU32" i="49"/>
  <c r="AM32" i="49"/>
  <c r="AE32" i="49"/>
  <c r="W32" i="49"/>
  <c r="O32" i="49"/>
  <c r="H52" i="49"/>
  <c r="L51" i="49"/>
  <c r="AB50" i="49"/>
  <c r="AN49" i="49"/>
  <c r="AR48" i="49"/>
  <c r="AV47" i="49"/>
  <c r="BD46" i="49"/>
  <c r="BT45" i="49"/>
  <c r="AA45" i="49"/>
  <c r="BS44" i="49"/>
  <c r="AM44" i="49"/>
  <c r="C44" i="49"/>
  <c r="AQ43" i="49"/>
  <c r="G43" i="49"/>
  <c r="AU42" i="49"/>
  <c r="K42" i="49"/>
  <c r="BC41" i="49"/>
  <c r="AA41" i="49"/>
  <c r="BS40" i="49"/>
  <c r="AM40" i="49"/>
  <c r="C40" i="49"/>
  <c r="AQ39" i="49"/>
  <c r="G39" i="49"/>
  <c r="AU38" i="49"/>
  <c r="K38" i="49"/>
  <c r="BC37" i="49"/>
  <c r="AA37" i="49"/>
  <c r="BS36" i="49"/>
  <c r="AM36" i="49"/>
  <c r="C36" i="49"/>
  <c r="AQ35" i="49"/>
  <c r="G35" i="49"/>
  <c r="AU34" i="49"/>
  <c r="K34" i="49"/>
  <c r="BC33" i="49"/>
  <c r="AA33" i="49"/>
  <c r="BS32" i="49"/>
  <c r="AY32" i="49"/>
  <c r="AI32" i="49"/>
  <c r="S32" i="49"/>
  <c r="K32" i="49"/>
  <c r="G32" i="49"/>
  <c r="C32" i="49"/>
  <c r="BS31" i="49"/>
  <c r="BK31" i="49"/>
  <c r="BG31" i="49"/>
  <c r="BC31" i="49"/>
  <c r="AY31" i="49"/>
  <c r="AU31" i="49"/>
  <c r="AQ31" i="49"/>
  <c r="AM31" i="49"/>
  <c r="AI31" i="49"/>
  <c r="AE31" i="49"/>
  <c r="AA31" i="49"/>
  <c r="W31" i="49"/>
  <c r="S31" i="49"/>
  <c r="O31" i="49"/>
  <c r="K31" i="49"/>
  <c r="G31" i="49"/>
  <c r="C31" i="49"/>
  <c r="BS30" i="49"/>
  <c r="BK30" i="49"/>
  <c r="BG30" i="49"/>
  <c r="BC30" i="49"/>
  <c r="AY30" i="49"/>
  <c r="AU30" i="49"/>
  <c r="AQ30" i="49"/>
  <c r="AM30" i="49"/>
  <c r="AI30" i="49"/>
  <c r="AE30" i="49"/>
  <c r="AA30" i="49"/>
  <c r="W30" i="49"/>
  <c r="S30" i="49"/>
  <c r="O30" i="49"/>
  <c r="K30" i="49"/>
  <c r="G30" i="49"/>
  <c r="C30" i="49"/>
  <c r="BS29" i="49"/>
  <c r="BK29" i="49"/>
  <c r="BG29" i="49"/>
  <c r="BC29" i="49"/>
  <c r="AY29" i="49"/>
  <c r="AU29" i="49"/>
  <c r="AQ29" i="49"/>
  <c r="AM29" i="49"/>
  <c r="AI29" i="49"/>
  <c r="AE29" i="49"/>
  <c r="AA29" i="49"/>
  <c r="W29" i="49"/>
  <c r="S29" i="49"/>
  <c r="O29" i="49"/>
  <c r="K29" i="49"/>
  <c r="G29" i="49"/>
  <c r="C29" i="49"/>
  <c r="BS28" i="49"/>
  <c r="BK28" i="49"/>
  <c r="BG28" i="49"/>
  <c r="BC28" i="49"/>
  <c r="AY28" i="49"/>
  <c r="AU28" i="49"/>
  <c r="AQ28" i="49"/>
  <c r="AM28" i="49"/>
  <c r="AI28" i="49"/>
  <c r="AE28" i="49"/>
  <c r="AA28" i="49"/>
  <c r="W28" i="49"/>
  <c r="S28" i="49"/>
  <c r="O28" i="49"/>
  <c r="K28" i="49"/>
  <c r="G28" i="49"/>
  <c r="C28" i="49"/>
  <c r="BS27" i="49"/>
  <c r="BK27" i="49"/>
  <c r="BG27" i="49"/>
  <c r="BC27" i="49"/>
  <c r="AY27" i="49"/>
  <c r="AU27" i="49"/>
  <c r="AQ27" i="49"/>
  <c r="AM27" i="49"/>
  <c r="AI27" i="49"/>
  <c r="AE27" i="49"/>
  <c r="AA27" i="49"/>
  <c r="W27" i="49"/>
  <c r="S27" i="49"/>
  <c r="O27" i="49"/>
  <c r="K27" i="49"/>
  <c r="G27" i="49"/>
  <c r="C27" i="49"/>
  <c r="BS26" i="49"/>
  <c r="BK26" i="49"/>
  <c r="BG26" i="49"/>
  <c r="BC26" i="49"/>
  <c r="AY26" i="49"/>
  <c r="AU26" i="49"/>
  <c r="AQ26" i="49"/>
  <c r="AM26" i="49"/>
  <c r="AI26" i="49"/>
  <c r="AE26" i="49"/>
  <c r="AA26" i="49"/>
  <c r="W26" i="49"/>
  <c r="S26" i="49"/>
  <c r="O26" i="49"/>
  <c r="K26" i="49"/>
  <c r="G26" i="49"/>
  <c r="C26" i="49"/>
  <c r="BS25" i="49"/>
  <c r="BK25" i="49"/>
  <c r="BG25" i="49"/>
  <c r="BC25" i="49"/>
  <c r="AY25" i="49"/>
  <c r="AU25" i="49"/>
  <c r="AQ25" i="49"/>
  <c r="AM25" i="49"/>
  <c r="AI25" i="49"/>
  <c r="AE25" i="49"/>
  <c r="AA25" i="49"/>
  <c r="W25" i="49"/>
  <c r="S25" i="49"/>
  <c r="O25" i="49"/>
  <c r="K25" i="49"/>
  <c r="G25" i="49"/>
  <c r="C25" i="49"/>
  <c r="BS24" i="49"/>
  <c r="BK24" i="49"/>
  <c r="BG24" i="49"/>
  <c r="BC24" i="49"/>
  <c r="AY24" i="49"/>
  <c r="AU24" i="49"/>
  <c r="AQ24" i="49"/>
  <c r="AM24" i="49"/>
  <c r="AI24" i="49"/>
  <c r="AE24" i="49"/>
  <c r="AA24" i="49"/>
  <c r="W24" i="49"/>
  <c r="S24" i="49"/>
  <c r="O24" i="49"/>
  <c r="K24" i="49"/>
  <c r="G24" i="49"/>
  <c r="C24" i="49"/>
  <c r="BS23" i="49"/>
  <c r="BK23" i="49"/>
  <c r="BG23" i="49"/>
  <c r="BC23" i="49"/>
  <c r="AY23" i="49"/>
  <c r="AU23" i="49"/>
  <c r="AQ23" i="49"/>
  <c r="AM23" i="49"/>
  <c r="AI23" i="49"/>
  <c r="AE23" i="49"/>
  <c r="AA23" i="49"/>
  <c r="W23" i="49"/>
  <c r="S23" i="49"/>
  <c r="O23" i="49"/>
  <c r="K23" i="49"/>
  <c r="G23" i="49"/>
  <c r="C23" i="49"/>
  <c r="BS22" i="49"/>
  <c r="BK22" i="49"/>
  <c r="BG22" i="49"/>
  <c r="BC22" i="49"/>
  <c r="AY22" i="49"/>
  <c r="AU22" i="49"/>
  <c r="AQ22" i="49"/>
  <c r="AM22" i="49"/>
  <c r="AI22" i="49"/>
  <c r="AE22" i="49"/>
  <c r="AA22" i="49"/>
  <c r="W22" i="49"/>
  <c r="S22" i="49"/>
  <c r="O22" i="49"/>
  <c r="K22" i="49"/>
  <c r="G22" i="49"/>
  <c r="C22" i="49"/>
  <c r="BS21" i="49"/>
  <c r="BK21" i="49"/>
  <c r="BG21" i="49"/>
  <c r="BC21" i="49"/>
  <c r="AY21" i="49"/>
  <c r="AU21" i="49"/>
  <c r="AQ21" i="49"/>
  <c r="AM21" i="49"/>
  <c r="AI21" i="49"/>
  <c r="AE21" i="49"/>
  <c r="AA21" i="49"/>
  <c r="W21" i="49"/>
  <c r="S21" i="49"/>
  <c r="O21" i="49"/>
  <c r="K21" i="49"/>
  <c r="G21" i="49"/>
  <c r="C21" i="49"/>
  <c r="BS20" i="49"/>
  <c r="BK20" i="49"/>
  <c r="BG20" i="49"/>
  <c r="BC20" i="49"/>
  <c r="AY20" i="49"/>
  <c r="AU20" i="49"/>
  <c r="AQ20" i="49"/>
  <c r="AM20" i="49"/>
  <c r="AI20" i="49"/>
  <c r="AE20" i="49"/>
  <c r="AA20" i="49"/>
  <c r="W20" i="49"/>
  <c r="S20" i="49"/>
  <c r="O20" i="49"/>
  <c r="K20" i="49"/>
  <c r="G20" i="49"/>
  <c r="C20" i="49"/>
  <c r="BS19" i="49"/>
  <c r="BK19" i="49"/>
  <c r="BG19" i="49"/>
  <c r="BC19" i="49"/>
  <c r="AY19" i="49"/>
  <c r="AU19" i="49"/>
  <c r="AQ19" i="49"/>
  <c r="AM19" i="49"/>
  <c r="AI19" i="49"/>
  <c r="AE19" i="49"/>
  <c r="AA19" i="49"/>
  <c r="W19" i="49"/>
  <c r="S19" i="49"/>
  <c r="O19" i="49"/>
  <c r="K19" i="49"/>
  <c r="G19" i="49"/>
  <c r="C19" i="49"/>
  <c r="BS18" i="49"/>
  <c r="BK18" i="49"/>
  <c r="BG18" i="49"/>
  <c r="BC18" i="49"/>
  <c r="AY18" i="49"/>
  <c r="AU18" i="49"/>
  <c r="AQ18" i="49"/>
  <c r="AM18" i="49"/>
  <c r="AI18" i="49"/>
  <c r="AE18" i="49"/>
  <c r="AA18" i="49"/>
  <c r="W18" i="49"/>
  <c r="S18" i="49"/>
  <c r="O18" i="49"/>
  <c r="K18" i="49"/>
  <c r="G18" i="49"/>
  <c r="C18" i="49"/>
  <c r="BS17" i="49"/>
  <c r="BK17" i="49"/>
  <c r="BG17" i="49"/>
  <c r="BC17" i="49"/>
  <c r="AY17" i="49"/>
  <c r="AU17" i="49"/>
  <c r="AQ17" i="49"/>
  <c r="AM17" i="49"/>
  <c r="AI17" i="49"/>
  <c r="AE17" i="49"/>
  <c r="AA17" i="49"/>
  <c r="W17" i="49"/>
  <c r="S17" i="49"/>
  <c r="O17" i="49"/>
  <c r="K17" i="49"/>
  <c r="G17" i="49"/>
  <c r="C17" i="49"/>
  <c r="BS16" i="49"/>
  <c r="BK16" i="49"/>
  <c r="BG16" i="49"/>
  <c r="BC16" i="49"/>
  <c r="AY16" i="49"/>
  <c r="AU16" i="49"/>
  <c r="AQ16" i="49"/>
  <c r="AM16" i="49"/>
  <c r="AI16" i="49"/>
  <c r="AE16" i="49"/>
  <c r="AA16" i="49"/>
  <c r="W16" i="49"/>
  <c r="S16" i="49"/>
  <c r="O16" i="49"/>
  <c r="K16" i="49"/>
  <c r="G16" i="49"/>
  <c r="C16" i="49"/>
  <c r="BS15" i="49"/>
  <c r="BK15" i="49"/>
  <c r="BG15" i="49"/>
  <c r="BC15" i="49"/>
  <c r="AY15" i="49"/>
  <c r="AU15" i="49"/>
  <c r="AQ15" i="49"/>
  <c r="AM15" i="49"/>
  <c r="AI15" i="49"/>
  <c r="AE15" i="49"/>
  <c r="AA15" i="49"/>
  <c r="W15" i="49"/>
  <c r="S15" i="49"/>
  <c r="O15" i="49"/>
  <c r="K15" i="49"/>
  <c r="G15" i="49"/>
  <c r="C15" i="49"/>
  <c r="BS14" i="49"/>
  <c r="BK14" i="49"/>
  <c r="BG14" i="49"/>
  <c r="BC14" i="49"/>
  <c r="AR52" i="49"/>
  <c r="AV51" i="49"/>
  <c r="BD50" i="49"/>
  <c r="BT49" i="49"/>
  <c r="D49" i="49"/>
  <c r="H48" i="49"/>
  <c r="L47" i="49"/>
  <c r="AB46" i="49"/>
  <c r="AQ45" i="49"/>
  <c r="G45" i="49"/>
  <c r="AU44" i="49"/>
  <c r="K44" i="49"/>
  <c r="BC43" i="49"/>
  <c r="AA43" i="49"/>
  <c r="BS42" i="49"/>
  <c r="AM42" i="49"/>
  <c r="C42" i="49"/>
  <c r="AQ41" i="49"/>
  <c r="G41" i="49"/>
  <c r="AU40" i="49"/>
  <c r="K40" i="49"/>
  <c r="BC39" i="49"/>
  <c r="AA39" i="49"/>
  <c r="BS38" i="49"/>
  <c r="AM38" i="49"/>
  <c r="C38" i="49"/>
  <c r="AQ37" i="49"/>
  <c r="G37" i="49"/>
  <c r="AU36" i="49"/>
  <c r="K36" i="49"/>
  <c r="BC35" i="49"/>
  <c r="AA35" i="49"/>
  <c r="BS34" i="49"/>
  <c r="AM34" i="49"/>
  <c r="C34" i="49"/>
  <c r="AQ33" i="49"/>
  <c r="G33" i="49"/>
  <c r="BG32" i="49"/>
  <c r="AQ32" i="49"/>
  <c r="AA32" i="49"/>
  <c r="L32" i="49"/>
  <c r="H32" i="49"/>
  <c r="D32" i="49"/>
  <c r="BT31" i="49"/>
  <c r="BL31" i="49"/>
  <c r="BH31" i="49"/>
  <c r="BD31" i="49"/>
  <c r="AZ31" i="49"/>
  <c r="AV31" i="49"/>
  <c r="AR31" i="49"/>
  <c r="AN31" i="49"/>
  <c r="AJ31" i="49"/>
  <c r="AF31" i="49"/>
  <c r="AB31" i="49"/>
  <c r="X31" i="49"/>
  <c r="T31" i="49"/>
  <c r="P31" i="49"/>
  <c r="L31" i="49"/>
  <c r="H31" i="49"/>
  <c r="D31" i="49"/>
  <c r="BT30" i="49"/>
  <c r="BL30" i="49"/>
  <c r="BH30" i="49"/>
  <c r="BD30" i="49"/>
  <c r="AZ30" i="49"/>
  <c r="AV30" i="49"/>
  <c r="AR30" i="49"/>
  <c r="AN30" i="49"/>
  <c r="AJ30" i="49"/>
  <c r="AF30" i="49"/>
  <c r="AB30" i="49"/>
  <c r="X30" i="49"/>
  <c r="T30" i="49"/>
  <c r="P30" i="49"/>
  <c r="L30" i="49"/>
  <c r="H30" i="49"/>
  <c r="D30" i="49"/>
  <c r="BT29" i="49"/>
  <c r="BL29" i="49"/>
  <c r="BH29" i="49"/>
  <c r="BD29" i="49"/>
  <c r="AZ29" i="49"/>
  <c r="AV29" i="49"/>
  <c r="AR29" i="49"/>
  <c r="AN29" i="49"/>
  <c r="AJ29" i="49"/>
  <c r="AF29" i="49"/>
  <c r="AB29" i="49"/>
  <c r="X29" i="49"/>
  <c r="T29" i="49"/>
  <c r="P29" i="49"/>
  <c r="L29" i="49"/>
  <c r="H29" i="49"/>
  <c r="D29" i="49"/>
  <c r="BT28" i="49"/>
  <c r="BL28" i="49"/>
  <c r="BH28" i="49"/>
  <c r="BD28" i="49"/>
  <c r="AZ28" i="49"/>
  <c r="AV28" i="49"/>
  <c r="AR28" i="49"/>
  <c r="AN28" i="49"/>
  <c r="AJ28" i="49"/>
  <c r="AF28" i="49"/>
  <c r="AB28" i="49"/>
  <c r="X28" i="49"/>
  <c r="T28" i="49"/>
  <c r="P28" i="49"/>
  <c r="L28" i="49"/>
  <c r="H28" i="49"/>
  <c r="D28" i="49"/>
  <c r="BT27" i="49"/>
  <c r="BL27" i="49"/>
  <c r="BH27" i="49"/>
  <c r="BD27" i="49"/>
  <c r="AZ27" i="49"/>
  <c r="AV27" i="49"/>
  <c r="AR27" i="49"/>
  <c r="AN27" i="49"/>
  <c r="AJ27" i="49"/>
  <c r="AF27" i="49"/>
  <c r="AB27" i="49"/>
  <c r="X27" i="49"/>
  <c r="T27" i="49"/>
  <c r="P27" i="49"/>
  <c r="L27" i="49"/>
  <c r="H27" i="49"/>
  <c r="D27" i="49"/>
  <c r="BT26" i="49"/>
  <c r="BL26" i="49"/>
  <c r="BH26" i="49"/>
  <c r="BD26" i="49"/>
  <c r="AZ26" i="49"/>
  <c r="AV26" i="49"/>
  <c r="AR26" i="49"/>
  <c r="AN26" i="49"/>
  <c r="AJ26" i="49"/>
  <c r="AF26" i="49"/>
  <c r="AB26" i="49"/>
  <c r="X26" i="49"/>
  <c r="T26" i="49"/>
  <c r="P26" i="49"/>
  <c r="L26" i="49"/>
  <c r="H26" i="49"/>
  <c r="D26" i="49"/>
  <c r="BT25" i="49"/>
  <c r="BL25" i="49"/>
  <c r="BH25" i="49"/>
  <c r="BD25" i="49"/>
  <c r="AZ25" i="49"/>
  <c r="AV25" i="49"/>
  <c r="AR25" i="49"/>
  <c r="AN25" i="49"/>
  <c r="AJ25" i="49"/>
  <c r="AF25" i="49"/>
  <c r="AB25" i="49"/>
  <c r="X25" i="49"/>
  <c r="T25" i="49"/>
  <c r="P25" i="49"/>
  <c r="L25" i="49"/>
  <c r="H25" i="49"/>
  <c r="D25" i="49"/>
  <c r="BT24" i="49"/>
  <c r="BL24" i="49"/>
  <c r="BH24" i="49"/>
  <c r="BD24" i="49"/>
  <c r="AZ24" i="49"/>
  <c r="AV24" i="49"/>
  <c r="D3" i="49"/>
  <c r="H3" i="49"/>
  <c r="L3" i="49"/>
  <c r="P3" i="49"/>
  <c r="T3" i="49"/>
  <c r="X3" i="49"/>
  <c r="AB3" i="49"/>
  <c r="AF3" i="49"/>
  <c r="AJ3" i="49"/>
  <c r="AN3" i="49"/>
  <c r="AR3" i="49"/>
  <c r="AV3" i="49"/>
  <c r="AZ3" i="49"/>
  <c r="BD3" i="49"/>
  <c r="BH3" i="49"/>
  <c r="BL3" i="49"/>
  <c r="BP3" i="49"/>
  <c r="BT3" i="49"/>
  <c r="D4" i="49"/>
  <c r="H4" i="49"/>
  <c r="L4" i="49"/>
  <c r="P4" i="49"/>
  <c r="T4" i="49"/>
  <c r="X4" i="49"/>
  <c r="AB4" i="49"/>
  <c r="AF4" i="49"/>
  <c r="AJ4" i="49"/>
  <c r="AN4" i="49"/>
  <c r="AR4" i="49"/>
  <c r="AV4" i="49"/>
  <c r="AZ4" i="49"/>
  <c r="BD4" i="49"/>
  <c r="BH4" i="49"/>
  <c r="BL4" i="49"/>
  <c r="BP4" i="49"/>
  <c r="BT4" i="49"/>
  <c r="D5" i="49"/>
  <c r="H5" i="49"/>
  <c r="L5" i="49"/>
  <c r="P5" i="49"/>
  <c r="T5" i="49"/>
  <c r="X5" i="49"/>
  <c r="AB5" i="49"/>
  <c r="AF5" i="49"/>
  <c r="AJ5" i="49"/>
  <c r="AN5" i="49"/>
  <c r="AR5" i="49"/>
  <c r="AV5" i="49"/>
  <c r="AZ5" i="49"/>
  <c r="BD5" i="49"/>
  <c r="BH5" i="49"/>
  <c r="BL5" i="49"/>
  <c r="BP5" i="49"/>
  <c r="BT5" i="49"/>
  <c r="D6" i="49"/>
  <c r="H6" i="49"/>
  <c r="L6" i="49"/>
  <c r="P6" i="49"/>
  <c r="T6" i="49"/>
  <c r="X6" i="49"/>
  <c r="AB6" i="49"/>
  <c r="AF6" i="49"/>
  <c r="AJ6" i="49"/>
  <c r="AN6" i="49"/>
  <c r="AR6" i="49"/>
  <c r="AV6" i="49"/>
  <c r="AZ6" i="49"/>
  <c r="BD6" i="49"/>
  <c r="BH6" i="49"/>
  <c r="BL6" i="49"/>
  <c r="BP6" i="49"/>
  <c r="BT6" i="49"/>
  <c r="D7" i="49"/>
  <c r="H7" i="49"/>
  <c r="L7" i="49"/>
  <c r="P7" i="49"/>
  <c r="T7" i="49"/>
  <c r="X7" i="49"/>
  <c r="AB7" i="49"/>
  <c r="AF7" i="49"/>
  <c r="AJ7" i="49"/>
  <c r="AN7" i="49"/>
  <c r="AR7" i="49"/>
  <c r="AV7" i="49"/>
  <c r="AZ7" i="49"/>
  <c r="BD7" i="49"/>
  <c r="BH7" i="49"/>
  <c r="BL7" i="49"/>
  <c r="BP7" i="49"/>
  <c r="BT7" i="49"/>
  <c r="D8" i="49"/>
  <c r="H8" i="49"/>
  <c r="L8" i="49"/>
  <c r="P8" i="49"/>
  <c r="T8" i="49"/>
  <c r="X8" i="49"/>
  <c r="AB8" i="49"/>
  <c r="AF8" i="49"/>
  <c r="AJ8" i="49"/>
  <c r="AN8" i="49"/>
  <c r="AR8" i="49"/>
  <c r="AV8" i="49"/>
  <c r="AZ8" i="49"/>
  <c r="BD8" i="49"/>
  <c r="BH8" i="49"/>
  <c r="BL8" i="49"/>
  <c r="BP8" i="49"/>
  <c r="BT8" i="49"/>
  <c r="D9" i="49"/>
  <c r="H9" i="49"/>
  <c r="L9" i="49"/>
  <c r="P9" i="49"/>
  <c r="T9" i="49"/>
  <c r="X9" i="49"/>
  <c r="AB9" i="49"/>
  <c r="AF9" i="49"/>
  <c r="AJ9" i="49"/>
  <c r="AN9" i="49"/>
  <c r="AR9" i="49"/>
  <c r="AV9" i="49"/>
  <c r="AZ9" i="49"/>
  <c r="BD9" i="49"/>
  <c r="BH9" i="49"/>
  <c r="BL9" i="49"/>
  <c r="BP9" i="49"/>
  <c r="BT9" i="49"/>
  <c r="D10" i="49"/>
  <c r="H10" i="49"/>
  <c r="L10" i="49"/>
  <c r="P10" i="49"/>
  <c r="T10" i="49"/>
  <c r="X10" i="49"/>
  <c r="AB10" i="49"/>
  <c r="AF10" i="49"/>
  <c r="AJ10" i="49"/>
  <c r="AN10" i="49"/>
  <c r="AR10" i="49"/>
  <c r="AV10" i="49"/>
  <c r="AZ10" i="49"/>
  <c r="BD10" i="49"/>
  <c r="BH10" i="49"/>
  <c r="BL10" i="49"/>
  <c r="BP10" i="49"/>
  <c r="BT10" i="49"/>
  <c r="D11" i="49"/>
  <c r="H11" i="49"/>
  <c r="L11" i="49"/>
  <c r="P11" i="49"/>
  <c r="T11" i="49"/>
  <c r="X11" i="49"/>
  <c r="AB11" i="49"/>
  <c r="AF11" i="49"/>
  <c r="AJ11" i="49"/>
  <c r="AN11" i="49"/>
  <c r="AR11" i="49"/>
  <c r="AV11" i="49"/>
  <c r="AZ11" i="49"/>
  <c r="BD11" i="49"/>
  <c r="BH11" i="49"/>
  <c r="BL11" i="49"/>
  <c r="BP11" i="49"/>
  <c r="BT11" i="49"/>
  <c r="D12" i="49"/>
  <c r="H12" i="49"/>
  <c r="L12" i="49"/>
  <c r="P12" i="49"/>
  <c r="T12" i="49"/>
  <c r="X12" i="49"/>
  <c r="AB12" i="49"/>
  <c r="AF12" i="49"/>
  <c r="AJ12" i="49"/>
  <c r="AN12" i="49"/>
  <c r="AR12" i="49"/>
  <c r="AV12" i="49"/>
  <c r="AZ12" i="49"/>
  <c r="BD12" i="49"/>
  <c r="BH12" i="49"/>
  <c r="BL12" i="49"/>
  <c r="BT12" i="49"/>
  <c r="D13" i="49"/>
  <c r="H13" i="49"/>
  <c r="L13" i="49"/>
  <c r="P13" i="49"/>
  <c r="T13" i="49"/>
  <c r="X13" i="49"/>
  <c r="AB13" i="49"/>
  <c r="AF13" i="49"/>
  <c r="AJ13" i="49"/>
  <c r="AN13" i="49"/>
  <c r="AR13" i="49"/>
  <c r="AV13" i="49"/>
  <c r="AZ13" i="49"/>
  <c r="BD13" i="49"/>
  <c r="BH13" i="49"/>
  <c r="BL13" i="49"/>
  <c r="BT13" i="49"/>
  <c r="D14" i="49"/>
  <c r="H14" i="49"/>
  <c r="L14" i="49"/>
  <c r="P14" i="49"/>
  <c r="T14" i="49"/>
  <c r="X14" i="49"/>
  <c r="AB14" i="49"/>
  <c r="AF14" i="49"/>
  <c r="AJ14" i="49"/>
  <c r="AN14" i="49"/>
  <c r="AR14" i="49"/>
  <c r="AV14" i="49"/>
  <c r="AZ14" i="49"/>
  <c r="BH14" i="49"/>
  <c r="BT14" i="49"/>
  <c r="H15" i="49"/>
  <c r="P15" i="49"/>
  <c r="X15" i="49"/>
  <c r="AF15" i="49"/>
  <c r="AN15" i="49"/>
  <c r="AV15" i="49"/>
  <c r="BD15" i="49"/>
  <c r="BL15" i="49"/>
  <c r="D16" i="49"/>
  <c r="L16" i="49"/>
  <c r="T16" i="49"/>
  <c r="AB16" i="49"/>
  <c r="AJ16" i="49"/>
  <c r="AR16" i="49"/>
  <c r="AZ16" i="49"/>
  <c r="BH16" i="49"/>
  <c r="BT16" i="49"/>
  <c r="H17" i="49"/>
  <c r="P17" i="49"/>
  <c r="X17" i="49"/>
  <c r="AF17" i="49"/>
  <c r="AN17" i="49"/>
  <c r="AV17" i="49"/>
  <c r="BD17" i="49"/>
  <c r="BL17" i="49"/>
  <c r="D18" i="49"/>
  <c r="L18" i="49"/>
  <c r="T18" i="49"/>
  <c r="AB18" i="49"/>
  <c r="AJ18" i="49"/>
  <c r="AR18" i="49"/>
  <c r="AZ18" i="49"/>
  <c r="BH18" i="49"/>
  <c r="BT18" i="49"/>
  <c r="H19" i="49"/>
  <c r="P19" i="49"/>
  <c r="X19" i="49"/>
  <c r="AF19" i="49"/>
  <c r="AN19" i="49"/>
  <c r="AV19" i="49"/>
  <c r="BD19" i="49"/>
  <c r="BL19" i="49"/>
  <c r="D20" i="49"/>
  <c r="L20" i="49"/>
  <c r="T20" i="49"/>
  <c r="AB20" i="49"/>
  <c r="AJ20" i="49"/>
  <c r="AR20" i="49"/>
  <c r="AZ20" i="49"/>
  <c r="BH20" i="49"/>
  <c r="BT20" i="49"/>
  <c r="H21" i="49"/>
  <c r="P21" i="49"/>
  <c r="X21" i="49"/>
  <c r="AF21" i="49"/>
  <c r="AN21" i="49"/>
  <c r="AV21" i="49"/>
  <c r="BD21" i="49"/>
  <c r="BL21" i="49"/>
  <c r="D22" i="49"/>
  <c r="L22" i="49"/>
  <c r="T22" i="49"/>
  <c r="AB22" i="49"/>
  <c r="AJ22" i="49"/>
  <c r="AR22" i="49"/>
  <c r="AZ22" i="49"/>
  <c r="BH22" i="49"/>
  <c r="BT22" i="49"/>
  <c r="H23" i="49"/>
  <c r="P23" i="49"/>
  <c r="X23" i="49"/>
  <c r="AF23" i="49"/>
  <c r="AN23" i="49"/>
  <c r="AV23" i="49"/>
  <c r="BD23" i="49"/>
  <c r="BL23" i="49"/>
  <c r="D24" i="49"/>
  <c r="L24" i="49"/>
  <c r="T24" i="49"/>
  <c r="AB24" i="49"/>
  <c r="AJ24" i="49"/>
  <c r="AR24" i="49"/>
  <c r="BP53" i="49" l="1"/>
  <c r="F31" i="50" s="1"/>
  <c r="BH53" i="49"/>
  <c r="F29" i="50" s="1"/>
  <c r="AZ53" i="49"/>
  <c r="F19" i="50" s="1"/>
  <c r="AR53" i="49"/>
  <c r="F17" i="50" s="1"/>
  <c r="E17" i="50" s="1"/>
  <c r="AJ53" i="49"/>
  <c r="F15" i="50" s="1"/>
  <c r="AB53" i="49"/>
  <c r="F13" i="50" s="1"/>
  <c r="T53" i="49"/>
  <c r="F11" i="50" s="1"/>
  <c r="L53" i="49"/>
  <c r="F9" i="50" s="1"/>
  <c r="D53" i="49"/>
  <c r="F5" i="50" s="1"/>
  <c r="H8" i="50"/>
  <c r="H30" i="50"/>
  <c r="H22" i="50"/>
  <c r="H18" i="50"/>
  <c r="H16" i="50"/>
  <c r="H14" i="50"/>
  <c r="H12" i="50"/>
  <c r="H10" i="50"/>
  <c r="H6" i="50"/>
  <c r="BT53" i="49"/>
  <c r="F8" i="50" s="1"/>
  <c r="BL53" i="49"/>
  <c r="F30" i="50" s="1"/>
  <c r="BD53" i="49"/>
  <c r="F22" i="50" s="1"/>
  <c r="Q32" i="50" s="1"/>
  <c r="AV53" i="49"/>
  <c r="F18" i="50" s="1"/>
  <c r="AN53" i="49"/>
  <c r="F16" i="50" s="1"/>
  <c r="AF53" i="49"/>
  <c r="F14" i="50" s="1"/>
  <c r="X53" i="49"/>
  <c r="F12" i="50" s="1"/>
  <c r="P53" i="49"/>
  <c r="F10" i="50" s="1"/>
  <c r="H53" i="49"/>
  <c r="F6" i="50" s="1"/>
  <c r="H5" i="50"/>
  <c r="H31" i="50"/>
  <c r="H29" i="50"/>
  <c r="H19" i="50"/>
  <c r="H17" i="50"/>
  <c r="H15" i="50"/>
  <c r="H13" i="50"/>
  <c r="H11" i="50"/>
  <c r="H9" i="50"/>
  <c r="F32" i="50" l="1"/>
  <c r="F7" i="50"/>
  <c r="F20" i="50" s="1"/>
  <c r="F24" i="50" s="1"/>
  <c r="K181" i="19" s="1"/>
  <c r="F38" i="50" l="1"/>
  <c r="F37" i="50" s="1"/>
  <c r="L17" i="50"/>
  <c r="H32" i="50"/>
  <c r="BF304" i="19"/>
  <c r="AW290" i="19"/>
  <c r="AW266" i="19"/>
  <c r="AW265" i="19"/>
  <c r="AW264" i="19"/>
  <c r="AW263" i="19"/>
  <c r="AW262" i="19"/>
  <c r="AW261" i="19"/>
  <c r="AW260" i="19"/>
  <c r="AW259" i="19"/>
  <c r="AW258" i="19"/>
  <c r="AW257" i="19"/>
  <c r="AW256" i="19"/>
  <c r="AW255" i="19"/>
  <c r="AX265" i="19"/>
  <c r="AY265" i="19"/>
  <c r="AY266" i="19" s="1"/>
  <c r="E8" i="50" l="1"/>
  <c r="N32" i="50" s="1"/>
  <c r="J37" i="50"/>
  <c r="K183" i="19" s="1"/>
  <c r="K184" i="19" s="1"/>
  <c r="Q8" i="50"/>
  <c r="R8" i="50" s="1"/>
  <c r="L8" i="50"/>
  <c r="Q31" i="50" l="1"/>
  <c r="N33" i="50"/>
  <c r="AX222" i="19"/>
  <c r="AW88" i="19"/>
  <c r="AW89" i="19" s="1"/>
  <c r="AW84" i="19"/>
  <c r="AW85" i="19" s="1"/>
  <c r="AW50" i="19"/>
  <c r="AW51" i="19" s="1"/>
  <c r="AW41" i="19"/>
  <c r="AW42" i="19" s="1"/>
  <c r="Q33" i="50" l="1"/>
  <c r="H34" i="50" s="1"/>
  <c r="H33" i="50"/>
  <c r="I1" i="43"/>
  <c r="H1" i="45"/>
  <c r="F1" i="44"/>
  <c r="C8" i="23"/>
  <c r="BB2" i="19" l="1"/>
  <c r="O3" i="19" s="1"/>
  <c r="AO235" i="19"/>
  <c r="AY222" i="19"/>
  <c r="AX202" i="19"/>
  <c r="J203" i="19" l="1"/>
  <c r="AY202" i="19" s="1"/>
  <c r="AW165" i="19" l="1"/>
  <c r="AW166" i="19" s="1"/>
  <c r="AW158" i="19"/>
  <c r="AW109" i="19"/>
  <c r="AW105" i="19"/>
  <c r="AW106" i="19" s="1"/>
  <c r="AW99" i="19"/>
  <c r="AW96" i="19"/>
  <c r="AW77" i="19"/>
  <c r="AW65" i="19"/>
  <c r="AW61" i="19"/>
  <c r="AW31" i="19"/>
  <c r="AW12" i="19"/>
  <c r="AW297" i="19" l="1"/>
  <c r="AW202" i="19"/>
  <c r="AW159" i="19"/>
  <c r="AW141" i="19"/>
  <c r="AX141" i="19" s="1"/>
  <c r="AX86" i="19"/>
  <c r="AW86" i="19"/>
  <c r="AW60" i="19"/>
  <c r="AW32" i="19"/>
  <c r="AX29" i="19"/>
  <c r="AW29" i="19" s="1"/>
  <c r="AY7" i="19"/>
  <c r="AY5" i="19"/>
  <c r="BB3" i="19" s="1"/>
  <c r="U7" i="46" l="1"/>
  <c r="N7" i="46"/>
  <c r="L43" i="45" l="1"/>
  <c r="L42" i="45"/>
  <c r="L41" i="45"/>
  <c r="L40" i="45"/>
  <c r="L39" i="45"/>
  <c r="L38" i="45"/>
  <c r="L37" i="45"/>
  <c r="L36" i="45"/>
  <c r="L35" i="45"/>
  <c r="L34" i="45"/>
  <c r="L33" i="45"/>
  <c r="L32" i="45"/>
  <c r="L31" i="45"/>
  <c r="L30" i="45"/>
  <c r="L29" i="45"/>
  <c r="L28" i="45"/>
  <c r="L27" i="45"/>
  <c r="L26" i="45"/>
  <c r="L25" i="45"/>
  <c r="L24" i="45"/>
  <c r="L23" i="45"/>
  <c r="L22" i="45"/>
  <c r="L21" i="45"/>
  <c r="L20" i="45"/>
  <c r="L19" i="45"/>
  <c r="L18" i="45"/>
  <c r="L17" i="45"/>
  <c r="L16" i="45"/>
  <c r="L15" i="45"/>
  <c r="L14" i="45"/>
  <c r="L13" i="45"/>
  <c r="L12" i="45"/>
  <c r="L11" i="45"/>
  <c r="L10" i="45"/>
  <c r="L9" i="45"/>
  <c r="L5" i="45"/>
  <c r="AW267" i="19"/>
  <c r="AW217" i="19"/>
  <c r="AW304" i="19"/>
  <c r="AW300" i="19"/>
  <c r="AP161" i="33" l="1"/>
  <c r="AC161" i="33"/>
  <c r="P161" i="33"/>
  <c r="AP160" i="33"/>
  <c r="AC160" i="33"/>
  <c r="P160" i="33"/>
  <c r="AP159" i="33"/>
  <c r="AC159" i="33"/>
  <c r="P159" i="33"/>
  <c r="AP158" i="33"/>
  <c r="AC158" i="33"/>
  <c r="P158" i="33"/>
  <c r="AP157" i="33"/>
  <c r="AC157" i="33"/>
  <c r="P157" i="33"/>
  <c r="AP156" i="33"/>
  <c r="AC156" i="33"/>
  <c r="P156" i="33"/>
  <c r="AP155" i="33"/>
  <c r="AC155" i="33"/>
  <c r="P155" i="33"/>
  <c r="AP154" i="33"/>
  <c r="AC154" i="33"/>
  <c r="P154" i="33"/>
  <c r="AP153" i="33"/>
  <c r="AC153" i="33"/>
  <c r="P153" i="33"/>
  <c r="AP152" i="33"/>
  <c r="AC152" i="33"/>
  <c r="P152" i="33"/>
  <c r="AP151" i="33"/>
  <c r="AC151" i="33"/>
  <c r="P151" i="33"/>
  <c r="AP150" i="33"/>
  <c r="AC150" i="33"/>
  <c r="P150" i="33"/>
  <c r="AP149" i="33"/>
  <c r="AC149" i="33"/>
  <c r="P149" i="33"/>
  <c r="AP148" i="33"/>
  <c r="AC148" i="33"/>
  <c r="P148" i="33"/>
  <c r="AP147" i="33"/>
  <c r="AC147" i="33"/>
  <c r="P147" i="33"/>
  <c r="AP146" i="33"/>
  <c r="AC146" i="33"/>
  <c r="P146" i="33"/>
  <c r="AP145" i="33"/>
  <c r="AC145" i="33"/>
  <c r="P145" i="33"/>
  <c r="AP144" i="33"/>
  <c r="AC144" i="33"/>
  <c r="P144" i="33"/>
  <c r="AP143" i="33"/>
  <c r="AC143" i="33"/>
  <c r="P143" i="33"/>
  <c r="AP142" i="33"/>
  <c r="AC142" i="33"/>
  <c r="P142" i="33"/>
  <c r="AP141" i="33"/>
  <c r="AC141" i="33"/>
  <c r="P141" i="33"/>
  <c r="AP140" i="33"/>
  <c r="AC140" i="33"/>
  <c r="P140" i="33"/>
  <c r="AP139" i="33"/>
  <c r="AC139" i="33"/>
  <c r="P139" i="33"/>
  <c r="AP138" i="33"/>
  <c r="AC138" i="33"/>
  <c r="P138" i="33"/>
  <c r="AP137" i="33"/>
  <c r="AC137" i="33"/>
  <c r="P137" i="33"/>
  <c r="AP136" i="33"/>
  <c r="AC136" i="33"/>
  <c r="P136" i="33"/>
  <c r="AP135" i="33"/>
  <c r="AC135" i="33"/>
  <c r="P135" i="33"/>
  <c r="AP134" i="33"/>
  <c r="AC134" i="33"/>
  <c r="P134" i="33"/>
  <c r="AP133" i="33"/>
  <c r="AC133" i="33"/>
  <c r="P133" i="33"/>
  <c r="AP132" i="33"/>
  <c r="AC132" i="33"/>
  <c r="P132" i="33"/>
  <c r="AP131" i="33"/>
  <c r="AC131" i="33"/>
  <c r="P131" i="33"/>
  <c r="AP130" i="33"/>
  <c r="AC130" i="33"/>
  <c r="P130" i="33"/>
  <c r="AP129" i="33"/>
  <c r="AC129" i="33"/>
  <c r="P129" i="33"/>
  <c r="AP128" i="33"/>
  <c r="AC128" i="33"/>
  <c r="P128" i="33"/>
  <c r="AP127" i="33"/>
  <c r="AC127" i="33"/>
  <c r="P127" i="33"/>
  <c r="AP126" i="33"/>
  <c r="AC126" i="33"/>
  <c r="P126" i="33"/>
  <c r="AP125" i="33"/>
  <c r="AC125" i="33"/>
  <c r="P125" i="33"/>
  <c r="AP124" i="33"/>
  <c r="AC124" i="33"/>
  <c r="P124" i="33"/>
  <c r="AP123" i="33"/>
  <c r="AC123" i="33"/>
  <c r="P123" i="33"/>
  <c r="AP122" i="33"/>
  <c r="AC122" i="33"/>
  <c r="P122" i="33"/>
  <c r="AP121" i="33"/>
  <c r="AC121" i="33"/>
  <c r="P121" i="33"/>
  <c r="AP120" i="33"/>
  <c r="AC120" i="33"/>
  <c r="P120" i="33"/>
  <c r="AP119" i="33"/>
  <c r="AC119" i="33"/>
  <c r="P119" i="33"/>
  <c r="AP118" i="33"/>
  <c r="AC118" i="33"/>
  <c r="P118" i="33"/>
  <c r="AP117" i="33"/>
  <c r="AC117" i="33"/>
  <c r="P117" i="33"/>
  <c r="AP116" i="33"/>
  <c r="AC116" i="33"/>
  <c r="P116" i="33"/>
  <c r="AP115" i="33"/>
  <c r="AC115" i="33"/>
  <c r="P115" i="33"/>
  <c r="AP114" i="33"/>
  <c r="AC114" i="33"/>
  <c r="P114" i="33"/>
  <c r="AP113" i="33"/>
  <c r="AC113" i="33"/>
  <c r="P113" i="33"/>
  <c r="AP112" i="33"/>
  <c r="AC112" i="33"/>
  <c r="P112" i="33"/>
  <c r="AP111" i="33"/>
  <c r="AC111" i="33"/>
  <c r="P111" i="33"/>
  <c r="AP110" i="33"/>
  <c r="AC110" i="33"/>
  <c r="P110" i="33"/>
  <c r="AP109" i="33"/>
  <c r="AC109" i="33"/>
  <c r="P109" i="33"/>
  <c r="AP108" i="33"/>
  <c r="AC108" i="33"/>
  <c r="P108" i="33"/>
  <c r="AP107" i="33"/>
  <c r="AC107" i="33"/>
  <c r="P107" i="33"/>
  <c r="AP106" i="33"/>
  <c r="AC106" i="33"/>
  <c r="P106" i="33"/>
  <c r="AP105" i="33"/>
  <c r="AC105" i="33"/>
  <c r="P105" i="33"/>
  <c r="AP104" i="33"/>
  <c r="AC104" i="33"/>
  <c r="P104" i="33"/>
  <c r="AP103" i="33"/>
  <c r="AC103" i="33"/>
  <c r="P103" i="33"/>
  <c r="AP102" i="33"/>
  <c r="AC102" i="33"/>
  <c r="P102" i="33"/>
  <c r="AP101" i="33"/>
  <c r="AC101" i="33"/>
  <c r="P101" i="33"/>
  <c r="AP100" i="33"/>
  <c r="AC100" i="33"/>
  <c r="P100" i="33"/>
  <c r="AP99" i="33"/>
  <c r="AC99" i="33"/>
  <c r="P99" i="33"/>
  <c r="AP98" i="33"/>
  <c r="AC98" i="33"/>
  <c r="P98" i="33"/>
  <c r="AP97" i="33"/>
  <c r="AC97" i="33"/>
  <c r="P97" i="33"/>
  <c r="AP96" i="33"/>
  <c r="AC96" i="33"/>
  <c r="P96" i="33"/>
  <c r="AP95" i="33"/>
  <c r="AC95" i="33"/>
  <c r="P95" i="33"/>
  <c r="AP94" i="33"/>
  <c r="AC94" i="33"/>
  <c r="P94" i="33"/>
  <c r="AP93" i="33"/>
  <c r="AC93" i="33"/>
  <c r="P93" i="33"/>
  <c r="AP92" i="33"/>
  <c r="AC92" i="33"/>
  <c r="P92" i="33"/>
  <c r="AP91" i="33"/>
  <c r="AC91" i="33"/>
  <c r="P91" i="33"/>
  <c r="AP90" i="33"/>
  <c r="AC90" i="33"/>
  <c r="P90" i="33"/>
  <c r="AP89" i="33"/>
  <c r="AC89" i="33"/>
  <c r="P89" i="33"/>
  <c r="AP88" i="33"/>
  <c r="AC88" i="33"/>
  <c r="P88" i="33"/>
  <c r="AP87" i="33"/>
  <c r="AC87" i="33"/>
  <c r="P87" i="33"/>
  <c r="AP86" i="33"/>
  <c r="AC86" i="33"/>
  <c r="P86" i="33"/>
  <c r="AP85" i="33"/>
  <c r="AC85" i="33"/>
  <c r="P85" i="33"/>
  <c r="AP84" i="33"/>
  <c r="AC84" i="33"/>
  <c r="P84" i="33"/>
  <c r="AP83" i="33"/>
  <c r="AC83" i="33"/>
  <c r="P83" i="33"/>
  <c r="AP82" i="33"/>
  <c r="AC82" i="33"/>
  <c r="P82" i="33"/>
  <c r="AP81" i="33"/>
  <c r="AC81" i="33"/>
  <c r="P81" i="33"/>
  <c r="AP80" i="33"/>
  <c r="AC80" i="33"/>
  <c r="P80" i="33"/>
  <c r="AP79" i="33"/>
  <c r="AC79" i="33"/>
  <c r="P79" i="33"/>
  <c r="AP78" i="33"/>
  <c r="AC78" i="33"/>
  <c r="P78" i="33"/>
  <c r="AP77" i="33"/>
  <c r="AC77" i="33"/>
  <c r="P77" i="33"/>
  <c r="AP76" i="33"/>
  <c r="AC76" i="33"/>
  <c r="P76" i="33"/>
  <c r="AP75" i="33"/>
  <c r="AC75" i="33"/>
  <c r="P75" i="33"/>
  <c r="AP74" i="33"/>
  <c r="AC74" i="33"/>
  <c r="P74" i="33"/>
  <c r="AP73" i="33"/>
  <c r="AC73" i="33"/>
  <c r="P73" i="33"/>
  <c r="AP72" i="33"/>
  <c r="AC72" i="33"/>
  <c r="P72" i="33"/>
  <c r="AP71" i="33"/>
  <c r="AC71" i="33"/>
  <c r="P71" i="33"/>
  <c r="AP70" i="33"/>
  <c r="AC70" i="33"/>
  <c r="P70" i="33"/>
  <c r="AP69" i="33"/>
  <c r="AC69" i="33"/>
  <c r="P69" i="33"/>
  <c r="AP68" i="33"/>
  <c r="AC68" i="33"/>
  <c r="P68" i="33"/>
  <c r="AP67" i="33"/>
  <c r="AC67" i="33"/>
  <c r="P67" i="33"/>
  <c r="AP66" i="33"/>
  <c r="AC66" i="33"/>
  <c r="P66" i="33"/>
  <c r="AP65" i="33"/>
  <c r="AC65" i="33"/>
  <c r="P65" i="33"/>
  <c r="AP64" i="33"/>
  <c r="AC64" i="33"/>
  <c r="P64" i="33"/>
  <c r="AP63" i="33"/>
  <c r="AC63" i="33"/>
  <c r="P63" i="33"/>
  <c r="AP62" i="33"/>
  <c r="AC62" i="33"/>
  <c r="P62" i="33"/>
  <c r="AP61" i="33"/>
  <c r="AC61" i="33"/>
  <c r="P61" i="33"/>
  <c r="AP60" i="33"/>
  <c r="AC60" i="33"/>
  <c r="P60" i="33"/>
  <c r="AP59" i="33"/>
  <c r="AC59" i="33"/>
  <c r="P59" i="33"/>
  <c r="AP58" i="33"/>
  <c r="AC58" i="33"/>
  <c r="P58" i="33"/>
  <c r="AP57" i="33"/>
  <c r="AC57" i="33"/>
  <c r="P57" i="33"/>
  <c r="AP56" i="33"/>
  <c r="AC56" i="33"/>
  <c r="P56" i="33"/>
  <c r="AP55" i="33"/>
  <c r="AC55" i="33"/>
  <c r="P55" i="33"/>
  <c r="AP54" i="33"/>
  <c r="AC54" i="33"/>
  <c r="P54" i="33"/>
  <c r="AP53" i="33"/>
  <c r="AC53" i="33"/>
  <c r="P53" i="33"/>
  <c r="AP52" i="33"/>
  <c r="AC52" i="33"/>
  <c r="P52" i="33"/>
  <c r="AP51" i="33"/>
  <c r="AC51" i="33"/>
  <c r="P51" i="33"/>
  <c r="AP50" i="33"/>
  <c r="AC50" i="33"/>
  <c r="P50" i="33"/>
  <c r="AP49" i="33"/>
  <c r="AC49" i="33"/>
  <c r="P49" i="33"/>
  <c r="AP48" i="33"/>
  <c r="AC48" i="33"/>
  <c r="P48" i="33"/>
  <c r="AP47" i="33"/>
  <c r="AC47" i="33"/>
  <c r="P47" i="33"/>
  <c r="AP46" i="33"/>
  <c r="AC46" i="33"/>
  <c r="P46" i="33"/>
  <c r="AP45" i="33"/>
  <c r="AC45" i="33"/>
  <c r="P45" i="33"/>
  <c r="AP44" i="33"/>
  <c r="AC44" i="33"/>
  <c r="P44" i="33"/>
  <c r="AP43" i="33"/>
  <c r="AC43" i="33"/>
  <c r="P43" i="33"/>
  <c r="AP42" i="33"/>
  <c r="AC42" i="33"/>
  <c r="P42" i="33"/>
  <c r="AP41" i="33"/>
  <c r="AC41" i="33"/>
  <c r="P41" i="33"/>
  <c r="AP40" i="33"/>
  <c r="AC40" i="33"/>
  <c r="P40" i="33"/>
  <c r="AP39" i="33"/>
  <c r="AC39" i="33"/>
  <c r="P39" i="33"/>
  <c r="AP38" i="33"/>
  <c r="AC38" i="33"/>
  <c r="P38" i="33"/>
  <c r="AP37" i="33"/>
  <c r="AC37" i="33"/>
  <c r="P37" i="33"/>
  <c r="AP36" i="33"/>
  <c r="AC36" i="33"/>
  <c r="P36" i="33"/>
  <c r="AP35" i="33"/>
  <c r="AC35" i="33"/>
  <c r="P35" i="33"/>
  <c r="AP34" i="33"/>
  <c r="AC34" i="33"/>
  <c r="P34" i="33"/>
  <c r="AP33" i="33"/>
  <c r="AC33" i="33"/>
  <c r="P33" i="33"/>
  <c r="AP32" i="33"/>
  <c r="AC32" i="33"/>
  <c r="P32" i="33"/>
  <c r="AP31" i="33"/>
  <c r="AC31" i="33"/>
  <c r="P31" i="33"/>
  <c r="AP30" i="33"/>
  <c r="AC30" i="33"/>
  <c r="P30" i="33"/>
  <c r="AP29" i="33"/>
  <c r="AC29" i="33"/>
  <c r="P29" i="33"/>
  <c r="AP28" i="33"/>
  <c r="AC28" i="33"/>
  <c r="P28" i="33"/>
  <c r="AP27" i="33"/>
  <c r="AC27" i="33"/>
  <c r="P27" i="33"/>
  <c r="AP26" i="33"/>
  <c r="AC26" i="33"/>
  <c r="P26" i="33"/>
  <c r="AP25" i="33"/>
  <c r="AC25" i="33"/>
  <c r="P25" i="33"/>
  <c r="AP24" i="33"/>
  <c r="AC24" i="33"/>
  <c r="P24" i="33"/>
  <c r="AP23" i="33"/>
  <c r="AC23" i="33"/>
  <c r="P23" i="33"/>
  <c r="AP22" i="33"/>
  <c r="AC22" i="33"/>
  <c r="P22" i="33"/>
  <c r="AP21" i="33"/>
  <c r="AC21" i="33"/>
  <c r="P21" i="33"/>
  <c r="AP20" i="33"/>
  <c r="AC20" i="33"/>
  <c r="P20" i="33"/>
  <c r="AP19" i="33"/>
  <c r="AC19" i="33"/>
  <c r="P19" i="33"/>
  <c r="AP18" i="33"/>
  <c r="AC18" i="33"/>
  <c r="P18" i="33"/>
  <c r="AP17" i="33"/>
  <c r="AC17" i="33"/>
  <c r="P17" i="33"/>
  <c r="AP16" i="33"/>
  <c r="AC16" i="33"/>
  <c r="P16" i="33"/>
  <c r="AP15" i="33"/>
  <c r="AC15" i="33"/>
  <c r="P15" i="33"/>
  <c r="AP14" i="33"/>
  <c r="AC14" i="33"/>
  <c r="P14" i="33"/>
  <c r="AP13" i="33"/>
  <c r="AC13" i="33"/>
  <c r="P13" i="33"/>
  <c r="AP12" i="33"/>
  <c r="AC12" i="33"/>
  <c r="P12" i="33"/>
  <c r="AW229" i="19"/>
  <c r="AW230" i="19" s="1"/>
  <c r="AW227" i="19"/>
  <c r="AW228" i="19" s="1"/>
  <c r="AW225" i="19"/>
  <c r="AW226" i="19" s="1"/>
  <c r="AW223" i="19"/>
  <c r="AW224" i="19" s="1"/>
  <c r="AW131" i="19"/>
  <c r="AW132" i="19" s="1"/>
  <c r="AW128" i="19"/>
  <c r="AW129" i="19" s="1"/>
  <c r="AW120" i="19"/>
  <c r="AW121" i="19" s="1"/>
  <c r="AW117" i="19"/>
  <c r="AW118" i="19" s="1"/>
  <c r="BB235" i="19" l="1"/>
  <c r="AW250" i="19" l="1"/>
  <c r="BC235" i="19"/>
  <c r="AW139" i="19" l="1"/>
  <c r="AX139" i="19" s="1"/>
  <c r="AW138" i="19"/>
  <c r="AX138" i="19" s="1"/>
  <c r="AW177" i="19" l="1"/>
  <c r="AW178" i="19" s="1"/>
  <c r="AW145" i="19"/>
  <c r="AW146" i="19" s="1"/>
  <c r="AX7" i="19" l="1"/>
  <c r="AW7" i="19" s="1"/>
  <c r="AX5" i="19"/>
  <c r="AW5" i="19" s="1"/>
  <c r="AW75" i="19"/>
  <c r="AW34" i="19"/>
  <c r="AW192" i="19"/>
  <c r="AW194" i="19" s="1"/>
  <c r="AW13" i="19"/>
  <c r="AW174" i="19"/>
  <c r="AW175" i="19" s="1"/>
  <c r="AW110" i="19"/>
  <c r="AW100" i="19"/>
  <c r="AW97" i="19"/>
  <c r="AW151" i="19"/>
  <c r="AW66" i="19"/>
  <c r="AW62" i="19"/>
  <c r="AW7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 xml:space="preserve">☑がない場合又は2つついている場合に要確認となります。
</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29" authorId="0" shapeId="0" xr:uid="{CD968414-031F-4655-90B0-1A5DFF7A9EE9}">
      <text>
        <r>
          <rPr>
            <sz val="9"/>
            <color indexed="81"/>
            <rFont val="MS P ゴシック"/>
            <family val="3"/>
            <charset val="128"/>
          </rPr>
          <t>2つ以上に○がある場合要確認となります。</t>
        </r>
      </text>
    </comment>
    <comment ref="AW34" authorId="0" shapeId="0" xr:uid="{00000000-0006-0000-0100-000009000000}">
      <text>
        <r>
          <rPr>
            <sz val="9"/>
            <color indexed="81"/>
            <rFont val="MS P ゴシック"/>
            <family val="3"/>
            <charset val="128"/>
          </rPr>
          <t xml:space="preserve">実績ありと実績なし双方に○がある場合には「要確認」が表示されます。
</t>
        </r>
      </text>
    </comment>
    <comment ref="K42" authorId="0" shapeId="0" xr:uid="{E2539743-BF93-401F-ACFC-7DF5C73C1F6B}">
      <text>
        <r>
          <rPr>
            <sz val="9"/>
            <color indexed="81"/>
            <rFont val="MS P ゴシック"/>
            <family val="3"/>
            <charset val="128"/>
          </rPr>
          <t>なお、令和３年度WAM助成を受けている場合、本事業がその内容をどのように展開するものか踏まえて記載してください。</t>
        </r>
      </text>
    </comment>
    <comment ref="K60" authorId="0" shapeId="0" xr:uid="{00000000-0006-0000-0100-00000B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各テーマに関連する地域共生社会の実現に向けた国の取り組みもご参照ください。（厚生労働省「地域共生社会に向けた包括的支援と多様な参加・協働の推進に関する検討会」のホームページ等）。
</t>
        </r>
      </text>
    </comment>
    <comment ref="AW60" authorId="0" shapeId="0" xr:uid="{A5156E5E-8C74-4A2D-9557-35608B8ACA1A}">
      <text>
        <r>
          <rPr>
            <sz val="9"/>
            <color indexed="81"/>
            <rFont val="MS P ゴシック"/>
            <family val="3"/>
            <charset val="128"/>
          </rPr>
          <t xml:space="preserve">助成テーマが選択されていない場合に「要確認」となります。
</t>
        </r>
      </text>
    </comment>
    <comment ref="N75" authorId="0" shapeId="0" xr:uid="{00000000-0006-0000-0100-00000C000000}">
      <text>
        <r>
          <rPr>
            <sz val="9"/>
            <color indexed="81"/>
            <rFont val="MS P ゴシック"/>
            <family val="3"/>
            <charset val="128"/>
          </rPr>
          <t>募集要領をご確認ください。</t>
        </r>
      </text>
    </comment>
    <comment ref="AG75" authorId="0" shapeId="0" xr:uid="{00000000-0006-0000-0100-00000D000000}">
      <text>
        <r>
          <rPr>
            <sz val="9"/>
            <color indexed="81"/>
            <rFont val="MS P ゴシック"/>
            <family val="3"/>
            <charset val="128"/>
          </rPr>
          <t>募集要領をご確認ください。</t>
        </r>
      </text>
    </comment>
    <comment ref="AW75" authorId="0" shapeId="0" xr:uid="{00000000-0006-0000-0100-00000E000000}">
      <text>
        <r>
          <rPr>
            <sz val="9"/>
            <color indexed="81"/>
            <rFont val="MS P ゴシック"/>
            <family val="3"/>
            <charset val="128"/>
          </rPr>
          <t xml:space="preserve">○がない場合又は2つついている場合に「要確認」となります。
</t>
        </r>
      </text>
    </comment>
    <comment ref="AW80" authorId="0" shapeId="0" xr:uid="{4C08F987-02BD-4175-A684-964AF1253B9C}">
      <text>
        <r>
          <rPr>
            <sz val="9"/>
            <color indexed="81"/>
            <rFont val="MS P ゴシック"/>
            <family val="3"/>
            <charset val="128"/>
          </rPr>
          <t xml:space="preserve">◎がない場合又は2つ以上ついている場合に「要確認」となります。
</t>
        </r>
      </text>
    </comment>
    <comment ref="AN86" authorId="0" shapeId="0" xr:uid="{FA5B97BC-E524-43BB-97A7-9FA5662FB5DC}">
      <text>
        <r>
          <rPr>
            <sz val="9"/>
            <color indexed="81"/>
            <rFont val="MS P ゴシック"/>
            <family val="3"/>
            <charset val="128"/>
          </rPr>
          <t>「有」を選択した場合は、その内容が下記及び「4.事業計画」で分かるように記載してください。</t>
        </r>
      </text>
    </comment>
    <comment ref="AW86" authorId="0" shapeId="0" xr:uid="{BFA5FB4B-EB62-4C3F-9065-72B278FCB8D2}">
      <text>
        <r>
          <rPr>
            <sz val="9"/>
            <color indexed="81"/>
            <rFont val="MS P ゴシック"/>
            <family val="3"/>
            <charset val="128"/>
          </rPr>
          <t>「有」「無」ともに〇が付いている場合「要確認」となります。</t>
        </r>
      </text>
    </comment>
    <comment ref="K88" authorId="0" shapeId="0" xr:uid="{12819D45-D4F2-4D37-BF9F-7F71CCB3BDF4}">
      <text>
        <r>
          <rPr>
            <sz val="9"/>
            <color indexed="81"/>
            <rFont val="MS P ゴシック"/>
            <family val="3"/>
            <charset val="128"/>
          </rPr>
          <t>該当がある場合のみ記載してください。</t>
        </r>
      </text>
    </comment>
    <comment ref="E95" authorId="0" shapeId="0" xr:uid="{00000000-0006-0000-0100-000013000000}">
      <text>
        <r>
          <rPr>
            <sz val="9"/>
            <color indexed="81"/>
            <rFont val="MS P ゴシック"/>
            <family val="3"/>
            <charset val="128"/>
          </rPr>
          <t xml:space="preserve">助成事業が複数の取り組みの組み合わせで成立する場合の各取り組みの単位を「柱立て」といいます。
</t>
        </r>
      </text>
    </comment>
    <comment ref="AL95" authorId="0" shapeId="0" xr:uid="{00000000-0006-0000-0100-000014000000}">
      <text>
        <r>
          <rPr>
            <sz val="9"/>
            <color indexed="81"/>
            <rFont val="MS P ゴシック"/>
            <family val="3"/>
            <charset val="128"/>
          </rPr>
          <t>新型コロナウイルス感染症の影響で計画変更がやむを得ない場合の取り扱いはＱ＆Ａをご確認ください。</t>
        </r>
      </text>
    </comment>
    <comment ref="E104"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104"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16" authorId="0" shapeId="0" xr:uid="{00000000-0006-0000-0100-000017000000}">
      <text>
        <r>
          <rPr>
            <sz val="9"/>
            <color indexed="81"/>
            <rFont val="MS P ゴシック"/>
            <family val="3"/>
            <charset val="128"/>
          </rPr>
          <t xml:space="preserve">助成事業が複数の取り組みの組み合わせで成立する場合の各取り組みの単位を「柱立て」といいます。
</t>
        </r>
      </text>
    </comment>
    <comment ref="AL116" authorId="0" shapeId="0" xr:uid="{00000000-0006-0000-0100-000018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27" authorId="0" shapeId="0" xr:uid="{00000000-0006-0000-0100-000019000000}">
      <text>
        <r>
          <rPr>
            <sz val="9"/>
            <color indexed="81"/>
            <rFont val="MS P ゴシック"/>
            <family val="3"/>
            <charset val="128"/>
          </rPr>
          <t xml:space="preserve">助成事業が複数の取り組みの組み合わせで成立する場合の各取り組みの単位を「柱立て」といいます。
</t>
        </r>
      </text>
    </comment>
    <comment ref="AL127" authorId="0" shapeId="0" xr:uid="{00000000-0006-0000-0100-00001A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55" authorId="0" shapeId="0" xr:uid="{C6EBEC09-38EC-48D5-BA2D-F97CADC2DEB4}">
      <text>
        <r>
          <rPr>
            <sz val="9"/>
            <color indexed="81"/>
            <rFont val="MS P ゴシック"/>
            <family val="3"/>
            <charset val="128"/>
          </rPr>
          <t>具体的内容が記載されているにもかかわらず、選択項目に「〇」がない場合「要確認」となります。</t>
        </r>
      </text>
    </comment>
    <comment ref="C180" authorId="0" shapeId="0" xr:uid="{00000000-0006-0000-0100-00001C000000}">
      <text>
        <r>
          <rPr>
            <b/>
            <sz val="9"/>
            <color indexed="81"/>
            <rFont val="MS P ゴシック"/>
            <family val="3"/>
            <charset val="128"/>
          </rPr>
          <t>「助成金要望額調書」シートを作成いただくと自動的に数値が反映されます。</t>
        </r>
      </text>
    </comment>
    <comment ref="C192" authorId="0" shapeId="0" xr:uid="{00000000-0006-0000-0100-000021000000}">
      <text>
        <r>
          <rPr>
            <sz val="9"/>
            <color indexed="81"/>
            <rFont val="MS P ゴシック"/>
            <family val="3"/>
            <charset val="128"/>
          </rPr>
          <t>枠内に文字で入力してください。箇条書きでも構いません。</t>
        </r>
      </text>
    </comment>
    <comment ref="AW202" authorId="0" shapeId="0" xr:uid="{15088E1F-7369-4E67-866F-14A1B6BAF3ED}">
      <text>
        <r>
          <rPr>
            <sz val="9"/>
            <color indexed="81"/>
            <rFont val="MS P ゴシック"/>
            <family val="3"/>
            <charset val="128"/>
          </rPr>
          <t>連携団体の記入が１つもない場合「要確認」となります。</t>
        </r>
      </text>
    </comment>
    <comment ref="AH217" authorId="0" shapeId="0" xr:uid="{00000000-0006-0000-0100-000022000000}">
      <text>
        <r>
          <rPr>
            <sz val="9"/>
            <color indexed="81"/>
            <rFont val="MS P ゴシック"/>
            <family val="3"/>
            <charset val="128"/>
          </rPr>
          <t>書ききれない場合は、リンク先のシート別紙１に記入してください。</t>
        </r>
      </text>
    </comment>
    <comment ref="AW217" authorId="0" shapeId="0" xr:uid="{00000000-0006-0000-0100-000023000000}">
      <text>
        <r>
          <rPr>
            <sz val="9"/>
            <color indexed="81"/>
            <rFont val="MS P ゴシック"/>
            <family val="3"/>
            <charset val="128"/>
          </rPr>
          <t>「有」「無」ともに〇がついている場合要確認となります</t>
        </r>
      </text>
    </comment>
    <comment ref="AO235" authorId="0" shapeId="0" xr:uid="{00000000-0006-0000-0100-000024000000}">
      <text>
        <r>
          <rPr>
            <sz val="9"/>
            <color indexed="81"/>
            <rFont val="MS P ゴシック"/>
            <family val="3"/>
            <charset val="128"/>
          </rPr>
          <t xml:space="preserve">年齢は自動で算出されます。
</t>
        </r>
      </text>
    </comment>
    <comment ref="L239" authorId="0" shapeId="0" xr:uid="{00000000-0006-0000-0100-000025000000}">
      <text>
        <r>
          <rPr>
            <sz val="9"/>
            <color indexed="81"/>
            <rFont val="MS P ゴシック"/>
            <family val="3"/>
            <charset val="128"/>
          </rPr>
          <t xml:space="preserve">プルダウンから選択してください。
</t>
        </r>
      </text>
    </comment>
    <comment ref="AW250" authorId="0" shapeId="0" xr:uid="{00000000-0006-0000-0100-000026000000}">
      <text>
        <r>
          <rPr>
            <sz val="9"/>
            <color indexed="81"/>
            <rFont val="MS P ゴシック"/>
            <family val="3"/>
            <charset val="128"/>
          </rPr>
          <t xml:space="preserve">〇が2つついている場合に要確認となります。
</t>
        </r>
      </text>
    </comment>
    <comment ref="AB253" authorId="0" shapeId="0" xr:uid="{C5188B3D-D2DD-4EF5-BF7D-3ACEDB0D1CBA}">
      <text>
        <r>
          <rPr>
            <sz val="9"/>
            <color indexed="81"/>
            <rFont val="MS P ゴシック"/>
            <family val="3"/>
            <charset val="128"/>
          </rPr>
          <t>役員が職員として雇用契約を結び、給与を受けている場合は「有」としてください</t>
        </r>
      </text>
    </comment>
    <comment ref="AG253" authorId="0" shapeId="0" xr:uid="{CA6B26F3-56DF-489C-B250-C882C29B4B4E}">
      <text>
        <r>
          <rPr>
            <sz val="9"/>
            <color indexed="81"/>
            <rFont val="HG丸ｺﾞｼｯｸM-PRO"/>
            <family val="3"/>
            <charset val="128"/>
          </rPr>
          <t>団体以外の職業に就いていない場合は「なし」と記載してください</t>
        </r>
      </text>
    </comment>
    <comment ref="AW255" authorId="0" shapeId="0" xr:uid="{00000000-0006-0000-0100-000029000000}">
      <text>
        <r>
          <rPr>
            <sz val="9"/>
            <color indexed="81"/>
            <rFont val="MS P ゴシック"/>
            <family val="3"/>
            <charset val="128"/>
          </rPr>
          <t>氏名が記載されているにも関わらず、団体以外の職業が未記入の場合「要確認」となります。</t>
        </r>
      </text>
    </comment>
    <comment ref="AX265" authorId="0" shapeId="0" xr:uid="{623A0333-BC6A-4309-9779-C760505E6AFD}">
      <text>
        <r>
          <rPr>
            <sz val="9"/>
            <color indexed="81"/>
            <rFont val="MS P ゴシック"/>
            <family val="3"/>
            <charset val="128"/>
          </rPr>
          <t>「監事」に記入がない場合「要確認」となります</t>
        </r>
      </text>
    </comment>
    <comment ref="AH267" authorId="0" shapeId="0" xr:uid="{00000000-0006-0000-0100-00002A000000}">
      <text>
        <r>
          <rPr>
            <sz val="9"/>
            <color indexed="81"/>
            <rFont val="MS P ゴシック"/>
            <family val="3"/>
            <charset val="128"/>
          </rPr>
          <t xml:space="preserve">書ききれない場合はリンク先のシート別紙２に記入してください。
</t>
        </r>
      </text>
    </comment>
    <comment ref="AW267" authorId="0" shapeId="0" xr:uid="{00000000-0006-0000-0100-00002B000000}">
      <text>
        <r>
          <rPr>
            <sz val="9"/>
            <color indexed="81"/>
            <rFont val="MS P ゴシック"/>
            <family val="3"/>
            <charset val="128"/>
          </rPr>
          <t>「有」「無」ともに〇がついている場合要確認となります</t>
        </r>
      </text>
    </comment>
    <comment ref="AW287" authorId="0" shapeId="0" xr:uid="{70872EA8-55FB-4C66-9770-5504CA42C6CE}">
      <text>
        <r>
          <rPr>
            <sz val="9"/>
            <color indexed="81"/>
            <rFont val="MS P ゴシック"/>
            <family val="3"/>
            <charset val="128"/>
          </rPr>
          <t>「あり」に○がついている場合で、結果について選択がない場合に要確認となります。</t>
        </r>
      </text>
    </comment>
    <comment ref="AW288" authorId="0" shapeId="0" xr:uid="{4222D5E1-9A72-4602-B60C-16DC67AACA98}">
      <text>
        <r>
          <rPr>
            <sz val="9"/>
            <color indexed="81"/>
            <rFont val="MS P ゴシック"/>
            <family val="3"/>
            <charset val="128"/>
          </rPr>
          <t>「あり」「なし」ともに〇がついている場合要確認となります</t>
        </r>
      </text>
    </comment>
    <comment ref="AF290" authorId="0" shapeId="0" xr:uid="{84FFD19E-4850-4E37-9D80-117F2985BC18}">
      <text>
        <r>
          <rPr>
            <sz val="9"/>
            <color indexed="81"/>
            <rFont val="MS P ゴシック"/>
            <family val="3"/>
            <charset val="128"/>
          </rPr>
          <t>同一事業とは事業内容が同じであり、時期又は事業実施場所等が同一であることをいいます。</t>
        </r>
      </text>
    </comment>
    <comment ref="AW290" authorId="0" shapeId="0" xr:uid="{18BF0758-E4F3-4FE6-A682-883BD74FC77B}">
      <text>
        <r>
          <rPr>
            <sz val="9"/>
            <color indexed="81"/>
            <rFont val="MS P ゴシック"/>
            <family val="3"/>
            <charset val="128"/>
          </rPr>
          <t>「はい」「いいえ」ともに〇がついている場合要確認となります。</t>
        </r>
      </text>
    </comment>
    <comment ref="AW294" authorId="0" shapeId="0" xr:uid="{8819714E-D6D9-43B5-BC4F-7AE61715B3F2}">
      <text>
        <r>
          <rPr>
            <sz val="9"/>
            <color indexed="81"/>
            <rFont val="MS P ゴシック"/>
            <family val="3"/>
            <charset val="128"/>
          </rPr>
          <t>「あり」に○がついている場合で、結果について選択がない場合に要確認となります。</t>
        </r>
      </text>
    </comment>
    <comment ref="AW295" authorId="0" shapeId="0" xr:uid="{0FDF8790-46DE-4320-B8F6-D64D9F788C10}">
      <text>
        <r>
          <rPr>
            <sz val="9"/>
            <color indexed="81"/>
            <rFont val="MS P ゴシック"/>
            <family val="3"/>
            <charset val="128"/>
          </rPr>
          <t>「あり」「なし」ともに〇がついている場合要確認となります</t>
        </r>
      </text>
    </comment>
    <comment ref="AW297" authorId="0" shapeId="0" xr:uid="{40E8F82E-3D43-4DA8-A4B6-627F65864EE6}">
      <text>
        <r>
          <rPr>
            <sz val="9"/>
            <color indexed="81"/>
            <rFont val="MS P ゴシック"/>
            <family val="3"/>
            <charset val="128"/>
          </rPr>
          <t>「はい」「いいえ」ともに〇がついている場合要確認となります。</t>
        </r>
      </text>
    </comment>
    <comment ref="AH300" authorId="0" shapeId="0" xr:uid="{00000000-0006-0000-0100-00001F000000}">
      <text>
        <r>
          <rPr>
            <sz val="9"/>
            <color indexed="81"/>
            <rFont val="MS P ゴシック"/>
            <family val="3"/>
            <charset val="128"/>
          </rPr>
          <t>書ききれない場合はリンク先のシート別紙３に記載してください。</t>
        </r>
      </text>
    </comment>
    <comment ref="AW300" authorId="0" shapeId="0" xr:uid="{00000000-0006-0000-0100-000020000000}">
      <text>
        <r>
          <rPr>
            <sz val="9"/>
            <color indexed="81"/>
            <rFont val="MS P ゴシック"/>
            <family val="3"/>
            <charset val="128"/>
          </rPr>
          <t>「有」「無」ともに〇がついている場合要確認となります</t>
        </r>
      </text>
    </comment>
    <comment ref="C303" authorId="0" shapeId="0" xr:uid="{00000000-0006-0000-0100-00002D000000}">
      <text>
        <r>
          <rPr>
            <sz val="9"/>
            <color indexed="81"/>
            <rFont val="MS P ゴシック"/>
            <family val="3"/>
            <charset val="128"/>
          </rPr>
          <t xml:space="preserve">
国税庁ＨＰより確認できます。（https://www.nta.go.jp/publication/pamph/hojin/koekihojin/01.htm）
</t>
        </r>
      </text>
    </comment>
    <comment ref="AW304" authorId="0" shapeId="0" xr:uid="{00000000-0006-0000-0100-00002E000000}">
      <text>
        <r>
          <rPr>
            <sz val="9"/>
            <color indexed="81"/>
            <rFont val="MS P ゴシック"/>
            <family val="3"/>
            <charset val="128"/>
          </rPr>
          <t>①～④に２つ以上○がある場合に「要確認」となります。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0651FA66-7DD4-4015-87D0-D438B94E7BDB}">
      <text>
        <r>
          <rPr>
            <b/>
            <sz val="9"/>
            <color indexed="81"/>
            <rFont val="MS P ゴシック"/>
            <family val="3"/>
            <charset val="128"/>
          </rPr>
          <t>作成者:</t>
        </r>
        <r>
          <rPr>
            <sz val="9"/>
            <color indexed="81"/>
            <rFont val="MS P ゴシック"/>
            <family val="3"/>
            <charset val="128"/>
          </rPr>
          <t xml:space="preserve">
手動記入では金額は自動で算出されません。合計金額をこちらに入力してください。</t>
        </r>
      </text>
    </comment>
    <comment ref="O5" authorId="0" shapeId="0" xr:uid="{F127EF1A-0E00-4DF0-9EBE-6E55AD4E3FED}">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C640474E-4CD1-4820-B859-1403D13C1C56}">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85AA714A-D9D4-45E6-B33E-B7AC1984C78D}">
      <text>
        <r>
          <rPr>
            <b/>
            <sz val="9"/>
            <color indexed="81"/>
            <rFont val="MS P ゴシック"/>
            <family val="3"/>
            <charset val="128"/>
          </rPr>
          <t>作成者:</t>
        </r>
        <r>
          <rPr>
            <sz val="9"/>
            <color indexed="81"/>
            <rFont val="MS P ゴシック"/>
            <family val="3"/>
            <charset val="128"/>
          </rPr>
          <t xml:space="preserve">
●「職員賃金の50%超過分は自己資金負担となります。」と出た場合は、助成金額のうち50％を超える部分を収入にご計上ください。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E00-000001000000}">
      <text>
        <r>
          <rPr>
            <sz val="9"/>
            <color indexed="81"/>
            <rFont val="MS P ゴシック"/>
            <family val="3"/>
            <charset val="128"/>
          </rPr>
          <t>役員が職員として給与を受けている場合は「有」としてください</t>
        </r>
      </text>
    </comment>
    <comment ref="H3" authorId="0" shapeId="0" xr:uid="{00000000-0006-0000-0E00-000002000000}">
      <text>
        <r>
          <rPr>
            <sz val="9"/>
            <color indexed="81"/>
            <rFont val="MS P ゴシック"/>
            <family val="3"/>
            <charset val="128"/>
          </rPr>
          <t>団体以外の職業に就いていない場合は「なし」と記載してください</t>
        </r>
      </text>
    </comment>
    <comment ref="L4" authorId="0" shapeId="0" xr:uid="{00000000-0006-0000-0E00-000003000000}">
      <text>
        <r>
          <rPr>
            <sz val="9"/>
            <color indexed="81"/>
            <rFont val="MS P ゴシック"/>
            <family val="3"/>
            <charset val="128"/>
          </rPr>
          <t>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CF008506-10FC-4B88-9AC9-ED7406212DFD}">
      <text>
        <r>
          <rPr>
            <sz val="9"/>
            <color indexed="81"/>
            <rFont val="MS P ゴシック"/>
            <family val="3"/>
            <charset val="128"/>
          </rPr>
          <t>「あり」に○がついている場合で、結果について選択がない場合に要確認となります。</t>
        </r>
      </text>
    </comment>
    <comment ref="L4" authorId="0" shapeId="0" xr:uid="{A1964241-D92D-4DEA-B7AD-94623D068196}">
      <text>
        <r>
          <rPr>
            <sz val="9"/>
            <color indexed="81"/>
            <rFont val="MS P ゴシック"/>
            <family val="3"/>
            <charset val="128"/>
          </rPr>
          <t>「あり」「なし」ともに〇がついている場合要確認となります</t>
        </r>
      </text>
    </comment>
    <comment ref="L9" authorId="0" shapeId="0" xr:uid="{EC3D07F1-2A9A-417B-896D-C071FA20B618}">
      <text>
        <r>
          <rPr>
            <sz val="9"/>
            <color indexed="81"/>
            <rFont val="MS P ゴシック"/>
            <family val="3"/>
            <charset val="128"/>
          </rPr>
          <t>「あり」に○がついている場合で、結果について選択がない場合に要確認となります。</t>
        </r>
      </text>
    </comment>
    <comment ref="L10" authorId="0" shapeId="0" xr:uid="{C4CA3E41-9BDF-4CF0-93F2-C64456F6EF50}">
      <text>
        <r>
          <rPr>
            <sz val="9"/>
            <color indexed="81"/>
            <rFont val="MS P ゴシック"/>
            <family val="3"/>
            <charset val="128"/>
          </rPr>
          <t>「あり」「なし」ともに〇がついている場合要確認となります</t>
        </r>
      </text>
    </comment>
    <comment ref="L15" authorId="0" shapeId="0" xr:uid="{FC733E64-ADA8-42B7-8127-EE7ED834A020}">
      <text>
        <r>
          <rPr>
            <sz val="9"/>
            <color indexed="81"/>
            <rFont val="MS P ゴシック"/>
            <family val="3"/>
            <charset val="128"/>
          </rPr>
          <t>「あり」に○がついている場合で、結果について選択がない場合に要確認となります。</t>
        </r>
      </text>
    </comment>
    <comment ref="L16" authorId="0" shapeId="0" xr:uid="{BD176EFB-8D4A-40DC-9776-614F96971E29}">
      <text>
        <r>
          <rPr>
            <sz val="9"/>
            <color indexed="81"/>
            <rFont val="MS P ゴシック"/>
            <family val="3"/>
            <charset val="128"/>
          </rPr>
          <t>「あり」「なし」ともに〇がついている場合要確認となります</t>
        </r>
      </text>
    </comment>
    <comment ref="L21" authorId="0" shapeId="0" xr:uid="{055046F4-08E9-4637-BF23-343957B2C7BB}">
      <text>
        <r>
          <rPr>
            <sz val="9"/>
            <color indexed="81"/>
            <rFont val="MS P ゴシック"/>
            <family val="3"/>
            <charset val="128"/>
          </rPr>
          <t>「あり」に○がついている場合で、結果について選択がない場合に要確認となります。</t>
        </r>
      </text>
    </comment>
    <comment ref="L22" authorId="0" shapeId="0" xr:uid="{B2B19223-2306-474B-A9B8-0E85A420A6BA}">
      <text>
        <r>
          <rPr>
            <sz val="9"/>
            <color indexed="81"/>
            <rFont val="MS P ゴシック"/>
            <family val="3"/>
            <charset val="128"/>
          </rPr>
          <t>「あり」「なし」ともに〇がついている場合要確認となります</t>
        </r>
      </text>
    </comment>
    <comment ref="L27" authorId="0" shapeId="0" xr:uid="{1F3840B7-F428-4D40-9783-73A997005CF9}">
      <text>
        <r>
          <rPr>
            <sz val="9"/>
            <color indexed="81"/>
            <rFont val="MS P ゴシック"/>
            <family val="3"/>
            <charset val="128"/>
          </rPr>
          <t>「あり」に○がついている場合で、結果について選択がない場合に要確認となります。</t>
        </r>
      </text>
    </comment>
    <comment ref="L28" authorId="0" shapeId="0" xr:uid="{DDBE0234-E033-47FB-BDDF-66BB98995D4B}">
      <text>
        <r>
          <rPr>
            <sz val="9"/>
            <color indexed="81"/>
            <rFont val="MS P ゴシック"/>
            <family val="3"/>
            <charset val="128"/>
          </rPr>
          <t>「あり」「なし」ともに〇がついている場合要確認となります</t>
        </r>
      </text>
    </comment>
  </commentList>
</comments>
</file>

<file path=xl/sharedStrings.xml><?xml version="1.0" encoding="utf-8"?>
<sst xmlns="http://schemas.openxmlformats.org/spreadsheetml/2006/main" count="3895" uniqueCount="1272">
  <si>
    <t>氏名</t>
    <rPh sb="0" eb="2">
      <t>シメイ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</si>
  <si>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</si>
  <si>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</si>
  <si>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</si>
  <si>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</si>
  <si>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</si>
  <si>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</si>
  <si>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</si>
  <si>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</si>
  <si>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</si>
  <si>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</si>
  <si>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</si>
  <si>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</si>
  <si>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</si>
  <si>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</si>
  <si>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</si>
  <si>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</si>
  <si>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</si>
  <si>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</si>
  <si>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</si>
  <si>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</si>
  <si>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</si>
  <si>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</si>
  <si>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</si>
  <si>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</si>
  <si>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</si>
  <si>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</si>
  <si>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</si>
  <si>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</si>
  <si>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</si>
  <si>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</si>
  <si>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</si>
  <si>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</si>
  <si>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</si>
  <si>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</si>
  <si>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</si>
  <si>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</si>
  <si>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</si>
  <si>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</si>
  <si>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</si>
  <si>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</si>
  <si>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</si>
  <si>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</si>
  <si>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</si>
  <si>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</si>
  <si>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</si>
  <si>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</si>
  <si>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</si>
  <si>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</si>
  <si>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</si>
  <si>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</si>
  <si>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</si>
  <si>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</si>
  <si>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</si>
  <si>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</si>
  <si>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</si>
  <si>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</si>
  <si>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</si>
  <si>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</si>
  <si>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</si>
  <si>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</si>
  <si>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</si>
  <si>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</si>
  <si>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</si>
  <si>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</si>
  <si>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</si>
  <si>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</si>
  <si>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</si>
  <si>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</si>
  <si>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</si>
  <si>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</si>
  <si>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</si>
  <si>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</si>
  <si>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</si>
  <si>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</si>
  <si>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</si>
  <si>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</si>
  <si>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</si>
  <si>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</si>
  <si>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</si>
  <si>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</si>
  <si>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</si>
  <si>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</si>
  <si>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</si>
  <si>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</si>
  <si>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</si>
  <si>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</si>
  <si>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</si>
  <si>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</si>
  <si>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</si>
  <si>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</si>
  <si>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</si>
  <si>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</si>
  <si>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</si>
  <si>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</si>
  <si>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</si>
  <si>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</si>
  <si>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</si>
  <si>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</si>
  <si>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</si>
  <si>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</si>
  <si>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</si>
  <si>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</si>
  <si>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</si>
  <si>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</si>
  <si>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</si>
  <si>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</si>
  <si>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</si>
  <si>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</si>
  <si>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</si>
  <si>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</si>
  <si>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</si>
  <si>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</si>
  <si>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</si>
  <si>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</si>
  <si>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</si>
  <si>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</si>
  <si>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</si>
  <si>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</si>
  <si>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</si>
  <si>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</si>
  <si>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</si>
  <si>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</si>
  <si>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</si>
  <si>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</si>
  <si>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</si>
  <si>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</si>
  <si>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</si>
  <si>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</si>
  <si>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</si>
  <si>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</si>
  <si>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</si>
  <si>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</si>
  <si>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</si>
  <si>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</si>
  <si>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</si>
  <si>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</si>
  <si>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</si>
  <si>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</si>
  <si>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</si>
  <si>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</si>
  <si>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</si>
  <si>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</si>
  <si>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</si>
  <si>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</si>
  <si>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</si>
  <si>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</si>
  <si>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</si>
  <si>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</si>
  <si>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</si>
  <si>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</si>
  <si>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</si>
  <si>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</si>
  <si>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</si>
  <si>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</si>
  <si>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</si>
  <si>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</si>
  <si>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</si>
  <si>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</si>
  <si>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</si>
  <si>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</si>
  <si>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</si>
  <si>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</si>
  <si>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</si>
  <si>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</si>
  <si>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</si>
  <si>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</si>
  <si>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</si>
  <si>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</si>
  <si>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</si>
  <si>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</si>
  <si>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5"/>
  </si>
  <si>
    <t>数値目標</t>
    <rPh sb="0" eb="2">
      <t>スウチ</t>
    </rPh>
    <rPh sb="2" eb="4">
      <t>モクヒョウ</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</si>
  <si>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</si>
  <si>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</si>
  <si>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</si>
  <si>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(13)希望する教育を受けることを阻む経済事情など様々な制約の克服に資する事業</t>
  </si>
  <si>
    <t>(14)子育てが困難な状況にある家族・子供等への配慮・対策等の強化に資する事業</t>
    <phoneticPr fontId="25"/>
  </si>
  <si>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</si>
  <si>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</si>
  <si>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</si>
  <si>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</si>
  <si>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</si>
  <si>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</si>
  <si>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</si>
  <si>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t>社会福祉協議会・ＮＰＯセンターからの情報提供【情報提供元：</t>
    <rPh sb="27" eb="28">
      <t>モト</t>
    </rPh>
    <phoneticPr fontId="1"/>
  </si>
  <si>
    <t>自治体からの情報提供【情報提供元：</t>
    <rPh sb="15" eb="16">
      <t>モト</t>
    </rPh>
    <phoneticPr fontId="1"/>
  </si>
  <si>
    <t>年齢</t>
    <rPh sb="0" eb="2">
      <t>ネンレイ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</si>
  <si>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</si>
  <si>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</si>
  <si>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</si>
  <si>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</si>
  <si>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</si>
  <si>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</si>
  <si>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</si>
  <si>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</si>
  <si>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</si>
  <si>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</si>
  <si>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</si>
  <si>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</si>
  <si>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</si>
  <si>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</si>
  <si>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R2年度</t>
    <rPh sb="2" eb="4">
      <t>ネンド</t>
    </rPh>
    <phoneticPr fontId="1"/>
  </si>
  <si>
    <t>項目</t>
    <rPh sb="0" eb="2">
      <t>コウモク</t>
    </rPh>
    <phoneticPr fontId="1"/>
  </si>
  <si>
    <t>謝金</t>
    <rPh sb="0" eb="2">
      <t>シャキン</t>
    </rPh>
    <phoneticPr fontId="1"/>
  </si>
  <si>
    <t>金額</t>
    <rPh sb="0" eb="2">
      <t>キンガク</t>
    </rPh>
    <phoneticPr fontId="1"/>
  </si>
  <si>
    <t/>
  </si>
  <si>
    <t>×</t>
  </si>
  <si>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</si>
  <si>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</si>
  <si>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</si>
  <si>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</si>
  <si>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</si>
  <si>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</si>
  <si>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</si>
  <si>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</si>
  <si>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</si>
  <si>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</si>
  <si>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</si>
  <si>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</si>
  <si>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</si>
  <si>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</si>
  <si>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</si>
  <si>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</si>
  <si>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</si>
  <si>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</si>
  <si>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</si>
  <si>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</si>
  <si>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</si>
  <si>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</si>
  <si>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</si>
  <si>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</si>
  <si>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</si>
  <si>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</si>
  <si>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数値</t>
    <rPh sb="0" eb="2">
      <t>スウチ</t>
    </rPh>
    <phoneticPr fontId="1"/>
  </si>
  <si>
    <t>その他の経費</t>
    <rPh sb="2" eb="3">
      <t>ホカ</t>
    </rPh>
    <rPh sb="4" eb="6">
      <t>ケイヒ</t>
    </rPh>
    <phoneticPr fontId="1"/>
  </si>
  <si>
    <t xml:space="preserve"> Ｄ収入合計</t>
    <rPh sb="2" eb="4">
      <t>シュウニュウ</t>
    </rPh>
    <rPh sb="4" eb="6">
      <t>ゴウケイ</t>
    </rPh>
    <phoneticPr fontId="22"/>
  </si>
  <si>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</si>
  <si>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</si>
  <si>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</si>
  <si>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</si>
  <si>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</si>
  <si>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</si>
  <si>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</si>
  <si>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</si>
  <si>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</si>
  <si>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</si>
  <si>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</si>
  <si>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</si>
  <si>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</si>
  <si>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</si>
  <si>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</si>
  <si>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</si>
  <si>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</si>
  <si>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</si>
  <si>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</si>
  <si>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</si>
  <si>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</si>
  <si>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</si>
  <si>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</si>
  <si>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</si>
  <si>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</si>
  <si>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</si>
  <si>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</si>
  <si>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</si>
  <si>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実施期間</t>
    <rPh sb="0" eb="2">
      <t>ジッシ</t>
    </rPh>
    <rPh sb="2" eb="4">
      <t>キカン</t>
    </rPh>
    <phoneticPr fontId="1"/>
  </si>
  <si>
    <t>～</t>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</si>
  <si>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</si>
  <si>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</si>
  <si>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</si>
  <si>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</si>
  <si>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</si>
  <si>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</si>
  <si>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</si>
  <si>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</si>
  <si>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１年目（上段）</t>
    <rPh sb="1" eb="3">
      <t>ネンメ</t>
    </rPh>
    <rPh sb="4" eb="6">
      <t>ジョウダン</t>
    </rPh>
    <phoneticPr fontId="25"/>
  </si>
  <si>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※1年目の事業内容が上段に収まらない場合は下段をご利用ください。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3" eb="45">
      <t>ネンメ</t>
    </rPh>
    <rPh sb="46" eb="48">
      <t>ジギョウ</t>
    </rPh>
    <rPh sb="48" eb="50">
      <t>ナイヨウ</t>
    </rPh>
    <rPh sb="51" eb="53">
      <t>ジョウダン</t>
    </rPh>
    <rPh sb="54" eb="55">
      <t>オサ</t>
    </rPh>
    <rPh sb="59" eb="61">
      <t>バアイ</t>
    </rPh>
    <rPh sb="62" eb="64">
      <t>ゲダン</t>
    </rPh>
    <rPh sb="66" eb="68">
      <t>リヨウ</t>
    </rPh>
    <phoneticPr fontId="1"/>
  </si>
  <si>
    <t>１年目（下段）</t>
    <rPh sb="4" eb="6">
      <t>ゲダン</t>
    </rPh>
    <phoneticPr fontId="25"/>
  </si>
  <si>
    <t>２年目</t>
    <rPh sb="1" eb="3">
      <t>ネンメ</t>
    </rPh>
    <phoneticPr fontId="25"/>
  </si>
  <si>
    <t>3年目</t>
    <phoneticPr fontId="25"/>
  </si>
  <si>
    <t>資
金
計
画</t>
    <rPh sb="0" eb="1">
      <t>シ</t>
    </rPh>
    <rPh sb="2" eb="3">
      <t>キン</t>
    </rPh>
    <rPh sb="4" eb="5">
      <t>ケイ</t>
    </rPh>
    <rPh sb="6" eb="7">
      <t>ガ</t>
    </rPh>
    <phoneticPr fontId="1"/>
  </si>
  <si>
    <t>区分</t>
    <rPh sb="0" eb="2">
      <t>クブン</t>
    </rPh>
    <phoneticPr fontId="25"/>
  </si>
  <si>
    <t>１年目</t>
    <rPh sb="1" eb="3">
      <t>ネンメ</t>
    </rPh>
    <phoneticPr fontId="1"/>
  </si>
  <si>
    <t>助成金総額</t>
    <rPh sb="0" eb="2">
      <t>ジョセイ</t>
    </rPh>
    <rPh sb="2" eb="3">
      <t>キン</t>
    </rPh>
    <rPh sb="3" eb="5">
      <t>ソウガク</t>
    </rPh>
    <phoneticPr fontId="25"/>
  </si>
  <si>
    <t>応募事業名</t>
    <rPh sb="0" eb="2">
      <t>オウボ</t>
    </rPh>
    <rPh sb="2" eb="4">
      <t>ジギョウ</t>
    </rPh>
    <rPh sb="4" eb="5">
      <t>メイ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</si>
  <si>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5"/>
  </si>
  <si>
    <t>外部評価者</t>
    <rPh sb="0" eb="2">
      <t>ガイブ</t>
    </rPh>
    <rPh sb="2" eb="4">
      <t>ヒョウカ</t>
    </rPh>
    <rPh sb="4" eb="5">
      <t>シャ</t>
    </rPh>
    <phoneticPr fontId="25"/>
  </si>
  <si>
    <t>担当者名</t>
    <rPh sb="0" eb="3">
      <t>タントウシャ</t>
    </rPh>
    <rPh sb="3" eb="4">
      <t>メイ</t>
    </rPh>
    <phoneticPr fontId="25"/>
  </si>
  <si>
    <t>実績</t>
    <rPh sb="0" eb="2">
      <t>ジッセキ</t>
    </rPh>
    <phoneticPr fontId="25"/>
  </si>
  <si>
    <t>所属</t>
    <rPh sb="0" eb="2">
      <t>ショゾク</t>
    </rPh>
    <phoneticPr fontId="25"/>
  </si>
  <si>
    <t>役割</t>
    <phoneticPr fontId="25"/>
  </si>
  <si>
    <t>伴走支援者</t>
    <rPh sb="0" eb="2">
      <t>バンソウ</t>
    </rPh>
    <rPh sb="2" eb="4">
      <t>シエン</t>
    </rPh>
    <rPh sb="4" eb="5">
      <t>シャ</t>
    </rPh>
    <phoneticPr fontId="25"/>
  </si>
  <si>
    <t>記載例はこちら</t>
    <rPh sb="0" eb="2">
      <t>キサイ</t>
    </rPh>
    <rPh sb="2" eb="3">
      <t>レイ</t>
    </rPh>
    <phoneticPr fontId="25"/>
  </si>
  <si>
    <t>●事業実施スケジュール　</t>
    <rPh sb="1" eb="3">
      <t>ジギョウ</t>
    </rPh>
    <rPh sb="3" eb="5">
      <t>ジッシ</t>
    </rPh>
    <phoneticPr fontId="1"/>
  </si>
  <si>
    <t>※各実施事項の年間の合計数は、要望書「事業計画」にある「数値目標」の計数とおおむね一致するように記載してください。</t>
    <rPh sb="1" eb="4">
      <t>カクジッシ</t>
    </rPh>
    <rPh sb="4" eb="6">
      <t>ジコウ</t>
    </rPh>
    <rPh sb="7" eb="9">
      <t>ネンカン</t>
    </rPh>
    <rPh sb="10" eb="13">
      <t>ゴウケイスウ</t>
    </rPh>
    <rPh sb="15" eb="18">
      <t>ヨウボウショ</t>
    </rPh>
    <rPh sb="19" eb="21">
      <t>ジギョウ</t>
    </rPh>
    <rPh sb="21" eb="23">
      <t>ケイカク</t>
    </rPh>
    <rPh sb="28" eb="30">
      <t>スウチ</t>
    </rPh>
    <rPh sb="30" eb="32">
      <t>モクヒョウ</t>
    </rPh>
    <rPh sb="34" eb="36">
      <t>ケイスウ</t>
    </rPh>
    <rPh sb="41" eb="43">
      <t>イッチ</t>
    </rPh>
    <rPh sb="48" eb="50">
      <t>キサイ</t>
    </rPh>
    <phoneticPr fontId="25"/>
  </si>
  <si>
    <t>※柱立てごとのスケジュールを実施事項ごとに作成してください。</t>
    <phoneticPr fontId="25"/>
  </si>
  <si>
    <t>記載例　</t>
    <rPh sb="0" eb="2">
      <t>キサイ</t>
    </rPh>
    <rPh sb="2" eb="3">
      <t>レイ</t>
    </rPh>
    <phoneticPr fontId="25"/>
  </si>
  <si>
    <t>※各月のセルには開催頻度等を入力してください。例）月2回開催→２</t>
    <phoneticPr fontId="25"/>
  </si>
  <si>
    <t>区分</t>
    <rPh sb="0" eb="2">
      <t>クブン</t>
    </rPh>
    <phoneticPr fontId="1"/>
  </si>
  <si>
    <t>1年目</t>
    <rPh sb="1" eb="3">
      <t>ネンメ</t>
    </rPh>
    <phoneticPr fontId="1"/>
  </si>
  <si>
    <t>合計</t>
    <rPh sb="0" eb="2">
      <t>ゴウケイ</t>
    </rPh>
    <phoneticPr fontId="25"/>
  </si>
  <si>
    <t>2年目</t>
    <rPh sb="1" eb="3">
      <t>ネンメ</t>
    </rPh>
    <phoneticPr fontId="1"/>
  </si>
  <si>
    <t>3年目</t>
    <rPh sb="1" eb="3">
      <t>ネンメ</t>
    </rPh>
    <phoneticPr fontId="1"/>
  </si>
  <si>
    <t>※以下は例示です。実際の活動に合わせたスケジュールを作成してください。</t>
    <rPh sb="1" eb="3">
      <t>イカ</t>
    </rPh>
    <phoneticPr fontId="25"/>
  </si>
  <si>
    <t>柱立て番号及び名称</t>
    <rPh sb="0" eb="1">
      <t>ハシラ</t>
    </rPh>
    <rPh sb="1" eb="2">
      <t>ダ</t>
    </rPh>
    <rPh sb="3" eb="5">
      <t>バンゴウ</t>
    </rPh>
    <rPh sb="5" eb="6">
      <t>オヨ</t>
    </rPh>
    <rPh sb="7" eb="9">
      <t>メイショウ</t>
    </rPh>
    <phoneticPr fontId="1"/>
  </si>
  <si>
    <t>4月</t>
    <rPh sb="1" eb="2">
      <t>ガツ</t>
    </rPh>
    <phoneticPr fontId="1"/>
  </si>
  <si>
    <t>5月</t>
  </si>
  <si>
    <t>6月</t>
  </si>
  <si>
    <t>7月</t>
  </si>
  <si>
    <t>8月</t>
  </si>
  <si>
    <t>9月</t>
  </si>
  <si>
    <t>10月</t>
  </si>
  <si>
    <t>11月</t>
  </si>
  <si>
    <t>12月</t>
  </si>
  <si>
    <t>1月</t>
  </si>
  <si>
    <t>2月</t>
  </si>
  <si>
    <t>3月</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</si>
  <si>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</si>
  <si>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</si>
  <si>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</si>
  <si>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</si>
  <si>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</si>
  <si>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</si>
  <si>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</si>
  <si>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</si>
  <si>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</si>
  <si>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</si>
  <si>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</si>
  <si>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</si>
  <si>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</si>
  <si>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</si>
  <si>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</si>
  <si>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5"/>
  </si>
  <si>
    <t>不採択</t>
    <rPh sb="0" eb="1">
      <t>フ</t>
    </rPh>
    <rPh sb="1" eb="3">
      <t>サイタク</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</si>
  <si>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</si>
  <si>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</si>
  <si>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</si>
  <si>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</si>
  <si>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応募先機関・団体名</t>
    <rPh sb="0" eb="2">
      <t>オウボ</t>
    </rPh>
    <rPh sb="2" eb="3">
      <t>サキ</t>
    </rPh>
    <rPh sb="3" eb="5">
      <t>キカン</t>
    </rPh>
    <rPh sb="6" eb="8">
      <t>ダンタイ</t>
    </rPh>
    <rPh sb="8" eb="9">
      <t>メイ</t>
    </rPh>
    <phoneticPr fontId="1"/>
  </si>
  <si>
    <t>助成などの決定</t>
    <rPh sb="0" eb="2">
      <t>ジョセイ</t>
    </rPh>
    <rPh sb="5" eb="7">
      <t>ケッテイ</t>
    </rPh>
    <phoneticPr fontId="1"/>
  </si>
  <si>
    <t>連携状況
（プルダウン選択）</t>
    <phoneticPr fontId="1"/>
  </si>
  <si>
    <t>役員報酬の有無</t>
    <rPh sb="0" eb="2">
      <t>ヤクイン</t>
    </rPh>
    <rPh sb="2" eb="4">
      <t>ホウシュウ</t>
    </rPh>
    <rPh sb="5" eb="7">
      <t>ウム</t>
    </rPh>
    <phoneticPr fontId="1"/>
  </si>
  <si>
    <t>こちら</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</si>
  <si>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</si>
  <si>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賃金（アルバイト）</t>
    <phoneticPr fontId="1"/>
  </si>
  <si>
    <t>上記課題や把握したニーズに対し、貴団体が取り組むなかで、政策化・制度化を目指す理由を記載してください。</t>
    <rPh sb="0" eb="2">
      <t>ジョウキ</t>
    </rPh>
    <rPh sb="2" eb="4">
      <t>カダイ</t>
    </rPh>
    <rPh sb="5" eb="7">
      <t>ハアク</t>
    </rPh>
    <rPh sb="13" eb="14">
      <t>タイ</t>
    </rPh>
    <rPh sb="16" eb="17">
      <t>キ</t>
    </rPh>
    <rPh sb="17" eb="19">
      <t>ダンタイ</t>
    </rPh>
    <rPh sb="20" eb="21">
      <t>ト</t>
    </rPh>
    <rPh sb="22" eb="23">
      <t>ク</t>
    </rPh>
    <rPh sb="36" eb="38">
      <t>メザ</t>
    </rPh>
    <rPh sb="39" eb="41">
      <t>リユウ</t>
    </rPh>
    <rPh sb="42" eb="44">
      <t>キサイ</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</si>
  <si>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</si>
  <si>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 xml:space="preserve">新型コロナウイルス感染症予防に係る衛生対策について
（200字以内）
</t>
    <rPh sb="0" eb="2">
      <t>シンガタ</t>
    </rPh>
    <rPh sb="9" eb="12">
      <t>カンセンショウ</t>
    </rPh>
    <rPh sb="12" eb="14">
      <t>ヨボウ</t>
    </rPh>
    <rPh sb="15" eb="16">
      <t>カカ</t>
    </rPh>
    <rPh sb="17" eb="19">
      <t>エイセイ</t>
    </rPh>
    <rPh sb="19" eb="21">
      <t>タイサク</t>
    </rPh>
    <rPh sb="30" eb="31">
      <t>ジ</t>
    </rPh>
    <rPh sb="31" eb="33">
      <t>イナイ</t>
    </rPh>
    <phoneticPr fontId="25"/>
  </si>
  <si>
    <t>（購入単価が30万円以上の備品を計上している場合）</t>
    <rPh sb="3" eb="5">
      <t>タンカ</t>
    </rPh>
    <phoneticPr fontId="22"/>
  </si>
  <si>
    <t>～</t>
    <phoneticPr fontId="1"/>
  </si>
  <si>
    <t>あり</t>
    <phoneticPr fontId="1"/>
  </si>
  <si>
    <t>→</t>
    <phoneticPr fontId="1"/>
  </si>
  <si>
    <t>～</t>
    <phoneticPr fontId="1"/>
  </si>
  <si>
    <t>あり</t>
    <phoneticPr fontId="1"/>
  </si>
  <si>
    <t>→</t>
    <phoneticPr fontId="1"/>
  </si>
  <si>
    <t>～</t>
    <phoneticPr fontId="1"/>
  </si>
  <si>
    <t>あり</t>
    <phoneticPr fontId="1"/>
  </si>
  <si>
    <t>当団体内事業兼務の有無</t>
    <phoneticPr fontId="1"/>
  </si>
  <si>
    <t>団体以外の職業
（勤務先名）</t>
    <phoneticPr fontId="1"/>
  </si>
  <si>
    <t>（</t>
    <phoneticPr fontId="1"/>
  </si>
  <si>
    <t>）</t>
    <phoneticPr fontId="1"/>
  </si>
  <si>
    <t>（</t>
    <phoneticPr fontId="1"/>
  </si>
  <si>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</si>
  <si>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</si>
  <si>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要望書（必須）</t>
    <rPh sb="0" eb="3">
      <t>ヨウボウショ</t>
    </rPh>
    <rPh sb="4" eb="6">
      <t>ヒッス</t>
    </rPh>
    <phoneticPr fontId="1"/>
  </si>
  <si>
    <t>「文頭チェック項目」</t>
    <rPh sb="1" eb="3">
      <t>ブントウ</t>
    </rPh>
    <rPh sb="7" eb="9">
      <t>コウモク</t>
    </rPh>
    <phoneticPr fontId="1"/>
  </si>
  <si>
    <t>□</t>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</si>
  <si>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</si>
  <si>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</si>
  <si>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</si>
  <si>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</si>
  <si>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「４．事業計画」</t>
    <phoneticPr fontId="1"/>
  </si>
  <si>
    <t>「５．実施体制」</t>
    <rPh sb="3" eb="5">
      <t>ジッシ</t>
    </rPh>
    <rPh sb="5" eb="7">
      <t>タイセイ</t>
    </rPh>
    <phoneticPr fontId="1"/>
  </si>
  <si>
    <t>「６．その他関連情報」</t>
    <rPh sb="6" eb="8">
      <t>カンレン</t>
    </rPh>
    <phoneticPr fontId="25"/>
  </si>
  <si>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</si>
  <si>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</si>
  <si>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</si>
  <si>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・単価30万円以上の備品がある場合、入力した
（30万円以上の備品がない場合は添付不要）</t>
    <rPh sb="18" eb="20">
      <t>ニュウリョク</t>
    </rPh>
    <phoneticPr fontId="1"/>
  </si>
  <si>
    <t>別紙①～③（任意）</t>
    <rPh sb="0" eb="2">
      <t>ベッシ</t>
    </rPh>
    <rPh sb="6" eb="8">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</si>
  <si>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</si>
  <si>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事業実施スケジュール（必須）</t>
    <rPh sb="0" eb="2">
      <t>ジギョウ</t>
    </rPh>
    <rPh sb="2" eb="4">
      <t>ジッシ</t>
    </rPh>
    <rPh sb="11" eb="13">
      <t>ヒッス</t>
    </rPh>
    <phoneticPr fontId="1"/>
  </si>
  <si>
    <t>・柱立てごとの実施スケジュールを作成した</t>
    <rPh sb="1" eb="2">
      <t>ハシラ</t>
    </rPh>
    <rPh sb="2" eb="3">
      <t>タ</t>
    </rPh>
    <rPh sb="7" eb="9">
      <t>ジッシ</t>
    </rPh>
    <rPh sb="16" eb="18">
      <t>サクセイ</t>
    </rPh>
    <phoneticPr fontId="1"/>
  </si>
  <si>
    <t>応募フォームご送信前に、ご確認ください。</t>
    <rPh sb="0" eb="2">
      <t>オウボ</t>
    </rPh>
    <rPh sb="7" eb="9">
      <t>ソウシン</t>
    </rPh>
    <rPh sb="9" eb="10">
      <t>マエ</t>
    </rPh>
    <rPh sb="13" eb="15">
      <t>カクニン</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</si>
  <si>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29">
      <t>マン</t>
    </rPh>
    <rPh sb="29" eb="30">
      <t>エン</t>
    </rPh>
    <rPh sb="34" eb="36">
      <t>ネンカン</t>
    </rPh>
    <rPh sb="37" eb="39">
      <t>ゴウケイ</t>
    </rPh>
    <rPh sb="45" eb="46">
      <t>マン</t>
    </rPh>
    <rPh sb="46" eb="47">
      <t>エン</t>
    </rPh>
    <phoneticPr fontId="1"/>
  </si>
  <si>
    <t>・「賃金（団体職員）」が「Ｃ総事業費」に対して５０％以下である。</t>
    <rPh sb="2" eb="4">
      <t>チンギン</t>
    </rPh>
    <rPh sb="5" eb="7">
      <t>ダンタイ</t>
    </rPh>
    <rPh sb="7" eb="9">
      <t>ショクイン</t>
    </rPh>
    <rPh sb="14" eb="18">
      <t>ソウジギョウヒ</t>
    </rPh>
    <rPh sb="20" eb="21">
      <t>タイ</t>
    </rPh>
    <rPh sb="26" eb="28">
      <t>イカ</t>
    </rPh>
    <phoneticPr fontId="1"/>
  </si>
  <si>
    <t>応募フォームのご送信前に、以下のチェックリストで入力漏れ及び添付漏れがないかご確認ください。
不足があると審査することができません。</t>
    <rPh sb="0" eb="2">
      <t>オウボ</t>
    </rPh>
    <rPh sb="8" eb="10">
      <t>ソウシン</t>
    </rPh>
    <rPh sb="10" eb="11">
      <t>マエ</t>
    </rPh>
    <rPh sb="13" eb="15">
      <t>イカ</t>
    </rPh>
    <rPh sb="24" eb="26">
      <t>ニュウリョク</t>
    </rPh>
    <rPh sb="26" eb="27">
      <t>モ</t>
    </rPh>
    <rPh sb="28" eb="29">
      <t>オヨ</t>
    </rPh>
    <rPh sb="30" eb="32">
      <t>テンプ</t>
    </rPh>
    <rPh sb="32" eb="33">
      <t>モ</t>
    </rPh>
    <rPh sb="39" eb="41">
      <t>カクニン</t>
    </rPh>
    <rPh sb="47" eb="49">
      <t>フソク</t>
    </rPh>
    <rPh sb="53" eb="55">
      <t>シンサ</t>
    </rPh>
    <phoneticPr fontId="1"/>
  </si>
  <si>
    <t>こちら</t>
    <phoneticPr fontId="1"/>
  </si>
  <si>
    <t>要望書に戻る</t>
    <rPh sb="0" eb="3">
      <t>ヨウボウショ</t>
    </rPh>
    <rPh sb="4" eb="5">
      <t>モド</t>
    </rPh>
    <phoneticPr fontId="1"/>
  </si>
  <si>
    <t>要望書に戻る</t>
    <rPh sb="0" eb="3">
      <t>ヨウボウショ</t>
    </rPh>
    <rPh sb="4" eb="5">
      <t>モド</t>
    </rPh>
    <phoneticPr fontId="1"/>
  </si>
  <si>
    <t>入力領域へ戻る</t>
    <rPh sb="0" eb="2">
      <t>ニュウリョク</t>
    </rPh>
    <rPh sb="2" eb="4">
      <t>リョウイキ</t>
    </rPh>
    <rPh sb="5" eb="6">
      <t>モド</t>
    </rPh>
    <phoneticPr fontId="25"/>
  </si>
  <si>
    <t>青森県</t>
    <rPh sb="2" eb="3">
      <t>ケン</t>
    </rPh>
    <phoneticPr fontId="1"/>
  </si>
  <si>
    <t>岩手県</t>
    <rPh sb="2" eb="3">
      <t>ケン</t>
    </rPh>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</si>
  <si>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</si>
  <si>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</si>
  <si>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</si>
  <si>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</si>
  <si>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</si>
  <si>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</si>
  <si>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</si>
  <si>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</si>
  <si>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</si>
  <si>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</si>
  <si>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</si>
  <si>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</si>
  <si>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</si>
  <si>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インプットシート（任意）
※インプットシートをご利用いただくと計算がスムーズになります。</t>
    <rPh sb="9" eb="11">
      <t>ニンイ</t>
    </rPh>
    <phoneticPr fontId="1"/>
  </si>
  <si>
    <t>助成金要望額調書（必須）</t>
    <rPh sb="0" eb="2">
      <t>ジョセイ</t>
    </rPh>
    <rPh sb="2" eb="3">
      <t>キン</t>
    </rPh>
    <rPh sb="9" eb="11">
      <t>ヒッス</t>
    </rPh>
    <phoneticPr fontId="1"/>
  </si>
  <si>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</si>
  <si>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</si>
  <si>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</si>
  <si>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</si>
  <si>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</si>
  <si>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</si>
  <si>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</si>
  <si>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</si>
  <si>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</si>
  <si>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</si>
  <si>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</si>
  <si>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</si>
  <si>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</si>
  <si>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</si>
  <si>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</si>
  <si>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</si>
  <si>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</si>
  <si>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</si>
  <si>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</si>
  <si>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</si>
  <si>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滋賀県</t>
  </si>
  <si>
    <t>三重県</t>
  </si>
  <si>
    <t>愛知県</t>
  </si>
  <si>
    <t>静岡県</t>
  </si>
  <si>
    <t>岐阜県</t>
  </si>
  <si>
    <t>長野県</t>
  </si>
  <si>
    <t>山梨県</t>
  </si>
  <si>
    <t>福井県</t>
  </si>
  <si>
    <t>石川県</t>
  </si>
  <si>
    <t>富山県</t>
  </si>
  <si>
    <t>新潟県</t>
    <rPh sb="2" eb="3">
      <t>ケン</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</si>
  <si>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</si>
  <si>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北海道</t>
    <phoneticPr fontId="1"/>
  </si>
  <si>
    <t>団体設立時期
（西暦）</t>
    <rPh sb="0" eb="2">
      <t>ダンタイ</t>
    </rPh>
    <rPh sb="4" eb="6">
      <t>ジキ</t>
    </rPh>
    <phoneticPr fontId="1"/>
  </si>
  <si>
    <t>現在の団体</t>
    <rPh sb="0" eb="2">
      <t>ゲンザイ</t>
    </rPh>
    <rPh sb="3" eb="5">
      <t>ダンタイ</t>
    </rPh>
    <phoneticPr fontId="1"/>
  </si>
  <si>
    <t>前身団体</t>
    <rPh sb="0" eb="2">
      <t>ゼンシン</t>
    </rPh>
    <rPh sb="2" eb="4">
      <t>ダンタイ</t>
    </rPh>
    <phoneticPr fontId="1"/>
  </si>
  <si>
    <t>前年度の寄付収入額：（</t>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</si>
  <si>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</si>
  <si>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</si>
  <si>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</si>
  <si>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</si>
  <si>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</si>
  <si>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Ｈ31年度
</t>
    </r>
    <r>
      <rPr>
        <sz val="8"/>
        <rFont val="HG丸ｺﾞｼｯｸM-PRO"/>
        <family val="3"/>
        <charset val="128"/>
        <scheme val="major"/>
      </rPr>
      <t>（R1年度）</t>
    </r>
    <rPh sb="3" eb="5">
      <t>ネンド</t>
    </rPh>
    <rPh sb="9" eb="11">
      <t>ネンド</t>
    </rPh>
    <phoneticPr fontId="1"/>
  </si>
  <si>
    <t>R3年度</t>
    <rPh sb="2" eb="4">
      <t>ネンド</t>
    </rPh>
    <phoneticPr fontId="1"/>
  </si>
  <si>
    <t>これまでの取り組み及びそのなかで見えてきた地域・社会の課題や事業の対象者・関係者のニーズを記載してください。</t>
    <rPh sb="5" eb="6">
      <t>ト</t>
    </rPh>
    <rPh sb="7" eb="8">
      <t>ク</t>
    </rPh>
    <rPh sb="9" eb="10">
      <t>オヨ</t>
    </rPh>
    <rPh sb="16" eb="17">
      <t>ミ</t>
    </rPh>
    <rPh sb="21" eb="23">
      <t>チイキ</t>
    </rPh>
    <rPh sb="24" eb="26">
      <t>シャカイ</t>
    </rPh>
    <rPh sb="27" eb="29">
      <t>カダイ</t>
    </rPh>
    <rPh sb="30" eb="32">
      <t>ジギョウ</t>
    </rPh>
    <rPh sb="33" eb="36">
      <t>タイショウシャ</t>
    </rPh>
    <rPh sb="37" eb="40">
      <t>カンケイシャ</t>
    </rPh>
    <rPh sb="45" eb="47">
      <t>キサイ</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</si>
  <si>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</si>
  <si>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</si>
  <si>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</si>
  <si>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t>若者</t>
    <rPh sb="0" eb="2">
      <t>ワカモノ</t>
    </rPh>
    <phoneticPr fontId="1"/>
  </si>
  <si>
    <t>支援者</t>
    <rPh sb="0" eb="3">
      <t>シエンシャ</t>
    </rPh>
    <phoneticPr fontId="1"/>
  </si>
  <si>
    <t>地域住民</t>
    <rPh sb="0" eb="4">
      <t>チイキジュウミン</t>
    </rPh>
    <phoneticPr fontId="1"/>
  </si>
  <si>
    <t>■主たる事業が「中間的支援」である場合は、右記項目に「〇」を選択してください。</t>
    <rPh sb="1" eb="2">
      <t>シュ</t>
    </rPh>
    <rPh sb="4" eb="6">
      <t>ジギョウ</t>
    </rPh>
    <rPh sb="8" eb="13">
      <t>チュウカンテキシエン</t>
    </rPh>
    <rPh sb="17" eb="19">
      <t>バアイ</t>
    </rPh>
    <rPh sb="21" eb="23">
      <t>ウキ</t>
    </rPh>
    <rPh sb="23" eb="25">
      <t>コウモク</t>
    </rPh>
    <rPh sb="30" eb="32">
      <t>センタク</t>
    </rPh>
    <phoneticPr fontId="1"/>
  </si>
  <si>
    <t>（上記項目で「有」を選択した場合のみ記載してください）
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の内容を具体的に記載し、その対応策について「４．事業計画」の内容と関連づけて記載してください。（250字以内）</t>
    <rPh sb="1" eb="3">
      <t>ジョウキ</t>
    </rPh>
    <rPh sb="3" eb="5">
      <t>コウモク</t>
    </rPh>
    <rPh sb="7" eb="8">
      <t>ア</t>
    </rPh>
    <rPh sb="10" eb="12">
      <t>センタク</t>
    </rPh>
    <rPh sb="14" eb="16">
      <t>バアイ</t>
    </rPh>
    <rPh sb="18" eb="20">
      <t>キサイ</t>
    </rPh>
    <rPh sb="28" eb="30">
      <t>シンガタ</t>
    </rPh>
    <rPh sb="37" eb="40">
      <t>カンセンショウ</t>
    </rPh>
    <rPh sb="41" eb="43">
      <t>エイキョウ</t>
    </rPh>
    <rPh sb="46" eb="48">
      <t>カクダイ</t>
    </rPh>
    <rPh sb="50" eb="52">
      <t>カダイ</t>
    </rPh>
    <rPh sb="58" eb="60">
      <t>タイオウ</t>
    </rPh>
    <rPh sb="61" eb="63">
      <t>ガイトウ</t>
    </rPh>
    <rPh sb="65" eb="67">
      <t>ジギョウ</t>
    </rPh>
    <rPh sb="103" eb="105">
      <t>ガイトウ</t>
    </rPh>
    <rPh sb="107" eb="109">
      <t>バアイ</t>
    </rPh>
    <rPh sb="142" eb="144">
      <t>ナイヨウ</t>
    </rPh>
    <rPh sb="145" eb="148">
      <t>グタイテキ</t>
    </rPh>
    <rPh sb="149" eb="151">
      <t>キサイ</t>
    </rPh>
    <rPh sb="155" eb="157">
      <t>タイオウ</t>
    </rPh>
    <rPh sb="157" eb="158">
      <t>サク</t>
    </rPh>
    <rPh sb="165" eb="169">
      <t>ジギョウケイカク</t>
    </rPh>
    <rPh sb="171" eb="173">
      <t>ナイヨウ</t>
    </rPh>
    <rPh sb="174" eb="176">
      <t>カンレン</t>
    </rPh>
    <rPh sb="179" eb="181">
      <t>キサイ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</si>
  <si>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</si>
  <si>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実施する事業の特色があれば記載してください。</t>
    <rPh sb="0" eb="2">
      <t>ジッシ</t>
    </rPh>
    <rPh sb="4" eb="6">
      <t>ジギョウ</t>
    </rPh>
    <rPh sb="7" eb="9">
      <t>トクショク</t>
    </rPh>
    <rPh sb="13" eb="15">
      <t>キサイ</t>
    </rPh>
    <phoneticPr fontId="1"/>
  </si>
  <si>
    <t>事業の特色
（350字以内）</t>
    <rPh sb="0" eb="2">
      <t>ジギョウ</t>
    </rPh>
    <rPh sb="3" eb="5">
      <t>トクショク</t>
    </rPh>
    <rPh sb="10" eb="11">
      <t>ジ</t>
    </rPh>
    <rPh sb="11" eb="13">
      <t>イナイ</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</si>
  <si>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</si>
  <si>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r>
      <rPr>
        <sz val="10"/>
        <rFont val="HG丸ｺﾞｼｯｸM-PRO"/>
        <family val="3"/>
        <charset val="128"/>
      </rPr>
      <t>＜事業普及に向けた取り組み＞（</t>
    </r>
    <r>
      <rPr>
        <u/>
        <sz val="10"/>
        <rFont val="HG丸ｺﾞｼｯｸM-PRO"/>
        <family val="3"/>
        <charset val="128"/>
      </rPr>
      <t>※事業報告書の作成は必須</t>
    </r>
    <r>
      <rPr>
        <sz val="1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</si>
  <si>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t>事業普及に向けた取り組み</t>
    <rPh sb="0" eb="2">
      <t>ジギョウ</t>
    </rPh>
    <rPh sb="2" eb="4">
      <t>フキュウ</t>
    </rPh>
    <rPh sb="5" eb="6">
      <t>ム</t>
    </rPh>
    <rPh sb="8" eb="9">
      <t>ト</t>
    </rPh>
    <rPh sb="10" eb="11">
      <t>ク</t>
    </rPh>
    <phoneticPr fontId="1"/>
  </si>
  <si>
    <t>チラシ等紙媒体での発信</t>
    <rPh sb="3" eb="4">
      <t>ナド</t>
    </rPh>
    <rPh sb="4" eb="7">
      <t>カミバイタイ</t>
    </rPh>
    <phoneticPr fontId="1"/>
  </si>
  <si>
    <t>HP,SNSでの発信</t>
    <phoneticPr fontId="1"/>
  </si>
  <si>
    <t>イベント、報告会等の開催</t>
    <rPh sb="5" eb="7">
      <t>ホウコク</t>
    </rPh>
    <rPh sb="7" eb="8">
      <t>カイ</t>
    </rPh>
    <rPh sb="8" eb="9">
      <t>ナド</t>
    </rPh>
    <rPh sb="10" eb="12">
      <t>カイサイ</t>
    </rPh>
    <phoneticPr fontId="1"/>
  </si>
  <si>
    <t>メーリングリスト等、既存の関係者への発信</t>
    <rPh sb="8" eb="9">
      <t>ナド</t>
    </rPh>
    <rPh sb="10" eb="12">
      <t>キゾン</t>
    </rPh>
    <rPh sb="13" eb="16">
      <t>カンケイシャ</t>
    </rPh>
    <rPh sb="18" eb="20">
      <t>ハッシン</t>
    </rPh>
    <phoneticPr fontId="1"/>
  </si>
  <si>
    <t>メディアを通じた発信</t>
    <rPh sb="5" eb="6">
      <t>ツウ</t>
    </rPh>
    <rPh sb="8" eb="10">
      <t>ハッシン</t>
    </rPh>
    <phoneticPr fontId="1"/>
  </si>
  <si>
    <t>その他　（</t>
    <rPh sb="2" eb="3">
      <t>タ</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</si>
  <si>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</si>
  <si>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</si>
  <si>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</si>
  <si>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</si>
  <si>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</si>
  <si>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</si>
  <si>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連携団体の役割</t>
    <rPh sb="0" eb="2">
      <t>レンケイ</t>
    </rPh>
    <rPh sb="2" eb="4">
      <t>ダンタイ</t>
    </rPh>
    <rPh sb="5" eb="7">
      <t>ヤクワリ</t>
    </rPh>
    <phoneticPr fontId="25"/>
  </si>
  <si>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</si>
  <si>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別紙１は</t>
    <rPh sb="0" eb="2">
      <t>ベッシ</t>
    </rPh>
    <phoneticPr fontId="1"/>
  </si>
  <si>
    <t>年齢
区分</t>
    <rPh sb="0" eb="2">
      <t>ネンレイ</t>
    </rPh>
    <rPh sb="3" eb="5">
      <t>クブン</t>
    </rPh>
    <phoneticPr fontId="1"/>
  </si>
  <si>
    <t>職員兼務
の有無</t>
    <rPh sb="0" eb="2">
      <t>ショクイン</t>
    </rPh>
    <rPh sb="2" eb="4">
      <t>ケンム</t>
    </rPh>
    <phoneticPr fontId="1"/>
  </si>
  <si>
    <t>別紙２は</t>
    <rPh sb="0" eb="2">
      <t>ベッシ</t>
    </rPh>
    <phoneticPr fontId="1"/>
  </si>
  <si>
    <r>
      <t>【活動実績等】</t>
    </r>
    <r>
      <rPr>
        <sz val="8"/>
        <color theme="1"/>
        <rFont val="HG丸ｺﾞｼｯｸM-PRO"/>
        <family val="3"/>
        <charset val="128"/>
        <scheme val="major"/>
      </rPr>
      <t>◆審査項目（1）事業実施体制（活動実績）の確認項目となります。</t>
    </r>
    <rPh sb="1" eb="3">
      <t>カツドウ</t>
    </rPh>
    <rPh sb="3" eb="5">
      <t>ジッセキ</t>
    </rPh>
    <rPh sb="5" eb="6">
      <t>トウ</t>
    </rPh>
    <phoneticPr fontId="1"/>
  </si>
  <si>
    <t>活動財源
（財源種類及び額）</t>
    <rPh sb="0" eb="2">
      <t>カツドウ</t>
    </rPh>
    <rPh sb="2" eb="4">
      <t>ザイゲン</t>
    </rPh>
    <rPh sb="6" eb="8">
      <t>ザイゲン</t>
    </rPh>
    <rPh sb="8" eb="10">
      <t>シュルイ</t>
    </rPh>
    <rPh sb="10" eb="11">
      <t>オヨ</t>
    </rPh>
    <rPh sb="12" eb="13">
      <t>ガク</t>
    </rPh>
    <phoneticPr fontId="25"/>
  </si>
  <si>
    <t>助成等の決定</t>
    <rPh sb="0" eb="2">
      <t>ジョセイ</t>
    </rPh>
    <rPh sb="2" eb="3">
      <t>トウ</t>
    </rPh>
    <rPh sb="4" eb="6">
      <t>ケッテイ</t>
    </rPh>
    <phoneticPr fontId="1"/>
  </si>
  <si>
    <t>応募を検討中</t>
    <rPh sb="0" eb="2">
      <t>オウボ</t>
    </rPh>
    <rPh sb="3" eb="6">
      <t>ケントウチュウ</t>
    </rPh>
    <phoneticPr fontId="1"/>
  </si>
  <si>
    <t>今回の応募内容と同一事業ですか？</t>
    <rPh sb="0" eb="2">
      <t>コンカイ</t>
    </rPh>
    <rPh sb="3" eb="5">
      <t>オウボ</t>
    </rPh>
    <rPh sb="5" eb="7">
      <t>ナイヨウ</t>
    </rPh>
    <rPh sb="8" eb="10">
      <t>ドウイツ</t>
    </rPh>
    <rPh sb="10" eb="12">
      <t>ジギョウ</t>
    </rPh>
    <phoneticPr fontId="1"/>
  </si>
  <si>
    <t>はい</t>
    <phoneticPr fontId="1"/>
  </si>
  <si>
    <t>いいえ</t>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</si>
  <si>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</si>
  <si>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</si>
  <si>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令和４年度社会福祉振興助成事業〈モデル事業〉要望書</t>
    <rPh sb="0" eb="2">
      <t>レイワ</t>
    </rPh>
    <rPh sb="19" eb="21">
      <t>ジギョウ</t>
    </rPh>
    <rPh sb="22" eb="25">
      <t>ヨウボウショ</t>
    </rPh>
    <phoneticPr fontId="1"/>
  </si>
  <si>
    <t>(5)介護と仕事を両立させるための働き方改革の推進に資する事業</t>
  </si>
  <si>
    <t>(6)元気で豊かな老後を送れる健康寿命の延伸に向けた取り組み強化及び高齢者への多様な就労の機会の確保に資する事業</t>
  </si>
  <si>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</si>
  <si>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</si>
  <si>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</si>
  <si>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(7)障害者、難病患者、がん患者等の活躍を支援する事業</t>
  </si>
  <si>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5"/>
  </si>
  <si>
    <r>
      <t xml:space="preserve">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
</t>
    </r>
    <r>
      <rPr>
        <sz val="9"/>
        <rFont val="メイリオ"/>
        <family val="3"/>
        <charset val="128"/>
      </rPr>
      <t>◆審査項目（２）事業の目的、内容等の妥当性（助成の効果）の確認項目です。</t>
    </r>
    <rPh sb="0" eb="3">
      <t>ヨウボウショ</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</si>
  <si>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【他の助成・補助・委託への応募状況】</t>
    <phoneticPr fontId="1"/>
  </si>
  <si>
    <t>◆審査項目（２）事業の目的、内容等の妥当性（事業の目的及びその必要性）の確認項目です。</t>
    <phoneticPr fontId="1"/>
  </si>
  <si>
    <t>５.助成終了後の展望及び事業継続体制の計画</t>
    <rPh sb="2" eb="4">
      <t>ジョセイ</t>
    </rPh>
    <rPh sb="4" eb="7">
      <t>シュウリョウゴ</t>
    </rPh>
    <rPh sb="8" eb="10">
      <t>テンボウ</t>
    </rPh>
    <rPh sb="10" eb="11">
      <t>オヨ</t>
    </rPh>
    <rPh sb="12" eb="14">
      <t>ジギョウ</t>
    </rPh>
    <rPh sb="14" eb="16">
      <t>ケイゾク</t>
    </rPh>
    <rPh sb="16" eb="18">
      <t>タイセイ</t>
    </rPh>
    <rPh sb="19" eb="21">
      <t>ケイカク</t>
    </rPh>
    <phoneticPr fontId="1"/>
  </si>
  <si>
    <r>
      <rPr>
        <sz val="10"/>
        <rFont val="HG丸ｺﾞｼｯｸM-PRO"/>
        <family val="3"/>
        <charset val="128"/>
      </rPr>
      <t>＜継続体制＞ モデル事業で目指す政策化・制度化に至る道筋（助成期間中の戦略）を記載してください。（600字以内）</t>
    </r>
    <r>
      <rPr>
        <sz val="9"/>
        <rFont val="HG丸ｺﾞｼｯｸM-PRO"/>
        <family val="3"/>
        <charset val="128"/>
      </rPr>
      <t xml:space="preserve">
 ◆ 審査項目（４）自立的継続性・将来発展性（将来発展性）の確認項目となります。</t>
    </r>
    <rPh sb="3" eb="5">
      <t>タイセイ</t>
    </rPh>
    <rPh sb="10" eb="12">
      <t>ジギョウ</t>
    </rPh>
    <rPh sb="13" eb="15">
      <t>メザ</t>
    </rPh>
    <rPh sb="16" eb="18">
      <t>セイサク</t>
    </rPh>
    <rPh sb="18" eb="19">
      <t>カ</t>
    </rPh>
    <rPh sb="20" eb="22">
      <t>セイド</t>
    </rPh>
    <rPh sb="22" eb="23">
      <t>カ</t>
    </rPh>
    <rPh sb="24" eb="25">
      <t>イタ</t>
    </rPh>
    <rPh sb="26" eb="28">
      <t>ミチスジ</t>
    </rPh>
    <rPh sb="29" eb="31">
      <t>ジョセイ</t>
    </rPh>
    <rPh sb="31" eb="34">
      <t>キカンチュウ</t>
    </rPh>
    <rPh sb="35" eb="37">
      <t>センリャク</t>
    </rPh>
    <rPh sb="39" eb="41">
      <t>キサイ</t>
    </rPh>
    <rPh sb="53" eb="55">
      <t>イナイ</t>
    </rPh>
    <phoneticPr fontId="1"/>
  </si>
  <si>
    <t>７.その他関連情報</t>
    <rPh sb="4" eb="5">
      <t>タ</t>
    </rPh>
    <rPh sb="5" eb="7">
      <t>カンレン</t>
    </rPh>
    <rPh sb="7" eb="9">
      <t>ジョウホウ</t>
    </rPh>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</si>
  <si>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</si>
  <si>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 xml:space="preserve">  ③採択後すみやかに①又は②に移行する予定</t>
    <rPh sb="3" eb="5">
      <t>サイタク</t>
    </rPh>
    <rPh sb="5" eb="6">
      <t>ゴ</t>
    </rPh>
    <phoneticPr fontId="1"/>
  </si>
  <si>
    <t xml:space="preserve">  ④上記にはどれも該当しない</t>
    <phoneticPr fontId="1"/>
  </si>
  <si>
    <r>
      <rPr>
        <sz val="10"/>
        <rFont val="HG丸ｺﾞｼｯｸM-PRO"/>
        <family val="3"/>
        <charset val="128"/>
      </rPr>
      <t>＜助成終了後の展望＞ モデル事業の実施を通じて、助成終了時に目指す、国や自治体における政策化・制度化の具体的な内容及び本事業を今後どのように発展させていくか、目指したい姿を記載してください。（600字以内）</t>
    </r>
    <r>
      <rPr>
        <sz val="9"/>
        <rFont val="HG丸ｺﾞｼｯｸM-PRO"/>
        <family val="3"/>
        <charset val="128"/>
      </rPr>
      <t xml:space="preserve">
 ◆ 審査項目（４）自立的継続性・将来発展性（将来発展性）の確認項目となります。</t>
    </r>
    <rPh sb="1" eb="3">
      <t>ジョセイ_x001D_ジョセイホンジギョウコンゴハッテンメザスガタキサイジイナイ</t>
    </rPh>
    <phoneticPr fontId="1"/>
  </si>
  <si>
    <r>
      <t>活動実績</t>
    </r>
    <r>
      <rPr>
        <sz val="9"/>
        <rFont val="HG丸ｺﾞｼｯｸM-PRO"/>
        <family val="3"/>
        <charset val="128"/>
      </rPr>
      <t xml:space="preserve">
</t>
    </r>
    <r>
      <rPr>
        <sz val="8.5"/>
        <rFont val="HG丸ｺﾞｼｯｸM-PRO"/>
        <family val="3"/>
        <charset val="128"/>
      </rPr>
      <t>※多数の実績がある場合、今回の応募事業に関連する活動を記載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</si>
  <si>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要件不備チェック欄</t>
    <rPh sb="0" eb="2">
      <t>ヨウケン</t>
    </rPh>
    <rPh sb="2" eb="4">
      <t>フビ</t>
    </rPh>
    <rPh sb="8" eb="9">
      <t>ラン</t>
    </rPh>
    <phoneticPr fontId="1"/>
  </si>
  <si>
    <t>柱</t>
    <rPh sb="0" eb="1">
      <t>ハシラ</t>
    </rPh>
    <phoneticPr fontId="1"/>
  </si>
  <si>
    <t>WAMからのメール連絡</t>
    <rPh sb="9" eb="11">
      <t>レンラク</t>
    </rPh>
    <phoneticPr fontId="1"/>
  </si>
  <si>
    <t>柱</t>
  </si>
  <si>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</si>
  <si>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</si>
  <si>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</si>
  <si>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</si>
  <si>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</si>
  <si>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</si>
  <si>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</si>
  <si>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</si>
  <si>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</si>
  <si>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</si>
  <si>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</si>
  <si>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</si>
  <si>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</si>
  <si>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</si>
  <si>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</si>
  <si>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</si>
  <si>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</si>
  <si>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</si>
  <si>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</si>
  <si>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</si>
  <si>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</si>
  <si>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</si>
  <si>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</si>
  <si>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</si>
  <si>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</si>
  <si>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</si>
  <si>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</si>
  <si>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</si>
  <si>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</si>
  <si>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</si>
  <si>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</si>
  <si>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</si>
  <si>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</si>
  <si>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</si>
  <si>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</si>
  <si>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</si>
  <si>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</si>
  <si>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</si>
  <si>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</si>
  <si>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</si>
  <si>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</si>
  <si>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</si>
  <si>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</si>
  <si>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</si>
  <si>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</si>
  <si>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</si>
  <si>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</si>
  <si>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</si>
  <si>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</si>
  <si>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</si>
  <si>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</si>
  <si>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</si>
  <si>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</si>
  <si>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</si>
  <si>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</si>
  <si>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</si>
  <si>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</si>
  <si>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</si>
  <si>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</si>
  <si>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</si>
  <si>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</si>
  <si>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</si>
  <si>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</si>
  <si>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</si>
  <si>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</si>
  <si>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</si>
  <si>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</si>
  <si>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</si>
  <si>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</si>
  <si>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</si>
  <si>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</si>
  <si>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</si>
  <si>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</si>
  <si>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</si>
  <si>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</si>
  <si>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</si>
  <si>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</si>
  <si>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</si>
  <si>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</si>
  <si>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</si>
  <si>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</si>
  <si>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</si>
  <si>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</si>
  <si>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</si>
  <si>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</si>
  <si>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</si>
  <si>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</si>
  <si>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</si>
  <si>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</si>
  <si>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</si>
  <si>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</si>
  <si>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</si>
  <si>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</si>
  <si>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</si>
  <si>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</si>
  <si>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</si>
  <si>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</si>
  <si>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</si>
  <si>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</si>
  <si>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</si>
  <si>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</si>
  <si>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</si>
  <si>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</si>
  <si>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</si>
  <si>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</si>
  <si>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</si>
  <si>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</si>
  <si>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</si>
  <si>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</si>
  <si>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</si>
  <si>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</si>
  <si>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</si>
  <si>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</si>
  <si>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</si>
  <si>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</si>
  <si>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</si>
  <si>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</si>
  <si>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</si>
  <si>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</si>
  <si>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</si>
  <si>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</si>
  <si>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</si>
  <si>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</si>
  <si>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</si>
  <si>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</si>
  <si>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</si>
  <si>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</si>
  <si>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</si>
  <si>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</si>
  <si>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</si>
  <si>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</si>
  <si>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</si>
  <si>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</si>
  <si>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</si>
  <si>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</si>
  <si>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</si>
  <si>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</si>
  <si>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</si>
  <si>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</si>
  <si>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</si>
  <si>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</si>
  <si>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</si>
  <si>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</si>
  <si>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</si>
  <si>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</si>
  <si>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</si>
  <si>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</si>
  <si>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</si>
  <si>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</si>
  <si>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</si>
  <si>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</si>
  <si>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</si>
  <si>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</si>
  <si>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</si>
  <si>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</si>
  <si>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</si>
  <si>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</si>
  <si>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</si>
  <si>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</si>
  <si>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</si>
  <si>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</si>
  <si>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</si>
  <si>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</si>
  <si>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</si>
  <si>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</si>
  <si>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</si>
  <si>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</si>
  <si>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</si>
  <si>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</si>
  <si>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</si>
  <si>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</si>
  <si>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</si>
  <si>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</si>
  <si>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</si>
  <si>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</si>
  <si>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</si>
  <si>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</si>
  <si>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</si>
  <si>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</si>
  <si>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</si>
  <si>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</si>
  <si>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</si>
  <si>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</si>
  <si>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</si>
  <si>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</si>
  <si>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</si>
  <si>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</si>
  <si>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</si>
  <si>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</si>
  <si>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</si>
  <si>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</si>
  <si>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</si>
  <si>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</si>
  <si>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</si>
  <si>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</si>
  <si>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</si>
  <si>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</si>
  <si>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</si>
  <si>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</si>
  <si>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</si>
  <si>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</si>
  <si>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</si>
  <si>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</si>
  <si>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</si>
  <si>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</si>
  <si>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</si>
  <si>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</si>
  <si>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</si>
  <si>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</si>
  <si>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</si>
  <si>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</si>
  <si>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</si>
  <si>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</si>
  <si>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</si>
  <si>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</si>
  <si>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</si>
  <si>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</si>
  <si>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</si>
  <si>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</si>
  <si>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</si>
  <si>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</si>
  <si>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</si>
  <si>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</si>
  <si>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</si>
  <si>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</si>
  <si>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</si>
  <si>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</si>
  <si>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</si>
  <si>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</si>
  <si>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</si>
  <si>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</si>
  <si>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</si>
  <si>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</si>
  <si>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</si>
  <si>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</si>
  <si>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</si>
  <si>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</si>
  <si>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</si>
  <si>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</si>
  <si>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</si>
  <si>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</si>
  <si>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</si>
  <si>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</si>
  <si>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</si>
  <si>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</si>
  <si>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</si>
  <si>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</si>
  <si>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</si>
  <si>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</si>
  <si>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</si>
  <si>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</si>
  <si>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</si>
  <si>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</si>
  <si>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</si>
  <si>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</si>
  <si>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</si>
  <si>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</si>
  <si>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</si>
  <si>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</si>
  <si>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</si>
  <si>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</si>
  <si>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</si>
  <si>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</si>
  <si>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</si>
  <si>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</si>
  <si>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</si>
  <si>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</si>
  <si>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</si>
  <si>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</si>
  <si>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</si>
  <si>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</si>
  <si>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</si>
  <si>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</si>
  <si>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</si>
  <si>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</si>
  <si>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</si>
  <si>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</si>
  <si>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</si>
  <si>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</si>
  <si>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</si>
  <si>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</si>
  <si>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</si>
  <si>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</si>
  <si>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</si>
  <si>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</si>
  <si>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</si>
  <si>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</si>
  <si>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</si>
  <si>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</si>
  <si>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</si>
  <si>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</si>
  <si>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</si>
  <si>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</si>
  <si>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</si>
  <si>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</si>
  <si>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</si>
  <si>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</si>
  <si>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</si>
  <si>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</si>
  <si>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</si>
  <si>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</si>
  <si>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</si>
  <si>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</si>
  <si>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</si>
  <si>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</si>
  <si>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</si>
  <si>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</si>
  <si>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</si>
  <si>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</si>
  <si>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</si>
  <si>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</si>
  <si>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</si>
  <si>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</si>
  <si>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</si>
  <si>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</si>
  <si>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</si>
  <si>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</si>
  <si>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</si>
  <si>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</si>
  <si>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</si>
  <si>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</si>
  <si>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</si>
  <si>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</si>
  <si>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</si>
  <si>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</si>
  <si>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</si>
  <si>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</si>
  <si>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</si>
  <si>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</si>
  <si>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</si>
  <si>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</si>
  <si>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</si>
  <si>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</si>
  <si>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</si>
  <si>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</si>
  <si>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</si>
  <si>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</si>
  <si>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</si>
  <si>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</si>
  <si>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</si>
  <si>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</si>
  <si>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</si>
  <si>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</si>
  <si>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</si>
  <si>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</si>
  <si>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</si>
  <si>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</si>
  <si>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</si>
  <si>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</si>
  <si>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</si>
  <si>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</si>
  <si>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</si>
  <si>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</si>
  <si>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</si>
  <si>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</si>
  <si>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</si>
  <si>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</si>
  <si>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</si>
  <si>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</si>
  <si>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</si>
  <si>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</si>
  <si>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</si>
  <si>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</si>
  <si>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</si>
  <si>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</si>
  <si>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</si>
  <si>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</si>
  <si>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</si>
  <si>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</si>
  <si>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</si>
  <si>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</si>
  <si>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</si>
  <si>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</si>
  <si>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</si>
  <si>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</si>
  <si>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</si>
  <si>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</si>
  <si>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</si>
  <si>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</si>
  <si>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</si>
  <si>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</si>
  <si>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</si>
  <si>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</si>
  <si>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</si>
  <si>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</si>
  <si>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</si>
  <si>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</si>
  <si>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</si>
  <si>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</si>
  <si>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</si>
  <si>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</si>
  <si>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</si>
  <si>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</si>
  <si>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</si>
  <si>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</si>
  <si>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</si>
  <si>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</si>
  <si>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</si>
  <si>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</si>
  <si>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</si>
  <si>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</si>
  <si>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</si>
  <si>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</si>
  <si>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</si>
  <si>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</si>
  <si>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</si>
  <si>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</si>
  <si>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</si>
  <si>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</si>
  <si>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</si>
  <si>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</si>
  <si>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</si>
  <si>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</si>
  <si>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</si>
  <si>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</si>
  <si>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</si>
  <si>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</si>
  <si>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</si>
  <si>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</si>
  <si>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</si>
  <si>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</si>
  <si>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</si>
  <si>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</si>
  <si>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</si>
  <si>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</si>
  <si>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</si>
  <si>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</si>
  <si>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</si>
  <si>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</si>
  <si>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</si>
  <si>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</si>
  <si>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</si>
  <si>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</si>
  <si>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</si>
  <si>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</si>
  <si>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</si>
  <si>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</si>
  <si>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</si>
  <si>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</si>
  <si>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</si>
  <si>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</si>
  <si>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</si>
  <si>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</si>
  <si>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</si>
  <si>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</si>
  <si>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</si>
  <si>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</si>
  <si>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</si>
  <si>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</si>
  <si>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</si>
  <si>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</si>
  <si>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</si>
  <si>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</si>
  <si>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</si>
  <si>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</si>
  <si>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</si>
  <si>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</si>
  <si>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</si>
  <si>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</si>
  <si>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</si>
  <si>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</si>
  <si>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</si>
  <si>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</si>
  <si>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</si>
  <si>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</si>
  <si>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</si>
  <si>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</si>
  <si>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</si>
  <si>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</si>
  <si>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</si>
  <si>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</si>
  <si>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</si>
  <si>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</si>
  <si>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</si>
  <si>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</si>
  <si>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</si>
  <si>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</si>
  <si>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</si>
  <si>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</si>
  <si>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</si>
  <si>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</si>
  <si>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</si>
  <si>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</si>
  <si>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</si>
  <si>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</si>
  <si>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</si>
  <si>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</si>
  <si>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</si>
  <si>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</si>
  <si>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</si>
  <si>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</si>
  <si>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</si>
  <si>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</si>
  <si>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</si>
  <si>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</si>
  <si>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</si>
  <si>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</si>
  <si>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</si>
  <si>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</si>
  <si>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</si>
  <si>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</si>
  <si>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</si>
  <si>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</si>
  <si>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</si>
  <si>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</si>
  <si>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</si>
  <si>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</si>
  <si>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</si>
  <si>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</si>
  <si>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</si>
  <si>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</si>
  <si>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</si>
  <si>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</si>
  <si>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</si>
  <si>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</si>
  <si>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</si>
  <si>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</si>
  <si>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</si>
  <si>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</si>
  <si>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</si>
  <si>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</si>
  <si>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</si>
  <si>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</si>
  <si>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</si>
  <si>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</si>
  <si>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</si>
  <si>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</si>
  <si>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</si>
  <si>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</si>
  <si>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</si>
  <si>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</si>
  <si>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</si>
  <si>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</si>
  <si>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</si>
  <si>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</si>
  <si>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</si>
  <si>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</si>
  <si>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</si>
  <si>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</si>
  <si>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</si>
  <si>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</si>
  <si>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</si>
  <si>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</si>
  <si>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</si>
  <si>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</si>
  <si>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</si>
  <si>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</si>
  <si>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</si>
  <si>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</si>
  <si>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</si>
  <si>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</si>
  <si>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</si>
  <si>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</si>
  <si>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</si>
  <si>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</si>
  <si>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</si>
  <si>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</si>
  <si>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</si>
  <si>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</si>
  <si>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</si>
  <si>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</si>
  <si>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</si>
  <si>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</si>
  <si>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</si>
  <si>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</si>
  <si>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</si>
  <si>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</si>
  <si>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</si>
  <si>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</si>
  <si>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</si>
  <si>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</si>
  <si>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</si>
  <si>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</si>
  <si>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</si>
  <si>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</si>
  <si>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</si>
  <si>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</si>
  <si>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</si>
  <si>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</si>
  <si>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</si>
  <si>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</si>
  <si>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</si>
  <si>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</si>
  <si>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</si>
  <si>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</si>
  <si>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</si>
  <si>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</si>
  <si>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</si>
  <si>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</si>
  <si>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</si>
  <si>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</si>
  <si>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</si>
  <si>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</si>
  <si>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</si>
  <si>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</si>
  <si>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</si>
  <si>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</si>
  <si>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</si>
  <si>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</si>
  <si>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</si>
  <si>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</si>
  <si>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</si>
  <si>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</si>
  <si>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</si>
  <si>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</si>
  <si>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</si>
  <si>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</si>
  <si>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</si>
  <si>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</si>
  <si>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</si>
  <si>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</si>
  <si>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</si>
  <si>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</si>
  <si>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</si>
  <si>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</si>
  <si>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</si>
  <si>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</si>
  <si>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</si>
  <si>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</si>
  <si>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</si>
  <si>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</si>
  <si>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</si>
  <si>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</si>
  <si>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</si>
  <si>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</si>
  <si>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</si>
  <si>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</si>
  <si>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</si>
  <si>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</si>
  <si>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</si>
  <si>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</si>
  <si>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</si>
  <si>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</si>
  <si>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</si>
  <si>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</si>
  <si>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</si>
  <si>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</si>
  <si>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</si>
  <si>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</si>
  <si>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</si>
  <si>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</si>
  <si>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</si>
  <si>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</si>
  <si>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</si>
  <si>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</si>
  <si>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</si>
  <si>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</si>
  <si>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</si>
  <si>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</si>
  <si>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</si>
  <si>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</si>
  <si>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</si>
  <si>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</si>
  <si>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</si>
  <si>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</si>
  <si>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</si>
  <si>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</si>
  <si>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</si>
  <si>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</si>
  <si>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</si>
  <si>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</si>
  <si>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</si>
  <si>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</si>
  <si>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</si>
  <si>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</si>
  <si>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</si>
  <si>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</si>
  <si>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</si>
  <si>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</si>
  <si>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</si>
  <si>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</si>
  <si>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</si>
  <si>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</si>
  <si>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</si>
  <si>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</si>
  <si>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</si>
  <si>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</si>
  <si>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</si>
  <si>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</si>
  <si>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</si>
  <si>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</si>
  <si>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</si>
  <si>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</si>
  <si>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</si>
  <si>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</si>
  <si>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</si>
  <si>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</si>
  <si>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</si>
  <si>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</si>
  <si>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</si>
  <si>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</si>
  <si>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</si>
  <si>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</si>
  <si>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</si>
  <si>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</si>
  <si>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</si>
  <si>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</si>
  <si>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</si>
  <si>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</si>
  <si>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</si>
  <si>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t>柱1　講師謝金　15700円×3人×10回＝471000円</t>
  </si>
  <si>
    <t>柱2　ボランティア謝金　円</t>
  </si>
  <si>
    <t>柱　　円</t>
  </si>
  <si>
    <t>手入力欄</t>
    <rPh sb="0" eb="1">
      <t>テ</t>
    </rPh>
    <rPh sb="1" eb="2">
      <t>ハイ</t>
    </rPh>
    <rPh sb="2" eb="3">
      <t>チカラ</t>
    </rPh>
    <rPh sb="3" eb="4">
      <t>ラン</t>
    </rPh>
    <phoneticPr fontId="1"/>
  </si>
  <si>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</si>
  <si>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</si>
  <si>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r>
      <t xml:space="preserve">　　謝金
</t>
    </r>
    <r>
      <rPr>
        <sz val="9"/>
        <color theme="1"/>
        <rFont val="ＭＳ Ｐゴシック"/>
        <family val="3"/>
        <charset val="128"/>
      </rPr>
      <t>※ 1人1回（日）あたり 15,700円が助成金負担上限額
　です。上限額を超える部分は、Ｂ その他の費用で計上してください。</t>
    </r>
    <rPh sb="56" eb="58">
      <t>ヒヨウ</t>
    </rPh>
    <phoneticPr fontId="22"/>
  </si>
  <si>
    <t>１年目　※２、３年目の予算についてはシート「要望書」で各柱立て毎の概算にて計上ください。</t>
    <rPh sb="1" eb="3">
      <t>ネンメ</t>
    </rPh>
    <rPh sb="8" eb="10">
      <t>ネンメ</t>
    </rPh>
    <rPh sb="11" eb="13">
      <t>ヨサン</t>
    </rPh>
    <rPh sb="22" eb="25">
      <t>ヨウボウショ</t>
    </rPh>
    <rPh sb="27" eb="28">
      <t>カク</t>
    </rPh>
    <rPh sb="28" eb="30">
      <t>ハシラタ</t>
    </rPh>
    <rPh sb="31" eb="32">
      <t>マイ</t>
    </rPh>
    <rPh sb="33" eb="35">
      <t>ガイサン</t>
    </rPh>
    <rPh sb="37" eb="39">
      <t>ケイジョウ</t>
    </rPh>
    <phoneticPr fontId="22"/>
  </si>
  <si>
    <t>「要件不備チェック欄」</t>
    <rPh sb="1" eb="3">
      <t>ヨウケン</t>
    </rPh>
    <rPh sb="3" eb="5">
      <t>フビ</t>
    </rPh>
    <rPh sb="9" eb="10">
      <t>ラン</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</si>
  <si>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</si>
  <si>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</si>
  <si>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</si>
  <si>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</si>
  <si>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</si>
  <si>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</si>
  <si>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</si>
  <si>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</si>
  <si>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</si>
  <si>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(1)安心して暮らせるための地域共生社会の実現に向けた包括的な支援に資する事業</t>
    <rPh sb="24" eb="25">
      <t>ム</t>
    </rPh>
    <rPh sb="27" eb="30">
      <t>ホウカツテキ</t>
    </rPh>
    <rPh sb="31" eb="33">
      <t>シエン</t>
    </rPh>
    <phoneticPr fontId="1"/>
  </si>
  <si>
    <t>月</t>
    <phoneticPr fontId="1"/>
  </si>
  <si>
    <t>■事業概要（「～することを目的に～を行う事業」のように３００字以内で記載してください）</t>
    <rPh sb="13" eb="15">
      <t>モクテキ</t>
    </rPh>
    <rPh sb="18" eb="19">
      <t>オコナ</t>
    </rPh>
    <rPh sb="20" eb="22">
      <t>ジギョウ</t>
    </rPh>
    <rPh sb="30" eb="31">
      <t>ジ</t>
    </rPh>
    <rPh sb="31" eb="33">
      <t>イナイ</t>
    </rPh>
    <rPh sb="34" eb="36">
      <t>キサイ</t>
    </rPh>
    <phoneticPr fontId="1"/>
  </si>
  <si>
    <t>連携団体名</t>
  </si>
  <si>
    <t>担当者</t>
  </si>
  <si>
    <t>連携団体の特徴</t>
  </si>
  <si>
    <t>連携団体の役割</t>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</si>
  <si>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</si>
  <si>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</si>
  <si>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</si>
  <si>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</si>
  <si>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rPh sb="0" eb="1">
      <t>ホセイヨサンジョギョウ</t>
    </rPh>
    <phoneticPr fontId="1"/>
  </si>
  <si>
    <t>令和３年度WAM助成（補正予算事業）</t>
    <rPh sb="0" eb="2">
      <t>レイワ</t>
    </rPh>
    <rPh sb="3" eb="5">
      <t>ネンド</t>
    </rPh>
    <rPh sb="8" eb="10">
      <t>ジョセイ</t>
    </rPh>
    <rPh sb="11" eb="17">
      <t>ホセイヨサンジギョウ</t>
    </rPh>
    <phoneticPr fontId="1"/>
  </si>
  <si>
    <t>令和４年度WAM助成（通常助成事業）</t>
    <rPh sb="0" eb="2">
      <t>レイワ</t>
    </rPh>
    <rPh sb="3" eb="5">
      <t>ネンド</t>
    </rPh>
    <rPh sb="8" eb="10">
      <t>ジョセイ</t>
    </rPh>
    <rPh sb="11" eb="13">
      <t>ツウジョウ</t>
    </rPh>
    <rPh sb="13" eb="15">
      <t>ジョセイ</t>
    </rPh>
    <rPh sb="15" eb="17">
      <t>ジギョウ</t>
    </rPh>
    <phoneticPr fontId="1"/>
  </si>
  <si>
    <t>令和４年度WAM助成（モデル事業）</t>
    <rPh sb="0" eb="2">
      <t>レイワ</t>
    </rPh>
    <rPh sb="3" eb="5">
      <t>ネンド</t>
    </rPh>
    <rPh sb="8" eb="10">
      <t>ジョセイ</t>
    </rPh>
    <rPh sb="14" eb="16">
      <t>ジギョウ</t>
    </rPh>
    <phoneticPr fontId="1"/>
  </si>
  <si>
    <r>
      <t>４．今回の応募手続きを踏まえ、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</si>
  <si>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５．今回の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</si>
  <si>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rPr>
        <sz val="11"/>
        <rFont val="游ゴシック"/>
        <family val="3"/>
        <charset val="128"/>
      </rPr>
      <t>６．</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</si>
  <si>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７．上記の組織運営上の課題等に関して、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</si>
  <si>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r>
      <t>３．令和4年度ＷＡＭ助成（モデル事業）の募集について、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レイワ</t>
    </rPh>
    <rPh sb="16" eb="18">
      <t>ジギョウ</t>
    </rPh>
    <rPh sb="59" eb="60">
      <t>ヒト</t>
    </rPh>
    <rPh sb="61" eb="62">
      <t>エラ</t>
    </rPh>
    <rPh sb="72" eb="73">
      <t>イ</t>
    </rPh>
    <phoneticPr fontId="1"/>
  </si>
  <si>
    <t>３年目（要望想定額）</t>
    <rPh sb="1" eb="3">
      <t>ネンメ</t>
    </rPh>
    <rPh sb="4" eb="9">
      <t>ヨウボウソウテイガク</t>
    </rPh>
    <phoneticPr fontId="1"/>
  </si>
  <si>
    <t>２年目（要望想定額）</t>
    <rPh sb="1" eb="3">
      <t>ネンメ</t>
    </rPh>
    <rPh sb="4" eb="6">
      <t>ヨウボウ</t>
    </rPh>
    <rPh sb="6" eb="8">
      <t>ソウテイ</t>
    </rPh>
    <rPh sb="8" eb="9">
      <t>ガク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</si>
  <si>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</si>
  <si>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 xml:space="preserve">事業内容
</t>
    </r>
    <r>
      <rPr>
        <sz val="8"/>
        <rFont val="HG丸ｺﾞｼｯｸM-PRO"/>
        <family val="3"/>
        <charset val="128"/>
      </rPr>
      <t>柱立てNo、①目的②内容③実施場所（拠点名及び住所）・方法④実施期間・日時
         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53" eb="55">
      <t>ヨサン</t>
    </rPh>
    <rPh sb="56" eb="57">
      <t>オモ</t>
    </rPh>
    <rPh sb="58" eb="60">
      <t>ケイヒ</t>
    </rPh>
    <rPh sb="61" eb="63">
      <t>ガイサン</t>
    </rPh>
    <rPh sb="63" eb="64">
      <t>ガク</t>
    </rPh>
    <rPh sb="68" eb="70">
      <t>ゲダン</t>
    </rPh>
    <rPh sb="70" eb="71">
      <t>カク</t>
    </rPh>
    <rPh sb="77" eb="78">
      <t>ジ</t>
    </rPh>
    <rPh sb="78" eb="80">
      <t>イナイ</t>
    </rPh>
    <phoneticPr fontId="24"/>
  </si>
  <si>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4"/>
  </si>
  <si>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4"/>
  </si>
  <si>
    <t>□</t>
    <phoneticPr fontId="1"/>
  </si>
  <si>
    <t>・「要件不備チェック欄」が無になっている。
有になっている場合は下記の項目で不備である可能性があります。
・「反社会的勢力」「不正行為」の該当を「有」にチェックを入れている。（文頭チェック項目）
・連携団体の記載がない（5.事業実施体制）
・監事の記載がない（6.その他関連情報）</t>
    <rPh sb="2" eb="4">
      <t>ヨウケン</t>
    </rPh>
    <rPh sb="4" eb="6">
      <t>フビ</t>
    </rPh>
    <rPh sb="10" eb="11">
      <t>ラン</t>
    </rPh>
    <rPh sb="13" eb="14">
      <t>ナ</t>
    </rPh>
    <rPh sb="22" eb="23">
      <t>アリ</t>
    </rPh>
    <rPh sb="29" eb="31">
      <t>バアイ</t>
    </rPh>
    <rPh sb="32" eb="34">
      <t>カキ</t>
    </rPh>
    <rPh sb="35" eb="37">
      <t>コウモク</t>
    </rPh>
    <rPh sb="38" eb="40">
      <t>フビ</t>
    </rPh>
    <rPh sb="43" eb="46">
      <t>カノウセイ</t>
    </rPh>
    <rPh sb="55" eb="59">
      <t>ハンシャカイテキ</t>
    </rPh>
    <rPh sb="59" eb="61">
      <t>セイリョク</t>
    </rPh>
    <rPh sb="63" eb="65">
      <t>フセイ</t>
    </rPh>
    <rPh sb="65" eb="67">
      <t>コウイ</t>
    </rPh>
    <rPh sb="69" eb="71">
      <t>ガイトウ</t>
    </rPh>
    <rPh sb="73" eb="74">
      <t>アリ</t>
    </rPh>
    <rPh sb="81" eb="82">
      <t>イ</t>
    </rPh>
    <rPh sb="88" eb="90">
      <t>ブントウ</t>
    </rPh>
    <rPh sb="94" eb="96">
      <t>コウモク</t>
    </rPh>
    <rPh sb="99" eb="103">
      <t>レンケイダンタイ</t>
    </rPh>
    <rPh sb="104" eb="106">
      <t>キサイ</t>
    </rPh>
    <rPh sb="112" eb="114">
      <t>ジギョウ</t>
    </rPh>
    <rPh sb="114" eb="116">
      <t>ジッシ</t>
    </rPh>
    <rPh sb="116" eb="118">
      <t>タイセイ</t>
    </rPh>
    <rPh sb="121" eb="123">
      <t>カンジ</t>
    </rPh>
    <rPh sb="124" eb="126">
      <t>キサイ</t>
    </rPh>
    <rPh sb="134" eb="135">
      <t>ホカ</t>
    </rPh>
    <rPh sb="135" eb="137">
      <t>カンレン</t>
    </rPh>
    <rPh sb="137" eb="139">
      <t>ジョウホウ</t>
    </rPh>
    <phoneticPr fontId="1"/>
  </si>
  <si>
    <t>・事業実施期間が、令和4年4月から令和7年3月までとなっている</t>
    <rPh sb="9" eb="11">
      <t>レイワ</t>
    </rPh>
    <rPh sb="17" eb="19">
      <t>レイワ</t>
    </rPh>
    <phoneticPr fontId="1"/>
  </si>
  <si>
    <t>ＷＡＭ助成に関するアンケート</t>
    <rPh sb="0" eb="2">
      <t>ヘイネンド</t>
    </rPh>
    <rPh sb="3" eb="5">
      <t>ジョセイ</t>
    </rPh>
    <rPh sb="6" eb="7">
      <t>カン</t>
    </rPh>
    <phoneticPr fontId="1"/>
  </si>
  <si>
    <t>１．WAM助成（モデル事業）への過去の応募状況を教えてください。</t>
    <rPh sb="5" eb="7">
      <t>ジョセイ</t>
    </rPh>
    <rPh sb="11" eb="13">
      <t>ジギョウ</t>
    </rPh>
    <rPh sb="16" eb="18">
      <t>カコ</t>
    </rPh>
    <rPh sb="19" eb="23">
      <t>オウボジョウキョウ</t>
    </rPh>
    <rPh sb="24" eb="25">
      <t>オシ</t>
    </rPh>
    <phoneticPr fontId="1"/>
  </si>
  <si>
    <t>①これらは、このＥｘｃｅｌファイルで兼ねています</t>
    <rPh sb="18" eb="19">
      <t>カ</t>
    </rPh>
    <phoneticPr fontId="1"/>
  </si>
  <si>
    <t>②定款、寄付行為又は運営規約等(PDF推奨)</t>
    <rPh sb="8" eb="9">
      <t>マタ</t>
    </rPh>
    <phoneticPr fontId="1"/>
  </si>
  <si>
    <t>③応募時における最新の決算書(PDF推奨)</t>
    <rPh sb="1" eb="3">
      <t>オウボ</t>
    </rPh>
    <phoneticPr fontId="1"/>
  </si>
  <si>
    <t>※添付書類②～③について
　データ容量が大きく、添付書類を送信できない場合は、独立行政法人福祉医療機構ＮＰＯリソースセンターまでお問合せください。【NPOリソースセンターNPO支援課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</si>
  <si>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t>令和4年度WAM助成（モデル事業）応募書類チェックリスト</t>
    <rPh sb="17" eb="19">
      <t>オウボ</t>
    </rPh>
    <rPh sb="19" eb="21">
      <t>ショルイ</t>
    </rPh>
    <phoneticPr fontId="1"/>
  </si>
  <si>
    <t>＜外部評価者又は伴走支援者について＞ 
・次の項目に記載してください。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助成事業で取り組む課題・分野の専門家を必ず入れるようにしてください。
・モデル事業のＱ＆Ａをご確認ください。</t>
    <rPh sb="1" eb="3">
      <t>ガイブ</t>
    </rPh>
    <rPh sb="3" eb="5">
      <t>ヒョウカ</t>
    </rPh>
    <rPh sb="5" eb="6">
      <t>シャ</t>
    </rPh>
    <rPh sb="6" eb="7">
      <t>マタ</t>
    </rPh>
    <rPh sb="8" eb="10">
      <t>バンソウ</t>
    </rPh>
    <rPh sb="10" eb="13">
      <t>シエンシャ</t>
    </rPh>
    <rPh sb="21" eb="22">
      <t>ツギ</t>
    </rPh>
    <rPh sb="23" eb="25">
      <t>コウモク</t>
    </rPh>
    <rPh sb="26" eb="28">
      <t>キサイ</t>
    </rPh>
    <rPh sb="50" eb="52">
      <t>ニンズウ</t>
    </rPh>
    <rPh sb="54" eb="55">
      <t>トク</t>
    </rPh>
    <rPh sb="56" eb="58">
      <t>セイゲン</t>
    </rPh>
    <rPh sb="59" eb="60">
      <t>モウ</t>
    </rPh>
    <rPh sb="85" eb="88">
      <t>メイイジョウ</t>
    </rPh>
    <rPh sb="89" eb="90">
      <t>トモ</t>
    </rPh>
    <rPh sb="91" eb="93">
      <t>ジギョウ</t>
    </rPh>
    <rPh sb="93" eb="95">
      <t>ジッシ</t>
    </rPh>
    <rPh sb="100" eb="102">
      <t>ヨウケン</t>
    </rPh>
    <rPh sb="126" eb="129">
      <t>セイサクカ</t>
    </rPh>
    <rPh sb="130" eb="133">
      <t>セイドカ</t>
    </rPh>
    <rPh sb="143" eb="145">
      <t>ヒツヨウ</t>
    </rPh>
    <rPh sb="146" eb="148">
      <t>チョウサ</t>
    </rPh>
    <rPh sb="149" eb="151">
      <t>ホジョ</t>
    </rPh>
    <rPh sb="151" eb="152">
      <t>オヨ</t>
    </rPh>
    <rPh sb="153" eb="156">
      <t>セイサクカ</t>
    </rPh>
    <rPh sb="157" eb="160">
      <t>セイドカ</t>
    </rPh>
    <rPh sb="161" eb="162">
      <t>ム</t>
    </rPh>
    <rPh sb="165" eb="167">
      <t>ジギョウ</t>
    </rPh>
    <rPh sb="168" eb="170">
      <t>シンチョク</t>
    </rPh>
    <rPh sb="171" eb="173">
      <t>カイゼン</t>
    </rPh>
    <rPh sb="174" eb="176">
      <t>セイカ</t>
    </rPh>
    <rPh sb="177" eb="180">
      <t>カシカ</t>
    </rPh>
    <rPh sb="180" eb="181">
      <t>ナド</t>
    </rPh>
    <rPh sb="186" eb="189">
      <t>キャッカンテキ</t>
    </rPh>
    <rPh sb="190" eb="192">
      <t>シテン</t>
    </rPh>
    <rPh sb="194" eb="196">
      <t>ジョゲン</t>
    </rPh>
    <rPh sb="196" eb="197">
      <t>ナド</t>
    </rPh>
    <rPh sb="200" eb="202">
      <t>ヤクワリ</t>
    </rPh>
    <rPh sb="205" eb="206">
      <t>モト</t>
    </rPh>
    <rPh sb="213" eb="215">
      <t>ジョセイ</t>
    </rPh>
    <rPh sb="215" eb="217">
      <t>ジギョウ</t>
    </rPh>
    <rPh sb="218" eb="219">
      <t>ト</t>
    </rPh>
    <rPh sb="220" eb="221">
      <t>ク</t>
    </rPh>
    <rPh sb="222" eb="224">
      <t>カダイ</t>
    </rPh>
    <rPh sb="225" eb="227">
      <t>ブンヤ</t>
    </rPh>
    <rPh sb="228" eb="231">
      <t>センモンカ</t>
    </rPh>
    <rPh sb="232" eb="233">
      <t>カナラ</t>
    </rPh>
    <rPh sb="234" eb="235">
      <t>イ</t>
    </rPh>
    <phoneticPr fontId="1"/>
  </si>
  <si>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あっても、予算の都合等により助成金額の減額や助成の終了となる場合があります。また、２年目以降は前年度事業に係る報告書及び次年度以降の計画の審査を経て、１年毎に助成金を決定・交付することとします。なお、審査結果等により、次年度以降の助成金額の減額や助成の終了とな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</si>
</sst>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_ * #,##0_ ;_ * \-#,##0_ ;_ * &quot;&quot;_ ;_ @_ "/>
    <numFmt numFmtId="183" formatCode="_ * #,##0_ ;_ * \-#,##0_ ;_ * &quot;&quot;\ ;_ @_ "/>
    <numFmt numFmtId="184" formatCode="0.0%"/>
    <numFmt numFmtId="185" formatCode="#,##0.000_ "/>
  </numFmts>
  <fonts count="148">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0"/>
      <color theme="1"/>
      <name val="ＭＳ ゴシック"/>
      <family val="3"/>
      <charset val="128"/>
      <scheme val="minor"/>
    </font>
    <font>
      <b/>
      <sz val="16"/>
      <name val="ＭＳ Ｐゴシック"/>
      <family val="3"/>
      <charset val="128"/>
    </font>
    <font>
      <sz val="16"/>
      <color theme="1"/>
      <name val="HG丸ｺﾞｼｯｸM-PRO"/>
      <family val="3"/>
      <charset val="128"/>
      <scheme val="major"/>
    </font>
    <font>
      <sz val="10.5"/>
      <color theme="1"/>
      <name val="ＭＳ 明朝"/>
      <family val="1"/>
      <charset val="128"/>
    </font>
    <font>
      <sz val="14"/>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11"/>
      <color theme="1"/>
      <name val="ＭＳ ゴシック"/>
      <family val="3"/>
      <charset val="128"/>
      <scheme val="minor"/>
    </font>
    <font>
      <b/>
      <sz val="11"/>
      <color rgb="FFFF0000"/>
      <name val="ＭＳ ゴシック"/>
      <family val="3"/>
      <charset val="128"/>
      <scheme val="minor"/>
    </font>
    <font>
      <b/>
      <sz val="18"/>
      <color rgb="FFFF0000"/>
      <name val="ＭＳ ゴシック"/>
      <family val="3"/>
      <charset val="128"/>
      <scheme val="minor"/>
    </font>
    <font>
      <b/>
      <sz val="11"/>
      <color theme="0"/>
      <name val="ＭＳ ゴシック"/>
      <family val="3"/>
      <charset val="128"/>
      <scheme val="minor"/>
    </font>
    <font>
      <b/>
      <sz val="14"/>
      <color rgb="FFFF0000"/>
      <name val="ＭＳ ゴシック"/>
      <family val="3"/>
      <charset val="128"/>
      <scheme val="minor"/>
    </font>
    <font>
      <b/>
      <sz val="10"/>
      <color theme="0"/>
      <name val="ＭＳ ゴシック"/>
      <family val="2"/>
      <charset val="128"/>
      <scheme val="minor"/>
    </font>
    <font>
      <b/>
      <sz val="10"/>
      <color theme="0"/>
      <name val="ＭＳ ゴシック"/>
      <family val="3"/>
      <charset val="128"/>
      <scheme val="minor"/>
    </font>
    <font>
      <sz val="11"/>
      <color rgb="FF0033CC"/>
      <name val="ＭＳ ゴシック"/>
      <family val="2"/>
      <charset val="128"/>
      <scheme val="minor"/>
    </font>
    <font>
      <b/>
      <sz val="11"/>
      <color rgb="FF0033CC"/>
      <name val="ＭＳ ゴシック"/>
      <family val="3"/>
      <charset val="128"/>
      <scheme val="minor"/>
    </font>
    <font>
      <b/>
      <sz val="14"/>
      <name val="HG丸ｺﾞｼｯｸM-PRO"/>
      <family val="3"/>
      <charset val="128"/>
      <scheme val="major"/>
    </font>
    <font>
      <sz val="12"/>
      <name val="HG丸ｺﾞｼｯｸM-PRO"/>
      <family val="3"/>
      <charset val="128"/>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16"/>
      <name val="ＭＳ Ｐゴシック"/>
      <family val="3"/>
      <charset val="128"/>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8"/>
      <color rgb="FFFF0000"/>
      <name val="HG丸ｺﾞｼｯｸM-PRO"/>
      <family val="3"/>
      <charset val="128"/>
    </font>
    <font>
      <sz val="8"/>
      <color rgb="FFFF0000"/>
      <name val="HG丸ｺﾞｼｯｸM-PRO"/>
      <family val="3"/>
      <charset val="128"/>
      <scheme val="major"/>
    </font>
    <font>
      <b/>
      <sz val="10"/>
      <name val="HG丸ｺﾞｼｯｸM-PRO"/>
      <family val="3"/>
      <charset val="128"/>
    </font>
    <font>
      <sz val="9"/>
      <color theme="1"/>
      <name val="メイリオ"/>
      <family val="3"/>
      <charset val="128"/>
    </font>
    <font>
      <sz val="9"/>
      <name val="メイリオ"/>
      <family val="3"/>
      <charset val="128"/>
    </font>
    <font>
      <u/>
      <sz val="10"/>
      <name val="HG丸ｺﾞｼｯｸM-PRO"/>
      <family val="3"/>
      <charset val="128"/>
    </font>
    <font>
      <sz val="10"/>
      <name val="メイリオ"/>
      <family val="3"/>
      <charset val="128"/>
    </font>
    <font>
      <b/>
      <u/>
      <sz val="10"/>
      <color rgb="FFFF0000"/>
      <name val="HG丸ｺﾞｼｯｸM-PRO"/>
      <family val="3"/>
      <charset val="128"/>
    </font>
    <font>
      <sz val="8.5"/>
      <name val="HG丸ｺﾞｼｯｸM-PRO"/>
      <family val="3"/>
      <charset val="128"/>
    </font>
    <font>
      <sz val="22"/>
      <name val="ＭＳ Ｐゴシック"/>
      <family val="3"/>
      <charset val="128"/>
    </font>
    <font>
      <sz val="22"/>
      <color theme="1"/>
      <name val="ＭＳ Ｐゴシック"/>
      <family val="3"/>
      <charset val="128"/>
    </font>
    <font>
      <b/>
      <sz val="9"/>
      <color theme="1"/>
      <name val="ＭＳ Ｐゴシック"/>
      <family val="3"/>
      <charset val="128"/>
    </font>
    <font>
      <sz val="36"/>
      <color theme="1"/>
      <name val="ＭＳ ゴシック"/>
      <family val="3"/>
      <charset val="128"/>
    </font>
    <font>
      <b/>
      <sz val="28"/>
      <color theme="1"/>
      <name val="游ゴシック"/>
      <family val="3"/>
      <charset val="128"/>
    </font>
    <font>
      <sz val="14"/>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b/>
      <sz val="12"/>
      <color theme="1"/>
      <name val="HG丸ｺﾞｼｯｸM-PRO"/>
      <family val="3"/>
      <charset val="128"/>
    </font>
    <font>
      <u/>
      <sz val="14"/>
      <color theme="10"/>
      <name val="ＭＳ ゴシック"/>
      <family val="3"/>
      <charset val="128"/>
      <scheme val="minor"/>
    </font>
    <font>
      <u/>
      <sz val="16"/>
      <color theme="10"/>
      <name val="ＭＳ ゴシック"/>
      <family val="3"/>
      <charset val="128"/>
      <scheme val="minor"/>
    </font>
    <font>
      <u/>
      <sz val="18"/>
      <color theme="10"/>
      <name val="ＭＳ ゴシック"/>
      <family val="3"/>
      <charset val="128"/>
      <scheme val="minor"/>
    </font>
  </fonts>
  <fills count="17">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bgColor indexed="64"/>
      </patternFill>
    </fill>
    <fill>
      <patternFill patternType="solid">
        <fgColor rgb="FFFFFFCC"/>
        <bgColor indexed="64"/>
      </patternFill>
    </fill>
    <fill>
      <patternFill patternType="solid">
        <fgColor rgb="FFFFFF00"/>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diagonalDown="1">
      <left/>
      <right style="thin">
        <color indexed="64"/>
      </right>
      <top/>
      <bottom style="thin">
        <color indexed="64"/>
      </bottom>
      <diagonal style="thin">
        <color auto="1"/>
      </diagonal>
    </border>
    <border diagonalDown="1">
      <left/>
      <right/>
      <top/>
      <bottom style="thin">
        <color indexed="64"/>
      </bottom>
      <diagonal style="thin">
        <color auto="1"/>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theme="0"/>
      </bottom>
      <diagonal/>
    </border>
    <border>
      <left/>
      <right style="thin">
        <color theme="0"/>
      </right>
      <top style="hair">
        <color indexed="64"/>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style="double">
        <color indexed="64"/>
      </left>
      <right style="double">
        <color indexed="64"/>
      </right>
      <top style="hair">
        <color indexed="64"/>
      </top>
      <bottom/>
      <diagonal/>
    </border>
    <border>
      <left/>
      <right style="hair">
        <color indexed="64"/>
      </right>
      <top style="hair">
        <color indexed="64"/>
      </top>
      <bottom style="thin">
        <color theme="0"/>
      </bottom>
      <diagonal/>
    </border>
    <border>
      <left style="hair">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double">
        <color indexed="64"/>
      </left>
      <right style="double">
        <color indexed="64"/>
      </right>
      <top/>
      <bottom style="thin">
        <color indexed="64"/>
      </bottom>
      <diagonal/>
    </border>
    <border>
      <left style="thin">
        <color theme="0"/>
      </left>
      <right style="hair">
        <color indexed="64"/>
      </right>
      <top style="thin">
        <color theme="0"/>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dashed">
        <color auto="1"/>
      </left>
      <right style="dashed">
        <color auto="1"/>
      </right>
      <top style="dashed">
        <color auto="1"/>
      </top>
      <bottom style="medium">
        <color indexed="64"/>
      </bottom>
      <diagonal/>
    </border>
    <border>
      <left/>
      <right style="medium">
        <color indexed="64"/>
      </right>
      <top style="dashed">
        <color auto="1"/>
      </top>
      <bottom style="medium">
        <color indexed="64"/>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left style="thin">
        <color indexed="64"/>
      </left>
      <right style="hair">
        <color indexed="64"/>
      </right>
      <top style="thin">
        <color indexed="64"/>
      </top>
      <bottom style="thin">
        <color indexed="64"/>
      </bottom>
      <diagonal/>
    </border>
    <border diagonalDown="1">
      <left/>
      <right style="medium">
        <color indexed="64"/>
      </right>
      <top/>
      <bottom style="thin">
        <color indexed="64"/>
      </bottom>
      <diagonal style="thin">
        <color indexed="64"/>
      </diagonal>
    </border>
    <border>
      <left style="double">
        <color indexed="64"/>
      </left>
      <right style="thin">
        <color indexed="64"/>
      </right>
      <top/>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diagonalDown="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diagonalDown="1">
      <left style="thin">
        <color indexed="64"/>
      </left>
      <right/>
      <top/>
      <bottom style="thin">
        <color indexed="64"/>
      </bottom>
      <diagonal style="thin">
        <color auto="1"/>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auto="1"/>
      </right>
      <top style="dashed">
        <color indexed="64"/>
      </top>
      <bottom style="dashed">
        <color auto="1"/>
      </bottom>
      <diagonal/>
    </border>
    <border>
      <left style="medium">
        <color indexed="64"/>
      </left>
      <right/>
      <top/>
      <bottom style="dashed">
        <color auto="1"/>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s>
  <cellStyleXfs count="10">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2" fillId="0" borderId="0">
      <alignment vertical="center"/>
    </xf>
    <xf numFmtId="0" fontId="81" fillId="0" borderId="0" applyNumberFormat="0" applyFill="0" applyBorder="0" applyAlignment="0" applyProtection="0">
      <alignment vertical="center"/>
    </xf>
    <xf numFmtId="0" fontId="72" fillId="0" borderId="0">
      <alignment vertical="center"/>
    </xf>
    <xf numFmtId="38" fontId="72" fillId="0" borderId="0" applyFont="0" applyFill="0" applyBorder="0" applyAlignment="0" applyProtection="0">
      <alignment vertical="center"/>
    </xf>
    <xf numFmtId="9" fontId="72" fillId="0" borderId="0" applyFont="0" applyFill="0" applyBorder="0" applyAlignment="0" applyProtection="0">
      <alignment vertical="center"/>
    </xf>
    <xf numFmtId="0" fontId="72" fillId="0" borderId="0">
      <alignment vertical="center"/>
    </xf>
  </cellStyleXfs>
  <cellXfs count="1537">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88" xfId="2" applyFill="1" applyBorder="1" applyAlignment="1" applyProtection="1">
      <alignment vertical="center" wrapText="1"/>
      <protection locked="0"/>
    </xf>
    <xf numFmtId="0" fontId="14" fillId="0" borderId="39" xfId="2" applyBorder="1" applyProtection="1">
      <alignment vertical="center"/>
    </xf>
    <xf numFmtId="0" fontId="14" fillId="0" borderId="32" xfId="2" applyFill="1" applyBorder="1" applyAlignment="1" applyProtection="1">
      <alignment vertical="center" wrapText="1"/>
      <protection locked="0"/>
    </xf>
    <xf numFmtId="0" fontId="14" fillId="0" borderId="59" xfId="2" applyBorder="1" applyProtection="1">
      <alignment vertical="center"/>
    </xf>
    <xf numFmtId="0" fontId="14" fillId="0" borderId="39" xfId="2" applyFill="1" applyBorder="1" applyAlignment="1" applyProtection="1">
      <alignment vertical="center" wrapText="1"/>
      <protection locked="0"/>
    </xf>
    <xf numFmtId="0" fontId="14" fillId="0" borderId="39" xfId="2" applyFill="1" applyBorder="1" applyProtection="1">
      <alignment vertical="center"/>
    </xf>
    <xf numFmtId="0" fontId="14" fillId="0" borderId="54"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horizontal="left" vertical="center"/>
    </xf>
    <xf numFmtId="0" fontId="14" fillId="0" borderId="89" xfId="2" applyBorder="1" applyAlignment="1" applyProtection="1">
      <alignment horizontal="center"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4"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78" xfId="1" applyFont="1" applyFill="1" applyBorder="1" applyAlignment="1" applyProtection="1">
      <alignment horizontal="left" vertical="center"/>
    </xf>
    <xf numFmtId="0" fontId="18" fillId="6" borderId="75" xfId="1" applyFont="1" applyFill="1" applyBorder="1" applyAlignment="1" applyProtection="1">
      <alignment horizontal="justify" vertical="center" wrapText="1"/>
    </xf>
    <xf numFmtId="0" fontId="18" fillId="6" borderId="77" xfId="1" applyFont="1" applyFill="1" applyBorder="1" applyAlignment="1" applyProtection="1">
      <alignment horizontal="justify" vertical="center" wrapText="1"/>
    </xf>
    <xf numFmtId="0" fontId="18" fillId="6" borderId="72" xfId="1" applyFont="1" applyFill="1" applyBorder="1" applyAlignment="1" applyProtection="1">
      <alignment horizontal="left" vertical="center"/>
    </xf>
    <xf numFmtId="0" fontId="18" fillId="6" borderId="71" xfId="1" applyFont="1" applyFill="1" applyBorder="1" applyAlignment="1" applyProtection="1">
      <alignment horizontal="justify" vertical="center" wrapText="1"/>
    </xf>
    <xf numFmtId="0" fontId="18" fillId="6" borderId="70"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7"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6" xfId="1" applyFont="1" applyBorder="1" applyProtection="1">
      <alignment vertical="center"/>
    </xf>
    <xf numFmtId="0" fontId="18" fillId="0" borderId="57"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4"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2" xfId="0" applyFont="1" applyFill="1" applyBorder="1" applyAlignment="1" applyProtection="1">
      <alignment vertical="center" wrapText="1"/>
    </xf>
    <xf numFmtId="0" fontId="13" fillId="0" borderId="37" xfId="0" applyFont="1" applyBorder="1" applyAlignment="1" applyProtection="1">
      <alignment vertical="center"/>
    </xf>
    <xf numFmtId="0" fontId="13" fillId="0" borderId="42"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3" fillId="0" borderId="0" xfId="4" applyFont="1" applyFill="1" applyBorder="1" applyAlignment="1" applyProtection="1">
      <alignment horizontal="left" vertical="center" shrinkToFit="1"/>
    </xf>
    <xf numFmtId="0" fontId="73" fillId="0" borderId="0" xfId="4" applyFont="1" applyFill="1" applyBorder="1" applyAlignment="1" applyProtection="1">
      <alignment horizontal="left" vertical="center" wrapText="1" shrinkToFit="1"/>
    </xf>
    <xf numFmtId="0" fontId="73" fillId="0" borderId="0" xfId="4" applyFont="1" applyFill="1" applyBorder="1" applyAlignment="1" applyProtection="1">
      <alignment horizontal="center" shrinkToFit="1"/>
    </xf>
    <xf numFmtId="0" fontId="73" fillId="0" borderId="0" xfId="4" applyFont="1" applyFill="1" applyBorder="1" applyAlignment="1" applyProtection="1">
      <alignment horizontal="left" vertical="top" shrinkToFit="1"/>
    </xf>
    <xf numFmtId="0" fontId="76" fillId="0" borderId="0" xfId="4" applyFont="1" applyFill="1" applyBorder="1" applyAlignment="1" applyProtection="1">
      <alignment shrinkToFit="1"/>
    </xf>
    <xf numFmtId="179" fontId="73"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73" fillId="0" borderId="0" xfId="4" applyFont="1" applyFill="1" applyAlignment="1" applyProtection="1">
      <alignment shrinkToFit="1"/>
    </xf>
    <xf numFmtId="0" fontId="3" fillId="0" borderId="0" xfId="4" applyFont="1" applyAlignment="1" applyProtection="1">
      <alignment vertical="center" shrinkToFit="1"/>
    </xf>
    <xf numFmtId="0" fontId="73" fillId="0" borderId="0"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center" wrapText="1" shrinkToFit="1"/>
    </xf>
    <xf numFmtId="0" fontId="73" fillId="0" borderId="0" xfId="4" applyFont="1" applyFill="1" applyAlignment="1" applyProtection="1">
      <alignment vertical="center" shrinkToFit="1"/>
    </xf>
    <xf numFmtId="0" fontId="73" fillId="0" borderId="0" xfId="4" applyFont="1" applyFill="1" applyBorder="1" applyAlignment="1" applyProtection="1">
      <alignment horizontal="center" vertical="center" wrapText="1" shrinkToFit="1"/>
    </xf>
    <xf numFmtId="0" fontId="0" fillId="0" borderId="1" xfId="0" applyBorder="1">
      <alignment vertical="center"/>
    </xf>
    <xf numFmtId="0" fontId="79"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7"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83" fillId="0" borderId="0" xfId="4" applyFont="1" applyFill="1" applyBorder="1" applyAlignment="1" applyProtection="1">
      <alignment horizontal="center" vertical="center" shrinkToFit="1"/>
    </xf>
    <xf numFmtId="0" fontId="3" fillId="0" borderId="0" xfId="4" applyFont="1" applyFill="1" applyAlignment="1" applyProtection="1">
      <alignment vertical="center" shrinkToFit="1"/>
    </xf>
    <xf numFmtId="41" fontId="73" fillId="0" borderId="0" xfId="4" applyNumberFormat="1" applyFont="1" applyFill="1" applyBorder="1" applyAlignment="1" applyProtection="1">
      <alignment horizontal="left" vertical="center" shrinkToFit="1"/>
    </xf>
    <xf numFmtId="41" fontId="83" fillId="0" borderId="0" xfId="4" applyNumberFormat="1" applyFont="1" applyFill="1" applyBorder="1" applyAlignment="1" applyProtection="1">
      <alignment horizontal="left" vertical="center" shrinkToFit="1"/>
    </xf>
    <xf numFmtId="0" fontId="72" fillId="0" borderId="0" xfId="9">
      <alignment vertical="center"/>
    </xf>
    <xf numFmtId="0" fontId="81" fillId="0" borderId="0" xfId="5" applyProtection="1">
      <alignment vertical="center"/>
      <protection locked="0"/>
    </xf>
    <xf numFmtId="0" fontId="72" fillId="0" borderId="0" xfId="9" applyAlignment="1">
      <alignment horizontal="center" vertical="center"/>
    </xf>
    <xf numFmtId="182" fontId="100" fillId="0" borderId="0" xfId="9" applyNumberFormat="1" applyFont="1" applyAlignment="1">
      <alignment horizontal="center" vertical="center"/>
    </xf>
    <xf numFmtId="0" fontId="72" fillId="0" borderId="0" xfId="9" applyFont="1">
      <alignment vertical="center"/>
    </xf>
    <xf numFmtId="0" fontId="101" fillId="0" borderId="0" xfId="9" applyFont="1">
      <alignment vertical="center"/>
    </xf>
    <xf numFmtId="0" fontId="106" fillId="14" borderId="190" xfId="9" applyFont="1" applyFill="1" applyBorder="1" applyAlignment="1">
      <alignment horizontal="center" vertical="center"/>
    </xf>
    <xf numFmtId="0" fontId="106" fillId="14" borderId="191" xfId="9" applyFont="1" applyFill="1" applyBorder="1" applyAlignment="1">
      <alignment horizontal="center" vertical="center"/>
    </xf>
    <xf numFmtId="0" fontId="106" fillId="14" borderId="189" xfId="9" applyFont="1" applyFill="1" applyBorder="1" applyAlignment="1">
      <alignment horizontal="center" vertical="center"/>
    </xf>
    <xf numFmtId="0" fontId="106" fillId="14" borderId="193" xfId="9" applyFont="1" applyFill="1" applyBorder="1" applyAlignment="1">
      <alignment horizontal="center" vertical="center"/>
    </xf>
    <xf numFmtId="0" fontId="93" fillId="0" borderId="0" xfId="9" applyFont="1">
      <alignment vertical="center"/>
    </xf>
    <xf numFmtId="0" fontId="72" fillId="0" borderId="177" xfId="9" applyFill="1" applyBorder="1" applyAlignment="1" applyProtection="1">
      <alignment horizontal="center" vertical="center"/>
      <protection locked="0"/>
    </xf>
    <xf numFmtId="0" fontId="72" fillId="12" borderId="145" xfId="9" applyFill="1" applyBorder="1" applyAlignment="1" applyProtection="1">
      <alignment horizontal="center" vertical="center"/>
      <protection locked="0"/>
    </xf>
    <xf numFmtId="0" fontId="72" fillId="12" borderId="111" xfId="9" applyFill="1" applyBorder="1" applyAlignment="1" applyProtection="1">
      <alignment horizontal="center" vertical="center"/>
      <protection locked="0"/>
    </xf>
    <xf numFmtId="0" fontId="72" fillId="12" borderId="110" xfId="9" applyFill="1" applyBorder="1" applyAlignment="1" applyProtection="1">
      <alignment horizontal="center" vertical="center"/>
      <protection locked="0"/>
    </xf>
    <xf numFmtId="0" fontId="72" fillId="13" borderId="147" xfId="9" applyFont="1" applyFill="1" applyBorder="1" applyAlignment="1" applyProtection="1">
      <alignment vertical="center" shrinkToFit="1"/>
      <protection locked="0"/>
    </xf>
    <xf numFmtId="0" fontId="107" fillId="15" borderId="147" xfId="9" applyFont="1" applyFill="1" applyBorder="1" applyAlignment="1" applyProtection="1">
      <alignment horizontal="center" vertical="center"/>
      <protection locked="0"/>
    </xf>
    <xf numFmtId="0" fontId="107" fillId="15" borderId="127" xfId="9" applyFont="1" applyFill="1" applyBorder="1" applyAlignment="1" applyProtection="1">
      <alignment horizontal="center" vertical="center"/>
      <protection locked="0"/>
    </xf>
    <xf numFmtId="0" fontId="107" fillId="0" borderId="128" xfId="9" applyFont="1" applyFill="1" applyBorder="1" applyAlignment="1" applyProtection="1">
      <alignment horizontal="center" vertical="center"/>
      <protection locked="0"/>
    </xf>
    <xf numFmtId="0" fontId="107" fillId="0" borderId="147" xfId="9" applyFont="1" applyFill="1" applyBorder="1" applyAlignment="1" applyProtection="1">
      <alignment horizontal="center" vertical="center"/>
      <protection locked="0"/>
    </xf>
    <xf numFmtId="0" fontId="72" fillId="13" borderId="147" xfId="9" applyFill="1" applyBorder="1" applyAlignment="1" applyProtection="1">
      <alignment vertical="center" shrinkToFit="1"/>
      <protection locked="0"/>
    </xf>
    <xf numFmtId="0" fontId="72" fillId="0" borderId="115" xfId="9" applyFill="1" applyBorder="1" applyAlignment="1" applyProtection="1">
      <alignment horizontal="center" vertical="center"/>
      <protection locked="0"/>
    </xf>
    <xf numFmtId="0" fontId="72" fillId="15" borderId="128" xfId="9" applyFont="1" applyFill="1" applyBorder="1" applyAlignment="1" applyProtection="1">
      <alignment vertical="center" shrinkToFit="1"/>
      <protection locked="0"/>
    </xf>
    <xf numFmtId="0" fontId="72" fillId="12" borderId="147" xfId="9" applyFill="1" applyBorder="1" applyAlignment="1" applyProtection="1">
      <alignment horizontal="center" vertical="center"/>
      <protection locked="0"/>
    </xf>
    <xf numFmtId="0" fontId="72" fillId="12" borderId="127" xfId="9" applyFill="1" applyBorder="1" applyAlignment="1" applyProtection="1">
      <alignment horizontal="center" vertical="center"/>
      <protection locked="0"/>
    </xf>
    <xf numFmtId="0" fontId="72" fillId="12" borderId="128" xfId="9" applyFill="1" applyBorder="1" applyAlignment="1" applyProtection="1">
      <alignment horizontal="center" vertical="center"/>
      <protection locked="0"/>
    </xf>
    <xf numFmtId="0" fontId="72" fillId="15" borderId="118" xfId="9" applyFill="1" applyBorder="1" applyAlignment="1" applyProtection="1">
      <alignment vertical="center" shrinkToFit="1"/>
      <protection locked="0"/>
    </xf>
    <xf numFmtId="0" fontId="72" fillId="12" borderId="150" xfId="9" applyFill="1" applyBorder="1" applyAlignment="1" applyProtection="1">
      <alignment horizontal="center" vertical="center"/>
      <protection locked="0"/>
    </xf>
    <xf numFmtId="0" fontId="72" fillId="12" borderId="115" xfId="9" applyFill="1" applyBorder="1" applyAlignment="1" applyProtection="1">
      <alignment horizontal="center" vertical="center"/>
      <protection locked="0"/>
    </xf>
    <xf numFmtId="0" fontId="72" fillId="12" borderId="118" xfId="9" applyFill="1" applyBorder="1" applyAlignment="1" applyProtection="1">
      <alignment horizontal="center" vertical="center"/>
      <protection locked="0"/>
    </xf>
    <xf numFmtId="0" fontId="72" fillId="0" borderId="147" xfId="9" applyFont="1" applyFill="1" applyBorder="1" applyAlignment="1" applyProtection="1">
      <alignment horizontal="center" vertical="center"/>
      <protection locked="0"/>
    </xf>
    <xf numFmtId="0" fontId="72" fillId="15" borderId="147" xfId="9" applyFont="1" applyFill="1" applyBorder="1" applyAlignment="1" applyProtection="1">
      <alignment horizontal="left" vertical="center" shrinkToFit="1"/>
      <protection locked="0"/>
    </xf>
    <xf numFmtId="0" fontId="72" fillId="15" borderId="147" xfId="9" applyFont="1" applyFill="1" applyBorder="1" applyAlignment="1" applyProtection="1">
      <alignment vertical="center" shrinkToFit="1"/>
      <protection locked="0"/>
    </xf>
    <xf numFmtId="0" fontId="72" fillId="15" borderId="147" xfId="9" applyFill="1" applyBorder="1" applyAlignment="1" applyProtection="1">
      <alignment vertical="center" shrinkToFit="1"/>
      <protection locked="0"/>
    </xf>
    <xf numFmtId="0" fontId="0" fillId="0" borderId="0" xfId="0" applyProtection="1">
      <alignment vertical="center"/>
    </xf>
    <xf numFmtId="176" fontId="18" fillId="6" borderId="0" xfId="1" applyNumberFormat="1" applyFont="1" applyFill="1" applyBorder="1" applyAlignment="1" applyProtection="1">
      <alignment horizontal="center" vertical="center" wrapText="1"/>
    </xf>
    <xf numFmtId="0" fontId="36" fillId="0" borderId="0" xfId="1" applyFont="1" applyBorder="1" applyAlignment="1" applyProtection="1">
      <alignment horizontal="left" vertical="distributed" wrapText="1"/>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4"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202" xfId="0" applyFont="1" applyFill="1" applyBorder="1" applyProtection="1">
      <alignment vertical="center"/>
      <protection locked="0"/>
    </xf>
    <xf numFmtId="0" fontId="93" fillId="2" borderId="137" xfId="0" applyFont="1" applyFill="1" applyBorder="1" applyProtection="1">
      <alignment vertical="center"/>
      <protection locked="0"/>
    </xf>
    <xf numFmtId="38" fontId="93" fillId="2" borderId="137" xfId="7" applyFont="1" applyFill="1" applyBorder="1" applyProtection="1">
      <alignment vertical="center"/>
      <protection locked="0"/>
    </xf>
    <xf numFmtId="0" fontId="87" fillId="0" borderId="2" xfId="0" applyFont="1" applyFill="1" applyBorder="1" applyAlignment="1" applyProtection="1">
      <alignment horizontal="right" vertical="center" shrinkToFit="1"/>
    </xf>
    <xf numFmtId="0" fontId="72" fillId="0" borderId="0" xfId="9" applyProtection="1">
      <alignment vertical="center"/>
      <protection locked="0"/>
    </xf>
    <xf numFmtId="0" fontId="72" fillId="0" borderId="0" xfId="9" applyProtection="1">
      <alignment vertical="center"/>
    </xf>
    <xf numFmtId="38" fontId="93" fillId="2" borderId="134" xfId="7" applyFont="1" applyFill="1" applyBorder="1" applyProtection="1">
      <alignment vertical="center"/>
      <protection locked="0"/>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56" fillId="0" borderId="0" xfId="0" applyFont="1" applyBorder="1" applyAlignment="1">
      <alignment horizontal="center" vertical="center"/>
    </xf>
    <xf numFmtId="0" fontId="0" fillId="0" borderId="0" xfId="0" applyAlignment="1">
      <alignment vertical="center"/>
    </xf>
    <xf numFmtId="0" fontId="14" fillId="0" borderId="0" xfId="0" applyFont="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0" xfId="0" applyFont="1" applyFill="1" applyAlignment="1" applyProtection="1">
      <alignment vertical="top" shrinkToFit="1"/>
    </xf>
    <xf numFmtId="0" fontId="8" fillId="0" borderId="0" xfId="0" applyFont="1" applyFill="1" applyAlignment="1" applyProtection="1">
      <alignment vertical="center" shrinkToFit="1"/>
    </xf>
    <xf numFmtId="0" fontId="3" fillId="0" borderId="0" xfId="0" applyFont="1" applyFill="1" applyBorder="1" applyAlignment="1" applyProtection="1">
      <alignment vertical="center" shrinkToFit="1"/>
    </xf>
    <xf numFmtId="0" fontId="84" fillId="0" borderId="0" xfId="4" applyFont="1" applyFill="1" applyAlignment="1" applyProtection="1">
      <alignment vertical="center" shrinkToFit="1"/>
    </xf>
    <xf numFmtId="0" fontId="73" fillId="4" borderId="4" xfId="4" applyFont="1" applyFill="1" applyBorder="1" applyAlignment="1" applyProtection="1">
      <alignment vertical="center" wrapText="1" shrinkToFit="1"/>
    </xf>
    <xf numFmtId="183" fontId="100" fillId="12" borderId="194" xfId="9" applyNumberFormat="1" applyFont="1" applyFill="1" applyBorder="1" applyAlignment="1" applyProtection="1">
      <alignment horizontal="center" vertical="center"/>
    </xf>
    <xf numFmtId="183" fontId="108" fillId="15" borderId="195" xfId="9" applyNumberFormat="1" applyFont="1" applyFill="1" applyBorder="1" applyAlignment="1" applyProtection="1">
      <alignment horizontal="center" vertical="center"/>
    </xf>
    <xf numFmtId="183" fontId="100" fillId="12" borderId="195" xfId="9" applyNumberFormat="1" applyFont="1" applyFill="1" applyBorder="1" applyAlignment="1" applyProtection="1">
      <alignment horizontal="center" vertical="center"/>
    </xf>
    <xf numFmtId="183" fontId="100" fillId="12" borderId="186" xfId="9" applyNumberFormat="1" applyFont="1" applyFill="1" applyBorder="1" applyAlignment="1" applyProtection="1">
      <alignment horizontal="center" vertical="center"/>
    </xf>
    <xf numFmtId="182" fontId="100" fillId="12" borderId="194" xfId="9" applyNumberFormat="1" applyFont="1" applyFill="1" applyBorder="1" applyAlignment="1" applyProtection="1">
      <alignment horizontal="center" vertical="center"/>
    </xf>
    <xf numFmtId="182" fontId="108" fillId="0" borderId="195" xfId="9" applyNumberFormat="1" applyFont="1" applyFill="1" applyBorder="1" applyAlignment="1" applyProtection="1">
      <alignment horizontal="center" vertical="center"/>
    </xf>
    <xf numFmtId="182" fontId="100" fillId="12" borderId="195" xfId="9" applyNumberFormat="1" applyFont="1" applyFill="1" applyBorder="1" applyAlignment="1" applyProtection="1">
      <alignment horizontal="center" vertical="center"/>
    </xf>
    <xf numFmtId="182" fontId="100" fillId="12" borderId="186" xfId="9" applyNumberFormat="1" applyFont="1" applyFill="1" applyBorder="1" applyAlignment="1" applyProtection="1">
      <alignment horizontal="center" vertical="center"/>
    </xf>
    <xf numFmtId="182" fontId="108" fillId="15" borderId="195" xfId="9" applyNumberFormat="1" applyFont="1" applyFill="1" applyBorder="1" applyAlignment="1" applyProtection="1">
      <alignment horizontal="center" vertical="center"/>
    </xf>
    <xf numFmtId="0" fontId="0" fillId="15" borderId="110" xfId="9" applyFont="1" applyFill="1" applyBorder="1" applyAlignment="1" applyProtection="1">
      <alignment horizontal="left" vertical="center" shrinkToFit="1"/>
      <protection locked="0"/>
    </xf>
    <xf numFmtId="0" fontId="96" fillId="0" borderId="0" xfId="0" applyFont="1" applyAlignment="1" applyProtection="1">
      <alignment horizontal="justify" vertical="center"/>
    </xf>
    <xf numFmtId="0" fontId="78" fillId="0" borderId="0" xfId="4" applyFont="1" applyFill="1" applyProtection="1">
      <alignment vertical="center"/>
    </xf>
    <xf numFmtId="0" fontId="93" fillId="2" borderId="198" xfId="0" applyFont="1" applyFill="1" applyBorder="1" applyProtection="1">
      <alignment vertical="center"/>
      <protection locked="0"/>
    </xf>
    <xf numFmtId="38" fontId="93" fillId="2" borderId="198" xfId="7" applyFont="1" applyFill="1" applyBorder="1" applyProtection="1">
      <alignment vertical="center"/>
      <protection locked="0"/>
    </xf>
    <xf numFmtId="38" fontId="93" fillId="2" borderId="173" xfId="7" applyFont="1" applyFill="1" applyBorder="1" applyProtection="1">
      <alignment vertical="center"/>
      <protection locked="0"/>
    </xf>
    <xf numFmtId="0" fontId="77" fillId="0" borderId="0" xfId="4" applyFont="1" applyFill="1" applyBorder="1" applyAlignment="1" applyProtection="1">
      <alignment horizontal="left" vertical="center" wrapText="1" shrinkToFit="1"/>
    </xf>
    <xf numFmtId="0" fontId="6" fillId="0" borderId="0" xfId="0" applyFont="1" applyFill="1" applyAlignment="1" applyProtection="1">
      <alignment vertical="center"/>
    </xf>
    <xf numFmtId="0" fontId="4" fillId="0" borderId="0" xfId="0" applyFont="1" applyFill="1" applyAlignment="1" applyProtection="1">
      <alignment vertical="center" shrinkToFit="1"/>
    </xf>
    <xf numFmtId="0" fontId="87" fillId="0" borderId="3"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6" fillId="0" borderId="0" xfId="4" applyFont="1" applyFill="1" applyAlignment="1" applyProtection="1">
      <alignment vertical="center" shrinkToFit="1"/>
    </xf>
    <xf numFmtId="0" fontId="8" fillId="0" borderId="0" xfId="0" applyFont="1" applyFill="1" applyAlignment="1" applyProtection="1">
      <alignment horizontal="left" vertical="center"/>
    </xf>
    <xf numFmtId="0" fontId="2" fillId="0" borderId="0" xfId="0" applyFont="1" applyFill="1" applyProtection="1">
      <alignment vertical="center"/>
    </xf>
    <xf numFmtId="0" fontId="6" fillId="0" borderId="7" xfId="0" applyFont="1" applyFill="1" applyBorder="1" applyAlignment="1" applyProtection="1">
      <alignment vertical="center" wrapText="1" shrinkToFit="1"/>
    </xf>
    <xf numFmtId="0" fontId="73" fillId="0" borderId="0" xfId="4" applyFont="1" applyFill="1" applyBorder="1" applyAlignment="1" applyProtection="1">
      <alignment vertical="center" shrinkToFit="1"/>
    </xf>
    <xf numFmtId="0" fontId="89" fillId="4" borderId="26" xfId="4" applyFont="1" applyFill="1" applyBorder="1" applyAlignment="1" applyProtection="1">
      <alignment vertical="center" shrinkToFit="1"/>
    </xf>
    <xf numFmtId="0" fontId="4" fillId="0" borderId="0" xfId="0" applyFont="1" applyFill="1" applyAlignment="1" applyProtection="1">
      <alignment shrinkToFit="1"/>
    </xf>
    <xf numFmtId="0" fontId="77" fillId="0" borderId="0" xfId="4" quotePrefix="1" applyFont="1" applyFill="1" applyBorder="1" applyAlignment="1" applyProtection="1">
      <alignment horizontal="left" vertical="center" shrinkToFit="1"/>
    </xf>
    <xf numFmtId="0" fontId="76" fillId="0" borderId="0" xfId="4" applyFont="1" applyFill="1" applyBorder="1" applyAlignment="1" applyProtection="1">
      <alignment horizontal="center" shrinkToFit="1"/>
    </xf>
    <xf numFmtId="0" fontId="76" fillId="0" borderId="0" xfId="4" applyFont="1" applyFill="1" applyBorder="1" applyAlignment="1" applyProtection="1">
      <alignment horizontal="left" vertical="center" wrapText="1" shrinkToFit="1"/>
    </xf>
    <xf numFmtId="0" fontId="83" fillId="0" borderId="0" xfId="4" applyFont="1" applyFill="1" applyAlignment="1" applyProtection="1">
      <alignment vertical="center" shrinkToFit="1"/>
    </xf>
    <xf numFmtId="0" fontId="9" fillId="0" borderId="0" xfId="0" applyFont="1" applyFill="1" applyAlignment="1" applyProtection="1">
      <alignment vertical="center"/>
    </xf>
    <xf numFmtId="0" fontId="3" fillId="0" borderId="4" xfId="0" applyFont="1" applyFill="1" applyBorder="1" applyAlignment="1" applyProtection="1">
      <alignment vertical="center" shrinkToFit="1"/>
    </xf>
    <xf numFmtId="0" fontId="73" fillId="0" borderId="2" xfId="4" applyFont="1" applyFill="1" applyBorder="1" applyAlignment="1" applyProtection="1">
      <alignment horizontal="left" vertical="center" shrinkToFit="1"/>
    </xf>
    <xf numFmtId="0" fontId="73" fillId="0" borderId="0" xfId="4" applyFont="1" applyAlignment="1" applyProtection="1">
      <alignment vertical="center" shrinkToFit="1"/>
    </xf>
    <xf numFmtId="0" fontId="73" fillId="0" borderId="0" xfId="4" applyFont="1" applyFill="1" applyAlignment="1" applyProtection="1">
      <alignment horizontal="left" vertical="center"/>
    </xf>
    <xf numFmtId="0" fontId="73" fillId="0" borderId="0" xfId="4" applyFont="1" applyFill="1" applyProtection="1">
      <alignment vertical="center"/>
    </xf>
    <xf numFmtId="0" fontId="76" fillId="0" borderId="0" xfId="4" applyFont="1" applyFill="1" applyBorder="1" applyAlignment="1" applyProtection="1"/>
    <xf numFmtId="0" fontId="77" fillId="0" borderId="0" xfId="4" applyFont="1" applyFill="1" applyBorder="1" applyAlignment="1" applyProtection="1">
      <alignment vertical="center" shrinkToFit="1"/>
    </xf>
    <xf numFmtId="0" fontId="73" fillId="0" borderId="3" xfId="4" applyFont="1" applyFill="1" applyBorder="1" applyAlignment="1" applyProtection="1">
      <alignment horizontal="left" vertical="center" shrinkToFit="1"/>
    </xf>
    <xf numFmtId="0" fontId="73" fillId="0" borderId="4" xfId="4"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81" fillId="0" borderId="0" xfId="5"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73" fillId="0" borderId="2" xfId="4" applyFont="1" applyFill="1" applyBorder="1" applyAlignment="1" applyProtection="1">
      <alignment horizontal="center" vertical="center" shrinkToFit="1"/>
    </xf>
    <xf numFmtId="0" fontId="73" fillId="0" borderId="3" xfId="4" applyFont="1" applyFill="1" applyBorder="1" applyAlignment="1" applyProtection="1">
      <alignment horizontal="center" vertical="center" shrinkToFit="1"/>
    </xf>
    <xf numFmtId="0" fontId="73" fillId="0" borderId="0" xfId="4" applyFont="1" applyFill="1" applyBorder="1" applyAlignment="1" applyProtection="1">
      <alignment horizontal="left" vertical="top" wrapText="1" shrinkToFit="1"/>
    </xf>
    <xf numFmtId="0" fontId="93" fillId="2" borderId="137" xfId="0" applyFont="1" applyFill="1" applyBorder="1" applyAlignment="1" applyProtection="1">
      <alignment horizontal="left" vertical="center"/>
      <protection locked="0"/>
    </xf>
    <xf numFmtId="0" fontId="93" fillId="2" borderId="198" xfId="0" applyFont="1" applyFill="1" applyBorder="1" applyAlignment="1" applyProtection="1">
      <alignment horizontal="left" vertical="center"/>
      <protection locked="0"/>
    </xf>
    <xf numFmtId="0" fontId="77" fillId="0" borderId="0" xfId="4" applyFont="1" applyFill="1" applyBorder="1" applyAlignment="1" applyProtection="1">
      <alignment horizontal="left" vertical="top" wrapText="1" shrinkToFit="1"/>
    </xf>
    <xf numFmtId="0" fontId="77" fillId="0" borderId="34" xfId="4" applyFont="1" applyFill="1" applyBorder="1" applyAlignment="1" applyProtection="1">
      <alignment horizontal="left" vertical="top" wrapText="1" shrinkToFit="1"/>
    </xf>
    <xf numFmtId="0" fontId="73" fillId="4" borderId="0" xfId="4" applyFont="1" applyFill="1" applyBorder="1" applyAlignment="1" applyProtection="1">
      <alignment horizontal="left" vertical="top" shrinkToFit="1"/>
    </xf>
    <xf numFmtId="0" fontId="6" fillId="0" borderId="0" xfId="0" applyFont="1" applyFill="1" applyAlignment="1" applyProtection="1">
      <alignment vertical="center" shrinkToFit="1"/>
    </xf>
    <xf numFmtId="0" fontId="9" fillId="4" borderId="0" xfId="0" applyFont="1" applyFill="1" applyAlignment="1" applyProtection="1">
      <alignment horizontal="center" vertical="center" shrinkToFit="1"/>
    </xf>
    <xf numFmtId="0" fontId="9" fillId="0" borderId="0" xfId="0" applyFont="1" applyFill="1" applyAlignment="1" applyProtection="1">
      <alignment horizontal="center" vertical="center" shrinkToFit="1"/>
    </xf>
    <xf numFmtId="0" fontId="80" fillId="0" borderId="0" xfId="4" applyFont="1" applyFill="1" applyAlignment="1" applyProtection="1">
      <alignment horizontal="left" vertical="center"/>
    </xf>
    <xf numFmtId="0" fontId="0" fillId="0" borderId="0" xfId="0" applyAlignment="1" applyProtection="1">
      <alignment horizontal="left" vertical="center"/>
    </xf>
    <xf numFmtId="0" fontId="3" fillId="4" borderId="0" xfId="0" applyFont="1" applyFill="1" applyBorder="1" applyAlignment="1" applyProtection="1">
      <alignment horizontal="left" vertical="center" wrapText="1"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3" fillId="4" borderId="0" xfId="4" applyFont="1" applyFill="1" applyBorder="1" applyAlignment="1" applyProtection="1">
      <alignment vertical="center" shrinkToFit="1"/>
    </xf>
    <xf numFmtId="0" fontId="3" fillId="4" borderId="14" xfId="4" applyFont="1" applyFill="1" applyBorder="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109" xfId="0" applyFont="1" applyFill="1" applyBorder="1" applyAlignment="1" applyProtection="1">
      <alignment vertical="center" shrinkToFit="1"/>
    </xf>
    <xf numFmtId="0" fontId="3" fillId="0" borderId="112"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5" xfId="0" applyFont="1" applyFill="1" applyBorder="1" applyAlignment="1" applyProtection="1">
      <alignment vertical="center" shrinkToFit="1"/>
    </xf>
    <xf numFmtId="0" fontId="3" fillId="0" borderId="77" xfId="0" applyFont="1" applyFill="1" applyBorder="1" applyAlignment="1" applyProtection="1">
      <alignment vertical="center" shrinkToFit="1"/>
    </xf>
    <xf numFmtId="0" fontId="3" fillId="0" borderId="80" xfId="0" applyFont="1" applyFill="1" applyBorder="1" applyAlignment="1" applyProtection="1">
      <alignment vertical="center" shrinkToFit="1"/>
    </xf>
    <xf numFmtId="0" fontId="3" fillId="0" borderId="126" xfId="0" applyFont="1" applyFill="1" applyBorder="1" applyAlignment="1" applyProtection="1">
      <alignment vertical="center"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3" fillId="4" borderId="4" xfId="4" applyFont="1" applyFill="1" applyBorder="1" applyAlignment="1" applyProtection="1">
      <alignment horizontal="center" vertical="center" shrinkToFit="1"/>
    </xf>
    <xf numFmtId="0" fontId="2" fillId="0" borderId="0" xfId="0" applyFont="1" applyProtection="1">
      <alignment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2" fillId="0" borderId="18"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3" fillId="0" borderId="0" xfId="0" quotePrefix="1" applyFont="1" applyFill="1" applyBorder="1" applyAlignment="1" applyProtection="1">
      <alignment vertical="center" shrinkToFit="1"/>
    </xf>
    <xf numFmtId="0" fontId="93" fillId="2" borderId="220" xfId="0" applyFont="1" applyFill="1" applyBorder="1" applyProtection="1">
      <alignment vertical="center"/>
      <protection locked="0"/>
    </xf>
    <xf numFmtId="0" fontId="93" fillId="2" borderId="221" xfId="0" applyFont="1" applyFill="1" applyBorder="1" applyProtection="1">
      <alignment vertical="center"/>
      <protection locked="0"/>
    </xf>
    <xf numFmtId="0" fontId="93" fillId="2" borderId="13" xfId="0" applyFont="1" applyFill="1" applyBorder="1" applyProtection="1">
      <alignment vertical="center"/>
      <protection locked="0"/>
    </xf>
    <xf numFmtId="38" fontId="0" fillId="0" borderId="1" xfId="7" applyFont="1" applyBorder="1">
      <alignment vertical="center"/>
    </xf>
    <xf numFmtId="38" fontId="0" fillId="0" borderId="0" xfId="7" applyFont="1">
      <alignment vertical="center"/>
    </xf>
    <xf numFmtId="0" fontId="0" fillId="16" borderId="0" xfId="0" applyFill="1">
      <alignment vertical="center"/>
    </xf>
    <xf numFmtId="0" fontId="18" fillId="11" borderId="224" xfId="1" applyFont="1" applyFill="1" applyBorder="1" applyAlignment="1" applyProtection="1">
      <alignment horizontal="center" vertical="center"/>
    </xf>
    <xf numFmtId="0" fontId="18" fillId="11" borderId="225" xfId="1" applyFont="1" applyFill="1" applyBorder="1" applyAlignment="1" applyProtection="1">
      <alignment horizontal="center" vertical="center"/>
    </xf>
    <xf numFmtId="38" fontId="16" fillId="2" borderId="227" xfId="7" applyFont="1" applyFill="1" applyBorder="1" applyProtection="1">
      <alignment vertical="center"/>
      <protection locked="0"/>
    </xf>
    <xf numFmtId="0" fontId="116" fillId="2" borderId="228" xfId="1" applyFont="1" applyFill="1" applyBorder="1" applyAlignment="1" applyProtection="1">
      <alignment vertical="top" wrapText="1"/>
      <protection locked="0"/>
    </xf>
    <xf numFmtId="38" fontId="16" fillId="2" borderId="229" xfId="7" applyFont="1" applyFill="1" applyBorder="1" applyProtection="1">
      <alignment vertical="center"/>
      <protection locked="0"/>
    </xf>
    <xf numFmtId="0" fontId="116" fillId="2" borderId="230" xfId="1" applyFont="1" applyFill="1" applyBorder="1" applyAlignment="1" applyProtection="1">
      <alignment vertical="top" wrapText="1"/>
      <protection locked="0"/>
    </xf>
    <xf numFmtId="184" fontId="129" fillId="6" borderId="85" xfId="8" applyNumberFormat="1" applyFont="1" applyFill="1" applyBorder="1" applyAlignment="1" applyProtection="1">
      <alignment vertical="center" wrapText="1"/>
    </xf>
    <xf numFmtId="38" fontId="16" fillId="2" borderId="236" xfId="7" applyFont="1" applyFill="1" applyBorder="1" applyProtection="1">
      <alignment vertical="center"/>
      <protection locked="0"/>
    </xf>
    <xf numFmtId="0" fontId="116" fillId="2" borderId="237" xfId="1" applyFont="1" applyFill="1" applyBorder="1" applyAlignment="1" applyProtection="1">
      <alignment vertical="top" wrapText="1"/>
      <protection locked="0"/>
    </xf>
    <xf numFmtId="177" fontId="16" fillId="0" borderId="0" xfId="1" applyNumberFormat="1" applyFont="1" applyProtection="1">
      <alignment vertical="center"/>
    </xf>
    <xf numFmtId="38" fontId="16" fillId="2" borderId="238" xfId="7" applyFont="1" applyFill="1" applyBorder="1" applyProtection="1">
      <alignment vertical="center"/>
      <protection locked="0"/>
    </xf>
    <xf numFmtId="0" fontId="116" fillId="2" borderId="239" xfId="1" applyFont="1" applyFill="1" applyBorder="1" applyAlignment="1" applyProtection="1">
      <alignment vertical="top" wrapText="1"/>
      <protection locked="0"/>
    </xf>
    <xf numFmtId="38" fontId="16" fillId="2" borderId="240" xfId="7" applyFont="1" applyFill="1" applyBorder="1" applyProtection="1">
      <alignment vertical="center"/>
      <protection locked="0"/>
    </xf>
    <xf numFmtId="0" fontId="116" fillId="2" borderId="241" xfId="1" applyFont="1" applyFill="1" applyBorder="1" applyAlignment="1" applyProtection="1">
      <alignment vertical="top" wrapText="1"/>
      <protection locked="0"/>
    </xf>
    <xf numFmtId="184" fontId="130" fillId="6" borderId="77" xfId="8" applyNumberFormat="1" applyFont="1" applyFill="1" applyBorder="1" applyAlignment="1" applyProtection="1">
      <alignment vertical="center" wrapText="1"/>
    </xf>
    <xf numFmtId="185" fontId="18" fillId="0" borderId="0" xfId="1" applyNumberFormat="1" applyFont="1" applyBorder="1" applyAlignment="1" applyProtection="1">
      <alignment horizontal="left" vertical="top"/>
    </xf>
    <xf numFmtId="38" fontId="16" fillId="2" borderId="242" xfId="7" applyFont="1" applyFill="1" applyBorder="1" applyProtection="1">
      <alignment vertical="center"/>
      <protection locked="0"/>
    </xf>
    <xf numFmtId="0" fontId="116" fillId="2" borderId="243" xfId="1" applyFont="1" applyFill="1" applyBorder="1" applyAlignment="1" applyProtection="1">
      <alignment vertical="top" wrapText="1"/>
      <protection locked="0"/>
    </xf>
    <xf numFmtId="38" fontId="16" fillId="2" borderId="248" xfId="7" applyFont="1" applyFill="1" applyBorder="1" applyProtection="1">
      <alignment vertical="center"/>
      <protection locked="0"/>
    </xf>
    <xf numFmtId="0" fontId="116" fillId="2" borderId="249" xfId="1" applyFont="1" applyFill="1" applyBorder="1" applyAlignment="1" applyProtection="1">
      <alignment vertical="top" wrapText="1"/>
      <protection locked="0"/>
    </xf>
    <xf numFmtId="0" fontId="16" fillId="0" borderId="250" xfId="1" applyFont="1" applyBorder="1" applyProtection="1">
      <alignment vertical="center"/>
    </xf>
    <xf numFmtId="0" fontId="16" fillId="0" borderId="251" xfId="1" applyFont="1" applyBorder="1" applyProtection="1">
      <alignment vertical="center"/>
    </xf>
    <xf numFmtId="38" fontId="16" fillId="2" borderId="252" xfId="7" applyFont="1" applyFill="1" applyBorder="1" applyProtection="1">
      <alignment vertical="center"/>
      <protection locked="0"/>
    </xf>
    <xf numFmtId="0" fontId="116" fillId="2" borderId="253" xfId="1" applyFont="1" applyFill="1" applyBorder="1" applyAlignment="1" applyProtection="1">
      <alignment vertical="top" wrapText="1"/>
      <protection locked="0"/>
    </xf>
    <xf numFmtId="38" fontId="16" fillId="2" borderId="254" xfId="7" applyFont="1" applyFill="1" applyBorder="1" applyProtection="1">
      <alignment vertical="center"/>
      <protection locked="0"/>
    </xf>
    <xf numFmtId="0" fontId="118" fillId="2" borderId="255" xfId="0" applyFont="1" applyFill="1" applyBorder="1" applyAlignment="1" applyProtection="1">
      <alignment vertical="top" wrapText="1"/>
      <protection locked="0"/>
    </xf>
    <xf numFmtId="38" fontId="16" fillId="2" borderId="256" xfId="7" applyFont="1" applyFill="1" applyBorder="1" applyProtection="1">
      <alignment vertical="center"/>
      <protection locked="0"/>
    </xf>
    <xf numFmtId="0" fontId="116" fillId="2" borderId="257" xfId="1" applyFont="1" applyFill="1" applyBorder="1" applyAlignment="1" applyProtection="1">
      <alignment vertical="top" wrapText="1"/>
      <protection locked="0"/>
    </xf>
    <xf numFmtId="0" fontId="27" fillId="0" borderId="0" xfId="1" applyFont="1" applyProtection="1">
      <alignment vertical="center"/>
    </xf>
    <xf numFmtId="176" fontId="16" fillId="0" borderId="0" xfId="1" applyNumberFormat="1" applyFont="1" applyProtection="1">
      <alignment vertical="center"/>
    </xf>
    <xf numFmtId="38" fontId="115" fillId="0" borderId="0" xfId="7" applyFont="1" applyProtection="1">
      <alignment vertical="center"/>
    </xf>
    <xf numFmtId="0" fontId="30" fillId="0" borderId="0" xfId="1" applyFont="1" applyBorder="1" applyAlignment="1" applyProtection="1">
      <alignment vertical="top"/>
    </xf>
    <xf numFmtId="0" fontId="0" fillId="0" borderId="11" xfId="0" applyBorder="1" applyProtection="1">
      <alignment vertical="center"/>
    </xf>
    <xf numFmtId="0" fontId="0" fillId="0" borderId="0" xfId="0" applyBorder="1" applyProtection="1">
      <alignment vertical="center"/>
    </xf>
    <xf numFmtId="0" fontId="12" fillId="0" borderId="43" xfId="0" applyFont="1" applyFill="1" applyBorder="1" applyAlignment="1" applyProtection="1">
      <alignment horizontal="center" vertical="center" wrapText="1"/>
      <protection locked="0"/>
    </xf>
    <xf numFmtId="0" fontId="0" fillId="0" borderId="41" xfId="0" applyBorder="1" applyProtection="1">
      <alignment vertical="center"/>
    </xf>
    <xf numFmtId="0" fontId="3" fillId="0" borderId="4" xfId="0" applyFont="1" applyBorder="1" applyProtection="1">
      <alignment vertical="center"/>
    </xf>
    <xf numFmtId="0" fontId="4" fillId="9" borderId="1" xfId="0" applyFont="1" applyFill="1" applyBorder="1" applyProtection="1">
      <alignment vertical="center"/>
      <protection locked="0"/>
    </xf>
    <xf numFmtId="0" fontId="4" fillId="2" borderId="162" xfId="0" applyFont="1" applyFill="1" applyBorder="1" applyAlignment="1" applyProtection="1">
      <alignment horizontal="center" vertical="center"/>
      <protection locked="0"/>
    </xf>
    <xf numFmtId="0" fontId="4" fillId="9" borderId="4" xfId="0" applyFont="1" applyFill="1" applyBorder="1" applyProtection="1">
      <alignment vertical="center"/>
      <protection locked="0"/>
    </xf>
    <xf numFmtId="0" fontId="4" fillId="2" borderId="161" xfId="0" applyFont="1" applyFill="1" applyBorder="1" applyAlignment="1" applyProtection="1">
      <alignment horizontal="center" vertical="center"/>
      <protection locked="0"/>
    </xf>
    <xf numFmtId="0" fontId="4" fillId="9" borderId="3" xfId="0" applyFont="1" applyFill="1" applyBorder="1" applyProtection="1">
      <alignment vertical="center"/>
      <protection locked="0"/>
    </xf>
    <xf numFmtId="0" fontId="2"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93" fillId="0" borderId="0" xfId="0" applyFont="1" applyProtection="1">
      <alignment vertical="center"/>
    </xf>
    <xf numFmtId="0" fontId="93" fillId="0" borderId="0" xfId="0" applyFont="1" applyAlignment="1" applyProtection="1">
      <alignment horizontal="left" vertical="center"/>
    </xf>
    <xf numFmtId="0" fontId="93" fillId="0" borderId="219" xfId="0" applyFont="1" applyBorder="1" applyProtection="1">
      <alignment vertical="center"/>
    </xf>
    <xf numFmtId="0" fontId="93" fillId="0" borderId="138" xfId="0" applyFont="1" applyBorder="1" applyProtection="1">
      <alignment vertical="center"/>
    </xf>
    <xf numFmtId="0" fontId="93" fillId="0" borderId="139" xfId="0" applyFont="1" applyBorder="1" applyAlignment="1" applyProtection="1">
      <alignment horizontal="left" vertical="center"/>
    </xf>
    <xf numFmtId="0" fontId="93" fillId="0" borderId="139" xfId="0" applyFont="1" applyBorder="1" applyProtection="1">
      <alignment vertical="center"/>
    </xf>
    <xf numFmtId="0" fontId="93" fillId="0" borderId="200" xfId="0" applyFont="1" applyBorder="1" applyProtection="1">
      <alignment vertical="center"/>
    </xf>
    <xf numFmtId="0" fontId="93" fillId="0" borderId="135" xfId="0" applyFont="1" applyBorder="1" applyProtection="1">
      <alignment vertical="center"/>
    </xf>
    <xf numFmtId="0" fontId="93" fillId="0" borderId="201" xfId="0" applyFont="1" applyBorder="1" applyProtection="1">
      <alignment vertical="center"/>
    </xf>
    <xf numFmtId="0" fontId="93" fillId="10" borderId="137" xfId="0" applyFont="1" applyFill="1" applyBorder="1" applyAlignment="1" applyProtection="1">
      <alignment horizontal="right" vertical="center"/>
    </xf>
    <xf numFmtId="0" fontId="93" fillId="10" borderId="134" xfId="0" applyFont="1" applyFill="1" applyBorder="1" applyProtection="1">
      <alignment vertical="center"/>
    </xf>
    <xf numFmtId="0" fontId="93" fillId="10" borderId="137" xfId="0" applyFont="1" applyFill="1" applyBorder="1" applyProtection="1">
      <alignment vertical="center"/>
    </xf>
    <xf numFmtId="38" fontId="93" fillId="10" borderId="134" xfId="7" applyFont="1" applyFill="1" applyBorder="1" applyProtection="1">
      <alignment vertical="center"/>
    </xf>
    <xf numFmtId="0" fontId="93" fillId="10" borderId="136" xfId="0" applyFont="1" applyFill="1" applyBorder="1" applyProtection="1">
      <alignment vertical="center"/>
    </xf>
    <xf numFmtId="0" fontId="93" fillId="10" borderId="198" xfId="0" applyFont="1" applyFill="1" applyBorder="1" applyAlignment="1" applyProtection="1">
      <alignment horizontal="right" vertical="center"/>
    </xf>
    <xf numFmtId="0" fontId="93" fillId="10" borderId="173" xfId="0" applyFont="1" applyFill="1" applyBorder="1" applyProtection="1">
      <alignment vertical="center"/>
    </xf>
    <xf numFmtId="0" fontId="93" fillId="10" borderId="198" xfId="0" applyFont="1" applyFill="1" applyBorder="1" applyProtection="1">
      <alignment vertical="center"/>
    </xf>
    <xf numFmtId="38" fontId="93" fillId="10" borderId="173" xfId="7" applyFont="1" applyFill="1" applyBorder="1" applyProtection="1">
      <alignment vertical="center"/>
    </xf>
    <xf numFmtId="0" fontId="93" fillId="10" borderId="199" xfId="0" applyFont="1" applyFill="1" applyBorder="1" applyProtection="1">
      <alignment vertical="center"/>
    </xf>
    <xf numFmtId="0" fontId="93" fillId="0" borderId="9" xfId="0" applyFont="1" applyBorder="1" applyProtection="1">
      <alignment vertical="center"/>
    </xf>
    <xf numFmtId="0" fontId="93" fillId="2" borderId="134" xfId="0" applyFont="1" applyFill="1" applyBorder="1" applyProtection="1">
      <alignment vertical="center"/>
    </xf>
    <xf numFmtId="0" fontId="13" fillId="0" borderId="37" xfId="0" applyFont="1" applyBorder="1" applyAlignment="1" applyProtection="1">
      <alignment horizontal="left" vertical="center"/>
    </xf>
    <xf numFmtId="0" fontId="13" fillId="0" borderId="42" xfId="0" applyFont="1" applyBorder="1" applyAlignment="1" applyProtection="1">
      <alignment horizontal="left" vertical="center"/>
    </xf>
    <xf numFmtId="0" fontId="13" fillId="0" borderId="0" xfId="0" applyFont="1" applyBorder="1" applyAlignment="1" applyProtection="1">
      <alignment horizontal="left" vertical="top"/>
    </xf>
    <xf numFmtId="0" fontId="13" fillId="0" borderId="14" xfId="0" applyFont="1" applyBorder="1" applyProtection="1">
      <alignment vertical="center"/>
    </xf>
    <xf numFmtId="0" fontId="4" fillId="0" borderId="1" xfId="0" applyFont="1" applyBorder="1" applyAlignment="1" applyProtection="1">
      <alignment horizontal="center" vertical="center" wrapText="1"/>
    </xf>
    <xf numFmtId="0" fontId="4" fillId="9" borderId="1" xfId="0" applyFont="1" applyFill="1" applyBorder="1" applyAlignment="1" applyProtection="1">
      <alignment horizontal="left" vertical="center" wrapText="1"/>
      <protection locked="0"/>
    </xf>
    <xf numFmtId="0" fontId="145" fillId="0" borderId="0" xfId="5" applyFont="1" applyProtection="1">
      <alignment vertical="center"/>
      <protection locked="0"/>
    </xf>
    <xf numFmtId="0" fontId="146" fillId="0" borderId="0" xfId="5" applyFont="1" applyProtection="1">
      <alignment vertical="center"/>
      <protection locked="0"/>
    </xf>
    <xf numFmtId="0" fontId="147" fillId="0" borderId="0" xfId="5" applyFont="1" applyProtection="1">
      <alignment vertical="center"/>
      <protection locked="0"/>
    </xf>
    <xf numFmtId="0" fontId="2" fillId="0" borderId="4" xfId="0" applyFont="1" applyBorder="1">
      <alignment vertical="center"/>
    </xf>
    <xf numFmtId="0" fontId="2" fillId="0" borderId="49" xfId="0" applyFont="1" applyBorder="1">
      <alignmen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49" fillId="0" borderId="29" xfId="0" applyFont="1" applyBorder="1" applyAlignment="1">
      <alignment horizontal="left" vertical="center" wrapText="1"/>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15" fillId="0" borderId="4" xfId="0" applyFont="1" applyBorder="1" applyAlignment="1">
      <alignment horizontal="left" vertical="center" wrapText="1"/>
    </xf>
    <xf numFmtId="0" fontId="51" fillId="0" borderId="2" xfId="6" applyFont="1" applyBorder="1" applyAlignment="1">
      <alignment horizontal="left" vertical="center" wrapText="1"/>
    </xf>
    <xf numFmtId="0" fontId="51" fillId="0" borderId="3" xfId="6" applyFont="1" applyBorder="1" applyAlignment="1">
      <alignment horizontal="left" vertical="center" wrapText="1"/>
    </xf>
    <xf numFmtId="0" fontId="51" fillId="0" borderId="4" xfId="6" applyFont="1" applyBorder="1" applyAlignment="1">
      <alignment horizontal="left" vertical="center" wrapText="1"/>
    </xf>
    <xf numFmtId="0" fontId="15" fillId="0" borderId="1" xfId="0" applyFont="1" applyBorder="1" applyAlignment="1">
      <alignment horizontal="left" vertical="center" wrapText="1"/>
    </xf>
    <xf numFmtId="0" fontId="65" fillId="0" borderId="29" xfId="0" applyFont="1" applyBorder="1" applyAlignment="1">
      <alignment horizontal="left" vertical="center" wrapText="1"/>
    </xf>
    <xf numFmtId="0" fontId="65" fillId="0" borderId="24" xfId="0" applyFont="1" applyBorder="1" applyAlignment="1">
      <alignment horizontal="left" vertical="center" wrapText="1"/>
    </xf>
    <xf numFmtId="0" fontId="65" fillId="0" borderId="25" xfId="0" applyFont="1" applyBorder="1" applyAlignment="1">
      <alignment horizontal="left" vertical="center" wrapText="1"/>
    </xf>
    <xf numFmtId="0" fontId="65" fillId="0" borderId="34" xfId="0" applyFont="1" applyBorder="1" applyAlignment="1">
      <alignment horizontal="left" vertical="center" wrapText="1"/>
    </xf>
    <xf numFmtId="0" fontId="65" fillId="0" borderId="0" xfId="0" applyFont="1" applyBorder="1" applyAlignment="1">
      <alignment horizontal="left" vertical="center" wrapText="1"/>
    </xf>
    <xf numFmtId="0" fontId="65" fillId="0" borderId="26" xfId="0" applyFont="1" applyBorder="1" applyAlignment="1">
      <alignment horizontal="left" vertical="center" wrapText="1"/>
    </xf>
    <xf numFmtId="0" fontId="65" fillId="0" borderId="31" xfId="0" applyFont="1" applyBorder="1" applyAlignment="1">
      <alignment horizontal="left" vertical="center" wrapText="1"/>
    </xf>
    <xf numFmtId="0" fontId="65" fillId="0" borderId="20" xfId="0" applyFont="1" applyBorder="1" applyAlignment="1">
      <alignment horizontal="left" vertical="center" wrapText="1"/>
    </xf>
    <xf numFmtId="0" fontId="65" fillId="0" borderId="27" xfId="0" applyFont="1" applyBorder="1" applyAlignment="1">
      <alignment horizontal="left" vertical="center" wrapText="1"/>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1" fillId="0" borderId="29" xfId="0" applyFont="1" applyBorder="1" applyAlignment="1">
      <alignment horizontal="left"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49" fillId="0" borderId="29" xfId="0" applyFont="1" applyBorder="1" applyAlignment="1">
      <alignment horizontal="left" vertical="center"/>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34"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69" fillId="0" borderId="0" xfId="6" applyFont="1" applyAlignment="1">
      <alignment horizontal="left" vertical="center" wrapText="1"/>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0" xfId="0" applyFont="1" applyAlignment="1">
      <alignment horizontal="left" vertical="center" wrapText="1"/>
    </xf>
    <xf numFmtId="0" fontId="53" fillId="0" borderId="91" xfId="0" applyFont="1" applyBorder="1" applyAlignment="1">
      <alignment horizontal="center" vertical="center" textRotation="255"/>
    </xf>
    <xf numFmtId="0" fontId="53" fillId="0" borderId="90" xfId="0" applyFont="1" applyBorder="1" applyAlignment="1">
      <alignment horizontal="center" vertical="center" textRotation="255"/>
    </xf>
    <xf numFmtId="0" fontId="53" fillId="0" borderId="261" xfId="0" applyFont="1" applyBorder="1" applyAlignment="1">
      <alignment horizontal="center" vertical="center" textRotation="255"/>
    </xf>
    <xf numFmtId="0" fontId="53" fillId="0" borderId="25" xfId="0" applyFont="1" applyBorder="1" applyAlignment="1">
      <alignment horizontal="center" vertical="center" textRotation="255"/>
    </xf>
    <xf numFmtId="0" fontId="53" fillId="0" borderId="26" xfId="0" applyFont="1" applyBorder="1" applyAlignment="1">
      <alignment horizontal="center" vertical="center" textRotation="255"/>
    </xf>
    <xf numFmtId="0" fontId="53" fillId="0" borderId="27" xfId="0" applyFont="1" applyBorder="1" applyAlignment="1">
      <alignment horizontal="center" vertical="center" textRotation="255"/>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26" xfId="0" applyFont="1" applyBorder="1" applyAlignment="1">
      <alignment horizontal="left" vertical="center"/>
    </xf>
    <xf numFmtId="0" fontId="15" fillId="0" borderId="20" xfId="0" applyFont="1" applyBorder="1" applyAlignment="1">
      <alignment horizontal="left" vertical="center"/>
    </xf>
    <xf numFmtId="0" fontId="15" fillId="0" borderId="27" xfId="0" applyFont="1" applyBorder="1" applyAlignment="1">
      <alignment horizontal="left" vertical="center"/>
    </xf>
    <xf numFmtId="0" fontId="51" fillId="0" borderId="29" xfId="0" applyFont="1" applyBorder="1" applyAlignment="1">
      <alignment horizontal="left" vertical="center" wrapText="1"/>
    </xf>
    <xf numFmtId="0" fontId="51" fillId="0" borderId="34" xfId="0" applyFont="1" applyBorder="1" applyAlignment="1">
      <alignment horizontal="left" vertical="center" wrapText="1"/>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49" fillId="0" borderId="29" xfId="6" applyFont="1" applyBorder="1" applyAlignment="1">
      <alignment horizontal="left" vertical="center" wrapText="1"/>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9" fillId="0" borderId="29" xfId="6" applyFont="1" applyBorder="1" applyAlignment="1">
      <alignment horizontal="left" vertical="center"/>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88" fillId="0" borderId="24" xfId="0" applyFont="1" applyBorder="1" applyAlignment="1">
      <alignment horizontal="left" vertical="center"/>
    </xf>
    <xf numFmtId="0" fontId="88" fillId="0" borderId="25" xfId="0" applyFont="1" applyBorder="1" applyAlignment="1">
      <alignment horizontal="left" vertical="center"/>
    </xf>
    <xf numFmtId="0" fontId="88" fillId="0" borderId="0" xfId="0" applyFont="1" applyBorder="1" applyAlignment="1">
      <alignment horizontal="left" vertical="center"/>
    </xf>
    <xf numFmtId="0" fontId="88" fillId="0" borderId="26" xfId="0" applyFont="1" applyBorder="1" applyAlignment="1">
      <alignment horizontal="left" vertical="center"/>
    </xf>
    <xf numFmtId="0" fontId="88" fillId="0" borderId="20" xfId="0" applyFont="1" applyBorder="1" applyAlignment="1">
      <alignment horizontal="left" vertical="center"/>
    </xf>
    <xf numFmtId="0" fontId="88" fillId="0" borderId="27" xfId="0" applyFont="1" applyBorder="1" applyAlignment="1">
      <alignment horizontal="left" vertical="center"/>
    </xf>
    <xf numFmtId="0" fontId="68" fillId="0" borderId="0" xfId="0" applyFont="1" applyAlignment="1">
      <alignment horizontal="left" vertical="center"/>
    </xf>
    <xf numFmtId="0" fontId="55" fillId="0" borderId="29"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15" fillId="0" borderId="24" xfId="6" applyFont="1" applyBorder="1" applyAlignment="1">
      <alignment horizontal="left" vertical="center" wrapText="1"/>
    </xf>
    <xf numFmtId="0" fontId="15" fillId="0" borderId="25" xfId="6" applyFont="1" applyBorder="1" applyAlignment="1">
      <alignment horizontal="left" vertical="center" wrapText="1"/>
    </xf>
    <xf numFmtId="0" fontId="15" fillId="0" borderId="0" xfId="6" applyFont="1" applyBorder="1" applyAlignment="1">
      <alignment horizontal="left" vertical="center" wrapText="1"/>
    </xf>
    <xf numFmtId="0" fontId="15" fillId="0" borderId="26" xfId="6" applyFont="1" applyBorder="1" applyAlignment="1">
      <alignment horizontal="left" vertical="center" wrapText="1"/>
    </xf>
    <xf numFmtId="0" fontId="15" fillId="0" borderId="20" xfId="6" applyFont="1" applyBorder="1" applyAlignment="1">
      <alignment horizontal="left" vertical="center" wrapText="1"/>
    </xf>
    <xf numFmtId="0" fontId="15" fillId="0" borderId="27"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32" fillId="2" borderId="2" xfId="0" applyFont="1" applyFill="1" applyBorder="1" applyAlignment="1" applyProtection="1">
      <alignment horizontal="center" vertical="center"/>
      <protection locked="0"/>
    </xf>
    <xf numFmtId="0" fontId="132" fillId="2" borderId="3" xfId="0" applyFont="1" applyFill="1" applyBorder="1" applyAlignment="1" applyProtection="1">
      <alignment horizontal="center" vertical="center"/>
      <protection locked="0"/>
    </xf>
    <xf numFmtId="0" fontId="132" fillId="2" borderId="4" xfId="0" applyFont="1" applyFill="1" applyBorder="1" applyAlignment="1" applyProtection="1">
      <alignment horizontal="center" vertical="center"/>
      <protection locked="0"/>
    </xf>
    <xf numFmtId="0" fontId="69" fillId="0" borderId="0" xfId="0" applyFont="1" applyAlignment="1">
      <alignment horizontal="left" vertical="center" wrapText="1"/>
    </xf>
    <xf numFmtId="0" fontId="70" fillId="0" borderId="99" xfId="0" applyFont="1" applyBorder="1" applyAlignment="1">
      <alignment horizontal="center" vertical="center"/>
    </xf>
    <xf numFmtId="0" fontId="57" fillId="0" borderId="98" xfId="0" applyFont="1" applyBorder="1" applyAlignment="1">
      <alignment horizontal="center" vertical="center"/>
    </xf>
    <xf numFmtId="0" fontId="57" fillId="0" borderId="97" xfId="0" applyFont="1" applyBorder="1" applyAlignment="1">
      <alignment horizontal="center" vertical="center"/>
    </xf>
    <xf numFmtId="0" fontId="57" fillId="0" borderId="96" xfId="0" applyFont="1" applyBorder="1" applyAlignment="1">
      <alignment horizontal="center" vertical="center"/>
    </xf>
    <xf numFmtId="0" fontId="57" fillId="0" borderId="0" xfId="0" applyFont="1" applyBorder="1" applyAlignment="1">
      <alignment horizontal="center" vertical="center"/>
    </xf>
    <xf numFmtId="0" fontId="57" fillId="0" borderId="95" xfId="0" applyFont="1" applyBorder="1" applyAlignment="1">
      <alignment horizontal="center" vertical="center"/>
    </xf>
    <xf numFmtId="0" fontId="57" fillId="0" borderId="94" xfId="0" applyFont="1" applyBorder="1" applyAlignment="1">
      <alignment horizontal="center" vertical="center"/>
    </xf>
    <xf numFmtId="0" fontId="57" fillId="0" borderId="93" xfId="0" applyFont="1" applyBorder="1" applyAlignment="1">
      <alignment horizontal="center" vertical="center"/>
    </xf>
    <xf numFmtId="0" fontId="57" fillId="0" borderId="92" xfId="0" applyFont="1" applyBorder="1" applyAlignment="1">
      <alignment horizontal="center" vertical="center"/>
    </xf>
    <xf numFmtId="0" fontId="54" fillId="0" borderId="29" xfId="0" applyFont="1" applyBorder="1" applyAlignment="1">
      <alignment horizontal="center" vertical="center"/>
    </xf>
    <xf numFmtId="0" fontId="54" fillId="0" borderId="24"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Border="1" applyAlignment="1">
      <alignment horizontal="center" vertical="center"/>
    </xf>
    <xf numFmtId="0" fontId="54" fillId="0" borderId="26" xfId="0" applyFont="1" applyBorder="1" applyAlignment="1">
      <alignment horizontal="center" vertical="center"/>
    </xf>
    <xf numFmtId="0" fontId="66" fillId="0" borderId="29" xfId="0" applyFont="1" applyBorder="1" applyAlignment="1">
      <alignment horizontal="center" vertical="center"/>
    </xf>
    <xf numFmtId="0" fontId="66" fillId="0" borderId="24" xfId="0" applyFont="1" applyBorder="1" applyAlignment="1">
      <alignment horizontal="center" vertical="center"/>
    </xf>
    <xf numFmtId="0" fontId="66" fillId="0" borderId="31" xfId="0" applyFont="1" applyBorder="1" applyAlignment="1">
      <alignment horizontal="center" vertical="center"/>
    </xf>
    <xf numFmtId="0" fontId="66" fillId="0" borderId="20" xfId="0" applyFont="1" applyBorder="1" applyAlignment="1">
      <alignment horizontal="center" vertical="center"/>
    </xf>
    <xf numFmtId="0" fontId="71" fillId="0" borderId="24" xfId="0" applyFont="1" applyBorder="1" applyAlignment="1">
      <alignment horizontal="center" vertical="center"/>
    </xf>
    <xf numFmtId="0" fontId="71" fillId="0" borderId="25" xfId="0" applyFont="1" applyBorder="1" applyAlignment="1">
      <alignment horizontal="center" vertical="center"/>
    </xf>
    <xf numFmtId="0" fontId="71" fillId="0" borderId="20" xfId="0" applyFont="1" applyBorder="1" applyAlignment="1">
      <alignment horizontal="center" vertical="center"/>
    </xf>
    <xf numFmtId="0" fontId="71" fillId="0" borderId="27" xfId="0" applyFont="1" applyBorder="1" applyAlignment="1">
      <alignment horizontal="center" vertical="center"/>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wrapText="1" shrinkToFit="1"/>
    </xf>
    <xf numFmtId="0" fontId="87" fillId="0" borderId="0" xfId="0" applyFont="1" applyFill="1" applyBorder="1" applyAlignment="1" applyProtection="1">
      <alignment horizontal="left" vertical="center" shrinkToFit="1"/>
    </xf>
    <xf numFmtId="0" fontId="87" fillId="0" borderId="20" xfId="0" applyFont="1" applyFill="1" applyBorder="1" applyAlignment="1" applyProtection="1">
      <alignment horizontal="left" vertical="center" shrinkToFit="1"/>
    </xf>
    <xf numFmtId="0" fontId="85" fillId="0" borderId="142" xfId="4" applyFont="1" applyFill="1" applyBorder="1" applyAlignment="1" applyProtection="1">
      <alignment horizontal="center" vertical="center" wrapText="1" shrinkToFit="1"/>
    </xf>
    <xf numFmtId="0" fontId="85" fillId="0" borderId="143" xfId="4" applyFont="1" applyFill="1" applyBorder="1" applyAlignment="1" applyProtection="1">
      <alignment horizontal="center" vertical="center" shrinkToFit="1"/>
    </xf>
    <xf numFmtId="0" fontId="73" fillId="0" borderId="143" xfId="4" applyFont="1" applyFill="1" applyBorder="1" applyAlignment="1" applyProtection="1">
      <alignment horizontal="center" vertical="center" wrapText="1" shrinkToFit="1"/>
    </xf>
    <xf numFmtId="0" fontId="89" fillId="4" borderId="145" xfId="4" applyFont="1" applyFill="1" applyBorder="1" applyAlignment="1" applyProtection="1">
      <alignment horizontal="center" vertical="center" wrapText="1" shrinkToFit="1"/>
    </xf>
    <xf numFmtId="0" fontId="89" fillId="4" borderId="151" xfId="4" applyFont="1" applyFill="1" applyBorder="1" applyAlignment="1" applyProtection="1">
      <alignment horizontal="center" vertical="center" wrapText="1" shrinkToFit="1"/>
    </xf>
    <xf numFmtId="0" fontId="89" fillId="4" borderId="152" xfId="4" applyFont="1" applyFill="1" applyBorder="1" applyAlignment="1" applyProtection="1">
      <alignment horizontal="center" vertical="center" wrapText="1" shrinkToFit="1"/>
    </xf>
    <xf numFmtId="0" fontId="89" fillId="4" borderId="29" xfId="4" applyFont="1" applyFill="1" applyBorder="1" applyAlignment="1" applyProtection="1">
      <alignment horizontal="left" vertical="center" wrapText="1" shrinkToFit="1"/>
    </xf>
    <xf numFmtId="0" fontId="89" fillId="4" borderId="24" xfId="4" applyFont="1" applyFill="1" applyBorder="1" applyAlignment="1" applyProtection="1">
      <alignment horizontal="left" vertical="center" wrapText="1" shrinkToFit="1"/>
    </xf>
    <xf numFmtId="0" fontId="89" fillId="4" borderId="25" xfId="4" applyFont="1" applyFill="1" applyBorder="1" applyAlignment="1" applyProtection="1">
      <alignment horizontal="left" vertical="center" wrapText="1" shrinkToFit="1"/>
    </xf>
    <xf numFmtId="0" fontId="92" fillId="4" borderId="2" xfId="4" applyFont="1" applyFill="1" applyBorder="1" applyAlignment="1" applyProtection="1">
      <alignment horizontal="center" vertical="center" wrapText="1" shrinkToFit="1"/>
    </xf>
    <xf numFmtId="0" fontId="92" fillId="4" borderId="3" xfId="4" applyFont="1" applyFill="1" applyBorder="1" applyAlignment="1" applyProtection="1">
      <alignment horizontal="center" vertical="center" wrapText="1" shrinkToFit="1"/>
    </xf>
    <xf numFmtId="0" fontId="92" fillId="4" borderId="4" xfId="4" applyFont="1" applyFill="1" applyBorder="1" applyAlignment="1" applyProtection="1">
      <alignment horizontal="center" vertical="center" wrapText="1" shrinkToFit="1"/>
    </xf>
    <xf numFmtId="0" fontId="124" fillId="9" borderId="2" xfId="4" applyFont="1" applyFill="1" applyBorder="1" applyAlignment="1" applyProtection="1">
      <alignment horizontal="left" vertical="top" wrapText="1" shrinkToFit="1"/>
      <protection locked="0"/>
    </xf>
    <xf numFmtId="0" fontId="124" fillId="9" borderId="3" xfId="4" applyFont="1" applyFill="1" applyBorder="1" applyAlignment="1" applyProtection="1">
      <alignment horizontal="left" vertical="top" wrapText="1" shrinkToFit="1"/>
      <protection locked="0"/>
    </xf>
    <xf numFmtId="0" fontId="124" fillId="9" borderId="4" xfId="4" applyFont="1" applyFill="1" applyBorder="1" applyAlignment="1" applyProtection="1">
      <alignment horizontal="left" vertical="top" wrapText="1" shrinkToFit="1"/>
      <protection locked="0"/>
    </xf>
    <xf numFmtId="0" fontId="89" fillId="4" borderId="29" xfId="4" applyFont="1" applyFill="1" applyBorder="1" applyAlignment="1" applyProtection="1">
      <alignment horizontal="center" vertical="center" wrapText="1" shrinkToFit="1"/>
    </xf>
    <xf numFmtId="0" fontId="89" fillId="4" borderId="24" xfId="4" applyFont="1" applyFill="1" applyBorder="1" applyAlignment="1" applyProtection="1">
      <alignment horizontal="center" vertical="center" wrapText="1" shrinkToFit="1"/>
    </xf>
    <xf numFmtId="0" fontId="89" fillId="4" borderId="34" xfId="4" applyFont="1" applyFill="1" applyBorder="1" applyAlignment="1" applyProtection="1">
      <alignment horizontal="center" vertical="center" wrapText="1" shrinkToFit="1"/>
    </xf>
    <xf numFmtId="0" fontId="89" fillId="4" borderId="0" xfId="4" applyFont="1" applyFill="1" applyBorder="1" applyAlignment="1" applyProtection="1">
      <alignment horizontal="center" vertical="center" wrapText="1" shrinkToFit="1"/>
    </xf>
    <xf numFmtId="0" fontId="89" fillId="4" borderId="31" xfId="4" applyFont="1" applyFill="1" applyBorder="1" applyAlignment="1" applyProtection="1">
      <alignment horizontal="center" vertical="center" wrapText="1" shrinkToFit="1"/>
    </xf>
    <xf numFmtId="0" fontId="89" fillId="4" borderId="20" xfId="4" applyFont="1" applyFill="1" applyBorder="1" applyAlignment="1" applyProtection="1">
      <alignment horizontal="center" vertical="center" wrapText="1" shrinkToFit="1"/>
    </xf>
    <xf numFmtId="0" fontId="111" fillId="0" borderId="34" xfId="0" applyFont="1" applyFill="1" applyBorder="1" applyAlignment="1" applyProtection="1">
      <alignment horizontal="left" vertical="center" wrapText="1" shrinkToFit="1"/>
    </xf>
    <xf numFmtId="0" fontId="111" fillId="0" borderId="0" xfId="0" applyFont="1" applyFill="1" applyBorder="1" applyAlignment="1" applyProtection="1">
      <alignment horizontal="left" vertical="center" wrapText="1" shrinkToFit="1"/>
    </xf>
    <xf numFmtId="0" fontId="111" fillId="0" borderId="26" xfId="0" applyFont="1" applyFill="1" applyBorder="1" applyAlignment="1" applyProtection="1">
      <alignment horizontal="left" vertical="center" wrapText="1" shrinkToFit="1"/>
    </xf>
    <xf numFmtId="0" fontId="73" fillId="4" borderId="117" xfId="4" applyFont="1" applyFill="1" applyBorder="1" applyAlignment="1" applyProtection="1">
      <alignment horizontal="center" vertical="center" wrapText="1" shrinkToFit="1"/>
    </xf>
    <xf numFmtId="0" fontId="73" fillId="4" borderId="105" xfId="4" applyFont="1" applyFill="1" applyBorder="1" applyAlignment="1" applyProtection="1">
      <alignment horizontal="center" vertical="center" wrapText="1" shrinkToFit="1"/>
    </xf>
    <xf numFmtId="0" fontId="89" fillId="4" borderId="111" xfId="4" applyFont="1" applyFill="1" applyBorder="1" applyAlignment="1" applyProtection="1">
      <alignment horizontal="center" vertical="center" wrapText="1" shrinkToFit="1"/>
    </xf>
    <xf numFmtId="0" fontId="89" fillId="4" borderId="109" xfId="4" applyFont="1" applyFill="1" applyBorder="1" applyAlignment="1" applyProtection="1">
      <alignment horizontal="center" vertical="center" wrapText="1" shrinkToFit="1"/>
    </xf>
    <xf numFmtId="0" fontId="89" fillId="4" borderId="110" xfId="4" applyFont="1" applyFill="1" applyBorder="1" applyAlignment="1" applyProtection="1">
      <alignment horizontal="center" vertical="center" wrapText="1" shrinkToFit="1"/>
    </xf>
    <xf numFmtId="0" fontId="92" fillId="4" borderId="3" xfId="4" applyFont="1" applyFill="1" applyBorder="1" applyAlignment="1" applyProtection="1">
      <alignment horizontal="left" vertical="center" wrapText="1" shrinkToFit="1"/>
    </xf>
    <xf numFmtId="0" fontId="89" fillId="2" borderId="5" xfId="4" applyFont="1" applyFill="1" applyBorder="1" applyAlignment="1" applyProtection="1">
      <alignment horizontal="center" vertical="center" shrinkToFit="1"/>
      <protection locked="0"/>
    </xf>
    <xf numFmtId="0" fontId="89" fillId="2" borderId="7" xfId="4" applyFont="1" applyFill="1" applyBorder="1" applyAlignment="1" applyProtection="1">
      <alignment horizontal="center" vertical="center" shrinkToFit="1"/>
      <protection locked="0"/>
    </xf>
    <xf numFmtId="0" fontId="92" fillId="4" borderId="18" xfId="4" applyFont="1" applyFill="1" applyBorder="1" applyAlignment="1" applyProtection="1">
      <alignment horizontal="left" vertical="center" wrapText="1"/>
    </xf>
    <xf numFmtId="0" fontId="92" fillId="4" borderId="3" xfId="4" applyFont="1" applyFill="1" applyBorder="1" applyAlignment="1" applyProtection="1">
      <alignment horizontal="left" vertical="center" wrapText="1"/>
    </xf>
    <xf numFmtId="0" fontId="3" fillId="9" borderId="3" xfId="0" applyFont="1" applyFill="1" applyBorder="1" applyAlignment="1" applyProtection="1">
      <alignment horizontal="center" vertical="center" shrinkToFit="1"/>
      <protection locked="0"/>
    </xf>
    <xf numFmtId="0" fontId="123" fillId="9" borderId="34" xfId="0" applyFont="1" applyFill="1" applyBorder="1" applyAlignment="1" applyProtection="1">
      <alignment horizontal="left" vertical="top" wrapText="1" shrinkToFit="1"/>
      <protection locked="0"/>
    </xf>
    <xf numFmtId="0" fontId="123" fillId="9" borderId="0" xfId="0" applyFont="1" applyFill="1" applyBorder="1" applyAlignment="1" applyProtection="1">
      <alignment horizontal="left" vertical="top" wrapText="1" shrinkToFit="1"/>
      <protection locked="0"/>
    </xf>
    <xf numFmtId="0" fontId="123" fillId="9" borderId="26" xfId="0" applyFont="1" applyFill="1" applyBorder="1" applyAlignment="1" applyProtection="1">
      <alignment horizontal="left" vertical="top" wrapText="1" shrinkToFit="1"/>
      <protection locked="0"/>
    </xf>
    <xf numFmtId="0" fontId="123" fillId="9" borderId="31" xfId="0" applyFont="1" applyFill="1" applyBorder="1" applyAlignment="1" applyProtection="1">
      <alignment horizontal="left" vertical="top" wrapText="1" shrinkToFit="1"/>
      <protection locked="0"/>
    </xf>
    <xf numFmtId="0" fontId="123" fillId="9" borderId="20"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center" vertical="center" shrinkToFit="1"/>
    </xf>
    <xf numFmtId="0" fontId="73" fillId="0" borderId="35" xfId="4" applyFont="1" applyFill="1" applyBorder="1" applyAlignment="1" applyProtection="1">
      <alignment horizontal="left" vertical="center" wrapText="1" shrinkToFit="1"/>
    </xf>
    <xf numFmtId="0" fontId="73" fillId="0" borderId="9" xfId="4" applyFont="1" applyFill="1" applyBorder="1" applyAlignment="1" applyProtection="1">
      <alignment horizontal="left" vertical="center" wrapText="1" shrinkToFit="1"/>
    </xf>
    <xf numFmtId="0" fontId="73" fillId="0" borderId="36" xfId="4" applyFont="1" applyFill="1" applyBorder="1" applyAlignment="1" applyProtection="1">
      <alignment horizontal="left" vertical="center" wrapText="1" shrinkToFit="1"/>
    </xf>
    <xf numFmtId="0" fontId="87" fillId="4" borderId="29" xfId="0" applyFont="1" applyFill="1" applyBorder="1" applyAlignment="1" applyProtection="1">
      <alignment horizontal="left" vertical="center" wrapText="1"/>
    </xf>
    <xf numFmtId="0" fontId="87" fillId="4" borderId="24" xfId="0" applyFont="1" applyFill="1" applyBorder="1" applyAlignment="1" applyProtection="1">
      <alignment horizontal="left" vertical="center" wrapText="1"/>
    </xf>
    <xf numFmtId="0" fontId="87" fillId="4" borderId="25" xfId="0" applyFont="1" applyFill="1" applyBorder="1" applyAlignment="1" applyProtection="1">
      <alignment horizontal="left" vertical="center" wrapText="1"/>
    </xf>
    <xf numFmtId="0" fontId="87" fillId="4" borderId="34" xfId="0" applyFont="1" applyFill="1" applyBorder="1" applyAlignment="1" applyProtection="1">
      <alignment horizontal="left" vertical="center" wrapText="1"/>
    </xf>
    <xf numFmtId="0" fontId="87" fillId="4" borderId="0" xfId="0" applyFont="1" applyFill="1" applyBorder="1" applyAlignment="1" applyProtection="1">
      <alignment horizontal="left" vertical="center" wrapText="1"/>
    </xf>
    <xf numFmtId="0" fontId="87" fillId="4" borderId="26" xfId="0" applyFont="1" applyFill="1" applyBorder="1" applyAlignment="1" applyProtection="1">
      <alignment horizontal="left" vertical="center" wrapText="1"/>
    </xf>
    <xf numFmtId="0" fontId="87" fillId="4" borderId="31" xfId="0" applyFont="1" applyFill="1" applyBorder="1" applyAlignment="1" applyProtection="1">
      <alignment horizontal="left" vertical="center" wrapText="1"/>
    </xf>
    <xf numFmtId="0" fontId="87" fillId="4" borderId="20" xfId="0" applyFont="1" applyFill="1" applyBorder="1" applyAlignment="1" applyProtection="1">
      <alignment horizontal="left" vertical="center" wrapText="1"/>
    </xf>
    <xf numFmtId="0" fontId="87" fillId="4" borderId="27"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73" fillId="0" borderId="2" xfId="4" applyFont="1" applyFill="1" applyBorder="1" applyAlignment="1" applyProtection="1">
      <alignment horizontal="center" vertical="center" wrapText="1" shrinkToFit="1"/>
    </xf>
    <xf numFmtId="0" fontId="73" fillId="0" borderId="3" xfId="4" applyFont="1" applyFill="1" applyBorder="1" applyAlignment="1" applyProtection="1">
      <alignment horizontal="center" vertical="center" wrapText="1" shrinkToFit="1"/>
    </xf>
    <xf numFmtId="0" fontId="73" fillId="2" borderId="5" xfId="4" applyFont="1" applyFill="1" applyBorder="1" applyAlignment="1" applyProtection="1">
      <alignment horizontal="center" vertical="center" wrapText="1" shrinkToFit="1"/>
      <protection locked="0"/>
    </xf>
    <xf numFmtId="0" fontId="73" fillId="2" borderId="7" xfId="4" applyFont="1" applyFill="1" applyBorder="1" applyAlignment="1" applyProtection="1">
      <alignment horizontal="center" vertical="center" wrapText="1" shrinkToFit="1"/>
      <protection locked="0"/>
    </xf>
    <xf numFmtId="0" fontId="73" fillId="0" borderId="3" xfId="4" applyFont="1" applyFill="1" applyBorder="1" applyAlignment="1" applyProtection="1">
      <alignment horizontal="left" vertical="center" shrinkToFit="1"/>
    </xf>
    <xf numFmtId="0" fontId="73" fillId="0" borderId="4" xfId="4" applyFont="1" applyFill="1" applyBorder="1" applyAlignment="1" applyProtection="1">
      <alignment horizontal="left" vertical="center" shrinkToFit="1"/>
    </xf>
    <xf numFmtId="0" fontId="89" fillId="0" borderId="210" xfId="0" applyFont="1" applyFill="1" applyBorder="1" applyAlignment="1" applyProtection="1">
      <alignment horizontal="left" vertical="center" wrapText="1" shrinkToFit="1"/>
    </xf>
    <xf numFmtId="0" fontId="89" fillId="0" borderId="211" xfId="0" applyFont="1" applyFill="1" applyBorder="1" applyAlignment="1" applyProtection="1">
      <alignment horizontal="left" vertical="center" shrinkToFit="1"/>
    </xf>
    <xf numFmtId="0" fontId="89" fillId="0" borderId="212"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wrapText="1" shrinkToFit="1"/>
    </xf>
    <xf numFmtId="0" fontId="112" fillId="0" borderId="2" xfId="0" applyFont="1" applyFill="1" applyBorder="1" applyAlignment="1" applyProtection="1">
      <alignment horizontal="center" vertical="center" wrapText="1" shrinkToFit="1"/>
    </xf>
    <xf numFmtId="0" fontId="112" fillId="0" borderId="3" xfId="0" applyFont="1" applyFill="1" applyBorder="1" applyAlignment="1" applyProtection="1">
      <alignment horizontal="center" vertical="center" wrapText="1" shrinkToFit="1"/>
    </xf>
    <xf numFmtId="0" fontId="87" fillId="9" borderId="3" xfId="0" applyFont="1" applyFill="1" applyBorder="1" applyAlignment="1" applyProtection="1">
      <alignment horizontal="center" vertical="center" wrapText="1" shrinkToFit="1"/>
      <protection locked="0"/>
    </xf>
    <xf numFmtId="0" fontId="87" fillId="9" borderId="3"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left"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89" fillId="4" borderId="25" xfId="4" applyFont="1" applyFill="1" applyBorder="1" applyAlignment="1" applyProtection="1">
      <alignment horizontal="center" vertical="center" wrapText="1" shrinkToFit="1"/>
    </xf>
    <xf numFmtId="0" fontId="89" fillId="4" borderId="26" xfId="4" applyFont="1" applyFill="1" applyBorder="1" applyAlignment="1" applyProtection="1">
      <alignment horizontal="center" vertical="center" wrapText="1" shrinkToFit="1"/>
    </xf>
    <xf numFmtId="0" fontId="89" fillId="4" borderId="27" xfId="4" applyFont="1" applyFill="1" applyBorder="1" applyAlignment="1" applyProtection="1">
      <alignment horizontal="center" vertical="center" wrapText="1" shrinkToFit="1"/>
    </xf>
    <xf numFmtId="0" fontId="112" fillId="0" borderId="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wrapText="1" shrinkToFit="1"/>
    </xf>
    <xf numFmtId="0" fontId="87" fillId="0" borderId="26" xfId="0" applyFont="1" applyFill="1" applyBorder="1" applyAlignment="1" applyProtection="1">
      <alignment horizontal="left" vertical="center" wrapText="1" shrinkToFit="1"/>
    </xf>
    <xf numFmtId="0" fontId="123" fillId="9" borderId="124" xfId="4" applyFont="1" applyFill="1" applyBorder="1" applyAlignment="1" applyProtection="1">
      <alignment horizontal="left" vertical="top" wrapText="1" shrinkToFit="1"/>
      <protection locked="0"/>
    </xf>
    <xf numFmtId="0" fontId="123" fillId="9" borderId="125" xfId="4" applyFont="1" applyFill="1" applyBorder="1" applyAlignment="1" applyProtection="1">
      <alignment horizontal="left" vertical="top" wrapText="1" shrinkToFit="1"/>
      <protection locked="0"/>
    </xf>
    <xf numFmtId="0" fontId="123" fillId="9" borderId="126" xfId="4" applyFont="1" applyFill="1" applyBorder="1" applyAlignment="1" applyProtection="1">
      <alignment horizontal="left" vertical="top" wrapText="1" shrinkToFit="1"/>
      <protection locked="0"/>
    </xf>
    <xf numFmtId="0" fontId="123" fillId="9" borderId="2" xfId="4" applyFont="1" applyFill="1" applyBorder="1" applyAlignment="1" applyProtection="1">
      <alignment horizontal="left" vertical="top" wrapText="1" shrinkToFit="1"/>
      <protection locked="0"/>
    </xf>
    <xf numFmtId="0" fontId="123" fillId="9" borderId="3" xfId="4" applyFont="1" applyFill="1" applyBorder="1" applyAlignment="1" applyProtection="1">
      <alignment horizontal="left" vertical="top" wrapText="1" shrinkToFit="1"/>
      <protection locked="0"/>
    </xf>
    <xf numFmtId="0" fontId="123" fillId="9" borderId="4" xfId="4" applyFont="1" applyFill="1" applyBorder="1" applyAlignment="1" applyProtection="1">
      <alignment horizontal="left" vertical="top" wrapText="1" shrinkToFit="1"/>
      <protection locked="0"/>
    </xf>
    <xf numFmtId="0" fontId="87" fillId="2" borderId="5" xfId="0" applyFont="1" applyFill="1" applyBorder="1" applyAlignment="1" applyProtection="1">
      <alignment horizontal="center" vertical="center" shrinkToFit="1"/>
      <protection locked="0"/>
    </xf>
    <xf numFmtId="0" fontId="87" fillId="2" borderId="46"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121" fillId="0" borderId="61" xfId="0" applyFont="1" applyFill="1" applyBorder="1" applyAlignment="1" applyProtection="1">
      <alignment horizontal="center" vertical="center" wrapText="1" shrinkToFit="1"/>
    </xf>
    <xf numFmtId="0" fontId="121" fillId="0" borderId="60" xfId="0" applyFont="1" applyFill="1" applyBorder="1" applyAlignment="1" applyProtection="1">
      <alignment horizontal="center" vertical="center" wrapText="1" shrinkToFit="1"/>
    </xf>
    <xf numFmtId="0" fontId="121" fillId="0" borderId="209" xfId="0" applyFont="1" applyFill="1" applyBorder="1" applyAlignment="1" applyProtection="1">
      <alignment horizontal="center" vertical="center" wrapText="1" shrinkToFit="1"/>
    </xf>
    <xf numFmtId="0" fontId="76" fillId="9" borderId="146" xfId="4" applyFont="1" applyFill="1" applyBorder="1" applyAlignment="1" applyProtection="1">
      <alignment horizontal="center" vertical="center" wrapText="1" shrinkToFit="1"/>
      <protection locked="0"/>
    </xf>
    <xf numFmtId="0" fontId="76" fillId="9" borderId="147" xfId="4" applyFont="1" applyFill="1" applyBorder="1" applyAlignment="1" applyProtection="1">
      <alignment horizontal="center" vertical="center" wrapText="1" shrinkToFit="1"/>
      <protection locked="0"/>
    </xf>
    <xf numFmtId="0" fontId="76" fillId="9" borderId="147" xfId="4" applyFont="1" applyFill="1" applyBorder="1" applyAlignment="1" applyProtection="1">
      <alignment horizontal="left" vertical="center" wrapText="1" shrinkToFit="1"/>
      <protection locked="0"/>
    </xf>
    <xf numFmtId="41" fontId="83" fillId="4" borderId="63" xfId="4" applyNumberFormat="1" applyFont="1" applyFill="1" applyBorder="1" applyAlignment="1" applyProtection="1">
      <alignment horizontal="left" vertical="center" shrinkToFit="1"/>
    </xf>
    <xf numFmtId="41" fontId="83" fillId="4" borderId="62" xfId="4" applyNumberFormat="1" applyFont="1" applyFill="1" applyBorder="1" applyAlignment="1" applyProtection="1">
      <alignment horizontal="left" vertical="center" shrinkToFit="1"/>
    </xf>
    <xf numFmtId="41" fontId="83" fillId="4" borderId="173" xfId="4" applyNumberFormat="1" applyFont="1" applyFill="1" applyBorder="1" applyAlignment="1" applyProtection="1">
      <alignment horizontal="left" vertical="center" shrinkToFit="1"/>
    </xf>
    <xf numFmtId="41" fontId="83" fillId="4" borderId="174" xfId="4" applyNumberFormat="1" applyFont="1" applyFill="1" applyBorder="1" applyAlignment="1" applyProtection="1">
      <alignment horizontal="left" vertical="center" shrinkToFit="1"/>
    </xf>
    <xf numFmtId="0" fontId="73" fillId="0" borderId="29" xfId="4" applyFont="1" applyFill="1" applyBorder="1" applyAlignment="1" applyProtection="1">
      <alignment horizontal="left" vertical="top" wrapText="1" shrinkToFit="1"/>
    </xf>
    <xf numFmtId="0" fontId="73" fillId="0" borderId="24" xfId="4" applyFont="1" applyFill="1" applyBorder="1" applyAlignment="1" applyProtection="1">
      <alignment horizontal="left" vertical="top" wrapText="1" shrinkToFit="1"/>
    </xf>
    <xf numFmtId="0" fontId="73" fillId="0" borderId="25" xfId="4" applyFont="1" applyFill="1" applyBorder="1" applyAlignment="1" applyProtection="1">
      <alignment horizontal="left" vertical="top" wrapText="1" shrinkToFit="1"/>
    </xf>
    <xf numFmtId="0" fontId="73" fillId="0" borderId="34" xfId="4" applyFont="1" applyFill="1" applyBorder="1" applyAlignment="1" applyProtection="1">
      <alignment horizontal="left" vertical="top" wrapText="1" shrinkToFit="1"/>
    </xf>
    <xf numFmtId="0" fontId="73" fillId="0" borderId="0" xfId="4" applyFont="1" applyFill="1" applyBorder="1" applyAlignment="1" applyProtection="1">
      <alignment horizontal="left" vertical="top" wrapText="1" shrinkToFit="1"/>
    </xf>
    <xf numFmtId="0" fontId="73" fillId="0" borderId="26" xfId="4" applyFont="1" applyFill="1" applyBorder="1" applyAlignment="1" applyProtection="1">
      <alignment horizontal="left" vertical="top" wrapText="1" shrinkToFit="1"/>
    </xf>
    <xf numFmtId="0" fontId="73" fillId="4" borderId="27" xfId="4" applyFont="1" applyFill="1" applyBorder="1" applyAlignment="1" applyProtection="1">
      <alignment horizontal="center" vertical="center" shrinkToFit="1"/>
    </xf>
    <xf numFmtId="0" fontId="73" fillId="4" borderId="32" xfId="4" applyFont="1" applyFill="1" applyBorder="1" applyAlignment="1" applyProtection="1">
      <alignment horizontal="center" vertical="center" shrinkToFit="1"/>
    </xf>
    <xf numFmtId="0" fontId="73" fillId="4" borderId="31" xfId="4" applyFont="1" applyFill="1" applyBorder="1" applyAlignment="1" applyProtection="1">
      <alignment horizontal="center" vertical="center" shrinkToFit="1"/>
    </xf>
    <xf numFmtId="0" fontId="89" fillId="4" borderId="34" xfId="4" applyFont="1" applyFill="1" applyBorder="1" applyAlignment="1" applyProtection="1">
      <alignment horizontal="left" vertical="top" wrapText="1" shrinkToFit="1"/>
    </xf>
    <xf numFmtId="0" fontId="89" fillId="4" borderId="0" xfId="4" applyFont="1" applyFill="1" applyBorder="1" applyAlignment="1" applyProtection="1">
      <alignment horizontal="left" vertical="top" wrapText="1" shrinkToFit="1"/>
    </xf>
    <xf numFmtId="0" fontId="89" fillId="4" borderId="26" xfId="4" applyFont="1" applyFill="1" applyBorder="1" applyAlignment="1" applyProtection="1">
      <alignment horizontal="left" vertical="top" wrapText="1" shrinkToFit="1"/>
    </xf>
    <xf numFmtId="0" fontId="73" fillId="2" borderId="213" xfId="4" applyFont="1" applyFill="1" applyBorder="1" applyAlignment="1" applyProtection="1">
      <alignment horizontal="center" vertical="center" shrinkToFit="1"/>
      <protection locked="0"/>
    </xf>
    <xf numFmtId="0" fontId="73" fillId="2" borderId="88" xfId="4" applyFont="1" applyFill="1" applyBorder="1" applyAlignment="1" applyProtection="1">
      <alignment horizontal="center" vertical="center" shrinkToFit="1"/>
      <protection locked="0"/>
    </xf>
    <xf numFmtId="0" fontId="73" fillId="2" borderId="87" xfId="4" applyFont="1" applyFill="1" applyBorder="1" applyAlignment="1" applyProtection="1">
      <alignment horizontal="center" vertical="center" shrinkToFit="1"/>
      <protection locked="0"/>
    </xf>
    <xf numFmtId="0" fontId="73" fillId="4" borderId="29" xfId="4"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wrapText="1" shrinkToFit="1"/>
    </xf>
    <xf numFmtId="0" fontId="73" fillId="4" borderId="25" xfId="4" applyFont="1" applyFill="1" applyBorder="1" applyAlignment="1" applyProtection="1">
      <alignment horizontal="center" vertical="center" wrapText="1" shrinkToFit="1"/>
    </xf>
    <xf numFmtId="0" fontId="92" fillId="4" borderId="29" xfId="4" applyFont="1" applyFill="1" applyBorder="1" applyAlignment="1" applyProtection="1">
      <alignment horizontal="left" vertical="center" wrapText="1" shrinkToFit="1"/>
    </xf>
    <xf numFmtId="0" fontId="92" fillId="4" borderId="24" xfId="4" applyFont="1" applyFill="1" applyBorder="1" applyAlignment="1" applyProtection="1">
      <alignment horizontal="left" vertical="center" shrinkToFit="1"/>
    </xf>
    <xf numFmtId="0" fontId="92" fillId="4" borderId="25" xfId="4" applyFont="1" applyFill="1" applyBorder="1" applyAlignment="1" applyProtection="1">
      <alignment horizontal="left" vertical="center" shrinkToFit="1"/>
    </xf>
    <xf numFmtId="0" fontId="92" fillId="4" borderId="31" xfId="4" applyFont="1" applyFill="1" applyBorder="1" applyAlignment="1" applyProtection="1">
      <alignment horizontal="left" vertical="center" shrinkToFit="1"/>
    </xf>
    <xf numFmtId="0" fontId="92" fillId="4" borderId="20" xfId="4" applyFont="1" applyFill="1" applyBorder="1" applyAlignment="1" applyProtection="1">
      <alignment horizontal="left" vertical="center" shrinkToFit="1"/>
    </xf>
    <xf numFmtId="0" fontId="92" fillId="4" borderId="27" xfId="4" applyFont="1" applyFill="1" applyBorder="1" applyAlignment="1" applyProtection="1">
      <alignment horizontal="left" vertical="center" shrinkToFit="1"/>
    </xf>
    <xf numFmtId="0" fontId="124" fillId="9" borderId="81" xfId="4" applyFont="1" applyFill="1" applyBorder="1" applyAlignment="1" applyProtection="1">
      <alignment horizontal="left" vertical="top" wrapText="1" shrinkToFit="1"/>
      <protection locked="0"/>
    </xf>
    <xf numFmtId="0" fontId="124" fillId="9" borderId="80" xfId="4" applyFont="1" applyFill="1" applyBorder="1" applyAlignment="1" applyProtection="1">
      <alignment horizontal="left" vertical="top" wrapText="1" shrinkToFit="1"/>
      <protection locked="0"/>
    </xf>
    <xf numFmtId="0" fontId="124" fillId="9" borderId="82" xfId="4" applyFont="1" applyFill="1" applyBorder="1" applyAlignment="1" applyProtection="1">
      <alignment horizontal="left" vertical="top" wrapText="1" shrinkToFit="1"/>
      <protection locked="0"/>
    </xf>
    <xf numFmtId="0" fontId="124" fillId="9" borderId="34" xfId="4" applyFont="1" applyFill="1" applyBorder="1" applyAlignment="1" applyProtection="1">
      <alignment horizontal="left" vertical="top" wrapText="1" shrinkToFit="1"/>
      <protection locked="0"/>
    </xf>
    <xf numFmtId="0" fontId="124" fillId="9" borderId="0" xfId="4" applyFont="1" applyFill="1" applyBorder="1" applyAlignment="1" applyProtection="1">
      <alignment horizontal="left" vertical="top" wrapText="1" shrinkToFit="1"/>
      <protection locked="0"/>
    </xf>
    <xf numFmtId="0" fontId="124" fillId="9" borderId="26" xfId="4" applyFont="1" applyFill="1" applyBorder="1" applyAlignment="1" applyProtection="1">
      <alignment horizontal="left" vertical="top" wrapText="1" shrinkToFit="1"/>
      <protection locked="0"/>
    </xf>
    <xf numFmtId="0" fontId="124" fillId="9" borderId="31" xfId="4" applyFont="1" applyFill="1" applyBorder="1" applyAlignment="1" applyProtection="1">
      <alignment horizontal="left" vertical="top" wrapText="1" shrinkToFit="1"/>
      <protection locked="0"/>
    </xf>
    <xf numFmtId="0" fontId="124" fillId="9" borderId="20" xfId="4" applyFont="1" applyFill="1" applyBorder="1" applyAlignment="1" applyProtection="1">
      <alignment horizontal="left" vertical="top" wrapText="1" shrinkToFit="1"/>
      <protection locked="0"/>
    </xf>
    <xf numFmtId="0" fontId="124" fillId="9" borderId="27" xfId="4" applyFont="1" applyFill="1" applyBorder="1" applyAlignment="1" applyProtection="1">
      <alignment horizontal="left" vertical="top" wrapText="1" shrinkToFit="1"/>
      <protection locked="0"/>
    </xf>
    <xf numFmtId="0" fontId="92" fillId="4" borderId="29" xfId="4" applyFont="1" applyFill="1" applyBorder="1" applyAlignment="1" applyProtection="1">
      <alignment horizontal="center" vertical="center" wrapText="1" shrinkToFit="1"/>
    </xf>
    <xf numFmtId="0" fontId="92" fillId="4" borderId="24" xfId="4" applyFont="1" applyFill="1" applyBorder="1" applyAlignment="1" applyProtection="1">
      <alignment horizontal="center" vertical="center" wrapText="1" shrinkToFit="1"/>
    </xf>
    <xf numFmtId="0" fontId="92" fillId="4" borderId="25" xfId="4" applyFont="1" applyFill="1" applyBorder="1" applyAlignment="1" applyProtection="1">
      <alignment horizontal="center" vertical="center" wrapText="1" shrinkToFit="1"/>
    </xf>
    <xf numFmtId="0" fontId="92" fillId="4" borderId="31" xfId="4" applyFont="1" applyFill="1" applyBorder="1" applyAlignment="1" applyProtection="1">
      <alignment horizontal="center" vertical="center" wrapText="1" shrinkToFit="1"/>
    </xf>
    <xf numFmtId="0" fontId="92" fillId="4" borderId="20" xfId="4" applyFont="1" applyFill="1" applyBorder="1" applyAlignment="1" applyProtection="1">
      <alignment horizontal="center" vertical="center" wrapText="1" shrinkToFit="1"/>
    </xf>
    <xf numFmtId="0" fontId="92" fillId="4" borderId="27" xfId="4" applyFont="1" applyFill="1" applyBorder="1" applyAlignment="1" applyProtection="1">
      <alignment horizontal="center" vertical="center" wrapText="1" shrinkToFit="1"/>
    </xf>
    <xf numFmtId="0" fontId="92" fillId="4" borderId="2" xfId="4" applyFont="1" applyFill="1" applyBorder="1" applyAlignment="1" applyProtection="1">
      <alignment horizontal="left" vertical="top" wrapText="1" shrinkToFit="1"/>
    </xf>
    <xf numFmtId="0" fontId="92" fillId="4" borderId="3" xfId="4" applyFont="1" applyFill="1" applyBorder="1" applyAlignment="1" applyProtection="1">
      <alignment horizontal="left" vertical="top" wrapText="1" shrinkToFit="1"/>
    </xf>
    <xf numFmtId="0" fontId="92" fillId="4" borderId="4" xfId="4" applyFont="1" applyFill="1" applyBorder="1" applyAlignment="1" applyProtection="1">
      <alignment horizontal="left" vertical="top" wrapText="1" shrinkToFit="1"/>
    </xf>
    <xf numFmtId="0" fontId="89" fillId="0" borderId="111" xfId="4" applyFont="1" applyFill="1" applyBorder="1" applyAlignment="1" applyProtection="1">
      <alignment horizontal="center" vertical="center" wrapText="1" shrinkToFit="1"/>
    </xf>
    <xf numFmtId="0" fontId="89" fillId="0" borderId="109" xfId="4" applyFont="1" applyFill="1" applyBorder="1" applyAlignment="1" applyProtection="1">
      <alignment horizontal="center" vertical="center" shrinkToFit="1"/>
    </xf>
    <xf numFmtId="0" fontId="89" fillId="0" borderId="112" xfId="4" applyFont="1" applyFill="1" applyBorder="1" applyAlignment="1" applyProtection="1">
      <alignment horizontal="center" vertical="center" shrinkToFit="1"/>
    </xf>
    <xf numFmtId="0" fontId="124" fillId="9" borderId="127" xfId="4" applyFont="1" applyFill="1" applyBorder="1" applyAlignment="1" applyProtection="1">
      <alignment horizontal="left" vertical="top" wrapText="1" shrinkToFit="1"/>
      <protection locked="0"/>
    </xf>
    <xf numFmtId="0" fontId="124" fillId="9" borderId="75" xfId="4" applyFont="1" applyFill="1" applyBorder="1" applyAlignment="1" applyProtection="1">
      <alignment horizontal="left" vertical="top" wrapText="1" shrinkToFit="1"/>
      <protection locked="0"/>
    </xf>
    <xf numFmtId="0" fontId="124" fillId="9" borderId="128" xfId="4" applyFont="1" applyFill="1" applyBorder="1" applyAlignment="1" applyProtection="1">
      <alignment horizontal="left" vertical="top" wrapText="1" shrinkToFit="1"/>
      <protection locked="0"/>
    </xf>
    <xf numFmtId="0" fontId="123" fillId="9" borderId="115" xfId="4" applyFont="1" applyFill="1" applyBorder="1" applyAlignment="1" applyProtection="1">
      <alignment horizontal="left" vertical="top" wrapText="1" shrinkToFit="1"/>
      <protection locked="0"/>
    </xf>
    <xf numFmtId="0" fontId="123" fillId="9" borderId="80" xfId="4" applyFont="1" applyFill="1" applyBorder="1" applyAlignment="1" applyProtection="1">
      <alignment horizontal="left" vertical="top" wrapText="1" shrinkToFit="1"/>
      <protection locked="0"/>
    </xf>
    <xf numFmtId="0" fontId="123" fillId="9" borderId="82" xfId="4" applyFont="1" applyFill="1" applyBorder="1" applyAlignment="1" applyProtection="1">
      <alignment horizontal="left" vertical="top" wrapText="1" shrinkToFit="1"/>
      <protection locked="0"/>
    </xf>
    <xf numFmtId="0" fontId="123" fillId="9" borderId="114" xfId="4" applyFont="1" applyFill="1" applyBorder="1" applyAlignment="1" applyProtection="1">
      <alignment horizontal="left" vertical="top" wrapText="1" shrinkToFit="1"/>
      <protection locked="0"/>
    </xf>
    <xf numFmtId="0" fontId="123" fillId="9" borderId="0" xfId="4" applyFont="1" applyFill="1" applyBorder="1" applyAlignment="1" applyProtection="1">
      <alignment horizontal="left" vertical="top" wrapText="1" shrinkToFit="1"/>
      <protection locked="0"/>
    </xf>
    <xf numFmtId="0" fontId="123" fillId="9" borderId="26" xfId="4" applyFont="1" applyFill="1" applyBorder="1" applyAlignment="1" applyProtection="1">
      <alignment horizontal="left" vertical="top" wrapText="1" shrinkToFit="1"/>
      <protection locked="0"/>
    </xf>
    <xf numFmtId="0" fontId="123" fillId="9" borderId="117" xfId="4" applyFont="1" applyFill="1" applyBorder="1" applyAlignment="1" applyProtection="1">
      <alignment horizontal="left" vertical="top" wrapText="1" shrinkToFit="1"/>
      <protection locked="0"/>
    </xf>
    <xf numFmtId="0" fontId="123" fillId="9" borderId="105" xfId="4" applyFont="1" applyFill="1" applyBorder="1" applyAlignment="1" applyProtection="1">
      <alignment horizontal="left" vertical="top" wrapText="1" shrinkToFit="1"/>
      <protection locked="0"/>
    </xf>
    <xf numFmtId="0" fontId="123" fillId="9" borderId="106" xfId="4" applyFont="1" applyFill="1" applyBorder="1" applyAlignment="1" applyProtection="1">
      <alignment horizontal="left" vertical="top" wrapText="1" shrinkToFit="1"/>
      <protection locked="0"/>
    </xf>
    <xf numFmtId="0" fontId="89" fillId="0" borderId="2" xfId="4" applyFont="1" applyFill="1" applyBorder="1" applyAlignment="1" applyProtection="1">
      <alignment horizontal="left" vertical="center" shrinkToFit="1"/>
    </xf>
    <xf numFmtId="0" fontId="89" fillId="0" borderId="3" xfId="4" applyFont="1" applyFill="1" applyBorder="1" applyAlignment="1" applyProtection="1">
      <alignment horizontal="left" vertical="center" shrinkToFit="1"/>
    </xf>
    <xf numFmtId="0" fontId="89" fillId="0" borderId="4" xfId="4" applyFont="1" applyFill="1" applyBorder="1" applyAlignment="1" applyProtection="1">
      <alignment horizontal="left" vertical="center" shrinkToFit="1"/>
    </xf>
    <xf numFmtId="0" fontId="89" fillId="0" borderId="108" xfId="4" applyFont="1" applyFill="1" applyBorder="1" applyAlignment="1" applyProtection="1">
      <alignment horizontal="center" vertical="center" wrapText="1" shrinkToFit="1"/>
    </xf>
    <xf numFmtId="0" fontId="89" fillId="0" borderId="109" xfId="4" applyFont="1" applyFill="1" applyBorder="1" applyAlignment="1" applyProtection="1">
      <alignment horizontal="center" vertical="center" wrapText="1" shrinkToFit="1"/>
    </xf>
    <xf numFmtId="0" fontId="89" fillId="0" borderId="110" xfId="4" applyFont="1" applyFill="1" applyBorder="1" applyAlignment="1" applyProtection="1">
      <alignment horizontal="center" vertical="center" wrapText="1" shrinkToFit="1"/>
    </xf>
    <xf numFmtId="0" fontId="73" fillId="0" borderId="81" xfId="4" applyFont="1" applyFill="1" applyBorder="1" applyAlignment="1" applyProtection="1">
      <alignment horizontal="center" vertical="center" textRotation="255" shrinkToFit="1"/>
    </xf>
    <xf numFmtId="0" fontId="73" fillId="0" borderId="118" xfId="4" applyFont="1" applyFill="1" applyBorder="1" applyAlignment="1" applyProtection="1">
      <alignment horizontal="center" vertical="center" textRotation="255" shrinkToFit="1"/>
    </xf>
    <xf numFmtId="0" fontId="73" fillId="0" borderId="34" xfId="4" applyFont="1" applyFill="1" applyBorder="1" applyAlignment="1" applyProtection="1">
      <alignment horizontal="center" vertical="center" textRotation="255" shrinkToFit="1"/>
    </xf>
    <xf numFmtId="0" fontId="73" fillId="0" borderId="113" xfId="4" applyFont="1" applyFill="1" applyBorder="1" applyAlignment="1" applyProtection="1">
      <alignment horizontal="center" vertical="center" textRotation="255" shrinkToFit="1"/>
    </xf>
    <xf numFmtId="0" fontId="111" fillId="4" borderId="2" xfId="4" applyFont="1" applyFill="1" applyBorder="1" applyAlignment="1" applyProtection="1">
      <alignment horizontal="left" vertical="top" wrapText="1" shrinkToFit="1"/>
    </xf>
    <xf numFmtId="0" fontId="111" fillId="4" borderId="3" xfId="4" applyFont="1" applyFill="1" applyBorder="1" applyAlignment="1" applyProtection="1">
      <alignment horizontal="left" vertical="top" wrapText="1" shrinkToFit="1"/>
    </xf>
    <xf numFmtId="0" fontId="111" fillId="4" borderId="4" xfId="4" applyFont="1" applyFill="1" applyBorder="1" applyAlignment="1" applyProtection="1">
      <alignment horizontal="left" vertical="top" wrapText="1" shrinkToFit="1"/>
    </xf>
    <xf numFmtId="0" fontId="123" fillId="9" borderId="29" xfId="4" applyFont="1" applyFill="1" applyBorder="1" applyAlignment="1" applyProtection="1">
      <alignment horizontal="left" vertical="top" wrapText="1" shrinkToFit="1"/>
      <protection locked="0"/>
    </xf>
    <xf numFmtId="0" fontId="123" fillId="9" borderId="24" xfId="4" applyFont="1" applyFill="1" applyBorder="1" applyAlignment="1" applyProtection="1">
      <alignment horizontal="left" vertical="top" wrapText="1" shrinkToFit="1"/>
      <protection locked="0"/>
    </xf>
    <xf numFmtId="0" fontId="123" fillId="9" borderId="25" xfId="4" applyFont="1" applyFill="1" applyBorder="1" applyAlignment="1" applyProtection="1">
      <alignment horizontal="left" vertical="top" wrapText="1" shrinkToFit="1"/>
      <protection locked="0"/>
    </xf>
    <xf numFmtId="0" fontId="123" fillId="9" borderId="31" xfId="4" applyFont="1" applyFill="1" applyBorder="1" applyAlignment="1" applyProtection="1">
      <alignment horizontal="left" vertical="top" wrapText="1" shrinkToFit="1"/>
      <protection locked="0"/>
    </xf>
    <xf numFmtId="0" fontId="123" fillId="9" borderId="20" xfId="4" applyFont="1" applyFill="1" applyBorder="1" applyAlignment="1" applyProtection="1">
      <alignment horizontal="left" vertical="top" wrapText="1" shrinkToFit="1"/>
      <protection locked="0"/>
    </xf>
    <xf numFmtId="0" fontId="123" fillId="9" borderId="27" xfId="4" applyFont="1" applyFill="1" applyBorder="1" applyAlignment="1" applyProtection="1">
      <alignment horizontal="left" vertical="top" wrapText="1" shrinkToFit="1"/>
      <protection locked="0"/>
    </xf>
    <xf numFmtId="0" fontId="87" fillId="0" borderId="34" xfId="0" applyFont="1" applyFill="1" applyBorder="1" applyAlignment="1" applyProtection="1">
      <alignment horizontal="left" vertical="center" wrapText="1" shrinkToFit="1"/>
    </xf>
    <xf numFmtId="0" fontId="124" fillId="9" borderId="34" xfId="0" applyFont="1" applyFill="1" applyBorder="1" applyAlignment="1" applyProtection="1">
      <alignment horizontal="left" vertical="top" wrapText="1" shrinkToFit="1"/>
      <protection locked="0"/>
    </xf>
    <xf numFmtId="0" fontId="124" fillId="9" borderId="0" xfId="0" applyFont="1" applyFill="1" applyBorder="1" applyAlignment="1" applyProtection="1">
      <alignment horizontal="left" vertical="top" wrapText="1" shrinkToFit="1"/>
      <protection locked="0"/>
    </xf>
    <xf numFmtId="0" fontId="124" fillId="9" borderId="26" xfId="0" applyFont="1" applyFill="1" applyBorder="1" applyAlignment="1" applyProtection="1">
      <alignment horizontal="left" vertical="top" wrapText="1" shrinkToFit="1"/>
      <protection locked="0"/>
    </xf>
    <xf numFmtId="0" fontId="124" fillId="9" borderId="31" xfId="0" applyFont="1" applyFill="1" applyBorder="1" applyAlignment="1" applyProtection="1">
      <alignment horizontal="left" vertical="top" wrapText="1" shrinkToFit="1"/>
      <protection locked="0"/>
    </xf>
    <xf numFmtId="0" fontId="124" fillId="9" borderId="20" xfId="0" applyFont="1" applyFill="1" applyBorder="1" applyAlignment="1" applyProtection="1">
      <alignment horizontal="left" vertical="top" wrapText="1" shrinkToFit="1"/>
      <protection locked="0"/>
    </xf>
    <xf numFmtId="0" fontId="124" fillId="9" borderId="27" xfId="0" applyFont="1" applyFill="1" applyBorder="1" applyAlignment="1" applyProtection="1">
      <alignment horizontal="left" vertical="top" wrapText="1" shrinkToFit="1"/>
      <protection locked="0"/>
    </xf>
    <xf numFmtId="0" fontId="4" fillId="0" borderId="24" xfId="0" applyFont="1" applyFill="1" applyBorder="1" applyAlignment="1" applyProtection="1">
      <alignment horizontal="left" vertical="center" wrapText="1" shrinkToFit="1"/>
    </xf>
    <xf numFmtId="0" fontId="74" fillId="9" borderId="147" xfId="4" applyFont="1" applyFill="1" applyBorder="1" applyAlignment="1" applyProtection="1">
      <alignment horizontal="left" vertical="center" wrapText="1" shrinkToFit="1"/>
      <protection locked="0"/>
    </xf>
    <xf numFmtId="0" fontId="89" fillId="4" borderId="18" xfId="4" applyFont="1" applyFill="1" applyBorder="1" applyAlignment="1" applyProtection="1">
      <alignment horizontal="left" vertical="center" wrapText="1" shrinkToFit="1"/>
    </xf>
    <xf numFmtId="0" fontId="89" fillId="4" borderId="3" xfId="4" applyFont="1" applyFill="1" applyBorder="1" applyAlignment="1" applyProtection="1">
      <alignment horizontal="left" vertical="center" shrinkToFit="1"/>
    </xf>
    <xf numFmtId="0" fontId="89" fillId="2" borderId="5" xfId="4" applyFont="1" applyFill="1" applyBorder="1" applyAlignment="1" applyProtection="1">
      <alignment horizontal="center" vertical="center" wrapText="1" shrinkToFit="1"/>
      <protection locked="0"/>
    </xf>
    <xf numFmtId="0" fontId="89" fillId="2" borderId="7" xfId="4" applyFont="1" applyFill="1" applyBorder="1" applyAlignment="1" applyProtection="1">
      <alignment horizontal="center" vertical="center" wrapText="1" shrinkToFit="1"/>
      <protection locked="0"/>
    </xf>
    <xf numFmtId="0" fontId="89" fillId="4" borderId="18" xfId="4" applyFont="1" applyFill="1" applyBorder="1" applyAlignment="1" applyProtection="1">
      <alignment horizontal="left" vertical="center" shrinkToFit="1"/>
    </xf>
    <xf numFmtId="0" fontId="92" fillId="9" borderId="20" xfId="4" applyFont="1" applyFill="1" applyBorder="1" applyAlignment="1" applyProtection="1">
      <alignment horizontal="left" vertical="top" wrapText="1" shrinkToFit="1"/>
      <protection locked="0"/>
    </xf>
    <xf numFmtId="0" fontId="89" fillId="0" borderId="29" xfId="0" applyFont="1" applyFill="1" applyBorder="1" applyAlignment="1" applyProtection="1">
      <alignment horizontal="left" vertical="center" wrapText="1" shrinkToFit="1"/>
    </xf>
    <xf numFmtId="0" fontId="89" fillId="0" borderId="24" xfId="0" applyFont="1" applyFill="1" applyBorder="1" applyAlignment="1" applyProtection="1">
      <alignment horizontal="left" vertical="center" shrinkToFit="1"/>
    </xf>
    <xf numFmtId="0" fontId="89" fillId="0" borderId="25" xfId="0" applyFont="1" applyFill="1" applyBorder="1" applyAlignment="1" applyProtection="1">
      <alignment horizontal="left" vertical="center" shrinkToFit="1"/>
    </xf>
    <xf numFmtId="0" fontId="89" fillId="0" borderId="5" xfId="4" applyFont="1" applyFill="1" applyBorder="1" applyAlignment="1" applyProtection="1">
      <alignment horizontal="center" vertical="center" wrapText="1" shrinkToFit="1"/>
    </xf>
    <xf numFmtId="0" fontId="89" fillId="0" borderId="7" xfId="4" applyFont="1" applyFill="1" applyBorder="1" applyAlignment="1" applyProtection="1">
      <alignment horizontal="center" vertical="center" wrapText="1" shrinkToFit="1"/>
    </xf>
    <xf numFmtId="0" fontId="89" fillId="0" borderId="23"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shrinkToFit="1"/>
    </xf>
    <xf numFmtId="0" fontId="89" fillId="0" borderId="25" xfId="4" applyFont="1" applyFill="1" applyBorder="1" applyAlignment="1" applyProtection="1">
      <alignment horizontal="left" vertical="center" shrinkToFit="1"/>
    </xf>
    <xf numFmtId="0" fontId="124" fillId="9" borderId="214" xfId="4" applyFont="1" applyFill="1" applyBorder="1" applyAlignment="1" applyProtection="1">
      <alignment horizontal="left" vertical="top" wrapText="1" shrinkToFit="1"/>
      <protection locked="0"/>
    </xf>
    <xf numFmtId="0" fontId="124" fillId="9" borderId="11" xfId="4" applyFont="1" applyFill="1" applyBorder="1" applyAlignment="1" applyProtection="1">
      <alignment horizontal="left" vertical="top" wrapText="1" shrinkToFit="1"/>
      <protection locked="0"/>
    </xf>
    <xf numFmtId="0" fontId="124" fillId="9" borderId="107" xfId="4" applyFont="1" applyFill="1" applyBorder="1" applyAlignment="1" applyProtection="1">
      <alignment horizontal="left" vertical="top" wrapText="1" shrinkToFit="1"/>
      <protection locked="0"/>
    </xf>
    <xf numFmtId="3" fontId="144" fillId="0" borderId="173" xfId="4" applyNumberFormat="1" applyFont="1" applyFill="1" applyBorder="1" applyAlignment="1" applyProtection="1">
      <alignment horizontal="right" vertical="center" wrapText="1" shrinkToFit="1"/>
    </xf>
    <xf numFmtId="0" fontId="73" fillId="0" borderId="104" xfId="4" applyFont="1" applyFill="1" applyBorder="1" applyAlignment="1" applyProtection="1">
      <alignment horizontal="center" vertical="center" textRotation="255" shrinkToFit="1"/>
    </xf>
    <xf numFmtId="0" fontId="73" fillId="0" borderId="116" xfId="4" applyFont="1" applyFill="1" applyBorder="1" applyAlignment="1" applyProtection="1">
      <alignment horizontal="center" vertical="center" textRotation="255" shrinkToFit="1"/>
    </xf>
    <xf numFmtId="0" fontId="123" fillId="9" borderId="81" xfId="0" applyFont="1" applyFill="1" applyBorder="1" applyAlignment="1" applyProtection="1">
      <alignment horizontal="left" vertical="top" wrapText="1" shrinkToFit="1"/>
      <protection locked="0"/>
    </xf>
    <xf numFmtId="0" fontId="123" fillId="9" borderId="80" xfId="0" applyFont="1" applyFill="1" applyBorder="1" applyAlignment="1" applyProtection="1">
      <alignment horizontal="left" vertical="top" wrapText="1" shrinkToFit="1"/>
      <protection locked="0"/>
    </xf>
    <xf numFmtId="0" fontId="123" fillId="9" borderId="82" xfId="0" applyFont="1" applyFill="1" applyBorder="1" applyAlignment="1" applyProtection="1">
      <alignment horizontal="left" vertical="top" wrapText="1" shrinkToFit="1"/>
      <protection locked="0"/>
    </xf>
    <xf numFmtId="0" fontId="123" fillId="9" borderId="27" xfId="0" applyFont="1" applyFill="1" applyBorder="1" applyAlignment="1" applyProtection="1">
      <alignment horizontal="left" vertical="top" wrapText="1" shrinkToFit="1"/>
      <protection locked="0"/>
    </xf>
    <xf numFmtId="0" fontId="92" fillId="4" borderId="4" xfId="4" applyFont="1" applyFill="1" applyBorder="1" applyAlignment="1" applyProtection="1">
      <alignment horizontal="left" vertical="center" wrapText="1"/>
    </xf>
    <xf numFmtId="0" fontId="87" fillId="2" borderId="5" xfId="0" applyFont="1" applyFill="1" applyBorder="1" applyAlignment="1" applyProtection="1">
      <alignment horizontal="center" vertical="center" wrapText="1" shrinkToFit="1"/>
      <protection locked="0"/>
    </xf>
    <xf numFmtId="0" fontId="87" fillId="2" borderId="6" xfId="0" applyFont="1" applyFill="1" applyBorder="1" applyAlignment="1" applyProtection="1">
      <alignment horizontal="center" vertical="center" wrapText="1" shrinkToFit="1"/>
      <protection locked="0"/>
    </xf>
    <xf numFmtId="0" fontId="87" fillId="2" borderId="7" xfId="0" applyFont="1" applyFill="1" applyBorder="1" applyAlignment="1" applyProtection="1">
      <alignment horizontal="center" vertical="center" wrapText="1" shrinkToFit="1"/>
      <protection locked="0"/>
    </xf>
    <xf numFmtId="0" fontId="87" fillId="0" borderId="29" xfId="0" applyFont="1" applyFill="1" applyBorder="1" applyAlignment="1" applyProtection="1">
      <alignment horizontal="left" vertical="center" wrapText="1" shrinkToFit="1"/>
    </xf>
    <xf numFmtId="0" fontId="87" fillId="0" borderId="24" xfId="0" applyFont="1" applyFill="1" applyBorder="1" applyAlignment="1" applyProtection="1">
      <alignment horizontal="left" vertical="center" wrapText="1" shrinkToFit="1"/>
    </xf>
    <xf numFmtId="0" fontId="87" fillId="0" borderId="25" xfId="0" applyFont="1" applyFill="1" applyBorder="1" applyAlignment="1" applyProtection="1">
      <alignment horizontal="left" vertical="center" wrapText="1" shrinkToFit="1"/>
    </xf>
    <xf numFmtId="0" fontId="92" fillId="4" borderId="1" xfId="4" applyFont="1" applyFill="1" applyBorder="1" applyAlignment="1" applyProtection="1">
      <alignment horizontal="center" vertical="center" wrapText="1" shrinkToFit="1"/>
    </xf>
    <xf numFmtId="0" fontId="3" fillId="0" borderId="34"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2" borderId="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7" fillId="0" borderId="45" xfId="0" applyFont="1" applyFill="1" applyBorder="1" applyAlignment="1" applyProtection="1">
      <alignment horizontal="left" vertical="center" wrapText="1" shrinkToFit="1"/>
    </xf>
    <xf numFmtId="0" fontId="87" fillId="0" borderId="6" xfId="0" applyFont="1" applyFill="1" applyBorder="1" applyAlignment="1" applyProtection="1">
      <alignment horizontal="left" vertical="center" wrapText="1" shrinkToFit="1"/>
    </xf>
    <xf numFmtId="0" fontId="87" fillId="0" borderId="7" xfId="0" applyFont="1" applyFill="1" applyBorder="1" applyAlignment="1" applyProtection="1">
      <alignment horizontal="left" vertical="center" wrapText="1" shrinkToFit="1"/>
    </xf>
    <xf numFmtId="0" fontId="87" fillId="2" borderId="7" xfId="0" applyFont="1" applyFill="1" applyBorder="1" applyAlignment="1" applyProtection="1">
      <alignment horizontal="center" vertical="center" shrinkToFit="1"/>
      <protection locked="0"/>
    </xf>
    <xf numFmtId="0" fontId="87" fillId="4" borderId="27" xfId="0" applyFont="1" applyFill="1" applyBorder="1" applyAlignment="1" applyProtection="1">
      <alignment horizontal="center" vertical="center" wrapText="1" shrinkToFit="1"/>
    </xf>
    <xf numFmtId="0" fontId="87" fillId="4" borderId="32" xfId="0" applyFont="1" applyFill="1" applyBorder="1" applyAlignment="1" applyProtection="1">
      <alignment horizontal="center" vertical="center" wrapText="1" shrinkToFit="1"/>
    </xf>
    <xf numFmtId="0" fontId="81" fillId="0" borderId="3" xfId="5" applyBorder="1" applyProtection="1">
      <alignment vertical="center"/>
      <protection locked="0"/>
    </xf>
    <xf numFmtId="0" fontId="81" fillId="0" borderId="19" xfId="5" applyBorder="1" applyProtection="1">
      <alignment vertical="center"/>
      <protection locked="0"/>
    </xf>
    <xf numFmtId="0" fontId="74" fillId="9" borderId="127" xfId="4" applyFont="1" applyFill="1" applyBorder="1" applyAlignment="1" applyProtection="1">
      <alignment horizontal="left" vertical="center" wrapText="1" shrinkToFit="1"/>
      <protection locked="0"/>
    </xf>
    <xf numFmtId="0" fontId="89" fillId="2" borderId="53" xfId="4" applyFont="1" applyFill="1" applyBorder="1" applyAlignment="1" applyProtection="1">
      <alignment horizontal="center" vertical="center" wrapText="1" shrinkToFit="1"/>
      <protection locked="0"/>
    </xf>
    <xf numFmtId="0" fontId="89" fillId="2" borderId="89" xfId="4" applyFont="1" applyFill="1" applyBorder="1" applyAlignment="1" applyProtection="1">
      <alignment horizontal="center" vertical="center" wrapText="1" shrinkToFit="1"/>
      <protection locked="0"/>
    </xf>
    <xf numFmtId="0" fontId="89" fillId="2" borderId="54" xfId="4" applyFont="1" applyFill="1" applyBorder="1" applyAlignment="1" applyProtection="1">
      <alignment horizontal="center" vertical="center" wrapText="1" shrinkToFit="1"/>
      <protection locked="0"/>
    </xf>
    <xf numFmtId="0" fontId="76" fillId="2" borderId="216" xfId="4" applyFont="1" applyFill="1" applyBorder="1" applyAlignment="1" applyProtection="1">
      <alignment horizontal="center" vertical="center" wrapText="1" shrinkToFit="1"/>
      <protection locked="0"/>
    </xf>
    <xf numFmtId="0" fontId="76" fillId="2" borderId="217" xfId="4" applyFont="1" applyFill="1" applyBorder="1" applyAlignment="1" applyProtection="1">
      <alignment horizontal="center" vertical="center" wrapText="1" shrinkToFit="1"/>
      <protection locked="0"/>
    </xf>
    <xf numFmtId="0" fontId="76" fillId="2" borderId="218" xfId="4" applyFont="1" applyFill="1" applyBorder="1" applyAlignment="1" applyProtection="1">
      <alignment horizontal="center" vertical="center" wrapText="1" shrinkToFit="1"/>
      <protection locked="0"/>
    </xf>
    <xf numFmtId="0" fontId="89" fillId="0" borderId="2" xfId="4"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wrapText="1" shrinkToFit="1"/>
    </xf>
    <xf numFmtId="0" fontId="89" fillId="0" borderId="4" xfId="4" applyFont="1" applyFill="1" applyBorder="1" applyAlignment="1" applyProtection="1">
      <alignment horizontal="center" vertical="center" wrapText="1" shrinkToFit="1"/>
    </xf>
    <xf numFmtId="0" fontId="89" fillId="0" borderId="2" xfId="4" applyFont="1" applyFill="1" applyBorder="1" applyAlignment="1" applyProtection="1">
      <alignment horizontal="right" vertical="center" wrapText="1" shrinkToFit="1"/>
    </xf>
    <xf numFmtId="0" fontId="89" fillId="0" borderId="3" xfId="4" applyFont="1" applyFill="1" applyBorder="1" applyAlignment="1" applyProtection="1">
      <alignment horizontal="right" vertical="center" wrapText="1" shrinkToFit="1"/>
    </xf>
    <xf numFmtId="0" fontId="89" fillId="4" borderId="4" xfId="4" applyFont="1" applyFill="1" applyBorder="1" applyAlignment="1" applyProtection="1">
      <alignment horizontal="center" vertical="center" wrapText="1" shrinkToFit="1"/>
    </xf>
    <xf numFmtId="0" fontId="89" fillId="4" borderId="1" xfId="4" applyFont="1" applyFill="1" applyBorder="1" applyAlignment="1" applyProtection="1">
      <alignment horizontal="center" vertical="center" wrapText="1" shrinkToFit="1"/>
    </xf>
    <xf numFmtId="0" fontId="89" fillId="4" borderId="2" xfId="4" applyFont="1" applyFill="1" applyBorder="1" applyAlignment="1" applyProtection="1">
      <alignment horizontal="center" vertical="center" wrapText="1" shrinkToFit="1"/>
    </xf>
    <xf numFmtId="0" fontId="76" fillId="9" borderId="76" xfId="4" applyFont="1" applyFill="1" applyBorder="1" applyAlignment="1" applyProtection="1">
      <alignment horizontal="left" vertical="center" wrapText="1" shrinkToFit="1"/>
      <protection locked="0"/>
    </xf>
    <xf numFmtId="0" fontId="76" fillId="9" borderId="75" xfId="4" applyFont="1" applyFill="1" applyBorder="1" applyAlignment="1" applyProtection="1">
      <alignment horizontal="left" vertical="center" wrapText="1" shrinkToFit="1"/>
      <protection locked="0"/>
    </xf>
    <xf numFmtId="0" fontId="76" fillId="9" borderId="77" xfId="4" applyFont="1" applyFill="1" applyBorder="1" applyAlignment="1" applyProtection="1">
      <alignment horizontal="left" vertical="center" wrapText="1" shrinkToFit="1"/>
      <protection locked="0"/>
    </xf>
    <xf numFmtId="0" fontId="74" fillId="2" borderId="122" xfId="4" applyFont="1" applyFill="1" applyBorder="1" applyAlignment="1" applyProtection="1">
      <alignment horizontal="center" vertical="center" shrinkToFit="1"/>
      <protection locked="0"/>
    </xf>
    <xf numFmtId="0" fontId="74" fillId="2" borderId="74" xfId="4" applyFont="1" applyFill="1" applyBorder="1" applyAlignment="1" applyProtection="1">
      <alignment horizontal="center" vertical="center" shrinkToFit="1"/>
      <protection locked="0"/>
    </xf>
    <xf numFmtId="0" fontId="76" fillId="2" borderId="123" xfId="4" applyFont="1" applyFill="1" applyBorder="1" applyAlignment="1" applyProtection="1">
      <alignment horizontal="center" vertical="center" wrapText="1" shrinkToFit="1"/>
      <protection locked="0"/>
    </xf>
    <xf numFmtId="0" fontId="74" fillId="9" borderId="122" xfId="0" applyFont="1" applyFill="1" applyBorder="1" applyAlignment="1" applyProtection="1">
      <alignment horizontal="left" vertical="center" wrapText="1" shrinkToFit="1"/>
      <protection locked="0"/>
    </xf>
    <xf numFmtId="0" fontId="74" fillId="9" borderId="75" xfId="0" applyFont="1" applyFill="1" applyBorder="1" applyAlignment="1" applyProtection="1">
      <alignment horizontal="left" vertical="center" wrapText="1" shrinkToFit="1"/>
      <protection locked="0"/>
    </xf>
    <xf numFmtId="0" fontId="89" fillId="2" borderId="88" xfId="4" applyFont="1" applyFill="1" applyBorder="1" applyAlignment="1" applyProtection="1">
      <alignment horizontal="center" vertical="center" wrapText="1" shrinkToFit="1"/>
      <protection locked="0"/>
    </xf>
    <xf numFmtId="0" fontId="89" fillId="2" borderId="87" xfId="4" applyFont="1" applyFill="1" applyBorder="1" applyAlignment="1" applyProtection="1">
      <alignment horizontal="center" vertical="center" wrapText="1" shrinkToFit="1"/>
      <protection locked="0"/>
    </xf>
    <xf numFmtId="0" fontId="76" fillId="2" borderId="156" xfId="4" applyFont="1" applyFill="1" applyBorder="1" applyAlignment="1" applyProtection="1">
      <alignment horizontal="center" vertical="center" wrapText="1" shrinkToFit="1"/>
      <protection locked="0"/>
    </xf>
    <xf numFmtId="0" fontId="76" fillId="2" borderId="157" xfId="4" applyFont="1" applyFill="1" applyBorder="1" applyAlignment="1" applyProtection="1">
      <alignment horizontal="center" vertical="center" wrapText="1" shrinkToFit="1"/>
      <protection locked="0"/>
    </xf>
    <xf numFmtId="0" fontId="76" fillId="2" borderId="158" xfId="4" applyFont="1" applyFill="1" applyBorder="1" applyAlignment="1" applyProtection="1">
      <alignment horizontal="center" vertical="center" wrapText="1" shrinkToFit="1"/>
      <protection locked="0"/>
    </xf>
    <xf numFmtId="0" fontId="73" fillId="2" borderId="5" xfId="4" applyFont="1" applyFill="1" applyBorder="1" applyAlignment="1" applyProtection="1">
      <alignment horizontal="center" vertical="center" shrinkToFit="1"/>
      <protection locked="0"/>
    </xf>
    <xf numFmtId="0" fontId="73" fillId="2" borderId="7" xfId="4" applyFont="1" applyFill="1" applyBorder="1" applyAlignment="1" applyProtection="1">
      <alignment horizontal="center" vertical="center" shrinkToFit="1"/>
      <protection locked="0"/>
    </xf>
    <xf numFmtId="0" fontId="89" fillId="0" borderId="18" xfId="4" applyFont="1" applyFill="1" applyBorder="1" applyAlignment="1" applyProtection="1">
      <alignment horizontal="left" vertical="center" shrinkToFit="1"/>
    </xf>
    <xf numFmtId="0" fontId="0" fillId="0" borderId="167" xfId="0" applyBorder="1" applyAlignment="1" applyProtection="1">
      <alignment horizontal="center" vertical="center"/>
    </xf>
    <xf numFmtId="0" fontId="0" fillId="0" borderId="166" xfId="0" applyBorder="1" applyAlignment="1" applyProtection="1">
      <alignment horizontal="center" vertical="center"/>
    </xf>
    <xf numFmtId="0" fontId="89" fillId="2" borderId="197" xfId="4" applyFont="1" applyFill="1" applyBorder="1" applyAlignment="1" applyProtection="1">
      <alignment horizontal="center" vertical="center" shrinkToFit="1"/>
      <protection locked="0"/>
    </xf>
    <xf numFmtId="0" fontId="89" fillId="2" borderId="59" xfId="4" applyFont="1" applyFill="1" applyBorder="1" applyAlignment="1" applyProtection="1">
      <alignment horizontal="center" vertical="center" shrinkToFit="1"/>
      <protection locked="0"/>
    </xf>
    <xf numFmtId="0" fontId="89" fillId="2" borderId="58" xfId="4" applyFont="1" applyFill="1" applyBorder="1" applyAlignment="1" applyProtection="1">
      <alignment horizontal="center" vertical="center" shrinkToFit="1"/>
      <protection locked="0"/>
    </xf>
    <xf numFmtId="0" fontId="89" fillId="0" borderId="26" xfId="4" applyFont="1" applyFill="1" applyBorder="1" applyAlignment="1" applyProtection="1">
      <alignment horizontal="center" vertical="center" shrinkToFit="1"/>
    </xf>
    <xf numFmtId="0" fontId="89" fillId="0" borderId="39" xfId="4" applyFont="1" applyFill="1" applyBorder="1" applyAlignment="1" applyProtection="1">
      <alignment horizontal="center" vertical="center" shrinkToFit="1"/>
    </xf>
    <xf numFmtId="0" fontId="89" fillId="0" borderId="34" xfId="4" applyFont="1" applyFill="1" applyBorder="1" applyAlignment="1" applyProtection="1">
      <alignment horizontal="center" vertical="center" shrinkToFit="1"/>
    </xf>
    <xf numFmtId="0" fontId="74" fillId="9" borderId="75" xfId="0" applyFont="1" applyFill="1" applyBorder="1" applyAlignment="1" applyProtection="1">
      <alignment horizontal="center" vertical="center" wrapText="1" shrinkToFit="1"/>
      <protection locked="0"/>
    </xf>
    <xf numFmtId="0" fontId="76" fillId="9" borderId="76" xfId="4" applyFont="1" applyFill="1" applyBorder="1" applyAlignment="1" applyProtection="1">
      <alignment horizontal="center" vertical="center" wrapText="1" shrinkToFit="1"/>
      <protection locked="0"/>
    </xf>
    <xf numFmtId="0" fontId="76" fillId="9" borderId="75" xfId="4" applyFont="1" applyFill="1" applyBorder="1" applyAlignment="1" applyProtection="1">
      <alignment horizontal="center" vertical="center" wrapText="1" shrinkToFit="1"/>
      <protection locked="0"/>
    </xf>
    <xf numFmtId="0" fontId="76" fillId="9" borderId="77" xfId="4" applyFont="1" applyFill="1" applyBorder="1" applyAlignment="1" applyProtection="1">
      <alignment horizontal="center" vertical="center" wrapText="1" shrinkToFit="1"/>
      <protection locked="0"/>
    </xf>
    <xf numFmtId="0" fontId="76" fillId="2" borderId="122" xfId="4" applyFont="1" applyFill="1" applyBorder="1" applyAlignment="1" applyProtection="1">
      <alignment horizontal="center" vertical="center" wrapText="1" shrinkToFit="1"/>
      <protection locked="0"/>
    </xf>
    <xf numFmtId="0" fontId="76" fillId="2" borderId="75" xfId="4" applyFont="1" applyFill="1" applyBorder="1" applyAlignment="1" applyProtection="1">
      <alignment horizontal="center" vertical="center" wrapText="1" shrinkToFit="1"/>
      <protection locked="0"/>
    </xf>
    <xf numFmtId="0" fontId="76" fillId="2" borderId="74" xfId="4" applyFont="1" applyFill="1" applyBorder="1" applyAlignment="1" applyProtection="1">
      <alignment horizontal="center" vertical="center" wrapText="1" shrinkToFit="1"/>
      <protection locked="0"/>
    </xf>
    <xf numFmtId="3" fontId="144" fillId="0" borderId="175" xfId="4" applyNumberFormat="1" applyFont="1" applyFill="1" applyBorder="1" applyAlignment="1" applyProtection="1">
      <alignment horizontal="right" vertical="center" wrapText="1" shrinkToFit="1"/>
    </xf>
    <xf numFmtId="0" fontId="76" fillId="2" borderId="153" xfId="4" applyFont="1" applyFill="1" applyBorder="1" applyAlignment="1" applyProtection="1">
      <alignment horizontal="center" vertical="center" wrapText="1" shrinkToFit="1"/>
      <protection locked="0"/>
    </xf>
    <xf numFmtId="0" fontId="76" fillId="2" borderId="154" xfId="4" applyFont="1" applyFill="1" applyBorder="1" applyAlignment="1" applyProtection="1">
      <alignment horizontal="center" vertical="center" wrapText="1" shrinkToFit="1"/>
      <protection locked="0"/>
    </xf>
    <xf numFmtId="0" fontId="76" fillId="2" borderId="155" xfId="4" applyFont="1" applyFill="1" applyBorder="1" applyAlignment="1" applyProtection="1">
      <alignment horizontal="center" vertical="center" wrapText="1" shrinkToFit="1"/>
      <protection locked="0"/>
    </xf>
    <xf numFmtId="0" fontId="73" fillId="0" borderId="3" xfId="4" applyFont="1" applyFill="1" applyBorder="1" applyAlignment="1" applyProtection="1">
      <alignment horizontal="center" vertical="center" shrinkToFit="1"/>
    </xf>
    <xf numFmtId="0" fontId="76" fillId="9" borderId="100"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74" fillId="0" borderId="1" xfId="4" applyFont="1" applyFill="1" applyBorder="1" applyAlignment="1" applyProtection="1">
      <alignment horizontal="center" vertical="center" wrapText="1" shrinkToFit="1"/>
    </xf>
    <xf numFmtId="0" fontId="74" fillId="0" borderId="40" xfId="4" applyFont="1" applyFill="1" applyBorder="1" applyAlignment="1" applyProtection="1">
      <alignment horizontal="center" vertical="center" wrapText="1" shrinkToFit="1"/>
    </xf>
    <xf numFmtId="0" fontId="76" fillId="2" borderId="121" xfId="4" applyFont="1" applyFill="1" applyBorder="1" applyAlignment="1" applyProtection="1">
      <alignment horizontal="center" vertical="center" wrapText="1" shrinkToFit="1"/>
      <protection locked="0"/>
    </xf>
    <xf numFmtId="0" fontId="76" fillId="9" borderId="108" xfId="4" applyFont="1" applyFill="1" applyBorder="1" applyAlignment="1" applyProtection="1">
      <alignment horizontal="center" vertical="center" wrapText="1" shrinkToFit="1"/>
      <protection locked="0"/>
    </xf>
    <xf numFmtId="0" fontId="76" fillId="9" borderId="109" xfId="4" applyFont="1" applyFill="1" applyBorder="1" applyAlignment="1" applyProtection="1">
      <alignment horizontal="center" vertical="center" wrapText="1" shrinkToFit="1"/>
      <protection locked="0"/>
    </xf>
    <xf numFmtId="0" fontId="76" fillId="9" borderId="112" xfId="4" applyFont="1" applyFill="1" applyBorder="1" applyAlignment="1" applyProtection="1">
      <alignment horizontal="center" vertical="center" wrapText="1" shrinkToFit="1"/>
      <protection locked="0"/>
    </xf>
    <xf numFmtId="0" fontId="76" fillId="9" borderId="100" xfId="0"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center" vertical="center" shrinkToFit="1"/>
    </xf>
    <xf numFmtId="0" fontId="73" fillId="0" borderId="24" xfId="4" applyFont="1" applyFill="1" applyBorder="1" applyAlignment="1" applyProtection="1">
      <alignment horizontal="center" vertical="center" shrinkToFit="1"/>
    </xf>
    <xf numFmtId="0" fontId="73" fillId="0" borderId="25" xfId="4" applyFont="1" applyFill="1" applyBorder="1" applyAlignment="1" applyProtection="1">
      <alignment horizontal="center" vertical="center" shrinkToFit="1"/>
    </xf>
    <xf numFmtId="0" fontId="73" fillId="0" borderId="34" xfId="4" applyFont="1" applyFill="1" applyBorder="1" applyAlignment="1" applyProtection="1">
      <alignment horizontal="center" vertical="center" shrinkToFit="1"/>
    </xf>
    <xf numFmtId="0" fontId="73" fillId="0" borderId="0" xfId="4" applyFont="1" applyFill="1" applyBorder="1" applyAlignment="1" applyProtection="1">
      <alignment horizontal="center" vertical="center" shrinkToFit="1"/>
    </xf>
    <xf numFmtId="0" fontId="73" fillId="0" borderId="26" xfId="4" applyFont="1" applyFill="1" applyBorder="1" applyAlignment="1" applyProtection="1">
      <alignment horizontal="center" vertical="center" shrinkToFit="1"/>
    </xf>
    <xf numFmtId="0" fontId="78" fillId="0" borderId="108" xfId="4" applyFont="1" applyFill="1" applyBorder="1" applyAlignment="1" applyProtection="1">
      <alignment horizontal="left" vertical="center" wrapText="1" shrinkToFit="1"/>
    </xf>
    <xf numFmtId="0" fontId="78" fillId="0" borderId="109" xfId="4" applyFont="1" applyFill="1" applyBorder="1" applyAlignment="1" applyProtection="1">
      <alignment horizontal="left" vertical="center" wrapText="1" shrinkToFit="1"/>
    </xf>
    <xf numFmtId="0" fontId="78" fillId="0" borderId="124" xfId="4" applyFont="1" applyFill="1" applyBorder="1" applyAlignment="1" applyProtection="1">
      <alignment horizontal="left" vertical="center" wrapText="1" shrinkToFit="1"/>
    </xf>
    <xf numFmtId="0" fontId="78" fillId="0" borderId="125" xfId="4" applyFont="1" applyFill="1" applyBorder="1" applyAlignment="1" applyProtection="1">
      <alignment horizontal="left" vertical="center" wrapText="1" shrinkToFit="1"/>
    </xf>
    <xf numFmtId="0" fontId="73" fillId="0" borderId="31" xfId="4" applyFont="1" applyFill="1" applyBorder="1" applyAlignment="1" applyProtection="1">
      <alignment horizontal="center" vertical="center" shrinkToFit="1"/>
    </xf>
    <xf numFmtId="0" fontId="73" fillId="0" borderId="20" xfId="4" applyFont="1" applyFill="1" applyBorder="1" applyAlignment="1" applyProtection="1">
      <alignment horizontal="center" vertical="center" shrinkToFit="1"/>
    </xf>
    <xf numFmtId="0" fontId="73" fillId="0" borderId="27" xfId="4" applyFont="1" applyFill="1" applyBorder="1" applyAlignment="1" applyProtection="1">
      <alignment horizontal="center" vertical="center" shrinkToFit="1"/>
    </xf>
    <xf numFmtId="0" fontId="79" fillId="0" borderId="34" xfId="4" applyFont="1" applyFill="1" applyBorder="1" applyAlignment="1" applyProtection="1">
      <alignment horizontal="left" vertical="center" wrapText="1" shrinkToFit="1"/>
    </xf>
    <xf numFmtId="0" fontId="77" fillId="0" borderId="34" xfId="4" applyFont="1" applyFill="1" applyBorder="1" applyAlignment="1" applyProtection="1">
      <alignment horizontal="left" vertical="center" wrapText="1" shrinkToFit="1"/>
    </xf>
    <xf numFmtId="0" fontId="81" fillId="0" borderId="0" xfId="5" applyFill="1" applyBorder="1" applyAlignment="1" applyProtection="1">
      <alignment horizontal="left" vertical="center" shrinkToFit="1"/>
    </xf>
    <xf numFmtId="0" fontId="73" fillId="4" borderId="34" xfId="4" applyFont="1" applyFill="1" applyBorder="1" applyAlignment="1" applyProtection="1">
      <alignment horizontal="center" vertical="center" textRotation="255" shrinkToFit="1"/>
    </xf>
    <xf numFmtId="0" fontId="73" fillId="4" borderId="113" xfId="4" applyFont="1" applyFill="1" applyBorder="1" applyAlignment="1" applyProtection="1">
      <alignment horizontal="center" vertical="center" textRotation="255" shrinkToFit="1"/>
    </xf>
    <xf numFmtId="0" fontId="73" fillId="4" borderId="104" xfId="4" applyFont="1" applyFill="1" applyBorder="1" applyAlignment="1" applyProtection="1">
      <alignment horizontal="center" vertical="center" textRotation="255" shrinkToFit="1"/>
    </xf>
    <xf numFmtId="0" fontId="73" fillId="4" borderId="116" xfId="4" applyFont="1" applyFill="1" applyBorder="1" applyAlignment="1" applyProtection="1">
      <alignment horizontal="center" vertical="center" textRotation="255" shrinkToFit="1"/>
    </xf>
    <xf numFmtId="0" fontId="73" fillId="4" borderId="81" xfId="4" applyFont="1" applyFill="1" applyBorder="1" applyAlignment="1" applyProtection="1">
      <alignment horizontal="center" vertical="center" textRotation="255" shrinkToFit="1"/>
    </xf>
    <xf numFmtId="0" fontId="73" fillId="4" borderId="118" xfId="4" applyFont="1" applyFill="1" applyBorder="1" applyAlignment="1" applyProtection="1">
      <alignment horizontal="center" vertical="center" textRotation="255" shrinkToFit="1"/>
    </xf>
    <xf numFmtId="0" fontId="73" fillId="4" borderId="31" xfId="4" applyFont="1" applyFill="1" applyBorder="1" applyAlignment="1" applyProtection="1">
      <alignment horizontal="center" vertical="center" textRotation="255" shrinkToFit="1"/>
    </xf>
    <xf numFmtId="0" fontId="73" fillId="4" borderId="178" xfId="4" applyFont="1" applyFill="1" applyBorder="1" applyAlignment="1" applyProtection="1">
      <alignment horizontal="center" vertical="center" textRotation="255" shrinkToFit="1"/>
    </xf>
    <xf numFmtId="0" fontId="124" fillId="9" borderId="179" xfId="4" applyFont="1" applyFill="1" applyBorder="1" applyAlignment="1" applyProtection="1">
      <alignment horizontal="left" vertical="top" wrapText="1" shrinkToFit="1"/>
      <protection locked="0"/>
    </xf>
    <xf numFmtId="0" fontId="124" fillId="9" borderId="125" xfId="4" applyFont="1" applyFill="1" applyBorder="1" applyAlignment="1" applyProtection="1">
      <alignment horizontal="left" vertical="top" wrapText="1" shrinkToFit="1"/>
      <protection locked="0"/>
    </xf>
    <xf numFmtId="0" fontId="124" fillId="9" borderId="180" xfId="4" applyFont="1" applyFill="1" applyBorder="1" applyAlignment="1" applyProtection="1">
      <alignment horizontal="left" vertical="top" wrapText="1" shrinkToFit="1"/>
      <protection locked="0"/>
    </xf>
    <xf numFmtId="0" fontId="123" fillId="9" borderId="181" xfId="4" applyFont="1" applyFill="1" applyBorder="1" applyAlignment="1" applyProtection="1">
      <alignment horizontal="left" vertical="top" wrapText="1" shrinkToFit="1"/>
      <protection locked="0"/>
    </xf>
    <xf numFmtId="0" fontId="4" fillId="4" borderId="1" xfId="0" applyFont="1" applyFill="1" applyBorder="1" applyAlignment="1" applyProtection="1">
      <alignment horizontal="left" vertical="center" wrapText="1" shrinkToFit="1"/>
    </xf>
    <xf numFmtId="0" fontId="123" fillId="9" borderId="1" xfId="0" applyFont="1" applyFill="1" applyBorder="1" applyAlignment="1" applyProtection="1">
      <alignment horizontal="left" vertical="top" wrapText="1" shrinkToFit="1"/>
      <protection locked="0"/>
    </xf>
    <xf numFmtId="0" fontId="112" fillId="0" borderId="45" xfId="0" applyFont="1" applyFill="1" applyBorder="1" applyAlignment="1" applyProtection="1">
      <alignment horizontal="left" vertical="center" shrinkToFit="1"/>
    </xf>
    <xf numFmtId="0" fontId="112" fillId="0" borderId="6" xfId="0" applyFont="1" applyFill="1" applyBorder="1" applyAlignment="1" applyProtection="1">
      <alignment horizontal="left" vertical="center" shrinkToFit="1"/>
    </xf>
    <xf numFmtId="0" fontId="112" fillId="0" borderId="7" xfId="0" applyFont="1" applyFill="1" applyBorder="1" applyAlignment="1" applyProtection="1">
      <alignment horizontal="left" vertical="center"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00" xfId="0" applyFont="1" applyFill="1" applyBorder="1" applyAlignment="1" applyProtection="1">
      <alignment horizontal="center" vertical="center" shrinkToFit="1"/>
    </xf>
    <xf numFmtId="0" fontId="3" fillId="9" borderId="101" xfId="0" applyFont="1" applyFill="1" applyBorder="1" applyAlignment="1" applyProtection="1">
      <alignment horizontal="left" vertical="center" wrapText="1" shrinkToFit="1"/>
      <protection locked="0"/>
    </xf>
    <xf numFmtId="0" fontId="3" fillId="0" borderId="102" xfId="0" applyFont="1" applyFill="1" applyBorder="1" applyAlignment="1" applyProtection="1">
      <alignment horizontal="center" vertical="center" wrapText="1" shrinkToFit="1"/>
    </xf>
    <xf numFmtId="0" fontId="3" fillId="0" borderId="102" xfId="0" applyFont="1" applyFill="1" applyBorder="1" applyAlignment="1" applyProtection="1">
      <alignment horizontal="center" vertical="center" shrinkToFit="1"/>
    </xf>
    <xf numFmtId="0" fontId="73" fillId="9" borderId="102" xfId="4"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xf>
    <xf numFmtId="0" fontId="4" fillId="0" borderId="39"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109"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3" fillId="0" borderId="20" xfId="4" applyFont="1" applyFill="1" applyBorder="1" applyAlignment="1" applyProtection="1">
      <alignment horizontal="center" vertical="center" shrinkToFit="1"/>
    </xf>
    <xf numFmtId="0" fontId="122"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9" fillId="4" borderId="20" xfId="0" applyFont="1" applyFill="1" applyBorder="1" applyAlignment="1" applyProtection="1">
      <alignment horizontal="center" vertical="center" shrinkToFit="1"/>
    </xf>
    <xf numFmtId="0" fontId="28" fillId="16" borderId="20"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0" xfId="0" applyFont="1" applyFill="1" applyBorder="1" applyAlignment="1" applyProtection="1">
      <alignment horizontal="left" vertical="center" wrapText="1" shrinkToFit="1"/>
    </xf>
    <xf numFmtId="0" fontId="3" fillId="0" borderId="2" xfId="0" applyFont="1" applyFill="1" applyBorder="1" applyAlignment="1" applyProtection="1">
      <alignment horizontal="center" vertical="center" wrapText="1" shrinkToFit="1"/>
    </xf>
    <xf numFmtId="0" fontId="3" fillId="0" borderId="4" xfId="0" applyFont="1" applyFill="1" applyBorder="1" applyAlignment="1" applyProtection="1">
      <alignment horizontal="center" vertical="center" shrinkToFit="1"/>
    </xf>
    <xf numFmtId="49" fontId="73" fillId="9" borderId="2" xfId="4" applyNumberFormat="1" applyFont="1" applyFill="1" applyBorder="1" applyAlignment="1" applyProtection="1">
      <alignment horizontal="left" vertical="center" shrinkToFit="1"/>
      <protection locked="0"/>
    </xf>
    <xf numFmtId="49" fontId="73" fillId="9" borderId="3" xfId="4" applyNumberFormat="1" applyFont="1" applyFill="1" applyBorder="1" applyAlignment="1" applyProtection="1">
      <alignment horizontal="left" vertical="center" shrinkToFit="1"/>
      <protection locked="0"/>
    </xf>
    <xf numFmtId="49" fontId="73" fillId="9" borderId="4" xfId="4" applyNumberFormat="1" applyFont="1" applyFill="1" applyBorder="1" applyAlignment="1" applyProtection="1">
      <alignment horizontal="left" vertical="center" shrinkToFit="1"/>
      <protection locked="0"/>
    </xf>
    <xf numFmtId="0" fontId="73" fillId="9" borderId="2" xfId="4" applyFont="1" applyFill="1" applyBorder="1" applyAlignment="1" applyProtection="1">
      <alignment horizontal="left" vertical="center" wrapText="1" shrinkToFit="1"/>
      <protection locked="0"/>
    </xf>
    <xf numFmtId="0" fontId="73" fillId="9" borderId="3" xfId="4" applyFont="1" applyFill="1" applyBorder="1" applyAlignment="1" applyProtection="1">
      <alignment horizontal="left" vertical="center" wrapText="1" shrinkToFit="1"/>
      <protection locked="0"/>
    </xf>
    <xf numFmtId="0" fontId="73" fillId="9" borderId="4" xfId="4"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111" xfId="0" applyFont="1" applyFill="1" applyBorder="1" applyAlignment="1" applyProtection="1">
      <alignment horizontal="center" vertical="center" shrinkToFit="1"/>
    </xf>
    <xf numFmtId="0" fontId="3" fillId="0" borderId="109" xfId="0" applyFont="1" applyFill="1" applyBorder="1" applyAlignment="1" applyProtection="1">
      <alignment horizontal="center" vertical="center" shrinkToFit="1"/>
    </xf>
    <xf numFmtId="49" fontId="3" fillId="9" borderId="111" xfId="0" applyNumberFormat="1" applyFont="1" applyFill="1" applyBorder="1" applyAlignment="1" applyProtection="1">
      <alignment horizontal="left" vertical="center" wrapText="1" shrinkToFit="1"/>
      <protection locked="0"/>
    </xf>
    <xf numFmtId="49" fontId="3" fillId="9" borderId="109" xfId="0" applyNumberFormat="1" applyFont="1" applyFill="1" applyBorder="1" applyAlignment="1" applyProtection="1">
      <alignment horizontal="left" vertical="center" wrapText="1" shrinkToFit="1"/>
      <protection locked="0"/>
    </xf>
    <xf numFmtId="49" fontId="3" fillId="9" borderId="112" xfId="0" applyNumberFormat="1" applyFont="1" applyFill="1" applyBorder="1" applyAlignment="1" applyProtection="1">
      <alignment horizontal="left" vertical="center" wrapText="1" shrinkToFit="1"/>
      <protection locked="0"/>
    </xf>
    <xf numFmtId="0" fontId="3" fillId="9" borderId="149" xfId="0" applyFont="1" applyFill="1" applyBorder="1" applyAlignment="1" applyProtection="1">
      <alignment horizontal="left" vertical="center" wrapText="1" shrinkToFit="1"/>
      <protection locked="0"/>
    </xf>
    <xf numFmtId="0" fontId="3" fillId="9" borderId="206"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95" fillId="0" borderId="2" xfId="0" applyFont="1" applyFill="1" applyBorder="1" applyAlignment="1" applyProtection="1">
      <alignment horizontal="center" vertical="center" shrinkToFit="1"/>
    </xf>
    <xf numFmtId="0" fontId="95" fillId="0" borderId="3" xfId="0" applyFont="1" applyFill="1" applyBorder="1" applyAlignment="1" applyProtection="1">
      <alignment horizontal="center" vertical="center" shrinkToFit="1"/>
    </xf>
    <xf numFmtId="49" fontId="81" fillId="9" borderId="3" xfId="5" applyNumberForma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9" borderId="149" xfId="0" applyFont="1" applyFill="1" applyBorder="1" applyAlignment="1" applyProtection="1">
      <alignment horizontal="center" vertical="center" wrapText="1" shrinkToFit="1"/>
      <protection locked="0"/>
    </xf>
    <xf numFmtId="0" fontId="6" fillId="4" borderId="149" xfId="0" applyFont="1" applyFill="1" applyBorder="1" applyAlignment="1" applyProtection="1">
      <alignment horizontal="center" vertical="center" wrapText="1" shrinkToFit="1"/>
    </xf>
    <xf numFmtId="0" fontId="81" fillId="9" borderId="20" xfId="5"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81" fillId="9" borderId="3" xfId="5"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76" fillId="9" borderId="103" xfId="4" applyFont="1" applyFill="1" applyBorder="1" applyAlignment="1" applyProtection="1">
      <alignment horizontal="left" vertical="center" wrapText="1" shrinkToFit="1"/>
      <protection locked="0"/>
    </xf>
    <xf numFmtId="0" fontId="87" fillId="4" borderId="29" xfId="0" applyFont="1" applyFill="1" applyBorder="1" applyAlignment="1" applyProtection="1">
      <alignment horizontal="left" vertical="center" wrapText="1" shrinkToFit="1"/>
    </xf>
    <xf numFmtId="0" fontId="87" fillId="4" borderId="24" xfId="0" applyFont="1" applyFill="1" applyBorder="1" applyAlignment="1" applyProtection="1">
      <alignment horizontal="left" vertical="center" wrapText="1" shrinkToFit="1"/>
    </xf>
    <xf numFmtId="0" fontId="87" fillId="4" borderId="25" xfId="0" applyFont="1" applyFill="1" applyBorder="1" applyAlignment="1" applyProtection="1">
      <alignment horizontal="left" vertical="center" wrapText="1" shrinkToFit="1"/>
    </xf>
    <xf numFmtId="0" fontId="112" fillId="4" borderId="29" xfId="0" applyFont="1" applyFill="1" applyBorder="1" applyAlignment="1" applyProtection="1">
      <alignment horizontal="center" vertical="center" wrapText="1" shrinkToFit="1"/>
    </xf>
    <xf numFmtId="0" fontId="112" fillId="4" borderId="24" xfId="0" applyFont="1" applyFill="1" applyBorder="1" applyAlignment="1" applyProtection="1">
      <alignment horizontal="center" vertical="center" wrapText="1" shrinkToFit="1"/>
    </xf>
    <xf numFmtId="0" fontId="112" fillId="4" borderId="34" xfId="0" applyFont="1" applyFill="1" applyBorder="1" applyAlignment="1" applyProtection="1">
      <alignment horizontal="center" vertical="center" wrapText="1" shrinkToFit="1"/>
    </xf>
    <xf numFmtId="0" fontId="112" fillId="4" borderId="0" xfId="0" applyFont="1" applyFill="1" applyBorder="1" applyAlignment="1" applyProtection="1">
      <alignment horizontal="center" vertical="center" wrapText="1" shrinkToFit="1"/>
    </xf>
    <xf numFmtId="0" fontId="87" fillId="0" borderId="18" xfId="0" applyFont="1" applyBorder="1" applyAlignment="1" applyProtection="1">
      <alignment horizontal="left" vertical="center"/>
    </xf>
    <xf numFmtId="0" fontId="87" fillId="0" borderId="3" xfId="0" applyFont="1" applyBorder="1" applyAlignment="1" applyProtection="1">
      <alignment horizontal="left" vertical="center"/>
    </xf>
    <xf numFmtId="0" fontId="87" fillId="0" borderId="19" xfId="0" applyFont="1" applyBorder="1" applyAlignment="1" applyProtection="1">
      <alignment horizontal="left" vertical="center"/>
    </xf>
    <xf numFmtId="0" fontId="89" fillId="0" borderId="3" xfId="4" applyFont="1" applyFill="1" applyBorder="1" applyAlignment="1" applyProtection="1">
      <alignment horizontal="center" vertical="center" shrinkToFit="1"/>
    </xf>
    <xf numFmtId="0" fontId="89" fillId="0" borderId="24" xfId="4"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81" fillId="0" borderId="20" xfId="5" applyBorder="1" applyProtection="1">
      <alignment vertical="center"/>
      <protection locked="0"/>
    </xf>
    <xf numFmtId="0" fontId="81" fillId="0" borderId="21" xfId="5" applyBorder="1" applyProtection="1">
      <alignment vertical="center"/>
      <protection locked="0"/>
    </xf>
    <xf numFmtId="0" fontId="89" fillId="4" borderId="2" xfId="4" applyFont="1" applyFill="1" applyBorder="1" applyAlignment="1" applyProtection="1">
      <alignment horizontal="center" vertical="center" shrinkToFit="1"/>
    </xf>
    <xf numFmtId="0" fontId="89" fillId="4" borderId="3" xfId="4" applyFont="1" applyFill="1" applyBorder="1" applyAlignment="1" applyProtection="1">
      <alignment horizontal="center" vertical="center" shrinkToFit="1"/>
    </xf>
    <xf numFmtId="0" fontId="89" fillId="4" borderId="19" xfId="4" applyFont="1" applyFill="1" applyBorder="1" applyAlignment="1" applyProtection="1">
      <alignment horizontal="center" vertical="center" shrinkToFit="1"/>
    </xf>
    <xf numFmtId="0" fontId="73" fillId="2" borderId="197" xfId="4" applyFont="1" applyFill="1" applyBorder="1" applyAlignment="1" applyProtection="1">
      <alignment horizontal="center" vertical="center" shrinkToFit="1"/>
      <protection locked="0"/>
    </xf>
    <xf numFmtId="0" fontId="73" fillId="2" borderId="59" xfId="4" applyFont="1" applyFill="1" applyBorder="1" applyAlignment="1" applyProtection="1">
      <alignment horizontal="center" vertical="center" shrinkToFit="1"/>
      <protection locked="0"/>
    </xf>
    <xf numFmtId="0" fontId="73" fillId="2" borderId="58" xfId="4" applyFont="1" applyFill="1" applyBorder="1" applyAlignment="1" applyProtection="1">
      <alignment horizontal="center" vertical="center" shrinkToFit="1"/>
      <protection locked="0"/>
    </xf>
    <xf numFmtId="0" fontId="87" fillId="4" borderId="29" xfId="0" applyFont="1" applyFill="1" applyBorder="1" applyAlignment="1" applyProtection="1">
      <alignment horizontal="center" vertical="center" wrapText="1" shrinkToFit="1"/>
    </xf>
    <xf numFmtId="0" fontId="87" fillId="4" borderId="24" xfId="0" applyFont="1" applyFill="1" applyBorder="1" applyAlignment="1" applyProtection="1">
      <alignment horizontal="center" vertical="center" wrapText="1" shrinkToFit="1"/>
    </xf>
    <xf numFmtId="0" fontId="87" fillId="4" borderId="25" xfId="0" applyFont="1" applyFill="1" applyBorder="1" applyAlignment="1" applyProtection="1">
      <alignment horizontal="center" vertical="center" wrapText="1" shrinkToFit="1"/>
    </xf>
    <xf numFmtId="0" fontId="87" fillId="4" borderId="31" xfId="0" applyFont="1" applyFill="1" applyBorder="1" applyAlignment="1" applyProtection="1">
      <alignment horizontal="center" vertical="center" wrapText="1" shrinkToFit="1"/>
    </xf>
    <xf numFmtId="0" fontId="87" fillId="4" borderId="20" xfId="0" applyFont="1" applyFill="1" applyBorder="1" applyAlignment="1" applyProtection="1">
      <alignment horizontal="center"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xf>
    <xf numFmtId="0" fontId="87" fillId="4" borderId="1" xfId="0" applyFont="1" applyFill="1" applyBorder="1" applyAlignment="1" applyProtection="1">
      <alignment horizontal="center" vertical="center" wrapText="1" shrinkToFit="1"/>
    </xf>
    <xf numFmtId="0" fontId="123" fillId="9" borderId="0" xfId="4" applyFont="1" applyFill="1" applyBorder="1" applyAlignment="1" applyProtection="1">
      <alignment horizontal="center" vertical="center" shrinkToFit="1"/>
      <protection locked="0"/>
    </xf>
    <xf numFmtId="0" fontId="123" fillId="9" borderId="24" xfId="4" applyFont="1" applyFill="1" applyBorder="1" applyAlignment="1" applyProtection="1">
      <alignment horizontal="center" vertical="center" shrinkToFit="1"/>
      <protection locked="0"/>
    </xf>
    <xf numFmtId="0" fontId="123" fillId="9" borderId="3" xfId="4" applyFont="1" applyFill="1" applyBorder="1" applyAlignment="1" applyProtection="1">
      <alignment horizontal="center" vertical="center" shrinkToFit="1"/>
      <protection locked="0"/>
    </xf>
    <xf numFmtId="0" fontId="123" fillId="9" borderId="32" xfId="4" applyFont="1" applyFill="1" applyBorder="1" applyAlignment="1" applyProtection="1">
      <alignment horizontal="left" vertical="center" shrinkToFit="1"/>
      <protection locked="0"/>
    </xf>
    <xf numFmtId="0" fontId="123" fillId="9" borderId="1" xfId="4" applyFont="1" applyFill="1" applyBorder="1" applyAlignment="1" applyProtection="1">
      <alignment horizontal="left" vertical="center" shrinkToFit="1"/>
      <protection locked="0"/>
    </xf>
    <xf numFmtId="0" fontId="123" fillId="9" borderId="40" xfId="4" applyFont="1" applyFill="1" applyBorder="1" applyAlignment="1" applyProtection="1">
      <alignment horizontal="left" vertical="center" shrinkToFit="1"/>
      <protection locked="0"/>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123" fillId="9" borderId="20" xfId="4" applyFont="1" applyFill="1" applyBorder="1" applyAlignment="1" applyProtection="1">
      <alignment horizontal="center" vertical="center" shrinkToFit="1"/>
      <protection locked="0"/>
    </xf>
    <xf numFmtId="0" fontId="89" fillId="0" borderId="20" xfId="4" applyFont="1" applyFill="1" applyBorder="1" applyAlignment="1" applyProtection="1">
      <alignment horizontal="center" vertical="center" shrinkToFit="1"/>
    </xf>
    <xf numFmtId="0" fontId="89" fillId="0" borderId="27" xfId="4" applyFont="1" applyFill="1" applyBorder="1" applyAlignment="1" applyProtection="1">
      <alignment horizontal="center" vertical="center" shrinkToFit="1"/>
    </xf>
    <xf numFmtId="0" fontId="113" fillId="0" borderId="20" xfId="0" applyFont="1" applyBorder="1" applyAlignment="1" applyProtection="1">
      <alignment horizontal="center" vertical="center"/>
    </xf>
    <xf numFmtId="0" fontId="89" fillId="4" borderId="3" xfId="4" applyFont="1" applyFill="1" applyBorder="1" applyAlignment="1" applyProtection="1">
      <alignment horizontal="left" vertical="center" wrapText="1" shrinkToFit="1"/>
    </xf>
    <xf numFmtId="0" fontId="113" fillId="0" borderId="3" xfId="0" applyFont="1" applyBorder="1" applyAlignment="1" applyProtection="1">
      <alignment horizontal="center" vertical="center"/>
    </xf>
    <xf numFmtId="0" fontId="3" fillId="0" borderId="49"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73" fillId="2" borderId="15" xfId="4"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123" fillId="9" borderId="31" xfId="0" applyFont="1" applyFill="1" applyBorder="1" applyAlignment="1" applyProtection="1">
      <alignment horizontal="left" vertical="center" wrapText="1" shrinkToFit="1"/>
      <protection locked="0"/>
    </xf>
    <xf numFmtId="0" fontId="123" fillId="9" borderId="20" xfId="0" applyFont="1" applyFill="1" applyBorder="1" applyAlignment="1" applyProtection="1">
      <alignment horizontal="left" vertical="center" wrapText="1" shrinkToFit="1"/>
      <protection locked="0"/>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76" fillId="9" borderId="124" xfId="4" applyFont="1" applyFill="1" applyBorder="1" applyAlignment="1" applyProtection="1">
      <alignment horizontal="left" vertical="center" wrapText="1" shrinkToFit="1"/>
      <protection locked="0"/>
    </xf>
    <xf numFmtId="0" fontId="76" fillId="9" borderId="125" xfId="4" applyFont="1" applyFill="1" applyBorder="1" applyAlignment="1" applyProtection="1">
      <alignment horizontal="left" vertical="center" wrapText="1" shrinkToFit="1"/>
      <protection locked="0"/>
    </xf>
    <xf numFmtId="0" fontId="76" fillId="9" borderId="126" xfId="4" applyFont="1" applyFill="1" applyBorder="1" applyAlignment="1" applyProtection="1">
      <alignment horizontal="left" vertical="center" wrapText="1" shrinkToFit="1"/>
      <protection locked="0"/>
    </xf>
    <xf numFmtId="0" fontId="76" fillId="9" borderId="103" xfId="0" applyFont="1" applyFill="1" applyBorder="1" applyAlignment="1" applyProtection="1">
      <alignment horizontal="center" vertical="center" wrapText="1" shrinkToFit="1"/>
      <protection locked="0"/>
    </xf>
    <xf numFmtId="0" fontId="76" fillId="9" borderId="103" xfId="0" applyFont="1" applyFill="1" applyBorder="1" applyAlignment="1" applyProtection="1">
      <alignment horizontal="left" vertical="center" wrapText="1" shrinkToFit="1"/>
      <protection locked="0"/>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xf>
    <xf numFmtId="0" fontId="0" fillId="0" borderId="215" xfId="0" applyBorder="1" applyAlignment="1" applyProtection="1">
      <alignment horizontal="center" vertical="center"/>
    </xf>
    <xf numFmtId="0" fontId="0" fillId="0" borderId="203" xfId="0" applyBorder="1" applyAlignment="1" applyProtection="1">
      <alignment horizontal="center" vertical="center"/>
    </xf>
    <xf numFmtId="0" fontId="123" fillId="9" borderId="31" xfId="4" applyFont="1" applyFill="1" applyBorder="1" applyAlignment="1" applyProtection="1">
      <alignment horizontal="center" vertical="center" shrinkToFit="1"/>
      <protection locked="0"/>
    </xf>
    <xf numFmtId="0" fontId="89" fillId="0" borderId="4" xfId="4" applyFont="1" applyFill="1" applyBorder="1" applyAlignment="1" applyProtection="1">
      <alignment horizontal="center" vertical="center" shrinkToFit="1"/>
    </xf>
    <xf numFmtId="0" fontId="123" fillId="9" borderId="2" xfId="4" applyFont="1" applyFill="1" applyBorder="1" applyAlignment="1" applyProtection="1">
      <alignment horizontal="center" vertical="center" shrinkToFit="1"/>
      <protection locked="0"/>
    </xf>
    <xf numFmtId="0" fontId="113" fillId="0" borderId="0" xfId="0" applyFont="1" applyBorder="1" applyAlignment="1" applyProtection="1">
      <alignment horizontal="center" vertical="center"/>
    </xf>
    <xf numFmtId="0" fontId="73" fillId="0" borderId="4" xfId="4" applyFont="1" applyFill="1" applyBorder="1" applyAlignment="1" applyProtection="1">
      <alignment horizontal="center" vertical="center" wrapText="1" shrinkToFit="1"/>
    </xf>
    <xf numFmtId="0" fontId="89" fillId="0" borderId="20" xfId="4" applyFont="1" applyFill="1" applyBorder="1" applyAlignment="1" applyProtection="1">
      <alignment horizontal="center" vertical="center" wrapText="1" shrinkToFit="1"/>
    </xf>
    <xf numFmtId="0" fontId="76" fillId="9" borderId="76" xfId="4" applyFont="1" applyFill="1" applyBorder="1" applyAlignment="1" applyProtection="1">
      <alignment horizontal="left" vertical="top" wrapText="1" shrinkToFit="1"/>
      <protection locked="0"/>
    </xf>
    <xf numFmtId="0" fontId="76" fillId="9" borderId="75" xfId="4" applyFont="1" applyFill="1" applyBorder="1" applyAlignment="1" applyProtection="1">
      <alignment horizontal="left" vertical="top" wrapText="1" shrinkToFit="1"/>
      <protection locked="0"/>
    </xf>
    <xf numFmtId="0" fontId="76" fillId="9" borderId="77" xfId="4" applyFont="1" applyFill="1" applyBorder="1" applyAlignment="1" applyProtection="1">
      <alignment horizontal="left" vertical="top" wrapText="1" shrinkToFit="1"/>
      <protection locked="0"/>
    </xf>
    <xf numFmtId="0" fontId="3" fillId="0" borderId="4" xfId="0" applyFont="1" applyFill="1" applyBorder="1" applyAlignment="1" applyProtection="1">
      <alignment horizontal="left" vertical="center" shrinkToFit="1"/>
    </xf>
    <xf numFmtId="0" fontId="3" fillId="2" borderId="49"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9" fillId="0" borderId="20"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92" fillId="9" borderId="108" xfId="4" applyFont="1" applyFill="1" applyBorder="1" applyAlignment="1" applyProtection="1">
      <alignment horizontal="left" vertical="top" wrapText="1" shrinkToFit="1"/>
      <protection locked="0"/>
    </xf>
    <xf numFmtId="0" fontId="92" fillId="9" borderId="109" xfId="4" applyFont="1" applyFill="1" applyBorder="1" applyAlignment="1" applyProtection="1">
      <alignment horizontal="left" vertical="top" wrapText="1" shrinkToFit="1"/>
      <protection locked="0"/>
    </xf>
    <xf numFmtId="0" fontId="92" fillId="9" borderId="112" xfId="4" applyFont="1" applyFill="1" applyBorder="1" applyAlignment="1" applyProtection="1">
      <alignment horizontal="left" vertical="top" wrapText="1" shrinkToFit="1"/>
      <protection locked="0"/>
    </xf>
    <xf numFmtId="0" fontId="76" fillId="9" borderId="100" xfId="4" applyFont="1" applyFill="1" applyBorder="1" applyAlignment="1" applyProtection="1">
      <alignment horizontal="left" vertical="center" wrapText="1" shrinkToFit="1"/>
      <protection locked="0"/>
    </xf>
    <xf numFmtId="0" fontId="89" fillId="0" borderId="1" xfId="4" applyFont="1" applyFill="1" applyBorder="1" applyAlignment="1" applyProtection="1">
      <alignment horizontal="center" vertical="center" wrapText="1" shrinkToFi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0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73" fillId="0" borderId="76" xfId="4" applyFont="1" applyFill="1" applyBorder="1" applyAlignment="1" applyProtection="1">
      <alignment horizontal="center" vertical="center" wrapText="1" shrinkToFit="1"/>
    </xf>
    <xf numFmtId="0" fontId="73" fillId="0" borderId="75" xfId="4" applyFont="1" applyFill="1" applyBorder="1" applyAlignment="1" applyProtection="1">
      <alignment horizontal="center" vertical="center" wrapText="1" shrinkToFit="1"/>
    </xf>
    <xf numFmtId="0" fontId="73" fillId="0" borderId="77" xfId="4" applyFont="1" applyFill="1" applyBorder="1" applyAlignment="1" applyProtection="1">
      <alignment horizontal="center" vertical="center" wrapText="1" shrinkToFit="1"/>
    </xf>
    <xf numFmtId="41" fontId="83" fillId="4" borderId="134" xfId="4" applyNumberFormat="1" applyFont="1" applyFill="1" applyBorder="1" applyAlignment="1" applyProtection="1">
      <alignment horizontal="left" vertical="center" shrinkToFit="1"/>
    </xf>
    <xf numFmtId="41" fontId="83" fillId="4" borderId="169" xfId="4" applyNumberFormat="1" applyFont="1" applyFill="1" applyBorder="1" applyAlignment="1" applyProtection="1">
      <alignment horizontal="left" vertical="center" shrinkToFit="1"/>
    </xf>
    <xf numFmtId="0" fontId="73" fillId="4" borderId="172" xfId="4" applyFont="1" applyFill="1" applyBorder="1" applyAlignment="1" applyProtection="1">
      <alignment horizontal="center" vertical="center" shrinkToFit="1"/>
    </xf>
    <xf numFmtId="0" fontId="73" fillId="4" borderId="173" xfId="4" applyFont="1" applyFill="1" applyBorder="1" applyAlignment="1" applyProtection="1">
      <alignment horizontal="center" vertical="center" shrinkToFit="1"/>
    </xf>
    <xf numFmtId="178" fontId="98" fillId="4" borderId="64" xfId="4" applyNumberFormat="1" applyFont="1" applyFill="1" applyBorder="1" applyAlignment="1" applyProtection="1">
      <alignment horizontal="right" vertical="center" wrapText="1" shrinkToFit="1"/>
    </xf>
    <xf numFmtId="178" fontId="98" fillId="4" borderId="63" xfId="4" applyNumberFormat="1" applyFont="1" applyFill="1" applyBorder="1" applyAlignment="1" applyProtection="1">
      <alignment horizontal="right" vertical="center" wrapText="1" shrinkToFit="1"/>
    </xf>
    <xf numFmtId="0" fontId="73" fillId="0" borderId="29" xfId="4" applyFont="1" applyFill="1" applyBorder="1" applyAlignment="1" applyProtection="1">
      <alignment horizontal="center" vertical="center" wrapText="1" shrinkToFit="1"/>
    </xf>
    <xf numFmtId="0" fontId="73" fillId="0" borderId="176" xfId="4" applyFont="1" applyFill="1" applyBorder="1" applyAlignment="1" applyProtection="1">
      <alignment horizontal="center" vertical="center" wrapText="1" shrinkToFit="1"/>
    </xf>
    <xf numFmtId="0" fontId="73" fillId="0" borderId="34" xfId="4" applyFont="1" applyFill="1" applyBorder="1" applyAlignment="1" applyProtection="1">
      <alignment horizontal="center" vertical="center" wrapText="1" shrinkToFit="1"/>
    </xf>
    <xf numFmtId="0" fontId="73" fillId="0" borderId="113"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wrapText="1" shrinkToFit="1"/>
    </xf>
    <xf numFmtId="0" fontId="73" fillId="0" borderId="178" xfId="4" applyFont="1" applyFill="1" applyBorder="1" applyAlignment="1" applyProtection="1">
      <alignment horizontal="center" vertical="center" wrapText="1" shrinkToFit="1"/>
    </xf>
    <xf numFmtId="0" fontId="3" fillId="9" borderId="81"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3" fillId="9" borderId="82"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4" fillId="4" borderId="108" xfId="0" applyFont="1" applyFill="1" applyBorder="1" applyAlignment="1" applyProtection="1">
      <alignment horizontal="center" vertical="center" shrinkToFit="1"/>
    </xf>
    <xf numFmtId="0" fontId="4" fillId="4" borderId="112" xfId="0" applyFont="1" applyFill="1" applyBorder="1" applyAlignment="1" applyProtection="1">
      <alignment horizontal="center" vertical="center" shrinkToFit="1"/>
    </xf>
    <xf numFmtId="0" fontId="6" fillId="9" borderId="108" xfId="0" applyFont="1" applyFill="1" applyBorder="1" applyAlignment="1" applyProtection="1">
      <alignment horizontal="left" vertical="center" wrapText="1" shrinkToFit="1"/>
      <protection locked="0"/>
    </xf>
    <xf numFmtId="0" fontId="6" fillId="9" borderId="109"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left" vertical="center" wrapText="1" shrinkToFit="1"/>
      <protection locked="0"/>
    </xf>
    <xf numFmtId="0" fontId="2" fillId="4" borderId="108" xfId="0" applyFont="1" applyFill="1" applyBorder="1" applyAlignment="1" applyProtection="1">
      <alignment horizontal="center" vertical="center" shrinkToFit="1"/>
    </xf>
    <xf numFmtId="0" fontId="2" fillId="4" borderId="112" xfId="0" applyFont="1" applyFill="1" applyBorder="1" applyAlignment="1" applyProtection="1">
      <alignment horizontal="center" vertical="center" shrinkToFit="1"/>
    </xf>
    <xf numFmtId="0" fontId="73" fillId="0" borderId="111" xfId="4" applyFont="1" applyFill="1" applyBorder="1" applyAlignment="1" applyProtection="1">
      <alignment horizontal="center" vertical="center" wrapText="1" shrinkToFit="1"/>
    </xf>
    <xf numFmtId="0" fontId="73" fillId="0" borderId="109" xfId="4" applyFont="1" applyFill="1" applyBorder="1" applyAlignment="1" applyProtection="1">
      <alignment horizontal="center" vertical="center" wrapText="1" shrinkToFit="1"/>
    </xf>
    <xf numFmtId="0" fontId="73" fillId="0" borderId="110" xfId="4" applyFont="1" applyFill="1" applyBorder="1" applyAlignment="1" applyProtection="1">
      <alignment horizontal="center" vertical="center" wrapText="1" shrinkToFit="1"/>
    </xf>
    <xf numFmtId="0" fontId="73" fillId="0" borderId="177" xfId="4" applyFont="1" applyFill="1" applyBorder="1" applyAlignment="1" applyProtection="1">
      <alignment horizontal="left" vertical="center" textRotation="255" wrapText="1" shrinkToFit="1"/>
    </xf>
    <xf numFmtId="0" fontId="73" fillId="0" borderId="24" xfId="4" applyFont="1" applyFill="1" applyBorder="1" applyAlignment="1" applyProtection="1">
      <alignment horizontal="left" vertical="center" textRotation="255" wrapText="1" shrinkToFit="1"/>
    </xf>
    <xf numFmtId="0" fontId="73" fillId="0" borderId="117" xfId="4" applyFont="1" applyFill="1" applyBorder="1" applyAlignment="1" applyProtection="1">
      <alignment horizontal="left" vertical="center" textRotation="255" wrapText="1" shrinkToFit="1"/>
    </xf>
    <xf numFmtId="0" fontId="73" fillId="0" borderId="105" xfId="4" applyFont="1" applyFill="1" applyBorder="1" applyAlignment="1" applyProtection="1">
      <alignment horizontal="left" vertical="center" textRotation="255" wrapText="1" shrinkToFit="1"/>
    </xf>
    <xf numFmtId="0" fontId="73" fillId="0" borderId="127" xfId="4" applyFont="1" applyFill="1" applyBorder="1" applyAlignment="1" applyProtection="1">
      <alignment horizontal="center" vertical="center" wrapText="1" shrinkToFit="1"/>
    </xf>
    <xf numFmtId="0" fontId="73" fillId="0" borderId="128" xfId="4" applyFont="1" applyFill="1" applyBorder="1" applyAlignment="1" applyProtection="1">
      <alignment horizontal="center" vertical="center" wrapText="1" shrinkToFit="1"/>
    </xf>
    <xf numFmtId="0" fontId="73" fillId="0" borderId="115" xfId="4" applyFont="1" applyFill="1" applyBorder="1" applyAlignment="1" applyProtection="1">
      <alignment horizontal="left" vertical="center" textRotation="255" wrapText="1" shrinkToFit="1"/>
    </xf>
    <xf numFmtId="0" fontId="73" fillId="0" borderId="80" xfId="4" applyFont="1" applyFill="1" applyBorder="1" applyAlignment="1" applyProtection="1">
      <alignment horizontal="left" vertical="center" textRotation="255" wrapText="1" shrinkToFit="1"/>
    </xf>
    <xf numFmtId="0" fontId="73" fillId="0" borderId="181" xfId="4" applyFont="1" applyFill="1" applyBorder="1" applyAlignment="1" applyProtection="1">
      <alignment horizontal="left" vertical="center" textRotation="255" wrapText="1" shrinkToFit="1"/>
    </xf>
    <xf numFmtId="0" fontId="73" fillId="0" borderId="20" xfId="4" applyFont="1" applyFill="1" applyBorder="1" applyAlignment="1" applyProtection="1">
      <alignment horizontal="left" vertical="center" textRotation="255" wrapText="1" shrinkToFit="1"/>
    </xf>
    <xf numFmtId="0" fontId="76" fillId="9" borderId="76" xfId="4" applyFont="1" applyFill="1" applyBorder="1" applyAlignment="1" applyProtection="1">
      <alignment vertical="top" wrapText="1" shrinkToFit="1"/>
      <protection locked="0"/>
    </xf>
    <xf numFmtId="0" fontId="76" fillId="9" borderId="75" xfId="4" applyFont="1" applyFill="1" applyBorder="1" applyAlignment="1" applyProtection="1">
      <alignment vertical="top" wrapText="1" shrinkToFit="1"/>
      <protection locked="0"/>
    </xf>
    <xf numFmtId="0" fontId="76" fillId="9" borderId="77" xfId="4" applyFont="1" applyFill="1" applyBorder="1" applyAlignment="1" applyProtection="1">
      <alignment vertical="top" wrapText="1" shrinkToFit="1"/>
      <protection locked="0"/>
    </xf>
    <xf numFmtId="0" fontId="76" fillId="9" borderId="124" xfId="4" applyFont="1" applyFill="1" applyBorder="1" applyAlignment="1" applyProtection="1">
      <alignment vertical="top" wrapText="1" shrinkToFit="1"/>
      <protection locked="0"/>
    </xf>
    <xf numFmtId="0" fontId="76" fillId="9" borderId="125" xfId="4" applyFont="1" applyFill="1" applyBorder="1" applyAlignment="1" applyProtection="1">
      <alignment vertical="top" wrapText="1" shrinkToFit="1"/>
      <protection locked="0"/>
    </xf>
    <xf numFmtId="0" fontId="76" fillId="9" borderId="126" xfId="4" applyFont="1" applyFill="1" applyBorder="1" applyAlignment="1" applyProtection="1">
      <alignment vertical="top" wrapText="1" shrinkToFit="1"/>
      <protection locked="0"/>
    </xf>
    <xf numFmtId="0" fontId="76" fillId="9" borderId="179" xfId="4" applyFont="1" applyFill="1" applyBorder="1" applyAlignment="1" applyProtection="1">
      <alignment horizontal="left" vertical="center" wrapText="1" shrinkToFit="1"/>
      <protection locked="0"/>
    </xf>
    <xf numFmtId="0" fontId="76" fillId="9" borderId="180" xfId="4"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3" fillId="0" borderId="0" xfId="0" applyFont="1" applyFill="1" applyBorder="1" applyAlignment="1" applyProtection="1">
      <alignment vertical="center" shrinkToFit="1"/>
    </xf>
    <xf numFmtId="0" fontId="4" fillId="4" borderId="81" xfId="0" applyFont="1" applyFill="1" applyBorder="1" applyAlignment="1" applyProtection="1">
      <alignment horizontal="center" vertical="center" shrinkToFit="1"/>
    </xf>
    <xf numFmtId="0" fontId="4" fillId="4" borderId="82"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89" fillId="0" borderId="108" xfId="4" applyFont="1" applyFill="1" applyBorder="1" applyAlignment="1" applyProtection="1">
      <alignment horizontal="left" vertical="center" wrapText="1" shrinkToFit="1"/>
    </xf>
    <xf numFmtId="0" fontId="89" fillId="0" borderId="109" xfId="4" applyFont="1" applyFill="1" applyBorder="1" applyAlignment="1" applyProtection="1">
      <alignment horizontal="left" vertical="center" wrapText="1" shrinkToFit="1"/>
    </xf>
    <xf numFmtId="0" fontId="89" fillId="0" borderId="112" xfId="4" applyFont="1" applyFill="1" applyBorder="1" applyAlignment="1" applyProtection="1">
      <alignment horizontal="left" vertical="center" wrapText="1" shrinkToFit="1"/>
    </xf>
    <xf numFmtId="0" fontId="89" fillId="0" borderId="124" xfId="4" applyFont="1" applyFill="1" applyBorder="1" applyAlignment="1" applyProtection="1">
      <alignment horizontal="left" vertical="center" wrapText="1" shrinkToFit="1"/>
    </xf>
    <xf numFmtId="0" fontId="89" fillId="0" borderId="125" xfId="4" applyFont="1" applyFill="1" applyBorder="1" applyAlignment="1" applyProtection="1">
      <alignment horizontal="left" vertical="center" wrapText="1" shrinkToFit="1"/>
    </xf>
    <xf numFmtId="0" fontId="89" fillId="0" borderId="126" xfId="4" applyFont="1" applyFill="1" applyBorder="1" applyAlignment="1" applyProtection="1">
      <alignment horizontal="left" vertical="center" wrapText="1" shrinkToFit="1"/>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124" fillId="9" borderId="29" xfId="4" applyFont="1" applyFill="1" applyBorder="1" applyAlignment="1" applyProtection="1">
      <alignment horizontal="left" vertical="top" wrapText="1" shrinkToFit="1"/>
      <protection locked="0"/>
    </xf>
    <xf numFmtId="0" fontId="124" fillId="9" borderId="24" xfId="4" applyFont="1" applyFill="1" applyBorder="1" applyAlignment="1" applyProtection="1">
      <alignment horizontal="left" vertical="top" wrapText="1" shrinkToFit="1"/>
      <protection locked="0"/>
    </xf>
    <xf numFmtId="0" fontId="124" fillId="9" borderId="25" xfId="4" applyFont="1" applyFill="1" applyBorder="1" applyAlignment="1" applyProtection="1">
      <alignment horizontal="left" vertical="top" wrapText="1" shrinkToFit="1"/>
      <protection locked="0"/>
    </xf>
    <xf numFmtId="0" fontId="89" fillId="0" borderId="29"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wrapText="1" shrinkToFit="1"/>
    </xf>
    <xf numFmtId="0" fontId="89" fillId="0" borderId="25" xfId="4" applyFont="1" applyFill="1" applyBorder="1" applyAlignment="1" applyProtection="1">
      <alignment horizontal="left" vertical="center" wrapText="1" shrinkToFit="1"/>
    </xf>
    <xf numFmtId="0" fontId="89" fillId="0" borderId="34" xfId="4" applyFont="1" applyFill="1" applyBorder="1" applyAlignment="1" applyProtection="1">
      <alignment horizontal="left" vertical="center" wrapText="1" shrinkToFit="1"/>
    </xf>
    <xf numFmtId="0" fontId="89" fillId="0" borderId="0" xfId="4" applyFont="1" applyFill="1" applyBorder="1" applyAlignment="1" applyProtection="1">
      <alignment horizontal="left" vertical="center" wrapText="1" shrinkToFit="1"/>
    </xf>
    <xf numFmtId="0" fontId="89" fillId="0" borderId="26" xfId="4" applyFont="1" applyFill="1" applyBorder="1" applyAlignment="1" applyProtection="1">
      <alignment horizontal="left" vertical="center" wrapText="1" shrinkToFit="1"/>
    </xf>
    <xf numFmtId="0" fontId="92" fillId="0" borderId="31" xfId="4" applyFont="1" applyFill="1" applyBorder="1" applyAlignment="1" applyProtection="1">
      <alignment horizontal="left" vertical="center" wrapText="1" shrinkToFit="1"/>
    </xf>
    <xf numFmtId="0" fontId="92" fillId="0" borderId="20" xfId="4" applyFont="1" applyFill="1" applyBorder="1" applyAlignment="1" applyProtection="1">
      <alignment horizontal="left" vertical="center" wrapText="1" shrinkToFit="1"/>
    </xf>
    <xf numFmtId="0" fontId="92" fillId="0" borderId="27" xfId="4" applyFont="1" applyFill="1" applyBorder="1" applyAlignment="1" applyProtection="1">
      <alignment horizontal="left" vertical="center" wrapText="1" shrinkToFit="1"/>
    </xf>
    <xf numFmtId="0" fontId="73" fillId="4" borderId="34" xfId="4" applyFont="1" applyFill="1" applyBorder="1" applyAlignment="1" applyProtection="1">
      <alignment horizontal="center" vertical="center" wrapText="1" shrinkToFit="1"/>
    </xf>
    <xf numFmtId="0" fontId="73" fillId="4" borderId="26" xfId="4" applyFont="1" applyFill="1" applyBorder="1" applyAlignment="1" applyProtection="1">
      <alignment horizontal="center" vertical="center" wrapText="1" shrinkToFit="1"/>
    </xf>
    <xf numFmtId="0" fontId="73" fillId="4" borderId="31" xfId="4" applyFont="1" applyFill="1" applyBorder="1" applyAlignment="1" applyProtection="1">
      <alignment horizontal="center" vertical="center" wrapText="1" shrinkToFit="1"/>
    </xf>
    <xf numFmtId="0" fontId="73" fillId="4" borderId="27" xfId="4" applyFont="1" applyFill="1" applyBorder="1" applyAlignment="1" applyProtection="1">
      <alignment horizontal="center" vertical="center" wrapText="1" shrinkToFit="1"/>
    </xf>
    <xf numFmtId="0" fontId="73" fillId="4" borderId="3" xfId="4" applyFont="1" applyFill="1" applyBorder="1" applyAlignment="1" applyProtection="1">
      <alignment horizontal="center" vertical="center" wrapText="1" shrinkToFit="1"/>
    </xf>
    <xf numFmtId="0" fontId="73" fillId="4" borderId="4" xfId="4" applyFont="1" applyFill="1" applyBorder="1" applyAlignment="1" applyProtection="1">
      <alignment horizontal="center" vertical="center" wrapText="1" shrinkToFit="1"/>
    </xf>
    <xf numFmtId="0" fontId="83" fillId="4" borderId="2" xfId="4" applyFont="1" applyFill="1" applyBorder="1" applyAlignment="1" applyProtection="1">
      <alignment horizontal="center" vertical="center" shrinkToFit="1"/>
    </xf>
    <xf numFmtId="0" fontId="83" fillId="4" borderId="3" xfId="4" applyFont="1" applyFill="1" applyBorder="1" applyAlignment="1" applyProtection="1">
      <alignment horizontal="center" vertical="center" shrinkToFit="1"/>
    </xf>
    <xf numFmtId="0" fontId="83" fillId="4" borderId="4" xfId="4" applyFont="1" applyFill="1" applyBorder="1" applyAlignment="1" applyProtection="1">
      <alignment horizontal="center" vertical="center" shrinkToFit="1"/>
    </xf>
    <xf numFmtId="0" fontId="73" fillId="4" borderId="25" xfId="4" applyFont="1" applyFill="1" applyBorder="1" applyAlignment="1" applyProtection="1">
      <alignment horizontal="center" vertical="center" shrinkToFit="1"/>
    </xf>
    <xf numFmtId="0" fontId="73" fillId="4" borderId="40" xfId="4" applyFont="1" applyFill="1" applyBorder="1" applyAlignment="1" applyProtection="1">
      <alignment horizontal="center" vertical="center" shrinkToFit="1"/>
    </xf>
    <xf numFmtId="178" fontId="97" fillId="4" borderId="29" xfId="4" applyNumberFormat="1" applyFont="1" applyFill="1" applyBorder="1" applyAlignment="1" applyProtection="1">
      <alignment horizontal="right" vertical="center" wrapText="1" shrinkToFit="1"/>
    </xf>
    <xf numFmtId="178" fontId="97" fillId="4" borderId="24" xfId="4" applyNumberFormat="1" applyFont="1" applyFill="1" applyBorder="1" applyAlignment="1" applyProtection="1">
      <alignment horizontal="right" vertical="center" wrapText="1" shrinkToFit="1"/>
    </xf>
    <xf numFmtId="41" fontId="73" fillId="4" borderId="24" xfId="4" applyNumberFormat="1" applyFont="1" applyFill="1" applyBorder="1" applyAlignment="1" applyProtection="1">
      <alignment horizontal="left" vertical="center" shrinkToFit="1"/>
    </xf>
    <xf numFmtId="41" fontId="73" fillId="4" borderId="25" xfId="4" applyNumberFormat="1" applyFont="1" applyFill="1" applyBorder="1" applyAlignment="1" applyProtection="1">
      <alignment horizontal="left" vertical="center" shrinkToFit="1"/>
    </xf>
    <xf numFmtId="3" fontId="80" fillId="9" borderId="29" xfId="4" applyNumberFormat="1" applyFont="1" applyFill="1" applyBorder="1" applyAlignment="1" applyProtection="1">
      <alignment horizontal="right" vertical="center" wrapText="1" shrinkToFit="1"/>
      <protection locked="0"/>
    </xf>
    <xf numFmtId="3" fontId="80" fillId="9" borderId="24" xfId="4" applyNumberFormat="1" applyFont="1" applyFill="1" applyBorder="1" applyAlignment="1" applyProtection="1">
      <alignment horizontal="right" vertical="center" wrapText="1" shrinkToFit="1"/>
      <protection locked="0"/>
    </xf>
    <xf numFmtId="41" fontId="83" fillId="4" borderId="24" xfId="4" applyNumberFormat="1" applyFont="1" applyFill="1" applyBorder="1" applyAlignment="1" applyProtection="1">
      <alignment horizontal="left" vertical="center" shrinkToFit="1"/>
    </xf>
    <xf numFmtId="41" fontId="83" fillId="4" borderId="25" xfId="4" applyNumberFormat="1" applyFont="1" applyFill="1" applyBorder="1" applyAlignment="1" applyProtection="1">
      <alignment horizontal="left" vertical="center" shrinkToFit="1"/>
    </xf>
    <xf numFmtId="0" fontId="73" fillId="4" borderId="168" xfId="4" applyFont="1" applyFill="1" applyBorder="1" applyAlignment="1" applyProtection="1">
      <alignment horizontal="center" vertical="center" shrinkToFit="1"/>
    </xf>
    <xf numFmtId="0" fontId="73" fillId="4" borderId="134" xfId="4" applyFont="1" applyFill="1" applyBorder="1" applyAlignment="1" applyProtection="1">
      <alignment horizontal="center" vertical="center" shrinkToFit="1"/>
    </xf>
    <xf numFmtId="0" fontId="73" fillId="4" borderId="169" xfId="4" applyFont="1" applyFill="1" applyBorder="1" applyAlignment="1" applyProtection="1">
      <alignment horizontal="center" vertical="center" shrinkToFit="1"/>
    </xf>
    <xf numFmtId="0" fontId="83" fillId="4" borderId="6" xfId="4" applyFont="1" applyFill="1" applyBorder="1" applyAlignment="1" applyProtection="1">
      <alignment horizontal="center" vertical="center" shrinkToFit="1"/>
    </xf>
    <xf numFmtId="0" fontId="83" fillId="4" borderId="33" xfId="4" applyFont="1" applyFill="1" applyBorder="1" applyAlignment="1" applyProtection="1">
      <alignment horizontal="center" vertical="center" shrinkToFit="1"/>
    </xf>
    <xf numFmtId="178" fontId="97" fillId="4" borderId="159" xfId="4" applyNumberFormat="1" applyFont="1" applyFill="1" applyBorder="1" applyAlignment="1" applyProtection="1">
      <alignment horizontal="right" vertical="center" wrapText="1" shrinkToFit="1"/>
    </xf>
    <xf numFmtId="178" fontId="97" fillId="4" borderId="160" xfId="4" applyNumberFormat="1" applyFont="1" applyFill="1" applyBorder="1" applyAlignment="1" applyProtection="1">
      <alignment horizontal="right" vertical="center" wrapText="1" shrinkToFit="1"/>
    </xf>
    <xf numFmtId="41" fontId="73" fillId="4" borderId="160" xfId="4" applyNumberFormat="1" applyFont="1" applyFill="1" applyBorder="1" applyAlignment="1" applyProtection="1">
      <alignment horizontal="left" vertical="center" shrinkToFit="1"/>
    </xf>
    <xf numFmtId="41" fontId="73" fillId="4" borderId="170" xfId="4" applyNumberFormat="1" applyFont="1" applyFill="1" applyBorder="1" applyAlignment="1" applyProtection="1">
      <alignment horizontal="left" vertical="center" shrinkToFit="1"/>
    </xf>
    <xf numFmtId="3" fontId="80" fillId="9" borderId="171" xfId="4" applyNumberFormat="1" applyFont="1" applyFill="1" applyBorder="1" applyAlignment="1" applyProtection="1">
      <alignment horizontal="right" vertical="center" wrapText="1" shrinkToFit="1"/>
      <protection locked="0"/>
    </xf>
    <xf numFmtId="3" fontId="80" fillId="9" borderId="134" xfId="4" applyNumberFormat="1" applyFont="1" applyFill="1" applyBorder="1" applyAlignment="1" applyProtection="1">
      <alignment horizontal="right" vertical="center" wrapText="1" shrinkToFit="1"/>
      <protection locked="0"/>
    </xf>
    <xf numFmtId="41" fontId="83" fillId="4" borderId="6" xfId="4" applyNumberFormat="1" applyFont="1" applyFill="1" applyBorder="1" applyAlignment="1" applyProtection="1">
      <alignment horizontal="left" vertical="center" shrinkToFit="1"/>
    </xf>
    <xf numFmtId="41" fontId="83" fillId="4" borderId="7" xfId="4" applyNumberFormat="1" applyFont="1" applyFill="1" applyBorder="1" applyAlignment="1" applyProtection="1">
      <alignment horizontal="left" vertical="center" shrinkToFit="1"/>
    </xf>
    <xf numFmtId="0" fontId="76" fillId="9" borderId="108" xfId="4" applyFont="1" applyFill="1" applyBorder="1" applyAlignment="1" applyProtection="1">
      <alignment vertical="top" wrapText="1" shrinkToFit="1"/>
      <protection locked="0"/>
    </xf>
    <xf numFmtId="0" fontId="76" fillId="9" borderId="109" xfId="4" applyFont="1" applyFill="1" applyBorder="1" applyAlignment="1" applyProtection="1">
      <alignment vertical="top" wrapText="1" shrinkToFit="1"/>
      <protection locked="0"/>
    </xf>
    <xf numFmtId="0" fontId="76" fillId="9" borderId="112" xfId="4" applyFont="1" applyFill="1" applyBorder="1" applyAlignment="1" applyProtection="1">
      <alignment vertical="top" wrapText="1" shrinkToFit="1"/>
      <protection locked="0"/>
    </xf>
    <xf numFmtId="0" fontId="76" fillId="9" borderId="124" xfId="4" applyFont="1" applyFill="1" applyBorder="1" applyAlignment="1" applyProtection="1">
      <alignment horizontal="center" vertical="center" wrapText="1" shrinkToFit="1"/>
      <protection locked="0"/>
    </xf>
    <xf numFmtId="0" fontId="76" fillId="9" borderId="125" xfId="4" applyFont="1" applyFill="1" applyBorder="1" applyAlignment="1" applyProtection="1">
      <alignment horizontal="center" vertical="center" wrapText="1" shrinkToFit="1"/>
      <protection locked="0"/>
    </xf>
    <xf numFmtId="0" fontId="76" fillId="9" borderId="126" xfId="4" applyFont="1" applyFill="1" applyBorder="1" applyAlignment="1" applyProtection="1">
      <alignment horizontal="center" vertical="center" wrapText="1" shrinkToFit="1"/>
      <protection locked="0"/>
    </xf>
    <xf numFmtId="0" fontId="74" fillId="9" borderId="80" xfId="0" applyFont="1" applyFill="1" applyBorder="1" applyAlignment="1" applyProtection="1">
      <alignment horizontal="center" vertical="center" wrapText="1" shrinkToFit="1"/>
      <protection locked="0"/>
    </xf>
    <xf numFmtId="0" fontId="74" fillId="9" borderId="125" xfId="0" applyFont="1" applyFill="1" applyBorder="1" applyAlignment="1" applyProtection="1">
      <alignment horizontal="center" vertical="center" wrapText="1" shrinkToFit="1"/>
      <protection locked="0"/>
    </xf>
    <xf numFmtId="0" fontId="73" fillId="0" borderId="24" xfId="4" applyFont="1" applyFill="1" applyBorder="1" applyAlignment="1" applyProtection="1">
      <alignment horizontal="center" vertical="center" wrapText="1" shrinkToFit="1"/>
    </xf>
    <xf numFmtId="0" fontId="73" fillId="0" borderId="25"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wrapText="1" shrinkToFit="1"/>
    </xf>
    <xf numFmtId="0" fontId="73" fillId="0" borderId="26" xfId="4" applyFont="1" applyFill="1" applyBorder="1" applyAlignment="1" applyProtection="1">
      <alignment horizontal="center" vertical="center" wrapText="1" shrinkToFit="1"/>
    </xf>
    <xf numFmtId="0" fontId="73" fillId="0" borderId="20" xfId="4" applyFont="1" applyFill="1" applyBorder="1" applyAlignment="1" applyProtection="1">
      <alignment horizontal="center" vertical="center" wrapText="1" shrinkToFit="1"/>
    </xf>
    <xf numFmtId="0" fontId="73" fillId="0" borderId="27" xfId="4" applyFont="1" applyFill="1" applyBorder="1" applyAlignment="1" applyProtection="1">
      <alignment horizontal="center" vertical="center" wrapText="1" shrinkToFit="1"/>
    </xf>
    <xf numFmtId="0" fontId="76" fillId="9" borderId="102" xfId="4" applyFont="1" applyFill="1" applyBorder="1" applyAlignment="1" applyProtection="1">
      <alignment horizontal="left" vertical="center" wrapText="1" shrinkToFit="1"/>
      <protection locked="0"/>
    </xf>
    <xf numFmtId="0" fontId="74" fillId="2" borderId="265" xfId="4" applyFont="1" applyFill="1" applyBorder="1" applyAlignment="1" applyProtection="1">
      <alignment horizontal="center" vertical="center" shrinkToFit="1"/>
      <protection locked="0"/>
    </xf>
    <xf numFmtId="0" fontId="74" fillId="2" borderId="141" xfId="4" applyFont="1" applyFill="1" applyBorder="1" applyAlignment="1" applyProtection="1">
      <alignment horizontal="center" vertical="center" shrinkToFit="1"/>
      <protection locked="0"/>
    </xf>
    <xf numFmtId="0" fontId="73" fillId="0" borderId="4" xfId="4" applyFont="1" applyFill="1" applyBorder="1" applyAlignment="1" applyProtection="1">
      <alignment horizontal="center" vertical="center" shrinkToFit="1"/>
    </xf>
    <xf numFmtId="0" fontId="73" fillId="0" borderId="34" xfId="4" applyFont="1" applyFill="1" applyBorder="1" applyAlignment="1" applyProtection="1">
      <alignment horizontal="left" vertical="center" shrinkToFit="1"/>
    </xf>
    <xf numFmtId="0" fontId="78" fillId="0" borderId="64" xfId="4" applyFont="1" applyFill="1" applyBorder="1" applyAlignment="1" applyProtection="1">
      <alignment horizontal="center" vertical="center" wrapText="1" shrinkToFit="1"/>
    </xf>
    <xf numFmtId="0" fontId="78" fillId="0" borderId="63" xfId="4" applyFont="1" applyFill="1" applyBorder="1" applyAlignment="1" applyProtection="1">
      <alignment horizontal="center" vertical="center" wrapText="1" shrinkToFit="1"/>
    </xf>
    <xf numFmtId="0" fontId="78" fillId="0" borderId="119" xfId="4" applyFont="1" applyFill="1" applyBorder="1" applyAlignment="1" applyProtection="1">
      <alignment horizontal="center" vertical="center" wrapText="1" shrinkToFit="1"/>
    </xf>
    <xf numFmtId="180" fontId="80" fillId="9" borderId="120" xfId="4" applyNumberFormat="1" applyFont="1" applyFill="1" applyBorder="1" applyAlignment="1" applyProtection="1">
      <alignment horizontal="center" vertical="center" wrapText="1" shrinkToFit="1"/>
    </xf>
    <xf numFmtId="180" fontId="80" fillId="9" borderId="63" xfId="4" applyNumberFormat="1" applyFont="1" applyFill="1" applyBorder="1" applyAlignment="1" applyProtection="1">
      <alignment horizontal="center" vertical="center" wrapText="1" shrinkToFit="1"/>
    </xf>
    <xf numFmtId="180" fontId="80" fillId="9" borderId="62" xfId="4" applyNumberFormat="1" applyFont="1" applyFill="1" applyBorder="1" applyAlignment="1" applyProtection="1">
      <alignment horizontal="center" vertical="center" wrapText="1" shrinkToFit="1"/>
    </xf>
    <xf numFmtId="0" fontId="89" fillId="0" borderId="132" xfId="4" applyFont="1" applyFill="1" applyBorder="1" applyAlignment="1" applyProtection="1">
      <alignment horizontal="left" vertical="top" wrapText="1" shrinkToFit="1"/>
    </xf>
    <xf numFmtId="0" fontId="89" fillId="0" borderId="3" xfId="4" applyFont="1" applyFill="1" applyBorder="1" applyAlignment="1" applyProtection="1">
      <alignment horizontal="left" vertical="top" wrapText="1" shrinkToFit="1"/>
    </xf>
    <xf numFmtId="0" fontId="89" fillId="0" borderId="4" xfId="4" applyFont="1" applyFill="1" applyBorder="1" applyAlignment="1" applyProtection="1">
      <alignment horizontal="left" vertical="top" wrapText="1" shrinkToFit="1"/>
    </xf>
    <xf numFmtId="0" fontId="73" fillId="9" borderId="3" xfId="4" applyFont="1" applyFill="1" applyBorder="1" applyAlignment="1" applyProtection="1">
      <alignment horizontal="center" vertical="center" shrinkToFit="1"/>
      <protection locked="0"/>
    </xf>
    <xf numFmtId="0" fontId="87" fillId="0" borderId="45" xfId="0" applyFont="1" applyFill="1" applyBorder="1" applyAlignment="1" applyProtection="1">
      <alignment horizontal="center" vertical="center" wrapText="1" shrinkToFit="1"/>
    </xf>
    <xf numFmtId="0" fontId="87" fillId="0" borderId="6" xfId="0" applyFont="1" applyFill="1" applyBorder="1" applyAlignment="1" applyProtection="1">
      <alignment horizontal="center" vertical="center" wrapText="1" shrinkToFit="1"/>
    </xf>
    <xf numFmtId="0" fontId="87" fillId="0" borderId="7" xfId="0" applyFont="1" applyFill="1" applyBorder="1" applyAlignment="1" applyProtection="1">
      <alignment horizontal="center" vertical="center" wrapText="1" shrinkToFit="1"/>
    </xf>
    <xf numFmtId="0" fontId="3" fillId="2" borderId="5"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3" fontId="99" fillId="4" borderId="38" xfId="4" applyNumberFormat="1" applyFont="1" applyFill="1" applyBorder="1" applyAlignment="1" applyProtection="1">
      <alignment horizontal="right" vertical="center" wrapText="1" shrinkToFit="1"/>
    </xf>
    <xf numFmtId="3" fontId="99" fillId="4" borderId="14" xfId="4" applyNumberFormat="1" applyFont="1" applyFill="1" applyBorder="1" applyAlignment="1" applyProtection="1">
      <alignment horizontal="right" vertical="center" wrapText="1" shrinkToFit="1"/>
    </xf>
    <xf numFmtId="3" fontId="99" fillId="4" borderId="6" xfId="4" applyNumberFormat="1" applyFont="1" applyFill="1" applyBorder="1" applyAlignment="1" applyProtection="1">
      <alignment horizontal="right" vertical="center" wrapText="1" shrinkToFit="1"/>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73" fillId="0" borderId="2" xfId="4" applyFont="1" applyFill="1" applyBorder="1" applyAlignment="1" applyProtection="1">
      <alignment horizontal="center" vertical="center" shrinkToFit="1"/>
    </xf>
    <xf numFmtId="0" fontId="3" fillId="0" borderId="129" xfId="0" applyFont="1" applyFill="1" applyBorder="1" applyAlignment="1" applyProtection="1">
      <alignment horizontal="left" vertical="center" wrapText="1" shrinkToFit="1"/>
    </xf>
    <xf numFmtId="0" fontId="3" fillId="0" borderId="130" xfId="0" applyFont="1" applyFill="1" applyBorder="1" applyAlignment="1" applyProtection="1">
      <alignment horizontal="left" vertical="center" wrapText="1" shrinkToFit="1"/>
    </xf>
    <xf numFmtId="0" fontId="3" fillId="0" borderId="131" xfId="0" applyFont="1" applyFill="1" applyBorder="1" applyAlignment="1" applyProtection="1">
      <alignment horizontal="left" vertical="center" wrapText="1" shrinkToFit="1"/>
    </xf>
    <xf numFmtId="0" fontId="87" fillId="0" borderId="45" xfId="0" applyFont="1" applyFill="1" applyBorder="1" applyAlignment="1" applyProtection="1">
      <alignment horizontal="left" vertical="center" shrinkToFit="1"/>
    </xf>
    <xf numFmtId="0" fontId="87" fillId="0" borderId="6"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shrinkToFit="1"/>
    </xf>
    <xf numFmtId="0" fontId="87" fillId="0" borderId="5" xfId="0" applyFont="1" applyFill="1" applyBorder="1" applyAlignment="1" applyProtection="1">
      <alignment horizontal="left" vertical="center" shrinkToFit="1"/>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2" borderId="6" xfId="0" applyFont="1" applyFill="1" applyBorder="1" applyAlignment="1" applyProtection="1">
      <alignment horizontal="left" vertical="center" wrapText="1" shrinkToFit="1"/>
      <protection locked="0"/>
    </xf>
    <xf numFmtId="0" fontId="87" fillId="0" borderId="2" xfId="0" applyFont="1" applyFill="1" applyBorder="1" applyAlignment="1" applyProtection="1">
      <alignment horizontal="left" vertical="center" shrinkToFit="1"/>
    </xf>
    <xf numFmtId="0" fontId="87" fillId="0" borderId="3" xfId="0" applyFont="1" applyFill="1" applyBorder="1" applyAlignment="1" applyProtection="1">
      <alignment horizontal="left" vertical="center" shrinkToFit="1"/>
    </xf>
    <xf numFmtId="0" fontId="87" fillId="0" borderId="19" xfId="0" applyFont="1" applyFill="1" applyBorder="1" applyAlignment="1" applyProtection="1">
      <alignment horizontal="left" vertical="center" shrinkToFit="1"/>
    </xf>
    <xf numFmtId="0" fontId="126" fillId="0" borderId="29" xfId="0" applyFont="1" applyFill="1" applyBorder="1" applyAlignment="1" applyProtection="1">
      <alignment horizontal="left" vertical="center" wrapText="1" shrinkToFit="1"/>
    </xf>
    <xf numFmtId="0" fontId="126" fillId="0" borderId="24" xfId="0" applyFont="1" applyFill="1" applyBorder="1" applyAlignment="1" applyProtection="1">
      <alignment horizontal="left" vertical="center" shrinkToFit="1"/>
    </xf>
    <xf numFmtId="0" fontId="126" fillId="0" borderId="25" xfId="0" applyFont="1" applyFill="1" applyBorder="1" applyAlignment="1" applyProtection="1">
      <alignment horizontal="left" vertical="center" shrinkToFit="1"/>
    </xf>
    <xf numFmtId="0" fontId="89" fillId="0" borderId="210" xfId="4" applyFont="1" applyFill="1" applyBorder="1" applyAlignment="1" applyProtection="1">
      <alignment horizontal="left" vertical="center" wrapText="1" shrinkToFit="1"/>
    </xf>
    <xf numFmtId="0" fontId="89" fillId="0" borderId="211" xfId="4" applyFont="1" applyFill="1" applyBorder="1" applyAlignment="1" applyProtection="1">
      <alignment horizontal="left" vertical="center" wrapText="1" shrinkToFit="1"/>
    </xf>
    <xf numFmtId="0" fontId="89" fillId="0" borderId="212" xfId="4" applyFont="1" applyFill="1" applyBorder="1" applyAlignment="1" applyProtection="1">
      <alignment horizontal="left" vertical="center" wrapText="1" shrinkToFit="1"/>
    </xf>
    <xf numFmtId="0" fontId="123" fillId="9" borderId="81" xfId="4" applyFont="1" applyFill="1" applyBorder="1" applyAlignment="1" applyProtection="1">
      <alignment horizontal="left" vertical="top" wrapText="1" shrinkToFit="1"/>
      <protection locked="0"/>
    </xf>
    <xf numFmtId="0" fontId="123" fillId="9" borderId="34" xfId="4" applyFont="1" applyFill="1" applyBorder="1" applyAlignment="1" applyProtection="1">
      <alignment horizontal="left" vertical="top" wrapText="1" shrinkToFit="1"/>
      <protection locked="0"/>
    </xf>
    <xf numFmtId="0" fontId="92" fillId="4" borderId="34" xfId="4" applyFont="1" applyFill="1" applyBorder="1" applyAlignment="1" applyProtection="1">
      <alignment horizontal="center" vertical="center" wrapText="1" shrinkToFit="1"/>
    </xf>
    <xf numFmtId="0" fontId="92" fillId="4" borderId="0" xfId="4" applyFont="1" applyFill="1" applyBorder="1" applyAlignment="1" applyProtection="1">
      <alignment horizontal="center" vertical="center" wrapText="1" shrinkToFit="1"/>
    </xf>
    <xf numFmtId="0" fontId="110" fillId="4" borderId="32" xfId="4" applyFont="1" applyFill="1" applyBorder="1" applyAlignment="1" applyProtection="1">
      <alignment horizontal="center" vertical="center" shrinkToFit="1"/>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92" fillId="4" borderId="18" xfId="4" applyFont="1" applyFill="1" applyBorder="1" applyAlignment="1" applyProtection="1">
      <alignment horizontal="left" vertical="center" wrapText="1" shrinkToFit="1"/>
    </xf>
    <xf numFmtId="0" fontId="74" fillId="4" borderId="20" xfId="4" applyFont="1" applyFill="1" applyBorder="1" applyAlignment="1" applyProtection="1">
      <alignment horizontal="left" vertical="center" wrapText="1" shrinkToFit="1"/>
    </xf>
    <xf numFmtId="0" fontId="74" fillId="4" borderId="27" xfId="4" applyFont="1" applyFill="1" applyBorder="1" applyAlignment="1" applyProtection="1">
      <alignment horizontal="left" vertical="center" wrapText="1" shrinkToFit="1"/>
    </xf>
    <xf numFmtId="0" fontId="92" fillId="0" borderId="29" xfId="4" applyFont="1" applyFill="1" applyBorder="1" applyAlignment="1" applyProtection="1">
      <alignment horizontal="left" vertical="center" wrapText="1" shrinkToFit="1"/>
    </xf>
    <xf numFmtId="0" fontId="92" fillId="0" borderId="24" xfId="4" applyFont="1" applyFill="1" applyBorder="1" applyAlignment="1" applyProtection="1">
      <alignment horizontal="left" vertical="center" wrapText="1" shrinkToFit="1"/>
    </xf>
    <xf numFmtId="0" fontId="92" fillId="0" borderId="25" xfId="4" applyFont="1" applyFill="1" applyBorder="1" applyAlignment="1" applyProtection="1">
      <alignment horizontal="left" vertical="center" wrapText="1" shrinkToFit="1"/>
    </xf>
    <xf numFmtId="0" fontId="74" fillId="9" borderId="165" xfId="0" applyFont="1" applyFill="1" applyBorder="1" applyAlignment="1" applyProtection="1">
      <alignment horizontal="left" vertical="center" wrapText="1" shrinkToFit="1"/>
      <protection locked="0"/>
    </xf>
    <xf numFmtId="0" fontId="74" fillId="9" borderId="125" xfId="0" applyFont="1" applyFill="1" applyBorder="1" applyAlignment="1" applyProtection="1">
      <alignment horizontal="left" vertical="center" wrapText="1" shrinkToFit="1"/>
      <protection locked="0"/>
    </xf>
    <xf numFmtId="0" fontId="76" fillId="2" borderId="164" xfId="4" applyFont="1" applyFill="1" applyBorder="1" applyAlignment="1" applyProtection="1">
      <alignment horizontal="center" vertical="center" wrapText="1" shrinkToFit="1"/>
      <protection locked="0"/>
    </xf>
    <xf numFmtId="0" fontId="76" fillId="9" borderId="102" xfId="0" applyFont="1" applyFill="1" applyBorder="1" applyAlignment="1" applyProtection="1">
      <alignment horizontal="left" vertical="center" wrapText="1" shrinkToFit="1"/>
      <protection locked="0"/>
    </xf>
    <xf numFmtId="0" fontId="76" fillId="9" borderId="102" xfId="0" applyFont="1" applyFill="1" applyBorder="1" applyAlignment="1" applyProtection="1">
      <alignment horizontal="center" vertical="center" wrapText="1" shrinkToFit="1"/>
      <protection locked="0"/>
    </xf>
    <xf numFmtId="0" fontId="74" fillId="9" borderId="109" xfId="0" applyFont="1" applyFill="1" applyBorder="1" applyAlignment="1" applyProtection="1">
      <alignment horizontal="center" vertical="center" wrapText="1" shrinkToFit="1"/>
      <protection locked="0"/>
    </xf>
    <xf numFmtId="0" fontId="74" fillId="0" borderId="34" xfId="4" applyFont="1" applyFill="1" applyBorder="1" applyAlignment="1" applyProtection="1">
      <alignment horizontal="left" vertical="center" wrapText="1" shrinkToFit="1"/>
    </xf>
    <xf numFmtId="0" fontId="74" fillId="0" borderId="0" xfId="4" applyFont="1" applyFill="1" applyBorder="1" applyAlignment="1" applyProtection="1">
      <alignment horizontal="left" vertical="center" wrapText="1" shrinkToFit="1"/>
    </xf>
    <xf numFmtId="0" fontId="74" fillId="0" borderId="26" xfId="4" applyFont="1" applyFill="1" applyBorder="1" applyAlignment="1" applyProtection="1">
      <alignment horizontal="left" vertical="center" wrapText="1" shrinkToFit="1"/>
    </xf>
    <xf numFmtId="0" fontId="74" fillId="0" borderId="31" xfId="4" applyFont="1" applyFill="1" applyBorder="1" applyAlignment="1" applyProtection="1">
      <alignment horizontal="left" vertical="center" wrapText="1" shrinkToFit="1"/>
    </xf>
    <xf numFmtId="0" fontId="74" fillId="0" borderId="20" xfId="4" applyFont="1" applyFill="1" applyBorder="1" applyAlignment="1" applyProtection="1">
      <alignment horizontal="left" vertical="center" wrapText="1" shrinkToFit="1"/>
    </xf>
    <xf numFmtId="0" fontId="74" fillId="0" borderId="27" xfId="4" applyFont="1" applyFill="1" applyBorder="1" applyAlignment="1" applyProtection="1">
      <alignment horizontal="left" vertical="center" wrapText="1" shrinkToFit="1"/>
    </xf>
    <xf numFmtId="0" fontId="111" fillId="0" borderId="1" xfId="4" applyFont="1" applyFill="1" applyBorder="1" applyAlignment="1" applyProtection="1">
      <alignment horizontal="center" vertical="center" wrapText="1" shrinkToFit="1"/>
    </xf>
    <xf numFmtId="0" fontId="111" fillId="0" borderId="40"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19" xfId="4" applyFont="1" applyFill="1" applyBorder="1" applyAlignment="1" applyProtection="1">
      <alignment horizontal="left" vertical="center" shrinkToFit="1"/>
    </xf>
    <xf numFmtId="0" fontId="73" fillId="0" borderId="124" xfId="4" applyFont="1" applyFill="1" applyBorder="1" applyAlignment="1" applyProtection="1">
      <alignment horizontal="center" vertical="center" wrapText="1" shrinkToFit="1"/>
    </xf>
    <xf numFmtId="0" fontId="73" fillId="0" borderId="125" xfId="4" applyFont="1" applyFill="1" applyBorder="1" applyAlignment="1" applyProtection="1">
      <alignment horizontal="center" vertical="center" wrapText="1" shrinkToFit="1"/>
    </xf>
    <xf numFmtId="0" fontId="73" fillId="0" borderId="126" xfId="4" applyFont="1" applyFill="1" applyBorder="1" applyAlignment="1" applyProtection="1">
      <alignment horizontal="center" vertical="center" wrapText="1" shrinkToFit="1"/>
    </xf>
    <xf numFmtId="0" fontId="76" fillId="9" borderId="114" xfId="4" applyFont="1" applyFill="1" applyBorder="1" applyAlignment="1" applyProtection="1">
      <alignment horizontal="left" vertical="center" wrapText="1" shrinkToFit="1"/>
      <protection locked="0"/>
    </xf>
    <xf numFmtId="0" fontId="76" fillId="9" borderId="0" xfId="4" applyFont="1" applyFill="1" applyBorder="1" applyAlignment="1" applyProtection="1">
      <alignment horizontal="left" vertical="center" wrapText="1" shrinkToFit="1"/>
      <protection locked="0"/>
    </xf>
    <xf numFmtId="0" fontId="76" fillId="9" borderId="113" xfId="4" applyFont="1" applyFill="1" applyBorder="1" applyAlignment="1" applyProtection="1">
      <alignment horizontal="left" vertical="center" wrapText="1" shrinkToFit="1"/>
      <protection locked="0"/>
    </xf>
    <xf numFmtId="0" fontId="74" fillId="2" borderId="263" xfId="4" applyFont="1" applyFill="1" applyBorder="1" applyAlignment="1" applyProtection="1">
      <alignment horizontal="center" vertical="center" shrinkToFit="1"/>
      <protection locked="0"/>
    </xf>
    <xf numFmtId="0" fontId="74" fillId="2" borderId="264" xfId="4" applyFont="1" applyFill="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9" borderId="1" xfId="0" applyFont="1" applyFill="1" applyBorder="1" applyAlignment="1" applyProtection="1">
      <alignment horizontal="left"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76" fillId="9" borderId="108" xfId="4" applyFont="1" applyFill="1" applyBorder="1" applyAlignment="1" applyProtection="1">
      <alignment horizontal="left" vertical="center" wrapText="1" shrinkToFit="1"/>
      <protection locked="0"/>
    </xf>
    <xf numFmtId="0" fontId="76" fillId="9" borderId="109" xfId="4" applyFont="1" applyFill="1" applyBorder="1" applyAlignment="1" applyProtection="1">
      <alignment horizontal="left" vertical="center" wrapText="1" shrinkToFit="1"/>
      <protection locked="0"/>
    </xf>
    <xf numFmtId="0" fontId="76" fillId="9" borderId="112" xfId="4" applyFont="1" applyFill="1" applyBorder="1" applyAlignment="1" applyProtection="1">
      <alignment horizontal="left" vertical="center" wrapText="1" shrinkToFit="1"/>
      <protection locked="0"/>
    </xf>
    <xf numFmtId="0" fontId="3" fillId="0" borderId="207" xfId="0" applyFont="1" applyFill="1" applyBorder="1" applyAlignment="1" applyProtection="1">
      <alignment horizontal="center" vertical="center" wrapText="1" shrinkToFit="1"/>
    </xf>
    <xf numFmtId="0" fontId="3" fillId="0" borderId="145" xfId="0" applyFont="1" applyFill="1" applyBorder="1" applyAlignment="1" applyProtection="1">
      <alignment horizontal="center" vertical="center" wrapText="1" shrinkToFit="1"/>
    </xf>
    <xf numFmtId="0" fontId="111" fillId="0" borderId="29" xfId="4" applyFont="1" applyFill="1" applyBorder="1" applyAlignment="1" applyProtection="1">
      <alignment horizontal="center" vertical="center" wrapText="1" shrinkToFit="1"/>
    </xf>
    <xf numFmtId="0" fontId="111" fillId="0" borderId="25" xfId="4" applyFont="1" applyFill="1" applyBorder="1" applyAlignment="1" applyProtection="1">
      <alignment horizontal="center" vertical="center" shrinkToFit="1"/>
    </xf>
    <xf numFmtId="0" fontId="111" fillId="0" borderId="34" xfId="4" applyFont="1" applyFill="1" applyBorder="1" applyAlignment="1" applyProtection="1">
      <alignment horizontal="center" vertical="center" shrinkToFit="1"/>
    </xf>
    <xf numFmtId="0" fontId="111" fillId="0" borderId="26" xfId="4"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6" fillId="0" borderId="100" xfId="0" applyFont="1" applyFill="1" applyBorder="1" applyAlignment="1" applyProtection="1">
      <alignment horizontal="center" vertical="center" wrapText="1" shrinkToFit="1"/>
    </xf>
    <xf numFmtId="0" fontId="3" fillId="0" borderId="103" xfId="0" applyFont="1" applyFill="1" applyBorder="1" applyAlignment="1" applyProtection="1">
      <alignment horizontal="center" vertical="center" wrapText="1" shrinkToFit="1"/>
    </xf>
    <xf numFmtId="49" fontId="3" fillId="9" borderId="144" xfId="0" applyNumberFormat="1" applyFont="1" applyFill="1" applyBorder="1" applyAlignment="1" applyProtection="1">
      <alignment horizontal="left" vertical="center" wrapText="1" shrinkToFit="1"/>
      <protection locked="0"/>
    </xf>
    <xf numFmtId="49" fontId="3" fillId="9" borderId="208" xfId="0" applyNumberFormat="1"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3" xfId="0" applyFont="1" applyFill="1" applyBorder="1" applyAlignment="1" applyProtection="1">
      <alignment horizontal="center" vertical="center" wrapText="1" shrinkToFit="1"/>
      <protection locked="0"/>
    </xf>
    <xf numFmtId="0" fontId="87" fillId="4" borderId="30" xfId="0" applyFont="1" applyFill="1" applyBorder="1" applyAlignment="1" applyProtection="1">
      <alignment horizontal="center" vertical="center" wrapText="1" shrinkToFit="1"/>
    </xf>
    <xf numFmtId="0" fontId="87" fillId="4" borderId="34" xfId="0" applyFont="1" applyFill="1" applyBorder="1" applyAlignment="1" applyProtection="1">
      <alignment horizontal="center" vertical="center" wrapText="1" shrinkToFit="1"/>
    </xf>
    <xf numFmtId="0" fontId="87" fillId="4" borderId="0" xfId="0" applyFont="1" applyFill="1" applyBorder="1" applyAlignment="1" applyProtection="1">
      <alignment horizontal="center" vertical="center" wrapText="1" shrinkToFit="1"/>
    </xf>
    <xf numFmtId="0" fontId="87" fillId="4" borderId="12" xfId="0" applyFont="1" applyFill="1" applyBorder="1" applyAlignment="1" applyProtection="1">
      <alignment horizontal="center" vertical="center" wrapText="1" shrinkToFit="1"/>
    </xf>
    <xf numFmtId="0" fontId="87" fillId="4" borderId="21" xfId="0" applyFont="1" applyFill="1" applyBorder="1" applyAlignment="1" applyProtection="1">
      <alignment horizontal="center" vertical="center" wrapText="1" shrinkToFit="1"/>
    </xf>
    <xf numFmtId="0" fontId="77" fillId="0" borderId="20" xfId="4" applyFont="1" applyFill="1" applyBorder="1" applyAlignment="1" applyProtection="1">
      <alignment horizontal="center" vertical="center" wrapText="1" shrinkToFit="1"/>
    </xf>
    <xf numFmtId="0" fontId="0" fillId="0" borderId="20" xfId="0" applyBorder="1" applyAlignment="1" applyProtection="1">
      <alignment horizontal="center" vertical="center" wrapText="1" shrinkToFit="1"/>
    </xf>
    <xf numFmtId="0" fontId="3" fillId="0" borderId="129" xfId="0" applyFont="1" applyFill="1" applyBorder="1" applyAlignment="1" applyProtection="1">
      <alignment horizontal="center" vertical="center" shrinkToFit="1"/>
    </xf>
    <xf numFmtId="0" fontId="3" fillId="0" borderId="130" xfId="0" applyFont="1" applyFill="1" applyBorder="1" applyAlignment="1" applyProtection="1">
      <alignment horizontal="center" vertical="center" shrinkToFit="1"/>
    </xf>
    <xf numFmtId="0" fontId="3" fillId="0" borderId="131" xfId="0" applyFont="1" applyFill="1" applyBorder="1" applyAlignment="1" applyProtection="1">
      <alignment horizontal="center" vertical="center" shrinkToFit="1"/>
    </xf>
    <xf numFmtId="0" fontId="73" fillId="0" borderId="108" xfId="4" applyFont="1" applyFill="1" applyBorder="1" applyAlignment="1" applyProtection="1">
      <alignment horizontal="center" vertical="center" wrapText="1" shrinkToFit="1"/>
    </xf>
    <xf numFmtId="0" fontId="73" fillId="0" borderId="112" xfId="4" applyFont="1" applyFill="1" applyBorder="1" applyAlignment="1" applyProtection="1">
      <alignment horizontal="center" vertical="center" wrapText="1" shrinkToFit="1"/>
    </xf>
    <xf numFmtId="0" fontId="74" fillId="9" borderId="163" xfId="0" applyFont="1" applyFill="1" applyBorder="1" applyAlignment="1" applyProtection="1">
      <alignment horizontal="left" vertical="center" wrapText="1" shrinkToFit="1"/>
      <protection locked="0"/>
    </xf>
    <xf numFmtId="0" fontId="74" fillId="9" borderId="109" xfId="0" applyFont="1" applyFill="1" applyBorder="1" applyAlignment="1" applyProtection="1">
      <alignment horizontal="left" vertical="center" wrapText="1" shrinkToFit="1"/>
      <protection locked="0"/>
    </xf>
    <xf numFmtId="0" fontId="6" fillId="4" borderId="148" xfId="0" applyFont="1" applyFill="1" applyBorder="1" applyAlignment="1" applyProtection="1">
      <alignment horizontal="center" vertical="center" wrapText="1" shrinkToFit="1"/>
    </xf>
    <xf numFmtId="0" fontId="89" fillId="0" borderId="0" xfId="4" applyFont="1" applyFill="1" applyBorder="1" applyAlignment="1" applyProtection="1">
      <alignment horizontal="center" vertical="center" wrapText="1" shrinkToFit="1"/>
    </xf>
    <xf numFmtId="0" fontId="0" fillId="0" borderId="0" xfId="0" applyAlignment="1" applyProtection="1">
      <alignment vertical="center"/>
    </xf>
    <xf numFmtId="0" fontId="64" fillId="6" borderId="64" xfId="1" applyFont="1" applyFill="1" applyBorder="1" applyAlignment="1" applyProtection="1">
      <alignment horizontal="center" vertical="center"/>
    </xf>
    <xf numFmtId="0" fontId="64" fillId="6" borderId="63" xfId="1" applyFont="1" applyFill="1" applyBorder="1" applyAlignment="1" applyProtection="1">
      <alignment horizontal="center" vertical="center"/>
    </xf>
    <xf numFmtId="0" fontId="64" fillId="6" borderId="62" xfId="1" applyFont="1" applyFill="1" applyBorder="1" applyAlignment="1" applyProtection="1">
      <alignment horizontal="center" vertical="center"/>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31" fillId="6" borderId="8" xfId="1" applyFont="1" applyFill="1" applyBorder="1" applyAlignment="1" applyProtection="1">
      <alignment horizontal="left" vertical="center" wrapText="1"/>
    </xf>
    <xf numFmtId="0" fontId="31" fillId="6" borderId="9" xfId="1" applyFont="1" applyFill="1" applyBorder="1" applyAlignment="1" applyProtection="1">
      <alignment horizontal="left" vertical="center" wrapText="1"/>
    </xf>
    <xf numFmtId="0" fontId="31" fillId="6" borderId="11" xfId="1" applyFont="1" applyFill="1" applyBorder="1" applyAlignment="1" applyProtection="1">
      <alignment horizontal="left" vertical="center" wrapText="1"/>
    </xf>
    <xf numFmtId="0" fontId="31" fillId="6" borderId="0" xfId="1" applyFont="1" applyFill="1" applyBorder="1" applyAlignment="1" applyProtection="1">
      <alignment horizontal="left" vertical="center" wrapText="1"/>
    </xf>
    <xf numFmtId="0" fontId="31" fillId="6" borderId="13" xfId="1" applyFont="1" applyFill="1" applyBorder="1" applyAlignment="1" applyProtection="1">
      <alignment horizontal="left" vertical="center" wrapText="1"/>
    </xf>
    <xf numFmtId="0" fontId="31" fillId="6" borderId="14" xfId="1" applyFont="1" applyFill="1" applyBorder="1" applyAlignment="1" applyProtection="1">
      <alignment horizontal="left" vertical="center" wrapText="1"/>
    </xf>
    <xf numFmtId="176" fontId="29" fillId="6" borderId="258" xfId="1" applyNumberFormat="1" applyFont="1" applyFill="1" applyBorder="1" applyAlignment="1" applyProtection="1">
      <alignment horizontal="center" vertical="center"/>
    </xf>
    <xf numFmtId="176" fontId="29" fillId="6" borderId="259" xfId="1" applyNumberFormat="1" applyFont="1" applyFill="1" applyBorder="1" applyAlignment="1" applyProtection="1">
      <alignment horizontal="center" vertical="center"/>
    </xf>
    <xf numFmtId="176" fontId="29" fillId="6" borderId="57" xfId="1" applyNumberFormat="1" applyFont="1" applyFill="1" applyBorder="1" applyAlignment="1" applyProtection="1">
      <alignment horizontal="center" vertical="center"/>
    </xf>
    <xf numFmtId="176" fontId="29" fillId="6" borderId="56" xfId="1" applyNumberFormat="1" applyFont="1" applyFill="1" applyBorder="1" applyAlignment="1" applyProtection="1">
      <alignment horizontal="center" vertical="center"/>
    </xf>
    <xf numFmtId="176" fontId="29" fillId="6" borderId="205" xfId="1" applyNumberFormat="1" applyFont="1" applyFill="1" applyBorder="1" applyAlignment="1" applyProtection="1">
      <alignment horizontal="center" vertical="center"/>
    </xf>
    <xf numFmtId="176" fontId="29" fillId="6" borderId="260" xfId="1" applyNumberFormat="1" applyFont="1" applyFill="1" applyBorder="1" applyAlignment="1" applyProtection="1">
      <alignment horizontal="center" vertical="center"/>
    </xf>
    <xf numFmtId="0" fontId="28" fillId="0" borderId="36" xfId="1" applyFont="1" applyBorder="1" applyAlignment="1" applyProtection="1">
      <alignment horizontal="left" vertical="center" wrapText="1"/>
    </xf>
    <xf numFmtId="0" fontId="28" fillId="0" borderId="59" xfId="1" applyFont="1" applyBorder="1" applyAlignment="1" applyProtection="1">
      <alignment horizontal="left" vertical="center" wrapText="1"/>
    </xf>
    <xf numFmtId="0" fontId="28" fillId="0" borderId="58" xfId="1" applyFont="1" applyBorder="1" applyAlignment="1" applyProtection="1">
      <alignment horizontal="left" vertical="center" wrapText="1"/>
    </xf>
    <xf numFmtId="0" fontId="28" fillId="0" borderId="204" xfId="1" applyFont="1" applyBorder="1" applyAlignment="1" applyProtection="1">
      <alignment horizontal="left" vertical="center" wrapText="1"/>
    </xf>
    <xf numFmtId="0" fontId="28" fillId="0" borderId="39" xfId="1" applyFont="1" applyBorder="1" applyAlignment="1" applyProtection="1">
      <alignment horizontal="left" vertical="center" wrapText="1"/>
    </xf>
    <xf numFmtId="0" fontId="28" fillId="0" borderId="55" xfId="1" applyFont="1" applyBorder="1" applyAlignment="1" applyProtection="1">
      <alignment horizontal="left" vertical="center" wrapText="1"/>
    </xf>
    <xf numFmtId="0" fontId="28" fillId="0" borderId="28" xfId="1" applyFont="1" applyBorder="1" applyAlignment="1" applyProtection="1">
      <alignment horizontal="left" vertical="center" wrapText="1"/>
    </xf>
    <xf numFmtId="0" fontId="28" fillId="0" borderId="88" xfId="1" applyFont="1" applyBorder="1" applyAlignment="1" applyProtection="1">
      <alignment horizontal="left" vertical="center" wrapText="1"/>
    </xf>
    <xf numFmtId="0" fontId="28" fillId="0" borderId="87"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29" fillId="4" borderId="29" xfId="1" applyNumberFormat="1" applyFont="1" applyFill="1" applyBorder="1" applyAlignment="1" applyProtection="1">
      <alignment horizontal="center" vertical="center"/>
    </xf>
    <xf numFmtId="176" fontId="29" fillId="4" borderId="25" xfId="1" applyNumberFormat="1" applyFont="1" applyFill="1" applyBorder="1" applyAlignment="1" applyProtection="1">
      <alignment horizontal="center" vertical="center"/>
    </xf>
    <xf numFmtId="176" fontId="116" fillId="4" borderId="2" xfId="1" applyNumberFormat="1" applyFont="1" applyFill="1" applyBorder="1" applyAlignment="1" applyProtection="1">
      <alignment horizontal="left" vertical="top" wrapText="1"/>
    </xf>
    <xf numFmtId="176" fontId="116" fillId="4" borderId="3" xfId="1" applyNumberFormat="1" applyFont="1" applyFill="1" applyBorder="1" applyAlignment="1" applyProtection="1">
      <alignment horizontal="left" vertical="top" wrapText="1"/>
    </xf>
    <xf numFmtId="176" fontId="116" fillId="4" borderId="19" xfId="1" applyNumberFormat="1" applyFont="1" applyFill="1" applyBorder="1" applyAlignment="1" applyProtection="1">
      <alignment horizontal="left" vertical="top" wrapText="1"/>
    </xf>
    <xf numFmtId="176" fontId="116" fillId="4" borderId="34" xfId="1" applyNumberFormat="1" applyFont="1" applyFill="1" applyBorder="1" applyAlignment="1" applyProtection="1">
      <alignment horizontal="left" vertical="top" wrapText="1"/>
    </xf>
    <xf numFmtId="176" fontId="116" fillId="4" borderId="0" xfId="1" applyNumberFormat="1" applyFont="1" applyFill="1" applyBorder="1" applyAlignment="1" applyProtection="1">
      <alignment horizontal="left" vertical="top" wrapText="1"/>
    </xf>
    <xf numFmtId="176" fontId="116" fillId="4" borderId="12" xfId="1" applyNumberFormat="1" applyFont="1" applyFill="1" applyBorder="1" applyAlignment="1" applyProtection="1">
      <alignment horizontal="left" vertical="top" wrapText="1"/>
    </xf>
    <xf numFmtId="176" fontId="116" fillId="4" borderId="76" xfId="1" applyNumberFormat="1" applyFont="1" applyFill="1" applyBorder="1" applyAlignment="1" applyProtection="1">
      <alignment horizontal="left" vertical="top" wrapText="1"/>
    </xf>
    <xf numFmtId="0" fontId="117" fillId="4" borderId="75" xfId="1" applyFont="1" applyFill="1" applyBorder="1" applyProtection="1">
      <alignment vertical="center"/>
    </xf>
    <xf numFmtId="0" fontId="117" fillId="4" borderId="74" xfId="1" applyFont="1" applyFill="1" applyBorder="1" applyProtection="1">
      <alignment vertical="center"/>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4" borderId="35" xfId="1" applyNumberFormat="1" applyFont="1" applyFill="1" applyBorder="1" applyAlignment="1" applyProtection="1">
      <alignment horizontal="center" vertical="center"/>
    </xf>
    <xf numFmtId="176" fontId="29" fillId="4" borderId="36" xfId="1" applyNumberFormat="1" applyFont="1" applyFill="1" applyBorder="1" applyAlignment="1" applyProtection="1">
      <alignment horizontal="center" vertical="center"/>
    </xf>
    <xf numFmtId="176" fontId="116" fillId="4" borderId="35" xfId="1" applyNumberFormat="1" applyFont="1" applyFill="1" applyBorder="1" applyAlignment="1" applyProtection="1">
      <alignment horizontal="left" vertical="top" wrapText="1"/>
    </xf>
    <xf numFmtId="176" fontId="116" fillId="4" borderId="9" xfId="1" applyNumberFormat="1" applyFont="1" applyFill="1" applyBorder="1" applyAlignment="1" applyProtection="1">
      <alignment horizontal="left" vertical="top" wrapText="1"/>
    </xf>
    <xf numFmtId="176" fontId="116" fillId="4" borderId="10" xfId="1" applyNumberFormat="1" applyFont="1" applyFill="1" applyBorder="1" applyAlignment="1" applyProtection="1">
      <alignment horizontal="left" vertical="top" wrapText="1"/>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176" fontId="18" fillId="6" borderId="68" xfId="1" applyNumberFormat="1" applyFont="1" applyFill="1" applyBorder="1" applyAlignment="1" applyProtection="1">
      <alignment horizontal="center" vertical="center"/>
    </xf>
    <xf numFmtId="176" fontId="18" fillId="6" borderId="67" xfId="1" applyNumberFormat="1" applyFont="1" applyFill="1" applyBorder="1" applyAlignment="1" applyProtection="1">
      <alignment horizontal="center" vertical="center"/>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5" xfId="1" applyFont="1" applyFill="1" applyBorder="1" applyAlignment="1" applyProtection="1">
      <alignment horizontal="left" vertical="center" wrapText="1"/>
    </xf>
    <xf numFmtId="177" fontId="29" fillId="6" borderId="64" xfId="1" applyNumberFormat="1" applyFont="1" applyFill="1" applyBorder="1" applyAlignment="1" applyProtection="1">
      <alignment horizontal="center" vertical="center" wrapText="1"/>
    </xf>
    <xf numFmtId="177" fontId="29" fillId="6" borderId="62" xfId="1" applyNumberFormat="1" applyFont="1" applyFill="1" applyBorder="1" applyAlignment="1" applyProtection="1">
      <alignment horizontal="center" vertical="center" wrapText="1"/>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0" fontId="31" fillId="5" borderId="15" xfId="1" applyFont="1" applyFill="1" applyBorder="1" applyAlignment="1" applyProtection="1">
      <alignment horizontal="center" vertical="center"/>
    </xf>
    <xf numFmtId="0" fontId="18" fillId="5" borderId="33" xfId="1" applyFont="1" applyFill="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33" xfId="1" applyFont="1" applyFill="1" applyBorder="1" applyAlignment="1" applyProtection="1">
      <alignment horizontal="left" vertical="center" wrapText="1"/>
    </xf>
    <xf numFmtId="177" fontId="29" fillId="4" borderId="15" xfId="1" applyNumberFormat="1" applyFont="1" applyFill="1" applyBorder="1" applyAlignment="1" applyProtection="1">
      <alignment horizontal="center" vertical="center" wrapText="1"/>
    </xf>
    <xf numFmtId="177" fontId="29" fillId="4" borderId="33" xfId="1" applyNumberFormat="1" applyFont="1" applyFill="1" applyBorder="1" applyAlignment="1" applyProtection="1">
      <alignment horizontal="center" vertical="center" wrapText="1"/>
    </xf>
    <xf numFmtId="176" fontId="116" fillId="4" borderId="15" xfId="1" applyNumberFormat="1" applyFont="1" applyFill="1" applyBorder="1" applyAlignment="1" applyProtection="1">
      <alignment horizontal="left" vertical="top" wrapText="1"/>
    </xf>
    <xf numFmtId="176" fontId="116" fillId="4" borderId="6" xfId="1" applyNumberFormat="1" applyFont="1" applyFill="1" applyBorder="1" applyAlignment="1" applyProtection="1">
      <alignment horizontal="left" vertical="top" wrapText="1"/>
    </xf>
    <xf numFmtId="176" fontId="116" fillId="4" borderId="7" xfId="1" applyNumberFormat="1" applyFont="1" applyFill="1" applyBorder="1" applyAlignment="1" applyProtection="1">
      <alignment horizontal="left" vertical="top" wrapText="1"/>
    </xf>
    <xf numFmtId="0" fontId="16" fillId="11" borderId="244" xfId="1" applyFont="1" applyFill="1" applyBorder="1" applyAlignment="1" applyProtection="1">
      <alignment horizontal="center" vertical="center"/>
    </xf>
    <xf numFmtId="0" fontId="16" fillId="11" borderId="245" xfId="1" applyFont="1" applyFill="1" applyBorder="1" applyAlignment="1" applyProtection="1">
      <alignment horizontal="center" vertical="center"/>
    </xf>
    <xf numFmtId="0" fontId="16" fillId="11" borderId="246" xfId="1" applyFont="1" applyFill="1" applyBorder="1" applyAlignment="1" applyProtection="1">
      <alignment horizontal="center" vertical="center"/>
    </xf>
    <xf numFmtId="0" fontId="16" fillId="11" borderId="247" xfId="1" applyFont="1" applyFill="1" applyBorder="1" applyAlignment="1" applyProtection="1">
      <alignment horizontal="center" vertical="center"/>
    </xf>
    <xf numFmtId="0" fontId="31" fillId="6" borderId="78" xfId="1" applyFont="1" applyFill="1" applyBorder="1" applyAlignment="1" applyProtection="1">
      <alignment horizontal="left" vertical="center" wrapText="1"/>
    </xf>
    <xf numFmtId="0" fontId="31" fillId="6" borderId="75" xfId="1" applyFont="1" applyFill="1" applyBorder="1" applyAlignment="1" applyProtection="1">
      <alignment horizontal="left" vertical="center"/>
    </xf>
    <xf numFmtId="0" fontId="31" fillId="6" borderId="77" xfId="1" applyFont="1" applyFill="1" applyBorder="1" applyAlignment="1" applyProtection="1">
      <alignment horizontal="left" vertical="center"/>
    </xf>
    <xf numFmtId="177" fontId="29" fillId="4" borderId="76" xfId="1" applyNumberFormat="1" applyFont="1" applyFill="1" applyBorder="1" applyAlignment="1" applyProtection="1">
      <alignment horizontal="center" vertical="center" wrapText="1"/>
    </xf>
    <xf numFmtId="177" fontId="29" fillId="4" borderId="77" xfId="1" applyNumberFormat="1" applyFont="1" applyFill="1" applyBorder="1" applyAlignment="1" applyProtection="1">
      <alignment horizontal="center" vertical="center" wrapText="1"/>
    </xf>
    <xf numFmtId="177" fontId="29" fillId="4" borderId="140" xfId="1" applyNumberFormat="1" applyFont="1" applyFill="1" applyBorder="1" applyAlignment="1" applyProtection="1">
      <alignment horizontal="center" vertical="center" wrapText="1"/>
    </xf>
    <xf numFmtId="177" fontId="29" fillId="4" borderId="70" xfId="1" applyNumberFormat="1" applyFont="1" applyFill="1" applyBorder="1" applyAlignment="1" applyProtection="1">
      <alignment horizontal="center" vertical="center" wrapText="1"/>
    </xf>
    <xf numFmtId="176" fontId="116" fillId="4" borderId="140" xfId="1" applyNumberFormat="1" applyFont="1" applyFill="1" applyBorder="1" applyAlignment="1" applyProtection="1">
      <alignment horizontal="left" vertical="top" wrapText="1"/>
    </xf>
    <xf numFmtId="0" fontId="117" fillId="4" borderId="71" xfId="1" applyFont="1" applyFill="1" applyBorder="1" applyProtection="1">
      <alignment vertical="center"/>
    </xf>
    <xf numFmtId="0" fontId="117" fillId="4" borderId="141" xfId="1" applyFont="1" applyFill="1" applyBorder="1" applyProtection="1">
      <alignment vertical="center"/>
    </xf>
    <xf numFmtId="0" fontId="119" fillId="6" borderId="78" xfId="1" applyFont="1" applyFill="1" applyBorder="1" applyAlignment="1" applyProtection="1">
      <alignment horizontal="left" vertical="center" wrapText="1"/>
    </xf>
    <xf numFmtId="0" fontId="119" fillId="6" borderId="75" xfId="1" applyFont="1" applyFill="1" applyBorder="1" applyAlignment="1" applyProtection="1">
      <alignment horizontal="left" vertical="center" wrapText="1"/>
    </xf>
    <xf numFmtId="0" fontId="16" fillId="11" borderId="231" xfId="1" applyFont="1" applyFill="1" applyBorder="1" applyAlignment="1" applyProtection="1">
      <alignment horizontal="center" vertical="center"/>
    </xf>
    <xf numFmtId="0" fontId="16" fillId="11" borderId="232" xfId="1" applyFont="1" applyFill="1" applyBorder="1" applyAlignment="1" applyProtection="1">
      <alignment horizontal="center" vertical="center"/>
    </xf>
    <xf numFmtId="0" fontId="18" fillId="6" borderId="79" xfId="1" applyFont="1" applyFill="1" applyBorder="1" applyAlignment="1" applyProtection="1">
      <alignment horizontal="center" vertical="center"/>
    </xf>
    <xf numFmtId="0" fontId="18" fillId="6" borderId="73" xfId="1" applyFont="1" applyFill="1" applyBorder="1" applyAlignment="1" applyProtection="1">
      <alignment horizontal="center" vertical="center"/>
    </xf>
    <xf numFmtId="0" fontId="64" fillId="6" borderId="86" xfId="1" applyFont="1" applyFill="1" applyBorder="1" applyAlignment="1" applyProtection="1">
      <alignment horizontal="left" vertical="center" wrapText="1"/>
    </xf>
    <xf numFmtId="0" fontId="64" fillId="6" borderId="83" xfId="1" applyFont="1" applyFill="1" applyBorder="1" applyAlignment="1" applyProtection="1">
      <alignment horizontal="left" vertical="center" wrapText="1"/>
    </xf>
    <xf numFmtId="177" fontId="29" fillId="4" borderId="84" xfId="1" applyNumberFormat="1" applyFont="1" applyFill="1" applyBorder="1" applyAlignment="1" applyProtection="1">
      <alignment horizontal="center" vertical="center" wrapText="1"/>
    </xf>
    <xf numFmtId="177" fontId="29" fillId="4" borderId="85" xfId="1" applyNumberFormat="1" applyFont="1" applyFill="1" applyBorder="1" applyAlignment="1" applyProtection="1">
      <alignment horizontal="center" vertical="center" wrapText="1"/>
    </xf>
    <xf numFmtId="176" fontId="116" fillId="4" borderId="233" xfId="1" applyNumberFormat="1" applyFont="1" applyFill="1" applyBorder="1" applyAlignment="1" applyProtection="1">
      <alignment horizontal="left" vertical="top" wrapText="1"/>
    </xf>
    <xf numFmtId="0" fontId="117" fillId="4" borderId="234" xfId="1" applyFont="1" applyFill="1" applyBorder="1" applyProtection="1">
      <alignment vertical="center"/>
    </xf>
    <xf numFmtId="0" fontId="117" fillId="4" borderId="235" xfId="1" applyFont="1" applyFill="1" applyBorder="1" applyProtection="1">
      <alignment vertical="center"/>
    </xf>
    <xf numFmtId="0" fontId="31" fillId="6" borderId="75"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wrapText="1"/>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1" xfId="1" applyNumberFormat="1" applyFont="1" applyFill="1" applyBorder="1" applyAlignment="1" applyProtection="1">
      <alignment horizontal="center" vertical="center" wrapText="1"/>
    </xf>
    <xf numFmtId="176" fontId="18" fillId="6" borderId="60" xfId="1" applyNumberFormat="1" applyFont="1" applyFill="1" applyBorder="1" applyAlignment="1" applyProtection="1">
      <alignment horizontal="center" vertical="center" wrapText="1"/>
    </xf>
    <xf numFmtId="176" fontId="18" fillId="6" borderId="66" xfId="1" applyNumberFormat="1" applyFont="1" applyFill="1" applyBorder="1" applyAlignment="1" applyProtection="1">
      <alignment horizontal="center" vertical="center" wrapText="1"/>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29" fillId="4" borderId="196" xfId="1" applyNumberFormat="1" applyFont="1" applyFill="1" applyBorder="1" applyAlignment="1" applyProtection="1">
      <alignment horizontal="center" vertical="center"/>
    </xf>
    <xf numFmtId="177" fontId="29" fillId="4" borderId="22" xfId="1" applyNumberFormat="1" applyFont="1" applyFill="1" applyBorder="1" applyAlignment="1" applyProtection="1">
      <alignment horizontal="center" vertical="center"/>
    </xf>
    <xf numFmtId="176" fontId="116" fillId="4" borderId="196" xfId="1" applyNumberFormat="1" applyFont="1" applyFill="1" applyBorder="1" applyAlignment="1" applyProtection="1">
      <alignment horizontal="left" vertical="top" wrapText="1"/>
    </xf>
    <xf numFmtId="0" fontId="117" fillId="4" borderId="17" xfId="1" applyFont="1" applyFill="1" applyBorder="1" applyProtection="1">
      <alignment vertical="center"/>
    </xf>
    <xf numFmtId="0" fontId="117" fillId="4" borderId="226" xfId="1" applyFont="1" applyFill="1" applyBorder="1" applyProtection="1">
      <alignment vertical="center"/>
    </xf>
    <xf numFmtId="177" fontId="29" fillId="4" borderId="2" xfId="1" applyNumberFormat="1" applyFont="1" applyFill="1" applyBorder="1" applyAlignment="1" applyProtection="1">
      <alignment horizontal="center" vertical="center"/>
    </xf>
    <xf numFmtId="177" fontId="29" fillId="4" borderId="4" xfId="1" applyNumberFormat="1" applyFont="1" applyFill="1" applyBorder="1" applyAlignment="1" applyProtection="1">
      <alignment horizontal="center" vertical="center"/>
    </xf>
    <xf numFmtId="0" fontId="117" fillId="4" borderId="3" xfId="1" applyFont="1" applyFill="1" applyBorder="1" applyProtection="1">
      <alignment vertical="center"/>
    </xf>
    <xf numFmtId="0" fontId="117" fillId="4" borderId="19" xfId="1" applyFont="1" applyFill="1" applyBorder="1" applyProtection="1">
      <alignment vertical="center"/>
    </xf>
    <xf numFmtId="0" fontId="66" fillId="0" borderId="5" xfId="1" applyFont="1" applyFill="1" applyBorder="1" applyAlignment="1" applyProtection="1">
      <alignment horizontal="center" vertical="center"/>
    </xf>
    <xf numFmtId="0" fontId="66" fillId="0" borderId="6" xfId="1" applyFont="1" applyFill="1" applyBorder="1" applyAlignment="1" applyProtection="1">
      <alignment horizontal="center" vertical="center"/>
    </xf>
    <xf numFmtId="0" fontId="66"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94" fillId="0" borderId="222" xfId="1" applyFont="1" applyBorder="1" applyAlignment="1" applyProtection="1">
      <alignment horizontal="center" vertical="center"/>
    </xf>
    <xf numFmtId="0" fontId="94" fillId="0" borderId="223" xfId="1" applyFont="1" applyBorder="1" applyAlignment="1" applyProtection="1">
      <alignment horizontal="center" vertical="center"/>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72" fillId="0" borderId="147" xfId="9" applyBorder="1" applyAlignment="1">
      <alignment vertical="center" textRotation="255"/>
    </xf>
    <xf numFmtId="0" fontId="102" fillId="0" borderId="0" xfId="9" applyFont="1" applyProtection="1">
      <alignment vertical="center"/>
      <protection locked="0"/>
    </xf>
    <xf numFmtId="0" fontId="103" fillId="14" borderId="182" xfId="9" applyFont="1" applyFill="1" applyBorder="1" applyAlignment="1">
      <alignment horizontal="center" vertical="center"/>
    </xf>
    <xf numFmtId="0" fontId="103" fillId="14" borderId="183" xfId="9" applyFont="1" applyFill="1" applyBorder="1" applyAlignment="1">
      <alignment horizontal="center" vertical="center"/>
    </xf>
    <xf numFmtId="0" fontId="103" fillId="14" borderId="184" xfId="9" applyFont="1" applyFill="1" applyBorder="1" applyAlignment="1">
      <alignment horizontal="center" vertical="center"/>
    </xf>
    <xf numFmtId="0" fontId="103" fillId="14" borderId="185" xfId="9" applyFont="1" applyFill="1" applyBorder="1" applyAlignment="1">
      <alignment horizontal="center" vertical="center"/>
    </xf>
    <xf numFmtId="182" fontId="103" fillId="14" borderId="186" xfId="9" applyNumberFormat="1" applyFont="1" applyFill="1" applyBorder="1" applyAlignment="1">
      <alignment horizontal="center" vertical="center"/>
    </xf>
    <xf numFmtId="182" fontId="103" fillId="14" borderId="192" xfId="9" applyNumberFormat="1" applyFont="1" applyFill="1" applyBorder="1" applyAlignment="1">
      <alignment horizontal="center" vertical="center"/>
    </xf>
    <xf numFmtId="0" fontId="103" fillId="14" borderId="187" xfId="9" applyFont="1" applyFill="1" applyBorder="1" applyAlignment="1">
      <alignment horizontal="center" vertical="center"/>
    </xf>
    <xf numFmtId="0" fontId="104" fillId="0" borderId="0" xfId="9" applyFont="1">
      <alignment vertical="center"/>
    </xf>
    <xf numFmtId="0" fontId="105" fillId="14" borderId="188" xfId="9" applyFont="1" applyFill="1" applyBorder="1" applyAlignment="1">
      <alignment horizontal="center" vertical="center" wrapText="1"/>
    </xf>
    <xf numFmtId="0" fontId="106" fillId="14" borderId="189" xfId="9" applyFont="1" applyFill="1" applyBorder="1" applyAlignment="1">
      <alignment horizontal="center" vertical="center" wrapText="1"/>
    </xf>
    <xf numFmtId="0" fontId="72" fillId="0" borderId="144" xfId="9" applyBorder="1" applyAlignment="1">
      <alignment vertical="center" textRotation="255"/>
    </xf>
    <xf numFmtId="0" fontId="14" fillId="7" borderId="0" xfId="2" applyFill="1" applyAlignment="1" applyProtection="1">
      <alignment vertical="center"/>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38" fontId="39" fillId="0" borderId="34" xfId="3" applyFont="1" applyFill="1" applyBorder="1" applyAlignment="1" applyProtection="1">
      <alignment horizontal="right" vertical="center"/>
      <protection locked="0"/>
    </xf>
    <xf numFmtId="0" fontId="14" fillId="0" borderId="26" xfId="2" applyFill="1" applyBorder="1" applyAlignment="1" applyProtection="1">
      <alignment horizontal="right" vertical="center"/>
    </xf>
    <xf numFmtId="38" fontId="39" fillId="0" borderId="55" xfId="3" applyFont="1" applyFill="1" applyBorder="1" applyAlignment="1" applyProtection="1">
      <alignment horizontal="center" vertical="center"/>
      <protection locked="0"/>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8"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58" xfId="3" applyFont="1" applyFill="1" applyBorder="1" applyAlignment="1" applyProtection="1">
      <alignment horizontal="center" vertical="center"/>
      <protection locked="0"/>
    </xf>
    <xf numFmtId="38" fontId="39" fillId="0" borderId="87" xfId="3" applyFont="1" applyFill="1" applyBorder="1" applyAlignment="1" applyProtection="1">
      <alignment horizontal="center" vertical="center"/>
      <protection locked="0"/>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3" xfId="2" applyBorder="1" applyAlignment="1" applyProtection="1">
      <alignment horizontal="center" vertical="center"/>
    </xf>
    <xf numFmtId="0" fontId="14" fillId="0" borderId="89" xfId="2" applyBorder="1" applyAlignment="1" applyProtection="1">
      <alignment horizontal="center" vertical="center"/>
    </xf>
    <xf numFmtId="0" fontId="13" fillId="2" borderId="37" xfId="0" applyFont="1" applyFill="1" applyBorder="1" applyAlignment="1" applyProtection="1">
      <alignment horizontal="left" vertical="center"/>
      <protection locked="0"/>
    </xf>
    <xf numFmtId="0" fontId="133" fillId="0" borderId="0" xfId="0" applyFont="1" applyAlignment="1" applyProtection="1">
      <alignment horizontal="center" vertical="center" wrapText="1"/>
    </xf>
    <xf numFmtId="0" fontId="134" fillId="0" borderId="0" xfId="0" applyFont="1" applyAlignment="1" applyProtection="1">
      <alignment horizontal="center" vertical="center" wrapText="1"/>
    </xf>
    <xf numFmtId="0" fontId="13" fillId="0" borderId="5" xfId="0" applyFont="1" applyBorder="1" applyAlignment="1" applyProtection="1">
      <alignment horizontal="left" vertical="top"/>
    </xf>
    <xf numFmtId="0" fontId="13" fillId="0" borderId="6"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134" xfId="0" applyFont="1" applyBorder="1" applyAlignment="1" applyProtection="1">
      <alignment horizontal="left" vertical="top"/>
    </xf>
    <xf numFmtId="0" fontId="143" fillId="0" borderId="134" xfId="0" applyFont="1" applyBorder="1" applyAlignment="1" applyProtection="1">
      <alignment horizontal="left" vertical="top"/>
    </xf>
    <xf numFmtId="0" fontId="143" fillId="0" borderId="262" xfId="0" applyFont="1" applyBorder="1" applyAlignment="1" applyProtection="1">
      <alignment horizontal="left" vertical="top"/>
    </xf>
    <xf numFmtId="0" fontId="13" fillId="0" borderId="262" xfId="0" applyFont="1" applyBorder="1" applyAlignment="1" applyProtection="1">
      <alignment horizontal="left" vertical="top"/>
    </xf>
    <xf numFmtId="0" fontId="13" fillId="0" borderId="6"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5" xfId="0" applyFont="1" applyBorder="1" applyAlignment="1" applyProtection="1">
      <alignment horizontal="left" vertical="center" wrapText="1"/>
    </xf>
    <xf numFmtId="0" fontId="13" fillId="0" borderId="37" xfId="0" applyFont="1" applyBorder="1" applyAlignment="1" applyProtection="1">
      <alignment horizontal="left" vertical="center"/>
    </xf>
    <xf numFmtId="0" fontId="13" fillId="0" borderId="42" xfId="0" applyFont="1" applyBorder="1" applyAlignment="1" applyProtection="1">
      <alignment horizontal="left" vertical="center"/>
    </xf>
    <xf numFmtId="0" fontId="138" fillId="0" borderId="5" xfId="0" applyFont="1" applyBorder="1" applyAlignment="1" applyProtection="1">
      <alignment horizontal="left" vertical="center"/>
    </xf>
    <xf numFmtId="0" fontId="138" fillId="0" borderId="6" xfId="0" applyFont="1" applyBorder="1" applyAlignment="1" applyProtection="1">
      <alignment horizontal="left" vertical="center"/>
    </xf>
    <xf numFmtId="0" fontId="138" fillId="0" borderId="7" xfId="0" applyFont="1" applyBorder="1" applyAlignment="1" applyProtection="1">
      <alignment horizontal="left" vertical="center"/>
    </xf>
    <xf numFmtId="0" fontId="12" fillId="9" borderId="1" xfId="0" applyFont="1" applyFill="1" applyBorder="1" applyAlignment="1" applyProtection="1">
      <alignment horizontal="left" vertical="top" wrapText="1"/>
      <protection locked="0"/>
    </xf>
    <xf numFmtId="0" fontId="140" fillId="0" borderId="0" xfId="0" applyFont="1" applyFill="1" applyAlignment="1" applyProtection="1">
      <alignment horizontal="left" vertical="center"/>
    </xf>
    <xf numFmtId="0" fontId="142" fillId="0" borderId="0" xfId="0" applyFont="1" applyFill="1" applyAlignment="1" applyProtection="1">
      <alignment horizontal="lef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9" borderId="29" xfId="0" applyFont="1" applyFill="1" applyBorder="1" applyAlignment="1" applyProtection="1">
      <alignment horizontal="left" vertical="top" wrapText="1"/>
      <protection locked="0"/>
    </xf>
    <xf numFmtId="0" fontId="13" fillId="9" borderId="24" xfId="0" applyFont="1" applyFill="1" applyBorder="1" applyAlignment="1" applyProtection="1">
      <alignment horizontal="left" vertical="top" wrapText="1"/>
      <protection locked="0"/>
    </xf>
    <xf numFmtId="0" fontId="13" fillId="9" borderId="25" xfId="0" applyFont="1" applyFill="1" applyBorder="1" applyAlignment="1" applyProtection="1">
      <alignment horizontal="left" vertical="top" wrapText="1"/>
      <protection locked="0"/>
    </xf>
    <xf numFmtId="0" fontId="13" fillId="9" borderId="34" xfId="0" applyFont="1" applyFill="1" applyBorder="1" applyAlignment="1" applyProtection="1">
      <alignment horizontal="left" vertical="top" wrapText="1"/>
      <protection locked="0"/>
    </xf>
    <xf numFmtId="0" fontId="13" fillId="9" borderId="0" xfId="0" applyFont="1" applyFill="1" applyBorder="1" applyAlignment="1" applyProtection="1">
      <alignment horizontal="left" vertical="top" wrapText="1"/>
      <protection locked="0"/>
    </xf>
    <xf numFmtId="0" fontId="13" fillId="9" borderId="26" xfId="0" applyFont="1" applyFill="1" applyBorder="1" applyAlignment="1" applyProtection="1">
      <alignment horizontal="left" vertical="top" wrapText="1"/>
      <protection locked="0"/>
    </xf>
    <xf numFmtId="0" fontId="13" fillId="9" borderId="31" xfId="0" applyFont="1" applyFill="1" applyBorder="1" applyAlignment="1" applyProtection="1">
      <alignment horizontal="left" vertical="top" wrapText="1"/>
      <protection locked="0"/>
    </xf>
    <xf numFmtId="0" fontId="13" fillId="9" borderId="20" xfId="0" applyFont="1" applyFill="1" applyBorder="1" applyAlignment="1" applyProtection="1">
      <alignment horizontal="left" vertical="top" wrapText="1"/>
      <protection locked="0"/>
    </xf>
    <xf numFmtId="0" fontId="13" fillId="9" borderId="27" xfId="0" applyFont="1" applyFill="1" applyBorder="1" applyAlignment="1" applyProtection="1">
      <alignment horizontal="left" vertical="top" wrapText="1"/>
      <protection locked="0"/>
    </xf>
    <xf numFmtId="0" fontId="139" fillId="0" borderId="0" xfId="0" applyFont="1" applyFill="1" applyAlignment="1" applyProtection="1">
      <alignment horizontal="lef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4" fillId="2" borderId="8" xfId="4" applyFont="1" applyFill="1" applyBorder="1" applyAlignment="1" applyProtection="1">
      <alignment horizontal="center" vertical="center" shrinkToFit="1"/>
      <protection locked="0"/>
    </xf>
    <xf numFmtId="0" fontId="74" fillId="2" borderId="10" xfId="4" applyFont="1" applyFill="1" applyBorder="1" applyAlignment="1" applyProtection="1">
      <alignment horizontal="center" vertical="center" shrinkToFit="1"/>
      <protection locked="0"/>
    </xf>
    <xf numFmtId="0" fontId="74" fillId="2" borderId="49" xfId="4" applyFont="1" applyFill="1" applyBorder="1" applyAlignment="1" applyProtection="1">
      <alignment horizontal="center" vertical="center" shrinkToFit="1"/>
      <protection locked="0"/>
    </xf>
    <xf numFmtId="0" fontId="74" fillId="2" borderId="50" xfId="4" applyFont="1" applyFill="1" applyBorder="1" applyAlignment="1" applyProtection="1">
      <alignment horizontal="center" vertical="center" shrinkToFit="1"/>
      <protection locked="0"/>
    </xf>
    <xf numFmtId="0" fontId="2" fillId="0" borderId="129" xfId="0" applyFont="1" applyBorder="1" applyAlignment="1" applyProtection="1">
      <alignment horizontal="center" vertical="center" wrapText="1"/>
    </xf>
    <xf numFmtId="0" fontId="2" fillId="0" borderId="131" xfId="0" applyFont="1" applyBorder="1" applyAlignment="1" applyProtection="1">
      <alignment horizontal="center" vertical="center"/>
    </xf>
    <xf numFmtId="0" fontId="2" fillId="9" borderId="1" xfId="0" applyFont="1" applyFill="1" applyBorder="1" applyAlignment="1" applyProtection="1">
      <alignment horizontal="left" vertical="center"/>
      <protection locked="0"/>
    </xf>
    <xf numFmtId="0" fontId="2" fillId="9" borderId="39" xfId="0" applyFont="1" applyFill="1" applyBorder="1" applyAlignment="1" applyProtection="1">
      <alignment horizontal="left" vertical="center"/>
      <protection locked="0"/>
    </xf>
    <xf numFmtId="0" fontId="2" fillId="9" borderId="40" xfId="0" applyFont="1" applyFill="1" applyBorder="1" applyAlignment="1" applyProtection="1">
      <alignment horizontal="left" vertical="center"/>
      <protection locked="0"/>
    </xf>
    <xf numFmtId="0" fontId="2" fillId="0" borderId="215" xfId="0" applyFont="1" applyBorder="1" applyAlignment="1">
      <alignment horizontal="center" vertical="center"/>
    </xf>
    <xf numFmtId="0" fontId="2" fillId="0" borderId="167" xfId="0" applyFont="1" applyBorder="1" applyAlignment="1">
      <alignment horizontal="center" vertical="center"/>
    </xf>
    <xf numFmtId="0" fontId="2" fillId="0" borderId="166" xfId="0" applyFont="1" applyBorder="1" applyAlignment="1">
      <alignment horizontal="center" vertical="center"/>
    </xf>
  </cellXfs>
  <cellStyles count="10">
    <cellStyle name="パーセント" xfId="8" builtinId="5"/>
    <cellStyle name="ハイパーリンク" xfId="5" builtinId="8"/>
    <cellStyle name="桁区切り" xfId="7" builtinId="6"/>
    <cellStyle name="桁区切り 2" xfId="3" xr:uid="{00000000-0005-0000-0000-000003000000}"/>
    <cellStyle name="標準" xfId="0" builtinId="0"/>
    <cellStyle name="標準 2" xfId="1" xr:uid="{00000000-0005-0000-0000-000005000000}"/>
    <cellStyle name="標準 2 2" xfId="2" xr:uid="{00000000-0005-0000-0000-000006000000}"/>
    <cellStyle name="標準 3" xfId="4" xr:uid="{00000000-0005-0000-0000-000007000000}"/>
    <cellStyle name="標準 4" xfId="9" xr:uid="{00000000-0005-0000-0000-000008000000}"/>
    <cellStyle name="標準 6" xfId="6" xr:uid="{00000000-0005-0000-0000-000009000000}"/>
  </cellStyles>
  <dxfs count="20">
    <dxf>
      <fill>
        <patternFill>
          <bgColor rgb="FFFFFF99"/>
        </patternFill>
      </fill>
    </dxf>
    <dxf>
      <fill>
        <patternFill>
          <bgColor rgb="FFFFFF99"/>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49</xdr:col>
      <xdr:colOff>228072</xdr:colOff>
      <xdr:row>10</xdr:row>
      <xdr:rowOff>123559</xdr:rowOff>
    </xdr:from>
    <xdr:to>
      <xdr:col>66</xdr:col>
      <xdr:colOff>95134</xdr:colOff>
      <xdr:row>14</xdr:row>
      <xdr:rowOff>63666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419572" y="2763345"/>
          <a:ext cx="4411848"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285751</xdr:colOff>
      <xdr:row>136</xdr:row>
      <xdr:rowOff>52913</xdr:rowOff>
    </xdr:from>
    <xdr:to>
      <xdr:col>53</xdr:col>
      <xdr:colOff>285748</xdr:colOff>
      <xdr:row>141</xdr:row>
      <xdr:rowOff>253996</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7391401" y="81691688"/>
          <a:ext cx="2238372" cy="8202083"/>
          <a:chOff x="7142607" y="52454175"/>
          <a:chExt cx="2241113" cy="4341432"/>
        </a:xfrm>
      </xdr:grpSpPr>
      <xdr:sp macro="" textlink="">
        <xdr:nvSpPr>
          <xdr:cNvPr id="19" name="右中かっこ 18">
            <a:extLst>
              <a:ext uri="{FF2B5EF4-FFF2-40B4-BE49-F238E27FC236}">
                <a16:creationId xmlns:a16="http://schemas.microsoft.com/office/drawing/2014/main" id="{00000000-0008-0000-0100-000013000000}"/>
              </a:ext>
            </a:extLst>
          </xdr:cNvPr>
          <xdr:cNvSpPr/>
        </xdr:nvSpPr>
        <xdr:spPr>
          <a:xfrm>
            <a:off x="7142607" y="52454175"/>
            <a:ext cx="595504" cy="434143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角丸四角形 26">
            <a:extLst>
              <a:ext uri="{FF2B5EF4-FFF2-40B4-BE49-F238E27FC236}">
                <a16:creationId xmlns:a16="http://schemas.microsoft.com/office/drawing/2014/main" id="{00000000-0008-0000-0100-000014000000}"/>
              </a:ext>
            </a:extLst>
          </xdr:cNvPr>
          <xdr:cNvSpPr/>
        </xdr:nvSpPr>
        <xdr:spPr>
          <a:xfrm>
            <a:off x="7823835" y="54168675"/>
            <a:ext cx="1559885" cy="852481"/>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twoCellAnchor>
    <xdr:from>
      <xdr:col>49</xdr:col>
      <xdr:colOff>193903</xdr:colOff>
      <xdr:row>41</xdr:row>
      <xdr:rowOff>491559</xdr:rowOff>
    </xdr:from>
    <xdr:to>
      <xdr:col>66</xdr:col>
      <xdr:colOff>60965</xdr:colOff>
      <xdr:row>43</xdr:row>
      <xdr:rowOff>499701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385403" y="15867630"/>
          <a:ext cx="4411848"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335077</xdr:colOff>
      <xdr:row>64</xdr:row>
      <xdr:rowOff>275544</xdr:rowOff>
    </xdr:from>
    <xdr:to>
      <xdr:col>67</xdr:col>
      <xdr:colOff>59264</xdr:colOff>
      <xdr:row>69</xdr:row>
      <xdr:rowOff>169727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526577" y="26727830"/>
          <a:ext cx="4418651" cy="1459004"/>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71436</xdr:colOff>
      <xdr:row>93</xdr:row>
      <xdr:rowOff>154781</xdr:rowOff>
    </xdr:from>
    <xdr:to>
      <xdr:col>69</xdr:col>
      <xdr:colOff>105186</xdr:colOff>
      <xdr:row>94</xdr:row>
      <xdr:rowOff>533718</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572499" y="33635156"/>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205808</xdr:colOff>
      <xdr:row>146</xdr:row>
      <xdr:rowOff>413317</xdr:rowOff>
    </xdr:from>
    <xdr:to>
      <xdr:col>66</xdr:col>
      <xdr:colOff>86477</xdr:colOff>
      <xdr:row>149</xdr:row>
      <xdr:rowOff>378938</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397308" y="93690281"/>
          <a:ext cx="4425455" cy="168012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66334</xdr:colOff>
      <xdr:row>173</xdr:row>
      <xdr:rowOff>221115</xdr:rowOff>
    </xdr:from>
    <xdr:to>
      <xdr:col>65</xdr:col>
      <xdr:colOff>113692</xdr:colOff>
      <xdr:row>173</xdr:row>
      <xdr:rowOff>1481116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257834" y="107894436"/>
          <a:ext cx="4442465" cy="12600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117362</xdr:colOff>
      <xdr:row>191</xdr:row>
      <xdr:rowOff>224518</xdr:rowOff>
    </xdr:from>
    <xdr:to>
      <xdr:col>65</xdr:col>
      <xdr:colOff>140906</xdr:colOff>
      <xdr:row>193</xdr:row>
      <xdr:rowOff>96589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308862" y="121423339"/>
          <a:ext cx="4418651"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278947</xdr:colOff>
      <xdr:row>218</xdr:row>
      <xdr:rowOff>285750</xdr:rowOff>
    </xdr:from>
    <xdr:to>
      <xdr:col>67</xdr:col>
      <xdr:colOff>9938</xdr:colOff>
      <xdr:row>220</xdr:row>
      <xdr:rowOff>76178</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470447" y="136438821"/>
          <a:ext cx="4425455"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267041</xdr:colOff>
      <xdr:row>269</xdr:row>
      <xdr:rowOff>224518</xdr:rowOff>
    </xdr:from>
    <xdr:to>
      <xdr:col>66</xdr:col>
      <xdr:colOff>140906</xdr:colOff>
      <xdr:row>271</xdr:row>
      <xdr:rowOff>113599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458541" y="157740804"/>
          <a:ext cx="4418651" cy="124979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12</xdr:row>
      <xdr:rowOff>91440</xdr:rowOff>
    </xdr:from>
    <xdr:to>
      <xdr:col>13</xdr:col>
      <xdr:colOff>480060</xdr:colOff>
      <xdr:row>41</xdr:row>
      <xdr:rowOff>99060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 y="2148840"/>
          <a:ext cx="8686800" cy="497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342900</xdr:colOff>
      <xdr:row>48</xdr:row>
      <xdr:rowOff>114300</xdr:rowOff>
    </xdr:from>
    <xdr:to>
      <xdr:col>14</xdr:col>
      <xdr:colOff>32809</xdr:colOff>
      <xdr:row>153</xdr:row>
      <xdr:rowOff>127291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42900" y="8343900"/>
          <a:ext cx="9291109" cy="18015241"/>
        </a:xfrm>
        <a:prstGeom prst="rect">
          <a:avLst/>
        </a:prstGeom>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19050</xdr:colOff>
      <xdr:row>41</xdr:row>
      <xdr:rowOff>114301</xdr:rowOff>
    </xdr:to>
    <xdr:sp macro="" textlink="">
      <xdr:nvSpPr>
        <xdr:cNvPr id="5" name="角丸四角形 9">
          <a:extLst>
            <a:ext uri="{FF2B5EF4-FFF2-40B4-BE49-F238E27FC236}">
              <a16:creationId xmlns:a16="http://schemas.microsoft.com/office/drawing/2014/main" id="{00000000-0008-0000-0200-000005000000}"/>
            </a:ext>
          </a:extLst>
        </xdr:cNvPr>
        <xdr:cNvSpPr/>
      </xdr:nvSpPr>
      <xdr:spPr>
        <a:xfrm>
          <a:off x="676275" y="2295525"/>
          <a:ext cx="714375" cy="48482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200025</xdr:colOff>
      <xdr:row>13</xdr:row>
      <xdr:rowOff>66675</xdr:rowOff>
    </xdr:from>
    <xdr:to>
      <xdr:col>6</xdr:col>
      <xdr:colOff>438150</xdr:colOff>
      <xdr:row>41</xdr:row>
      <xdr:rowOff>104775</xdr:rowOff>
    </xdr:to>
    <xdr:sp macro="" textlink="">
      <xdr:nvSpPr>
        <xdr:cNvPr id="6" name="角丸四角形 9">
          <a:extLst>
            <a:ext uri="{FF2B5EF4-FFF2-40B4-BE49-F238E27FC236}">
              <a16:creationId xmlns:a16="http://schemas.microsoft.com/office/drawing/2014/main" id="{00000000-0008-0000-0200-000006000000}"/>
            </a:ext>
          </a:extLst>
        </xdr:cNvPr>
        <xdr:cNvSpPr/>
      </xdr:nvSpPr>
      <xdr:spPr>
        <a:xfrm>
          <a:off x="1571625" y="2295525"/>
          <a:ext cx="2981325" cy="48387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257175</xdr:colOff>
      <xdr:row>13</xdr:row>
      <xdr:rowOff>66676</xdr:rowOff>
    </xdr:from>
    <xdr:to>
      <xdr:col>8</xdr:col>
      <xdr:colOff>323850</xdr:colOff>
      <xdr:row>41</xdr:row>
      <xdr:rowOff>85725</xdr:rowOff>
    </xdr:to>
    <xdr:sp macro="" textlink="">
      <xdr:nvSpPr>
        <xdr:cNvPr id="7" name="角丸四角形 9">
          <a:extLst>
            <a:ext uri="{FF2B5EF4-FFF2-40B4-BE49-F238E27FC236}">
              <a16:creationId xmlns:a16="http://schemas.microsoft.com/office/drawing/2014/main" id="{00000000-0008-0000-0200-000007000000}"/>
            </a:ext>
          </a:extLst>
        </xdr:cNvPr>
        <xdr:cNvSpPr/>
      </xdr:nvSpPr>
      <xdr:spPr>
        <a:xfrm>
          <a:off x="5057775" y="2295526"/>
          <a:ext cx="752475" cy="481964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41</xdr:row>
      <xdr:rowOff>95250</xdr:rowOff>
    </xdr:to>
    <xdr:sp macro="" textlink="">
      <xdr:nvSpPr>
        <xdr:cNvPr id="8" name="角丸四角形 9">
          <a:extLst>
            <a:ext uri="{FF2B5EF4-FFF2-40B4-BE49-F238E27FC236}">
              <a16:creationId xmlns:a16="http://schemas.microsoft.com/office/drawing/2014/main" id="{00000000-0008-0000-0200-000008000000}"/>
            </a:ext>
          </a:extLst>
        </xdr:cNvPr>
        <xdr:cNvSpPr/>
      </xdr:nvSpPr>
      <xdr:spPr>
        <a:xfrm>
          <a:off x="6115050" y="2314576"/>
          <a:ext cx="895350" cy="4810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66676</xdr:rowOff>
    </xdr:from>
    <xdr:to>
      <xdr:col>11</xdr:col>
      <xdr:colOff>552450</xdr:colOff>
      <xdr:row>41</xdr:row>
      <xdr:rowOff>66675</xdr:rowOff>
    </xdr:to>
    <xdr:sp macro="" textlink="">
      <xdr:nvSpPr>
        <xdr:cNvPr id="9" name="角丸四角形 9">
          <a:extLst>
            <a:ext uri="{FF2B5EF4-FFF2-40B4-BE49-F238E27FC236}">
              <a16:creationId xmlns:a16="http://schemas.microsoft.com/office/drawing/2014/main" id="{00000000-0008-0000-0200-000009000000}"/>
            </a:ext>
          </a:extLst>
        </xdr:cNvPr>
        <xdr:cNvSpPr/>
      </xdr:nvSpPr>
      <xdr:spPr>
        <a:xfrm>
          <a:off x="7239000" y="2295526"/>
          <a:ext cx="857250" cy="480059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390525</xdr:colOff>
      <xdr:row>4</xdr:row>
      <xdr:rowOff>152400</xdr:rowOff>
    </xdr:from>
    <xdr:to>
      <xdr:col>14</xdr:col>
      <xdr:colOff>149413</xdr:colOff>
      <xdr:row>12</xdr:row>
      <xdr:rowOff>3041</xdr:rowOff>
    </xdr:to>
    <xdr:sp macro="" textlink="">
      <xdr:nvSpPr>
        <xdr:cNvPr id="10" name="AutoShape 5">
          <a:extLst>
            <a:ext uri="{FF2B5EF4-FFF2-40B4-BE49-F238E27FC236}">
              <a16:creationId xmlns:a16="http://schemas.microsoft.com/office/drawing/2014/main" id="{00000000-0008-0000-0200-00000A000000}"/>
            </a:ext>
          </a:extLst>
        </xdr:cNvPr>
        <xdr:cNvSpPr>
          <a:spLocks/>
        </xdr:cNvSpPr>
      </xdr:nvSpPr>
      <xdr:spPr bwMode="auto">
        <a:xfrm>
          <a:off x="7934325" y="838200"/>
          <a:ext cx="1816288" cy="1222241"/>
        </a:xfrm>
        <a:prstGeom prst="borderCallout2">
          <a:avLst>
            <a:gd name="adj1" fmla="val 88341"/>
            <a:gd name="adj2" fmla="val -1152"/>
            <a:gd name="adj3" fmla="val 169267"/>
            <a:gd name="adj4" fmla="val -21799"/>
            <a:gd name="adj5" fmla="val 170269"/>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495301</xdr:colOff>
      <xdr:row>9</xdr:row>
      <xdr:rowOff>106680</xdr:rowOff>
    </xdr:from>
    <xdr:to>
      <xdr:col>11</xdr:col>
      <xdr:colOff>419100</xdr:colOff>
      <xdr:row>12</xdr:row>
      <xdr:rowOff>161925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a:off x="3924301" y="1649730"/>
          <a:ext cx="4038599" cy="56959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595313</xdr:colOff>
      <xdr:row>10</xdr:row>
      <xdr:rowOff>15240</xdr:rowOff>
    </xdr:from>
    <xdr:to>
      <xdr:col>11</xdr:col>
      <xdr:colOff>381000</xdr:colOff>
      <xdr:row>13</xdr:row>
      <xdr:rowOff>66676</xdr:rowOff>
    </xdr:to>
    <xdr:cxnSp macro="">
      <xdr:nvCxnSpPr>
        <xdr:cNvPr id="13" name="直線コネクタ 12">
          <a:extLst>
            <a:ext uri="{FF2B5EF4-FFF2-40B4-BE49-F238E27FC236}">
              <a16:creationId xmlns:a16="http://schemas.microsoft.com/office/drawing/2014/main" id="{00000000-0008-0000-0200-00000D000000}"/>
            </a:ext>
          </a:extLst>
        </xdr:cNvPr>
        <xdr:cNvCxnSpPr>
          <a:endCxn id="7" idx="0"/>
        </xdr:cNvCxnSpPr>
      </xdr:nvCxnSpPr>
      <xdr:spPr>
        <a:xfrm flipH="1">
          <a:off x="5395913" y="1729740"/>
          <a:ext cx="2528887" cy="56578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11</xdr:row>
      <xdr:rowOff>47625</xdr:rowOff>
    </xdr:from>
    <xdr:to>
      <xdr:col>2</xdr:col>
      <xdr:colOff>304800</xdr:colOff>
      <xdr:row>18</xdr:row>
      <xdr:rowOff>161925</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504825" y="1933575"/>
          <a:ext cx="1171575"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504825</xdr:colOff>
      <xdr:row>21</xdr:row>
      <xdr:rowOff>38100</xdr:rowOff>
    </xdr:from>
    <xdr:to>
      <xdr:col>2</xdr:col>
      <xdr:colOff>302419</xdr:colOff>
      <xdr:row>28</xdr:row>
      <xdr:rowOff>30480</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504825" y="3638550"/>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p>
      </xdr:txBody>
    </xdr:sp>
    <xdr:clientData/>
  </xdr:twoCellAnchor>
  <xdr:twoCellAnchor>
    <xdr:from>
      <xdr:col>3</xdr:col>
      <xdr:colOff>219075</xdr:colOff>
      <xdr:row>13</xdr:row>
      <xdr:rowOff>68580</xdr:rowOff>
    </xdr:from>
    <xdr:to>
      <xdr:col>5</xdr:col>
      <xdr:colOff>28575</xdr:colOff>
      <xdr:row>17</xdr:row>
      <xdr:rowOff>104775</xdr:rowOff>
    </xdr:to>
    <xdr:sp macro="" textlink="">
      <xdr:nvSpPr>
        <xdr:cNvPr id="17" name="吹き出し: 線 16">
          <a:extLst>
            <a:ext uri="{FF2B5EF4-FFF2-40B4-BE49-F238E27FC236}">
              <a16:creationId xmlns:a16="http://schemas.microsoft.com/office/drawing/2014/main" id="{00000000-0008-0000-0200-000011000000}"/>
            </a:ext>
          </a:extLst>
        </xdr:cNvPr>
        <xdr:cNvSpPr/>
      </xdr:nvSpPr>
      <xdr:spPr>
        <a:xfrm>
          <a:off x="2276475" y="2297430"/>
          <a:ext cx="1181100" cy="721995"/>
        </a:xfrm>
        <a:prstGeom prst="borderCallout1">
          <a:avLst>
            <a:gd name="adj1" fmla="val 104044"/>
            <a:gd name="adj2" fmla="val 26334"/>
            <a:gd name="adj3" fmla="val 150735"/>
            <a:gd name="adj4" fmla="val 19839"/>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具体的な積算根拠を記入してください</a:t>
          </a:r>
          <a:r>
            <a:rPr kumimoji="1" lang="ja-JP" altLang="en-US" sz="1050"/>
            <a:t>。</a:t>
          </a:r>
        </a:p>
      </xdr:txBody>
    </xdr:sp>
    <xdr:clientData/>
  </xdr:twoCellAnchor>
  <xdr:twoCellAnchor>
    <xdr:from>
      <xdr:col>4</xdr:col>
      <xdr:colOff>123825</xdr:colOff>
      <xdr:row>17</xdr:row>
      <xdr:rowOff>104775</xdr:rowOff>
    </xdr:from>
    <xdr:to>
      <xdr:col>6</xdr:col>
      <xdr:colOff>104775</xdr:colOff>
      <xdr:row>20</xdr:row>
      <xdr:rowOff>0</xdr:rowOff>
    </xdr:to>
    <xdr:cxnSp macro="">
      <xdr:nvCxnSpPr>
        <xdr:cNvPr id="18" name="直線コネクタ 17">
          <a:extLst>
            <a:ext uri="{FF2B5EF4-FFF2-40B4-BE49-F238E27FC236}">
              <a16:creationId xmlns:a16="http://schemas.microsoft.com/office/drawing/2014/main" id="{00000000-0008-0000-0200-000012000000}"/>
            </a:ext>
          </a:extLst>
        </xdr:cNvPr>
        <xdr:cNvCxnSpPr>
          <a:stCxn id="17" idx="1"/>
        </xdr:cNvCxnSpPr>
      </xdr:nvCxnSpPr>
      <xdr:spPr>
        <a:xfrm>
          <a:off x="2867025" y="3019425"/>
          <a:ext cx="1352550" cy="40957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123825</xdr:colOff>
      <xdr:row>17</xdr:row>
      <xdr:rowOff>104775</xdr:rowOff>
    </xdr:from>
    <xdr:to>
      <xdr:col>7</xdr:col>
      <xdr:colOff>504825</xdr:colOff>
      <xdr:row>19</xdr:row>
      <xdr:rowOff>142875</xdr:rowOff>
    </xdr:to>
    <xdr:cxnSp macro="">
      <xdr:nvCxnSpPr>
        <xdr:cNvPr id="19" name="直線コネクタ 18">
          <a:extLst>
            <a:ext uri="{FF2B5EF4-FFF2-40B4-BE49-F238E27FC236}">
              <a16:creationId xmlns:a16="http://schemas.microsoft.com/office/drawing/2014/main" id="{00000000-0008-0000-0200-000013000000}"/>
            </a:ext>
          </a:extLst>
        </xdr:cNvPr>
        <xdr:cNvCxnSpPr>
          <a:stCxn id="17" idx="1"/>
        </xdr:cNvCxnSpPr>
      </xdr:nvCxnSpPr>
      <xdr:spPr>
        <a:xfrm>
          <a:off x="2867025" y="3019425"/>
          <a:ext cx="2438400" cy="38100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22</xdr:row>
      <xdr:rowOff>28575</xdr:rowOff>
    </xdr:from>
    <xdr:to>
      <xdr:col>11</xdr:col>
      <xdr:colOff>15240</xdr:colOff>
      <xdr:row>27</xdr:row>
      <xdr:rowOff>9525</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6172200" y="3800475"/>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4</xdr:col>
      <xdr:colOff>676275</xdr:colOff>
      <xdr:row>17</xdr:row>
      <xdr:rowOff>9525</xdr:rowOff>
    </xdr:from>
    <xdr:to>
      <xdr:col>9</xdr:col>
      <xdr:colOff>257175</xdr:colOff>
      <xdr:row>20</xdr:row>
      <xdr:rowOff>9525</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419475" y="2924175"/>
          <a:ext cx="3009900" cy="514350"/>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47625</xdr:colOff>
      <xdr:row>16</xdr:row>
      <xdr:rowOff>161925</xdr:rowOff>
    </xdr:from>
    <xdr:to>
      <xdr:col>10</xdr:col>
      <xdr:colOff>619125</xdr:colOff>
      <xdr:row>19</xdr:row>
      <xdr:rowOff>152400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3476625" y="2905125"/>
          <a:ext cx="4000500" cy="504825"/>
        </a:xfrm>
        <a:prstGeom prst="line">
          <a:avLst/>
        </a:prstGeom>
        <a:ln w="19050"/>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00000000-0008-0000-0200-000018000000}"/>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29</xdr:row>
      <xdr:rowOff>19050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9572625" y="2266949"/>
          <a:ext cx="2390775" cy="27241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twoCellAnchor>
    <xdr:from>
      <xdr:col>14</xdr:col>
      <xdr:colOff>323850</xdr:colOff>
      <xdr:row>138</xdr:row>
      <xdr:rowOff>133350</xdr:rowOff>
    </xdr:from>
    <xdr:to>
      <xdr:col>18</xdr:col>
      <xdr:colOff>561975</xdr:colOff>
      <xdr:row>153</xdr:row>
      <xdr:rowOff>30480</xdr:rowOff>
    </xdr:to>
    <xdr:sp macro="" textlink="">
      <xdr:nvSpPr>
        <xdr:cNvPr id="27" name="AutoShape 5">
          <a:extLst>
            <a:ext uri="{FF2B5EF4-FFF2-40B4-BE49-F238E27FC236}">
              <a16:creationId xmlns:a16="http://schemas.microsoft.com/office/drawing/2014/main" id="{00000000-0008-0000-0200-00001B000000}"/>
            </a:ext>
          </a:extLst>
        </xdr:cNvPr>
        <xdr:cNvSpPr>
          <a:spLocks/>
        </xdr:cNvSpPr>
      </xdr:nvSpPr>
      <xdr:spPr bwMode="auto">
        <a:xfrm>
          <a:off x="9925050" y="23793450"/>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7</xdr:col>
      <xdr:colOff>9525</xdr:colOff>
      <xdr:row>143</xdr:row>
      <xdr:rowOff>47625</xdr:rowOff>
    </xdr:from>
    <xdr:to>
      <xdr:col>14</xdr:col>
      <xdr:colOff>147113</xdr:colOff>
      <xdr:row>147</xdr:row>
      <xdr:rowOff>87312</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stretch>
          <a:fillRect/>
        </a:stretch>
      </xdr:blipFill>
      <xdr:spPr>
        <a:xfrm>
          <a:off x="4810125" y="24564975"/>
          <a:ext cx="4938188" cy="725487"/>
        </a:xfrm>
        <a:prstGeom prst="rect">
          <a:avLst/>
        </a:prstGeom>
      </xdr:spPr>
    </xdr:pic>
    <xdr:clientData/>
  </xdr:twoCellAnchor>
  <xdr:twoCellAnchor>
    <xdr:from>
      <xdr:col>0</xdr:col>
      <xdr:colOff>352425</xdr:colOff>
      <xdr:row>58</xdr:row>
      <xdr:rowOff>9526</xdr:rowOff>
    </xdr:from>
    <xdr:to>
      <xdr:col>4</xdr:col>
      <xdr:colOff>438150</xdr:colOff>
      <xdr:row>61</xdr:row>
      <xdr:rowOff>9526</xdr:rowOff>
    </xdr:to>
    <xdr:sp macro="" textlink="">
      <xdr:nvSpPr>
        <xdr:cNvPr id="29" name="角丸四角形 9">
          <a:extLst>
            <a:ext uri="{FF2B5EF4-FFF2-40B4-BE49-F238E27FC236}">
              <a16:creationId xmlns:a16="http://schemas.microsoft.com/office/drawing/2014/main" id="{00000000-0008-0000-0200-00001D000000}"/>
            </a:ext>
          </a:extLst>
        </xdr:cNvPr>
        <xdr:cNvSpPr/>
      </xdr:nvSpPr>
      <xdr:spPr>
        <a:xfrm>
          <a:off x="352425" y="99536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161926</xdr:colOff>
      <xdr:row>70</xdr:row>
      <xdr:rowOff>123825</xdr:rowOff>
    </xdr:from>
    <xdr:to>
      <xdr:col>3</xdr:col>
      <xdr:colOff>47626</xdr:colOff>
      <xdr:row>72</xdr:row>
      <xdr:rowOff>28575</xdr:rowOff>
    </xdr:to>
    <xdr:sp macro="" textlink="">
      <xdr:nvSpPr>
        <xdr:cNvPr id="30" name="角丸四角形 9">
          <a:extLst>
            <a:ext uri="{FF2B5EF4-FFF2-40B4-BE49-F238E27FC236}">
              <a16:creationId xmlns:a16="http://schemas.microsoft.com/office/drawing/2014/main" id="{00000000-0008-0000-0200-00001E000000}"/>
            </a:ext>
          </a:extLst>
        </xdr:cNvPr>
        <xdr:cNvSpPr/>
      </xdr:nvSpPr>
      <xdr:spPr>
        <a:xfrm>
          <a:off x="847726" y="12125325"/>
          <a:ext cx="1257300" cy="2476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81</xdr:row>
      <xdr:rowOff>95249</xdr:rowOff>
    </xdr:from>
    <xdr:to>
      <xdr:col>4</xdr:col>
      <xdr:colOff>514349</xdr:colOff>
      <xdr:row>84</xdr:row>
      <xdr:rowOff>66674</xdr:rowOff>
    </xdr:to>
    <xdr:sp macro="" textlink="">
      <xdr:nvSpPr>
        <xdr:cNvPr id="31" name="角丸四角形 9">
          <a:extLst>
            <a:ext uri="{FF2B5EF4-FFF2-40B4-BE49-F238E27FC236}">
              <a16:creationId xmlns:a16="http://schemas.microsoft.com/office/drawing/2014/main" id="{00000000-0008-0000-0200-00001F000000}"/>
            </a:ext>
          </a:extLst>
        </xdr:cNvPr>
        <xdr:cNvSpPr/>
      </xdr:nvSpPr>
      <xdr:spPr>
        <a:xfrm>
          <a:off x="838200" y="13982699"/>
          <a:ext cx="2419349" cy="48577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152400</xdr:colOff>
      <xdr:row>100</xdr:row>
      <xdr:rowOff>104775</xdr:rowOff>
    </xdr:from>
    <xdr:to>
      <xdr:col>4</xdr:col>
      <xdr:colOff>600075</xdr:colOff>
      <xdr:row>103</xdr:row>
      <xdr:rowOff>161925</xdr:rowOff>
    </xdr:to>
    <xdr:sp macro="" textlink="">
      <xdr:nvSpPr>
        <xdr:cNvPr id="32" name="角丸四角形 9">
          <a:extLst>
            <a:ext uri="{FF2B5EF4-FFF2-40B4-BE49-F238E27FC236}">
              <a16:creationId xmlns:a16="http://schemas.microsoft.com/office/drawing/2014/main" id="{00000000-0008-0000-0200-000020000000}"/>
            </a:ext>
          </a:extLst>
        </xdr:cNvPr>
        <xdr:cNvSpPr/>
      </xdr:nvSpPr>
      <xdr:spPr>
        <a:xfrm>
          <a:off x="838200" y="17249775"/>
          <a:ext cx="2505075" cy="5715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47625</xdr:colOff>
      <xdr:row>133</xdr:row>
      <xdr:rowOff>47625</xdr:rowOff>
    </xdr:from>
    <xdr:to>
      <xdr:col>4</xdr:col>
      <xdr:colOff>495300</xdr:colOff>
      <xdr:row>135</xdr:row>
      <xdr:rowOff>57150</xdr:rowOff>
    </xdr:to>
    <xdr:sp macro="" textlink="">
      <xdr:nvSpPr>
        <xdr:cNvPr id="33" name="角丸四角形 9">
          <a:extLst>
            <a:ext uri="{FF2B5EF4-FFF2-40B4-BE49-F238E27FC236}">
              <a16:creationId xmlns:a16="http://schemas.microsoft.com/office/drawing/2014/main" id="{00000000-0008-0000-0200-000021000000}"/>
            </a:ext>
          </a:extLst>
        </xdr:cNvPr>
        <xdr:cNvSpPr/>
      </xdr:nvSpPr>
      <xdr:spPr>
        <a:xfrm>
          <a:off x="733425" y="22850475"/>
          <a:ext cx="2505075" cy="3524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38100</xdr:colOff>
      <xdr:row>136</xdr:row>
      <xdr:rowOff>161925</xdr:rowOff>
    </xdr:from>
    <xdr:to>
      <xdr:col>4</xdr:col>
      <xdr:colOff>485775</xdr:colOff>
      <xdr:row>139</xdr:row>
      <xdr:rowOff>104775</xdr:rowOff>
    </xdr:to>
    <xdr:sp macro="" textlink="">
      <xdr:nvSpPr>
        <xdr:cNvPr id="34" name="角丸四角形 9">
          <a:extLst>
            <a:ext uri="{FF2B5EF4-FFF2-40B4-BE49-F238E27FC236}">
              <a16:creationId xmlns:a16="http://schemas.microsoft.com/office/drawing/2014/main" id="{00000000-0008-0000-0200-000022000000}"/>
            </a:ext>
          </a:extLst>
        </xdr:cNvPr>
        <xdr:cNvSpPr/>
      </xdr:nvSpPr>
      <xdr:spPr>
        <a:xfrm>
          <a:off x="723900" y="2347912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00000000-0008-0000-0200-000023000000}"/>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入力の先は赤枠の注意事項にも注意しながら入力してください。</a:t>
          </a:r>
        </a:p>
      </xdr:txBody>
    </xdr:sp>
    <xdr:clientData/>
  </xdr:twoCellAnchor>
  <xdr:twoCellAnchor>
    <xdr:from>
      <xdr:col>3</xdr:col>
      <xdr:colOff>66675</xdr:colOff>
      <xdr:row>56</xdr:row>
      <xdr:rowOff>123825</xdr:rowOff>
    </xdr:from>
    <xdr:to>
      <xdr:col>14</xdr:col>
      <xdr:colOff>300039</xdr:colOff>
      <xdr:row>70</xdr:row>
      <xdr:rowOff>114300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H="1">
          <a:off x="2124075" y="9725025"/>
          <a:ext cx="7777164" cy="2390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57150</xdr:rowOff>
    </xdr:from>
    <xdr:to>
      <xdr:col>14</xdr:col>
      <xdr:colOff>666751</xdr:colOff>
      <xdr:row>81</xdr:row>
      <xdr:rowOff>123825</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H="1">
          <a:off x="3295650" y="9829800"/>
          <a:ext cx="6972301" cy="41814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57</xdr:row>
      <xdr:rowOff>22091</xdr:rowOff>
    </xdr:from>
    <xdr:to>
      <xdr:col>15</xdr:col>
      <xdr:colOff>546194</xdr:colOff>
      <xdr:row>101</xdr:row>
      <xdr:rowOff>0</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35" idx="1"/>
        </xdr:cNvCxnSpPr>
      </xdr:nvCxnSpPr>
      <xdr:spPr>
        <a:xfrm flipH="1">
          <a:off x="3286125" y="9794741"/>
          <a:ext cx="7547069" cy="75217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190502</xdr:colOff>
      <xdr:row>57</xdr:row>
      <xdr:rowOff>76200</xdr:rowOff>
    </xdr:from>
    <xdr:to>
      <xdr:col>16</xdr:col>
      <xdr:colOff>9525</xdr:colOff>
      <xdr:row>133</xdr:row>
      <xdr:rowOff>133350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a:off x="2933702" y="9848850"/>
          <a:ext cx="8048623" cy="130873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466727</xdr:colOff>
      <xdr:row>57</xdr:row>
      <xdr:rowOff>57150</xdr:rowOff>
    </xdr:from>
    <xdr:to>
      <xdr:col>16</xdr:col>
      <xdr:colOff>333375</xdr:colOff>
      <xdr:row>137</xdr:row>
      <xdr:rowOff>133350</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flipH="1">
          <a:off x="3209927" y="9829800"/>
          <a:ext cx="8096248" cy="137922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396240</xdr:colOff>
      <xdr:row>3</xdr:row>
      <xdr:rowOff>55562</xdr:rowOff>
    </xdr:from>
    <xdr:to>
      <xdr:col>36</xdr:col>
      <xdr:colOff>329565</xdr:colOff>
      <xdr:row>33</xdr:row>
      <xdr:rowOff>147955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064240" y="587375"/>
          <a:ext cx="6076950" cy="5331143"/>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r>
            <a:rPr kumimoji="1" lang="ja-JP" altLang="en-US" sz="1200" b="1"/>
            <a:t>なおここに入力するのは１年目の予算のみで、２、３年目の予算についてはシート「要望書」の事業内容で各柱立ての概算として計上ください。</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円が助成金負担上限額です。上限額を超える部分はその他の費用で計上してください。</a:t>
          </a:r>
          <a:endParaRPr kumimoji="1" lang="en-US" altLang="ja-JP" sz="1200" b="1"/>
        </a:p>
        <a:p>
          <a:pPr algn="l"/>
          <a:endParaRPr kumimoji="1" lang="en-US" altLang="ja-JP" sz="1200" b="1"/>
        </a:p>
        <a:p>
          <a:pPr algn="l"/>
          <a:r>
            <a:rPr kumimoji="1" lang="ja-JP" altLang="en-US" sz="1200" b="1"/>
            <a:t>〇賃金（職員）：助成金額額の</a:t>
          </a:r>
          <a:r>
            <a:rPr kumimoji="1" lang="en-US" altLang="ja-JP" sz="1200" b="1"/>
            <a:t>50</a:t>
          </a:r>
          <a:r>
            <a:rPr kumimoji="1" lang="ja-JP" altLang="en-US" sz="1200" b="1"/>
            <a:t>％が上限となります。それを超える部分については自己資金での対応となります。　　　</a:t>
          </a:r>
          <a:endParaRPr kumimoji="1" lang="en-US" altLang="ja-JP" sz="1200" b="1"/>
        </a:p>
        <a:p>
          <a:pPr algn="l"/>
          <a:r>
            <a:rPr kumimoji="1" lang="ja-JP" altLang="en-US" sz="1200" b="1"/>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27</xdr:col>
      <xdr:colOff>176213</xdr:colOff>
      <xdr:row>35</xdr:row>
      <xdr:rowOff>53022</xdr:rowOff>
    </xdr:from>
    <xdr:to>
      <xdr:col>30</xdr:col>
      <xdr:colOff>503872</xdr:colOff>
      <xdr:row>37</xdr:row>
      <xdr:rowOff>148272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844213" y="6172835"/>
          <a:ext cx="2375534"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30</xdr:col>
      <xdr:colOff>516255</xdr:colOff>
      <xdr:row>35</xdr:row>
      <xdr:rowOff>64770</xdr:rowOff>
    </xdr:from>
    <xdr:to>
      <xdr:col>32</xdr:col>
      <xdr:colOff>649605</xdr:colOff>
      <xdr:row>39</xdr:row>
      <xdr:rowOff>635</xdr:rowOff>
    </xdr:to>
    <xdr:sp macro="" textlink="">
      <xdr:nvSpPr>
        <xdr:cNvPr id="4" name="矢印: 下 3">
          <a:extLst>
            <a:ext uri="{FF2B5EF4-FFF2-40B4-BE49-F238E27FC236}">
              <a16:creationId xmlns:a16="http://schemas.microsoft.com/office/drawing/2014/main" id="{00000000-0008-0000-0300-000004000000}"/>
            </a:ext>
          </a:extLst>
        </xdr:cNvPr>
        <xdr:cNvSpPr/>
      </xdr:nvSpPr>
      <xdr:spPr>
        <a:xfrm>
          <a:off x="13232130" y="6184583"/>
          <a:ext cx="1498600" cy="6343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39</xdr:row>
          <xdr:rowOff>131764</xdr:rowOff>
        </xdr:from>
        <xdr:to>
          <xdr:col>38</xdr:col>
          <xdr:colOff>510156</xdr:colOff>
          <xdr:row>141</xdr:row>
          <xdr:rowOff>39688</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助成金要望額調書!$B$1:$K$38" spid="_x0000_s101448"/>
                </a:ext>
              </a:extLst>
            </xdr:cNvPicPr>
          </xdr:nvPicPr>
          <xdr:blipFill>
            <a:blip xmlns:r="http://schemas.openxmlformats.org/officeDocument/2006/relationships" r:embed="rId1"/>
            <a:srcRect/>
            <a:stretch>
              <a:fillRect/>
            </a:stretch>
          </xdr:blipFill>
          <xdr:spPr bwMode="auto">
            <a:xfrm>
              <a:off x="10791825" y="6950077"/>
              <a:ext cx="7895206" cy="1772761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176893</xdr:colOff>
      <xdr:row>35</xdr:row>
      <xdr:rowOff>305226</xdr:rowOff>
    </xdr:from>
    <xdr:to>
      <xdr:col>8</xdr:col>
      <xdr:colOff>630827</xdr:colOff>
      <xdr:row>36</xdr:row>
      <xdr:rowOff>642255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844143" y="19555251"/>
          <a:ext cx="1339759" cy="651354"/>
          <a:chOff x="6224086" y="59192653"/>
          <a:chExt cx="2124065" cy="297132"/>
        </a:xfrm>
      </xdr:grpSpPr>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582930</xdr:colOff>
      <xdr:row>0</xdr:row>
      <xdr:rowOff>13607</xdr:rowOff>
    </xdr:from>
    <xdr:to>
      <xdr:col>14</xdr:col>
      <xdr:colOff>2466975</xdr:colOff>
      <xdr:row>2</xdr:row>
      <xdr:rowOff>26894</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0317480" y="13607"/>
          <a:ext cx="3322320" cy="651462"/>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00000000-0008-0000-0500-000006000000}"/>
            </a:ext>
          </a:extLst>
        </xdr:cNvPr>
        <xdr:cNvSpPr/>
      </xdr:nvSpPr>
      <xdr:spPr>
        <a:xfrm>
          <a:off x="10613090" y="147676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190501</xdr:rowOff>
    </xdr:from>
    <xdr:to>
      <xdr:col>14</xdr:col>
      <xdr:colOff>2762585</xdr:colOff>
      <xdr:row>25</xdr:row>
      <xdr:rowOff>232187</xdr:rowOff>
    </xdr:to>
    <xdr:sp macro="" textlink="">
      <xdr:nvSpPr>
        <xdr:cNvPr id="7" name="吹き出し: 四角形 7">
          <a:extLst>
            <a:ext uri="{FF2B5EF4-FFF2-40B4-BE49-F238E27FC236}">
              <a16:creationId xmlns:a16="http://schemas.microsoft.com/office/drawing/2014/main" id="{00000000-0008-0000-0500-000007000000}"/>
            </a:ext>
          </a:extLst>
        </xdr:cNvPr>
        <xdr:cNvSpPr/>
      </xdr:nvSpPr>
      <xdr:spPr>
        <a:xfrm>
          <a:off x="10613090" y="14411326"/>
          <a:ext cx="3322320" cy="82273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b="1">
              <a:solidFill>
                <a:sysClr val="windowText" lastClr="000000"/>
              </a:solidFill>
            </a:rPr>
            <a:t>インプットシートによる入力がし難い場合はこちらの手入力欄をご使用ください。</a:t>
          </a:r>
          <a:endParaRPr kumimoji="1" lang="en-US" altLang="ja-JP" sz="1050" b="1">
            <a:solidFill>
              <a:sysClr val="windowText" lastClr="000000"/>
            </a:solidFill>
          </a:endParaRPr>
        </a:p>
        <a:p>
          <a:pPr algn="l"/>
          <a:r>
            <a:rPr kumimoji="1" lang="ja-JP" altLang="en-US" sz="1050" b="1">
              <a:solidFill>
                <a:sysClr val="windowText" lastClr="000000"/>
              </a:solidFill>
            </a:rPr>
            <a:t>インプットシート使用の場合は空欄にしてください。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44</xdr:col>
      <xdr:colOff>0</xdr:colOff>
      <xdr:row>11</xdr:row>
      <xdr:rowOff>0</xdr:rowOff>
    </xdr:from>
    <xdr:to>
      <xdr:col>69</xdr:col>
      <xdr:colOff>7620</xdr:colOff>
      <xdr:row>53</xdr:row>
      <xdr:rowOff>7620</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8800" y="1844040"/>
          <a:ext cx="1524762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9BB79E2E-0543-45C1-80A9-3F8C8C07F7D9}"/>
            </a:ext>
          </a:extLst>
        </xdr:cNvPr>
        <xdr:cNvPicPr>
          <a:picLocks noChangeAspect="1"/>
        </xdr:cNvPicPr>
      </xdr:nvPicPr>
      <xdr:blipFill>
        <a:blip xmlns:r="http://schemas.openxmlformats.org/officeDocument/2006/relationships" r:embed="rId1"/>
        <a:stretch>
          <a:fillRect/>
        </a:stretch>
      </xdr:blipFill>
      <xdr:spPr>
        <a:xfrm>
          <a:off x="9096375" y="323850"/>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26101\Redirec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999%20&#26410;&#23450;&#21407;&#31295;\002%20&#20316;&#26989;&#29992;&#12501;&#12457;&#12523;&#12480;\&#26085;&#32622;\&#21161;&#25104;&#20107;&#26989;\&#26032;&#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26101\Redirect$\SVR11101\06.&#25391;&#33288;&#35506;\700%20&#21161;&#25104;&#26989;&#21209;\750%20&#23436;&#20102;&#22577;&#21578;\012%20&#24179;&#25104;27&#24180;&#24230;&#21161;&#25104;&#20998;\(&#23436;&#20102;&#29992;&#65289;H27&#21161;&#25104;&#37329;&#20966;&#29702;&#31807;%20-%20&#259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93"/>
  <sheetViews>
    <sheetView tabSelected="1" view="pageBreakPreview" zoomScale="40" zoomScaleNormal="40" zoomScaleSheetLayoutView="40" workbookViewId="0">
      <selection activeCell="V19" sqref="V19:X19"/>
    </sheetView>
  </sheetViews>
  <sheetFormatPr defaultRowHeight="13.5"/>
  <cols>
    <col min="1" max="4" width="8.875" style="167"/>
    <col min="5" max="5" width="4.625" style="167" customWidth="1"/>
    <col min="6" max="7" width="8.875" style="167"/>
    <col min="8" max="8" width="14.125" style="167" customWidth="1"/>
    <col min="9" max="9" width="8.875" style="167"/>
    <col min="10" max="10" width="31.875" style="167" customWidth="1"/>
    <col min="11" max="12" width="8.875" style="167"/>
    <col min="13" max="13" width="22.5" style="167" customWidth="1"/>
    <col min="14" max="23" width="8.875" style="167"/>
    <col min="24" max="24" width="24.875" style="167" customWidth="1"/>
    <col min="25" max="25" width="8.875" style="167"/>
    <col min="26" max="26" width="4.375" style="167" customWidth="1"/>
    <col min="27" max="27" width="8.875" style="167"/>
  </cols>
  <sheetData>
    <row r="1" spans="2:27" ht="14.25" thickBot="1"/>
    <row r="2" spans="2:27" ht="14.25" thickTop="1">
      <c r="O2" s="168"/>
      <c r="P2" s="506" t="s">
        <v>382</v>
      </c>
      <c r="Q2" s="507"/>
      <c r="R2" s="507"/>
      <c r="S2" s="507"/>
      <c r="T2" s="507"/>
      <c r="U2" s="507"/>
      <c r="V2" s="507"/>
      <c r="W2" s="507"/>
      <c r="X2" s="507"/>
      <c r="Y2" s="507"/>
      <c r="Z2" s="507"/>
      <c r="AA2" s="508"/>
    </row>
    <row r="3" spans="2:27">
      <c r="D3" s="515" t="s">
        <v>1269</v>
      </c>
      <c r="E3" s="516"/>
      <c r="F3" s="516"/>
      <c r="G3" s="516"/>
      <c r="H3" s="516"/>
      <c r="I3" s="516"/>
      <c r="J3" s="516"/>
      <c r="K3" s="516"/>
      <c r="L3" s="482"/>
      <c r="O3" s="168"/>
      <c r="P3" s="509"/>
      <c r="Q3" s="510"/>
      <c r="R3" s="510"/>
      <c r="S3" s="510"/>
      <c r="T3" s="510"/>
      <c r="U3" s="510"/>
      <c r="V3" s="510"/>
      <c r="W3" s="510"/>
      <c r="X3" s="510"/>
      <c r="Y3" s="510"/>
      <c r="Z3" s="510"/>
      <c r="AA3" s="511"/>
    </row>
    <row r="4" spans="2:27">
      <c r="D4" s="517"/>
      <c r="E4" s="518"/>
      <c r="F4" s="518"/>
      <c r="G4" s="518"/>
      <c r="H4" s="518"/>
      <c r="I4" s="518"/>
      <c r="J4" s="518"/>
      <c r="K4" s="518"/>
      <c r="L4" s="519"/>
      <c r="O4" s="168"/>
      <c r="P4" s="509"/>
      <c r="Q4" s="510"/>
      <c r="R4" s="510"/>
      <c r="S4" s="510"/>
      <c r="T4" s="510"/>
      <c r="U4" s="510"/>
      <c r="V4" s="510"/>
      <c r="W4" s="510"/>
      <c r="X4" s="510"/>
      <c r="Y4" s="510"/>
      <c r="Z4" s="510"/>
      <c r="AA4" s="511"/>
    </row>
    <row r="5" spans="2:27" ht="14.25" thickBot="1">
      <c r="D5" s="483"/>
      <c r="E5" s="484"/>
      <c r="F5" s="484"/>
      <c r="G5" s="484"/>
      <c r="H5" s="484"/>
      <c r="I5" s="484"/>
      <c r="J5" s="484"/>
      <c r="K5" s="484"/>
      <c r="L5" s="485"/>
      <c r="O5" s="168"/>
      <c r="P5" s="512"/>
      <c r="Q5" s="513"/>
      <c r="R5" s="513"/>
      <c r="S5" s="513"/>
      <c r="T5" s="513"/>
      <c r="U5" s="513"/>
      <c r="V5" s="513"/>
      <c r="W5" s="513"/>
      <c r="X5" s="513"/>
      <c r="Y5" s="513"/>
      <c r="Z5" s="513"/>
      <c r="AA5" s="514"/>
    </row>
    <row r="6" spans="2:27" ht="14.25" thickTop="1">
      <c r="N6" s="169"/>
      <c r="O6" s="169"/>
      <c r="P6" s="169"/>
      <c r="Q6" s="169"/>
      <c r="R6" s="169"/>
      <c r="S6" s="169"/>
      <c r="T6" s="169"/>
      <c r="U6" s="169"/>
      <c r="V6" s="169"/>
      <c r="W6" s="169"/>
    </row>
    <row r="7" spans="2:27" ht="25.35" customHeight="1">
      <c r="K7" s="515" t="s">
        <v>30</v>
      </c>
      <c r="L7" s="472"/>
      <c r="M7" s="473"/>
      <c r="N7" s="520">
        <f>要望書!J9</f>
        <v>0</v>
      </c>
      <c r="O7" s="521"/>
      <c r="P7" s="521"/>
      <c r="Q7" s="521"/>
      <c r="R7" s="521"/>
      <c r="S7" s="521"/>
      <c r="T7" s="521"/>
      <c r="U7" s="524">
        <f>要望書!J11</f>
        <v>0</v>
      </c>
      <c r="V7" s="524"/>
      <c r="W7" s="524"/>
      <c r="X7" s="524"/>
      <c r="Y7" s="524"/>
      <c r="Z7" s="524"/>
      <c r="AA7" s="525"/>
    </row>
    <row r="8" spans="2:27" ht="25.35" customHeight="1">
      <c r="K8" s="477"/>
      <c r="L8" s="478"/>
      <c r="M8" s="479"/>
      <c r="N8" s="522"/>
      <c r="O8" s="523"/>
      <c r="P8" s="523"/>
      <c r="Q8" s="523"/>
      <c r="R8" s="523"/>
      <c r="S8" s="523"/>
      <c r="T8" s="523"/>
      <c r="U8" s="526"/>
      <c r="V8" s="526"/>
      <c r="W8" s="526"/>
      <c r="X8" s="526"/>
      <c r="Y8" s="526"/>
      <c r="Z8" s="526"/>
      <c r="AA8" s="527"/>
    </row>
    <row r="10" spans="2:27" ht="33" customHeight="1">
      <c r="D10" s="505" t="s">
        <v>385</v>
      </c>
      <c r="E10" s="505"/>
      <c r="F10" s="505"/>
      <c r="G10" s="505"/>
      <c r="H10" s="505"/>
      <c r="I10" s="505"/>
      <c r="J10" s="505"/>
      <c r="K10" s="505"/>
      <c r="L10" s="505"/>
      <c r="M10" s="505"/>
      <c r="N10" s="505"/>
      <c r="O10" s="505"/>
      <c r="P10" s="505"/>
      <c r="Q10" s="505"/>
      <c r="R10" s="505"/>
      <c r="S10" s="505"/>
      <c r="T10" s="505"/>
      <c r="U10" s="505"/>
      <c r="V10" s="505"/>
      <c r="W10" s="505"/>
      <c r="X10" s="505"/>
      <c r="Y10" s="505"/>
      <c r="Z10" s="505"/>
      <c r="AA10" s="505"/>
    </row>
    <row r="11" spans="2:27" ht="33" customHeight="1">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row>
    <row r="12" spans="2:27">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row>
    <row r="13" spans="2:27">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2:27" ht="35.1" customHeight="1">
      <c r="B14" s="470" t="s">
        <v>438</v>
      </c>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row>
    <row r="15" spans="2:27" ht="35.1" customHeight="1">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row>
    <row r="16" spans="2:27" ht="19.350000000000001" customHeight="1">
      <c r="D16" s="171"/>
      <c r="E16" s="171"/>
      <c r="F16" s="171"/>
      <c r="G16" s="171"/>
      <c r="H16" s="171"/>
    </row>
    <row r="17" spans="1:25" ht="18.75" customHeight="1">
      <c r="A17" s="168"/>
      <c r="B17" s="471" t="s">
        <v>146</v>
      </c>
      <c r="C17" s="472"/>
      <c r="D17" s="472"/>
      <c r="E17" s="472"/>
      <c r="F17" s="472"/>
      <c r="G17" s="472"/>
      <c r="H17" s="472"/>
      <c r="I17" s="472"/>
      <c r="J17" s="473"/>
      <c r="K17" s="471" t="s">
        <v>140</v>
      </c>
      <c r="L17" s="472"/>
      <c r="M17" s="472"/>
      <c r="N17" s="472"/>
      <c r="O17" s="472"/>
      <c r="P17" s="472"/>
      <c r="Q17" s="472"/>
      <c r="R17" s="472"/>
      <c r="S17" s="472"/>
      <c r="T17" s="472"/>
      <c r="U17" s="473"/>
      <c r="V17" s="480" t="s">
        <v>145</v>
      </c>
      <c r="W17" s="481"/>
      <c r="X17" s="482"/>
    </row>
    <row r="18" spans="1:25" ht="18.75" customHeight="1" thickBot="1">
      <c r="A18" s="168"/>
      <c r="B18" s="474"/>
      <c r="C18" s="475"/>
      <c r="D18" s="475"/>
      <c r="E18" s="475"/>
      <c r="F18" s="475"/>
      <c r="G18" s="475"/>
      <c r="H18" s="475"/>
      <c r="I18" s="475"/>
      <c r="J18" s="476"/>
      <c r="K18" s="477"/>
      <c r="L18" s="478"/>
      <c r="M18" s="478"/>
      <c r="N18" s="478"/>
      <c r="O18" s="478"/>
      <c r="P18" s="478"/>
      <c r="Q18" s="478"/>
      <c r="R18" s="478"/>
      <c r="S18" s="478"/>
      <c r="T18" s="478"/>
      <c r="U18" s="479"/>
      <c r="V18" s="483"/>
      <c r="W18" s="484"/>
      <c r="X18" s="485"/>
    </row>
    <row r="19" spans="1:25" ht="171.75" customHeight="1" thickTop="1">
      <c r="A19" s="168"/>
      <c r="B19" s="423" t="s">
        <v>1265</v>
      </c>
      <c r="C19" s="426" t="s">
        <v>364</v>
      </c>
      <c r="D19" s="355" t="s">
        <v>1224</v>
      </c>
      <c r="E19" s="356"/>
      <c r="F19" s="356"/>
      <c r="G19" s="356"/>
      <c r="H19" s="356"/>
      <c r="I19" s="356"/>
      <c r="J19" s="356"/>
      <c r="K19" s="429" t="s">
        <v>1261</v>
      </c>
      <c r="L19" s="500"/>
      <c r="M19" s="500"/>
      <c r="N19" s="500"/>
      <c r="O19" s="500"/>
      <c r="P19" s="500"/>
      <c r="Q19" s="500"/>
      <c r="R19" s="500"/>
      <c r="S19" s="500"/>
      <c r="T19" s="500"/>
      <c r="U19" s="501"/>
      <c r="V19" s="502" t="s">
        <v>366</v>
      </c>
      <c r="W19" s="503"/>
      <c r="X19" s="504"/>
    </row>
    <row r="20" spans="1:25" ht="20.100000000000001" customHeight="1">
      <c r="A20" s="168"/>
      <c r="B20" s="424"/>
      <c r="C20" s="427"/>
      <c r="D20" s="486" t="s">
        <v>365</v>
      </c>
      <c r="E20" s="486"/>
      <c r="F20" s="486"/>
      <c r="G20" s="486"/>
      <c r="H20" s="486"/>
      <c r="I20" s="486"/>
      <c r="J20" s="487"/>
      <c r="K20" s="452" t="s">
        <v>161</v>
      </c>
      <c r="L20" s="492"/>
      <c r="M20" s="492"/>
      <c r="N20" s="492"/>
      <c r="O20" s="492"/>
      <c r="P20" s="492"/>
      <c r="Q20" s="492"/>
      <c r="R20" s="492"/>
      <c r="S20" s="492"/>
      <c r="T20" s="492"/>
      <c r="U20" s="493"/>
      <c r="V20" s="439" t="s">
        <v>366</v>
      </c>
      <c r="W20" s="440"/>
      <c r="X20" s="441"/>
    </row>
    <row r="21" spans="1:25" ht="20.100000000000001" customHeight="1">
      <c r="A21" s="168"/>
      <c r="B21" s="424"/>
      <c r="C21" s="427"/>
      <c r="D21" s="488"/>
      <c r="E21" s="488"/>
      <c r="F21" s="488"/>
      <c r="G21" s="488"/>
      <c r="H21" s="488"/>
      <c r="I21" s="488"/>
      <c r="J21" s="489"/>
      <c r="K21" s="494"/>
      <c r="L21" s="495"/>
      <c r="M21" s="495"/>
      <c r="N21" s="495"/>
      <c r="O21" s="495"/>
      <c r="P21" s="495"/>
      <c r="Q21" s="495"/>
      <c r="R21" s="495"/>
      <c r="S21" s="495"/>
      <c r="T21" s="495"/>
      <c r="U21" s="496"/>
      <c r="V21" s="442"/>
      <c r="W21" s="443"/>
      <c r="X21" s="444"/>
    </row>
    <row r="22" spans="1:25" ht="20.100000000000001" customHeight="1">
      <c r="A22" s="168"/>
      <c r="B22" s="424"/>
      <c r="C22" s="427"/>
      <c r="D22" s="490"/>
      <c r="E22" s="490"/>
      <c r="F22" s="490"/>
      <c r="G22" s="490"/>
      <c r="H22" s="490"/>
      <c r="I22" s="490"/>
      <c r="J22" s="491"/>
      <c r="K22" s="497"/>
      <c r="L22" s="498"/>
      <c r="M22" s="498"/>
      <c r="N22" s="498"/>
      <c r="O22" s="498"/>
      <c r="P22" s="498"/>
      <c r="Q22" s="498"/>
      <c r="R22" s="498"/>
      <c r="S22" s="498"/>
      <c r="T22" s="498"/>
      <c r="U22" s="499"/>
      <c r="V22" s="442"/>
      <c r="W22" s="443"/>
      <c r="X22" s="444"/>
      <c r="Y22" s="168"/>
    </row>
    <row r="23" spans="1:25" ht="20.100000000000001" customHeight="1">
      <c r="A23" s="168"/>
      <c r="B23" s="424"/>
      <c r="C23" s="427"/>
      <c r="D23" s="486" t="s">
        <v>367</v>
      </c>
      <c r="E23" s="486"/>
      <c r="F23" s="486"/>
      <c r="G23" s="486"/>
      <c r="H23" s="486"/>
      <c r="I23" s="486"/>
      <c r="J23" s="487"/>
      <c r="K23" s="494" t="s">
        <v>190</v>
      </c>
      <c r="L23" s="495"/>
      <c r="M23" s="495"/>
      <c r="N23" s="495"/>
      <c r="O23" s="495"/>
      <c r="P23" s="495"/>
      <c r="Q23" s="495"/>
      <c r="R23" s="495"/>
      <c r="S23" s="495"/>
      <c r="T23" s="495"/>
      <c r="U23" s="496"/>
      <c r="V23" s="439" t="s">
        <v>1260</v>
      </c>
      <c r="W23" s="440"/>
      <c r="X23" s="441"/>
    </row>
    <row r="24" spans="1:25" ht="20.100000000000001" customHeight="1">
      <c r="A24" s="168"/>
      <c r="B24" s="424"/>
      <c r="C24" s="427"/>
      <c r="D24" s="488"/>
      <c r="E24" s="488"/>
      <c r="F24" s="488"/>
      <c r="G24" s="488"/>
      <c r="H24" s="488"/>
      <c r="I24" s="488"/>
      <c r="J24" s="489"/>
      <c r="K24" s="494"/>
      <c r="L24" s="495"/>
      <c r="M24" s="495"/>
      <c r="N24" s="495"/>
      <c r="O24" s="495"/>
      <c r="P24" s="495"/>
      <c r="Q24" s="495"/>
      <c r="R24" s="495"/>
      <c r="S24" s="495"/>
      <c r="T24" s="495"/>
      <c r="U24" s="496"/>
      <c r="V24" s="442"/>
      <c r="W24" s="443"/>
      <c r="X24" s="444"/>
    </row>
    <row r="25" spans="1:25" ht="20.100000000000001" customHeight="1">
      <c r="A25" s="168"/>
      <c r="B25" s="424"/>
      <c r="C25" s="427"/>
      <c r="D25" s="488"/>
      <c r="E25" s="488"/>
      <c r="F25" s="488"/>
      <c r="G25" s="488"/>
      <c r="H25" s="488"/>
      <c r="I25" s="488"/>
      <c r="J25" s="489"/>
      <c r="K25" s="497"/>
      <c r="L25" s="498"/>
      <c r="M25" s="498"/>
      <c r="N25" s="498"/>
      <c r="O25" s="498"/>
      <c r="P25" s="498"/>
      <c r="Q25" s="498"/>
      <c r="R25" s="498"/>
      <c r="S25" s="498"/>
      <c r="T25" s="498"/>
      <c r="U25" s="499"/>
      <c r="V25" s="442"/>
      <c r="W25" s="443"/>
      <c r="X25" s="444"/>
      <c r="Y25" s="168"/>
    </row>
    <row r="26" spans="1:25" ht="20.100000000000001" customHeight="1">
      <c r="A26" s="168"/>
      <c r="B26" s="424"/>
      <c r="C26" s="427"/>
      <c r="D26" s="488"/>
      <c r="E26" s="488"/>
      <c r="F26" s="488"/>
      <c r="G26" s="488"/>
      <c r="H26" s="488"/>
      <c r="I26" s="488"/>
      <c r="J26" s="489"/>
      <c r="K26" s="452" t="s">
        <v>152</v>
      </c>
      <c r="L26" s="492"/>
      <c r="M26" s="492"/>
      <c r="N26" s="492"/>
      <c r="O26" s="492"/>
      <c r="P26" s="492"/>
      <c r="Q26" s="492"/>
      <c r="R26" s="492"/>
      <c r="S26" s="492"/>
      <c r="T26" s="492"/>
      <c r="U26" s="493"/>
      <c r="V26" s="439" t="s">
        <v>26</v>
      </c>
      <c r="W26" s="440"/>
      <c r="X26" s="441"/>
      <c r="Y26" s="168"/>
    </row>
    <row r="27" spans="1:25" ht="20.100000000000001" customHeight="1">
      <c r="A27" s="168"/>
      <c r="B27" s="424"/>
      <c r="C27" s="427"/>
      <c r="D27" s="488"/>
      <c r="E27" s="488"/>
      <c r="F27" s="488"/>
      <c r="G27" s="488"/>
      <c r="H27" s="488"/>
      <c r="I27" s="488"/>
      <c r="J27" s="489"/>
      <c r="K27" s="494"/>
      <c r="L27" s="495"/>
      <c r="M27" s="495"/>
      <c r="N27" s="495"/>
      <c r="O27" s="495"/>
      <c r="P27" s="495"/>
      <c r="Q27" s="495"/>
      <c r="R27" s="495"/>
      <c r="S27" s="495"/>
      <c r="T27" s="495"/>
      <c r="U27" s="496"/>
      <c r="V27" s="442"/>
      <c r="W27" s="443"/>
      <c r="X27" s="444"/>
      <c r="Y27" s="168"/>
    </row>
    <row r="28" spans="1:25" ht="20.100000000000001" customHeight="1">
      <c r="A28" s="168"/>
      <c r="B28" s="424"/>
      <c r="C28" s="427"/>
      <c r="D28" s="490"/>
      <c r="E28" s="490"/>
      <c r="F28" s="490"/>
      <c r="G28" s="490"/>
      <c r="H28" s="490"/>
      <c r="I28" s="490"/>
      <c r="J28" s="491"/>
      <c r="K28" s="497"/>
      <c r="L28" s="498"/>
      <c r="M28" s="498"/>
      <c r="N28" s="498"/>
      <c r="O28" s="498"/>
      <c r="P28" s="498"/>
      <c r="Q28" s="498"/>
      <c r="R28" s="498"/>
      <c r="S28" s="498"/>
      <c r="T28" s="498"/>
      <c r="U28" s="499"/>
      <c r="V28" s="442"/>
      <c r="W28" s="443"/>
      <c r="X28" s="444"/>
      <c r="Y28" s="168"/>
    </row>
    <row r="29" spans="1:25" ht="20.100000000000001" customHeight="1">
      <c r="B29" s="424"/>
      <c r="C29" s="427"/>
      <c r="D29" s="448" t="s">
        <v>368</v>
      </c>
      <c r="E29" s="448"/>
      <c r="F29" s="448"/>
      <c r="G29" s="448"/>
      <c r="H29" s="448"/>
      <c r="I29" s="448"/>
      <c r="J29" s="449"/>
      <c r="K29" s="398" t="s">
        <v>154</v>
      </c>
      <c r="L29" s="399"/>
      <c r="M29" s="399"/>
      <c r="N29" s="399"/>
      <c r="O29" s="399"/>
      <c r="P29" s="399"/>
      <c r="Q29" s="399"/>
      <c r="R29" s="399"/>
      <c r="S29" s="399"/>
      <c r="T29" s="399"/>
      <c r="U29" s="400"/>
      <c r="V29" s="439" t="s">
        <v>26</v>
      </c>
      <c r="W29" s="440"/>
      <c r="X29" s="441"/>
    </row>
    <row r="30" spans="1:25" ht="20.100000000000001" customHeight="1">
      <c r="B30" s="424"/>
      <c r="C30" s="427"/>
      <c r="D30" s="448"/>
      <c r="E30" s="448"/>
      <c r="F30" s="448"/>
      <c r="G30" s="448"/>
      <c r="H30" s="448"/>
      <c r="I30" s="448"/>
      <c r="J30" s="449"/>
      <c r="K30" s="398"/>
      <c r="L30" s="399"/>
      <c r="M30" s="399"/>
      <c r="N30" s="399"/>
      <c r="O30" s="399"/>
      <c r="P30" s="399"/>
      <c r="Q30" s="399"/>
      <c r="R30" s="399"/>
      <c r="S30" s="399"/>
      <c r="T30" s="399"/>
      <c r="U30" s="400"/>
      <c r="V30" s="442"/>
      <c r="W30" s="443"/>
      <c r="X30" s="444"/>
    </row>
    <row r="31" spans="1:25" ht="20.100000000000001" customHeight="1">
      <c r="B31" s="424"/>
      <c r="C31" s="427"/>
      <c r="D31" s="450"/>
      <c r="E31" s="450"/>
      <c r="F31" s="450"/>
      <c r="G31" s="450"/>
      <c r="H31" s="450"/>
      <c r="I31" s="450"/>
      <c r="J31" s="451"/>
      <c r="K31" s="401"/>
      <c r="L31" s="402"/>
      <c r="M31" s="402"/>
      <c r="N31" s="402"/>
      <c r="O31" s="402"/>
      <c r="P31" s="402"/>
      <c r="Q31" s="402"/>
      <c r="R31" s="402"/>
      <c r="S31" s="402"/>
      <c r="T31" s="402"/>
      <c r="U31" s="403"/>
      <c r="V31" s="442"/>
      <c r="W31" s="443"/>
      <c r="X31" s="444"/>
    </row>
    <row r="32" spans="1:25" ht="20.100000000000001" customHeight="1">
      <c r="B32" s="424"/>
      <c r="C32" s="427"/>
      <c r="D32" s="462" t="s">
        <v>369</v>
      </c>
      <c r="E32" s="462"/>
      <c r="F32" s="462"/>
      <c r="G32" s="462"/>
      <c r="H32" s="462"/>
      <c r="I32" s="462"/>
      <c r="J32" s="463"/>
      <c r="K32" s="398" t="s">
        <v>370</v>
      </c>
      <c r="L32" s="399"/>
      <c r="M32" s="399"/>
      <c r="N32" s="399"/>
      <c r="O32" s="399"/>
      <c r="P32" s="399"/>
      <c r="Q32" s="399"/>
      <c r="R32" s="399"/>
      <c r="S32" s="399"/>
      <c r="T32" s="399"/>
      <c r="U32" s="400"/>
      <c r="V32" s="439" t="s">
        <v>26</v>
      </c>
      <c r="W32" s="440"/>
      <c r="X32" s="441"/>
    </row>
    <row r="33" spans="2:24" ht="20.100000000000001" customHeight="1">
      <c r="B33" s="424"/>
      <c r="C33" s="427"/>
      <c r="D33" s="448"/>
      <c r="E33" s="448"/>
      <c r="F33" s="448"/>
      <c r="G33" s="448"/>
      <c r="H33" s="448"/>
      <c r="I33" s="448"/>
      <c r="J33" s="449"/>
      <c r="K33" s="398"/>
      <c r="L33" s="399"/>
      <c r="M33" s="399"/>
      <c r="N33" s="399"/>
      <c r="O33" s="399"/>
      <c r="P33" s="399"/>
      <c r="Q33" s="399"/>
      <c r="R33" s="399"/>
      <c r="S33" s="399"/>
      <c r="T33" s="399"/>
      <c r="U33" s="400"/>
      <c r="V33" s="442"/>
      <c r="W33" s="443"/>
      <c r="X33" s="444"/>
    </row>
    <row r="34" spans="2:24" ht="20.100000000000001" customHeight="1">
      <c r="B34" s="424"/>
      <c r="C34" s="427"/>
      <c r="D34" s="450"/>
      <c r="E34" s="450"/>
      <c r="F34" s="450"/>
      <c r="G34" s="450"/>
      <c r="H34" s="450"/>
      <c r="I34" s="450"/>
      <c r="J34" s="451"/>
      <c r="K34" s="401"/>
      <c r="L34" s="402"/>
      <c r="M34" s="402"/>
      <c r="N34" s="402"/>
      <c r="O34" s="402"/>
      <c r="P34" s="402"/>
      <c r="Q34" s="402"/>
      <c r="R34" s="402"/>
      <c r="S34" s="402"/>
      <c r="T34" s="402"/>
      <c r="U34" s="403"/>
      <c r="V34" s="442"/>
      <c r="W34" s="443"/>
      <c r="X34" s="444"/>
    </row>
    <row r="35" spans="2:24" ht="20.100000000000001" customHeight="1">
      <c r="B35" s="424"/>
      <c r="C35" s="427"/>
      <c r="D35" s="464" t="s">
        <v>371</v>
      </c>
      <c r="E35" s="464"/>
      <c r="F35" s="464"/>
      <c r="G35" s="464"/>
      <c r="H35" s="464"/>
      <c r="I35" s="464"/>
      <c r="J35" s="465"/>
      <c r="K35" s="357" t="s">
        <v>1262</v>
      </c>
      <c r="L35" s="405"/>
      <c r="M35" s="405"/>
      <c r="N35" s="405"/>
      <c r="O35" s="405"/>
      <c r="P35" s="405"/>
      <c r="Q35" s="405"/>
      <c r="R35" s="405"/>
      <c r="S35" s="405"/>
      <c r="T35" s="405"/>
      <c r="U35" s="406"/>
      <c r="V35" s="439" t="s">
        <v>26</v>
      </c>
      <c r="W35" s="440"/>
      <c r="X35" s="441"/>
    </row>
    <row r="36" spans="2:24" ht="20.100000000000001" customHeight="1">
      <c r="B36" s="424"/>
      <c r="C36" s="427"/>
      <c r="D36" s="466"/>
      <c r="E36" s="466"/>
      <c r="F36" s="466"/>
      <c r="G36" s="466"/>
      <c r="H36" s="466"/>
      <c r="I36" s="466"/>
      <c r="J36" s="467"/>
      <c r="K36" s="407"/>
      <c r="L36" s="408"/>
      <c r="M36" s="408"/>
      <c r="N36" s="408"/>
      <c r="O36" s="408"/>
      <c r="P36" s="408"/>
      <c r="Q36" s="408"/>
      <c r="R36" s="408"/>
      <c r="S36" s="408"/>
      <c r="T36" s="408"/>
      <c r="U36" s="409"/>
      <c r="V36" s="442"/>
      <c r="W36" s="443"/>
      <c r="X36" s="444"/>
    </row>
    <row r="37" spans="2:24" ht="20.100000000000001" customHeight="1">
      <c r="B37" s="424"/>
      <c r="C37" s="427"/>
      <c r="D37" s="466"/>
      <c r="E37" s="466"/>
      <c r="F37" s="466"/>
      <c r="G37" s="466"/>
      <c r="H37" s="466"/>
      <c r="I37" s="466"/>
      <c r="J37" s="467"/>
      <c r="K37" s="410"/>
      <c r="L37" s="411"/>
      <c r="M37" s="411"/>
      <c r="N37" s="411"/>
      <c r="O37" s="411"/>
      <c r="P37" s="411"/>
      <c r="Q37" s="411"/>
      <c r="R37" s="411"/>
      <c r="S37" s="411"/>
      <c r="T37" s="411"/>
      <c r="U37" s="412"/>
      <c r="V37" s="442"/>
      <c r="W37" s="443"/>
      <c r="X37" s="444"/>
    </row>
    <row r="38" spans="2:24" ht="20.100000000000001" customHeight="1">
      <c r="B38" s="424"/>
      <c r="C38" s="427"/>
      <c r="D38" s="466"/>
      <c r="E38" s="466"/>
      <c r="F38" s="466"/>
      <c r="G38" s="466"/>
      <c r="H38" s="466"/>
      <c r="I38" s="466"/>
      <c r="J38" s="467"/>
      <c r="K38" s="404" t="s">
        <v>191</v>
      </c>
      <c r="L38" s="405"/>
      <c r="M38" s="405"/>
      <c r="N38" s="405"/>
      <c r="O38" s="405"/>
      <c r="P38" s="405"/>
      <c r="Q38" s="405"/>
      <c r="R38" s="405"/>
      <c r="S38" s="405"/>
      <c r="T38" s="405"/>
      <c r="U38" s="406"/>
      <c r="V38" s="439" t="s">
        <v>26</v>
      </c>
      <c r="W38" s="440"/>
      <c r="X38" s="441"/>
    </row>
    <row r="39" spans="2:24" ht="20.100000000000001" customHeight="1">
      <c r="B39" s="424"/>
      <c r="C39" s="427"/>
      <c r="D39" s="466"/>
      <c r="E39" s="466"/>
      <c r="F39" s="466"/>
      <c r="G39" s="466"/>
      <c r="H39" s="466"/>
      <c r="I39" s="466"/>
      <c r="J39" s="467"/>
      <c r="K39" s="407"/>
      <c r="L39" s="408"/>
      <c r="M39" s="408"/>
      <c r="N39" s="408"/>
      <c r="O39" s="408"/>
      <c r="P39" s="408"/>
      <c r="Q39" s="408"/>
      <c r="R39" s="408"/>
      <c r="S39" s="408"/>
      <c r="T39" s="408"/>
      <c r="U39" s="409"/>
      <c r="V39" s="442"/>
      <c r="W39" s="443"/>
      <c r="X39" s="444"/>
    </row>
    <row r="40" spans="2:24" ht="20.100000000000001" customHeight="1">
      <c r="B40" s="424"/>
      <c r="C40" s="427"/>
      <c r="D40" s="468"/>
      <c r="E40" s="468"/>
      <c r="F40" s="468"/>
      <c r="G40" s="468"/>
      <c r="H40" s="468"/>
      <c r="I40" s="468"/>
      <c r="J40" s="469"/>
      <c r="K40" s="410"/>
      <c r="L40" s="411"/>
      <c r="M40" s="411"/>
      <c r="N40" s="411"/>
      <c r="O40" s="411"/>
      <c r="P40" s="411"/>
      <c r="Q40" s="411"/>
      <c r="R40" s="411"/>
      <c r="S40" s="411"/>
      <c r="T40" s="411"/>
      <c r="U40" s="412"/>
      <c r="V40" s="442"/>
      <c r="W40" s="443"/>
      <c r="X40" s="444"/>
    </row>
    <row r="41" spans="2:24" ht="20.100000000000001" customHeight="1">
      <c r="B41" s="424"/>
      <c r="C41" s="427"/>
      <c r="D41" s="431" t="s">
        <v>372</v>
      </c>
      <c r="E41" s="431"/>
      <c r="F41" s="431"/>
      <c r="G41" s="431"/>
      <c r="H41" s="431"/>
      <c r="I41" s="431"/>
      <c r="J41" s="432"/>
      <c r="K41" s="437" t="s">
        <v>188</v>
      </c>
      <c r="L41" s="396"/>
      <c r="M41" s="396"/>
      <c r="N41" s="396"/>
      <c r="O41" s="396"/>
      <c r="P41" s="396"/>
      <c r="Q41" s="396"/>
      <c r="R41" s="396"/>
      <c r="S41" s="396"/>
      <c r="T41" s="396"/>
      <c r="U41" s="397"/>
      <c r="V41" s="439" t="s">
        <v>26</v>
      </c>
      <c r="W41" s="440"/>
      <c r="X41" s="441"/>
    </row>
    <row r="42" spans="2:24" ht="20.100000000000001" customHeight="1">
      <c r="B42" s="424"/>
      <c r="C42" s="427"/>
      <c r="D42" s="433"/>
      <c r="E42" s="433"/>
      <c r="F42" s="433"/>
      <c r="G42" s="433"/>
      <c r="H42" s="433"/>
      <c r="I42" s="433"/>
      <c r="J42" s="434"/>
      <c r="K42" s="438"/>
      <c r="L42" s="399"/>
      <c r="M42" s="399"/>
      <c r="N42" s="399"/>
      <c r="O42" s="399"/>
      <c r="P42" s="399"/>
      <c r="Q42" s="399"/>
      <c r="R42" s="399"/>
      <c r="S42" s="399"/>
      <c r="T42" s="399"/>
      <c r="U42" s="400"/>
      <c r="V42" s="442"/>
      <c r="W42" s="443"/>
      <c r="X42" s="444"/>
    </row>
    <row r="43" spans="2:24" ht="20.100000000000001" customHeight="1">
      <c r="B43" s="424"/>
      <c r="C43" s="427"/>
      <c r="D43" s="433"/>
      <c r="E43" s="433"/>
      <c r="F43" s="433"/>
      <c r="G43" s="433"/>
      <c r="H43" s="433"/>
      <c r="I43" s="433"/>
      <c r="J43" s="434"/>
      <c r="K43" s="398"/>
      <c r="L43" s="399"/>
      <c r="M43" s="399"/>
      <c r="N43" s="399"/>
      <c r="O43" s="399"/>
      <c r="P43" s="399"/>
      <c r="Q43" s="399"/>
      <c r="R43" s="399"/>
      <c r="S43" s="399"/>
      <c r="T43" s="399"/>
      <c r="U43" s="400"/>
      <c r="V43" s="442"/>
      <c r="W43" s="443"/>
      <c r="X43" s="444"/>
    </row>
    <row r="44" spans="2:24" ht="20.100000000000001" customHeight="1">
      <c r="B44" s="424"/>
      <c r="C44" s="427"/>
      <c r="D44" s="435"/>
      <c r="E44" s="435"/>
      <c r="F44" s="435"/>
      <c r="G44" s="435"/>
      <c r="H44" s="435"/>
      <c r="I44" s="435"/>
      <c r="J44" s="436"/>
      <c r="K44" s="401"/>
      <c r="L44" s="402"/>
      <c r="M44" s="402"/>
      <c r="N44" s="402"/>
      <c r="O44" s="402"/>
      <c r="P44" s="402"/>
      <c r="Q44" s="402"/>
      <c r="R44" s="402"/>
      <c r="S44" s="402"/>
      <c r="T44" s="402"/>
      <c r="U44" s="403"/>
      <c r="V44" s="445"/>
      <c r="W44" s="446"/>
      <c r="X44" s="447"/>
    </row>
    <row r="45" spans="2:24" ht="20.100000000000001" customHeight="1">
      <c r="B45" s="424"/>
      <c r="C45" s="427"/>
      <c r="D45" s="448" t="s">
        <v>373</v>
      </c>
      <c r="E45" s="448"/>
      <c r="F45" s="448"/>
      <c r="G45" s="448"/>
      <c r="H45" s="448"/>
      <c r="I45" s="448"/>
      <c r="J45" s="449"/>
      <c r="K45" s="452" t="s">
        <v>192</v>
      </c>
      <c r="L45" s="453"/>
      <c r="M45" s="453"/>
      <c r="N45" s="453"/>
      <c r="O45" s="453"/>
      <c r="P45" s="453"/>
      <c r="Q45" s="453"/>
      <c r="R45" s="453"/>
      <c r="S45" s="453"/>
      <c r="T45" s="453"/>
      <c r="U45" s="454"/>
      <c r="V45" s="439" t="s">
        <v>26</v>
      </c>
      <c r="W45" s="440"/>
      <c r="X45" s="441"/>
    </row>
    <row r="46" spans="2:24" ht="20.100000000000001" customHeight="1">
      <c r="B46" s="424"/>
      <c r="C46" s="427"/>
      <c r="D46" s="448"/>
      <c r="E46" s="448"/>
      <c r="F46" s="448"/>
      <c r="G46" s="448"/>
      <c r="H46" s="448"/>
      <c r="I46" s="448"/>
      <c r="J46" s="449"/>
      <c r="K46" s="455"/>
      <c r="L46" s="456"/>
      <c r="M46" s="456"/>
      <c r="N46" s="456"/>
      <c r="O46" s="456"/>
      <c r="P46" s="456"/>
      <c r="Q46" s="456"/>
      <c r="R46" s="456"/>
      <c r="S46" s="456"/>
      <c r="T46" s="456"/>
      <c r="U46" s="457"/>
      <c r="V46" s="442"/>
      <c r="W46" s="443"/>
      <c r="X46" s="444"/>
    </row>
    <row r="47" spans="2:24" ht="20.100000000000001" customHeight="1">
      <c r="B47" s="424"/>
      <c r="C47" s="427"/>
      <c r="D47" s="448"/>
      <c r="E47" s="448"/>
      <c r="F47" s="448"/>
      <c r="G47" s="448"/>
      <c r="H47" s="448"/>
      <c r="I47" s="448"/>
      <c r="J47" s="449"/>
      <c r="K47" s="458"/>
      <c r="L47" s="459"/>
      <c r="M47" s="459"/>
      <c r="N47" s="459"/>
      <c r="O47" s="459"/>
      <c r="P47" s="459"/>
      <c r="Q47" s="459"/>
      <c r="R47" s="459"/>
      <c r="S47" s="459"/>
      <c r="T47" s="459"/>
      <c r="U47" s="460"/>
      <c r="V47" s="442"/>
      <c r="W47" s="443"/>
      <c r="X47" s="444"/>
    </row>
    <row r="48" spans="2:24" ht="20.100000000000001" customHeight="1">
      <c r="B48" s="424"/>
      <c r="C48" s="427"/>
      <c r="D48" s="448"/>
      <c r="E48" s="448"/>
      <c r="F48" s="448"/>
      <c r="G48" s="448"/>
      <c r="H48" s="448"/>
      <c r="I48" s="448"/>
      <c r="J48" s="449"/>
      <c r="K48" s="461" t="s">
        <v>189</v>
      </c>
      <c r="L48" s="453"/>
      <c r="M48" s="453"/>
      <c r="N48" s="453"/>
      <c r="O48" s="453"/>
      <c r="P48" s="453"/>
      <c r="Q48" s="453"/>
      <c r="R48" s="453"/>
      <c r="S48" s="453"/>
      <c r="T48" s="453"/>
      <c r="U48" s="454"/>
      <c r="V48" s="439" t="s">
        <v>26</v>
      </c>
      <c r="W48" s="440"/>
      <c r="X48" s="441"/>
    </row>
    <row r="49" spans="2:34" ht="20.100000000000001" customHeight="1">
      <c r="B49" s="424"/>
      <c r="C49" s="427"/>
      <c r="D49" s="448"/>
      <c r="E49" s="448"/>
      <c r="F49" s="448"/>
      <c r="G49" s="448"/>
      <c r="H49" s="448"/>
      <c r="I49" s="448"/>
      <c r="J49" s="449"/>
      <c r="K49" s="455"/>
      <c r="L49" s="456"/>
      <c r="M49" s="456"/>
      <c r="N49" s="456"/>
      <c r="O49" s="456"/>
      <c r="P49" s="456"/>
      <c r="Q49" s="456"/>
      <c r="R49" s="456"/>
      <c r="S49" s="456"/>
      <c r="T49" s="456"/>
      <c r="U49" s="457"/>
      <c r="V49" s="442"/>
      <c r="W49" s="443"/>
      <c r="X49" s="444"/>
    </row>
    <row r="50" spans="2:34" ht="20.100000000000001" customHeight="1">
      <c r="B50" s="424"/>
      <c r="C50" s="427"/>
      <c r="D50" s="448"/>
      <c r="E50" s="448"/>
      <c r="F50" s="448"/>
      <c r="G50" s="448"/>
      <c r="H50" s="448"/>
      <c r="I50" s="448"/>
      <c r="J50" s="449"/>
      <c r="K50" s="458"/>
      <c r="L50" s="459"/>
      <c r="M50" s="459"/>
      <c r="N50" s="459"/>
      <c r="O50" s="459"/>
      <c r="P50" s="459"/>
      <c r="Q50" s="459"/>
      <c r="R50" s="459"/>
      <c r="S50" s="459"/>
      <c r="T50" s="459"/>
      <c r="U50" s="460"/>
      <c r="V50" s="442"/>
      <c r="W50" s="443"/>
      <c r="X50" s="444"/>
    </row>
    <row r="51" spans="2:34" ht="20.100000000000001" customHeight="1">
      <c r="B51" s="424"/>
      <c r="C51" s="427"/>
      <c r="D51" s="448"/>
      <c r="E51" s="448"/>
      <c r="F51" s="448"/>
      <c r="G51" s="448"/>
      <c r="H51" s="448"/>
      <c r="I51" s="448"/>
      <c r="J51" s="449"/>
      <c r="K51" s="461" t="s">
        <v>153</v>
      </c>
      <c r="L51" s="453"/>
      <c r="M51" s="453"/>
      <c r="N51" s="453"/>
      <c r="O51" s="453"/>
      <c r="P51" s="453"/>
      <c r="Q51" s="453"/>
      <c r="R51" s="453"/>
      <c r="S51" s="453"/>
      <c r="T51" s="453"/>
      <c r="U51" s="454"/>
      <c r="V51" s="439" t="s">
        <v>26</v>
      </c>
      <c r="W51" s="440"/>
      <c r="X51" s="441"/>
    </row>
    <row r="52" spans="2:34" ht="20.100000000000001" customHeight="1">
      <c r="B52" s="424"/>
      <c r="C52" s="427"/>
      <c r="D52" s="448"/>
      <c r="E52" s="448"/>
      <c r="F52" s="448"/>
      <c r="G52" s="448"/>
      <c r="H52" s="448"/>
      <c r="I52" s="448"/>
      <c r="J52" s="449"/>
      <c r="K52" s="455"/>
      <c r="L52" s="456"/>
      <c r="M52" s="456"/>
      <c r="N52" s="456"/>
      <c r="O52" s="456"/>
      <c r="P52" s="456"/>
      <c r="Q52" s="456"/>
      <c r="R52" s="456"/>
      <c r="S52" s="456"/>
      <c r="T52" s="456"/>
      <c r="U52" s="457"/>
      <c r="V52" s="442"/>
      <c r="W52" s="443"/>
      <c r="X52" s="444"/>
    </row>
    <row r="53" spans="2:34" ht="20.100000000000001" customHeight="1">
      <c r="B53" s="424"/>
      <c r="C53" s="428"/>
      <c r="D53" s="450"/>
      <c r="E53" s="450"/>
      <c r="F53" s="450"/>
      <c r="G53" s="450"/>
      <c r="H53" s="450"/>
      <c r="I53" s="450"/>
      <c r="J53" s="451"/>
      <c r="K53" s="458"/>
      <c r="L53" s="459"/>
      <c r="M53" s="459"/>
      <c r="N53" s="459"/>
      <c r="O53" s="459"/>
      <c r="P53" s="459"/>
      <c r="Q53" s="459"/>
      <c r="R53" s="459"/>
      <c r="S53" s="459"/>
      <c r="T53" s="459"/>
      <c r="U53" s="460"/>
      <c r="V53" s="445"/>
      <c r="W53" s="446"/>
      <c r="X53" s="447"/>
    </row>
    <row r="54" spans="2:34" ht="80.45" customHeight="1">
      <c r="B54" s="424"/>
      <c r="C54" s="372" t="s">
        <v>405</v>
      </c>
      <c r="D54" s="356"/>
      <c r="E54" s="356"/>
      <c r="F54" s="356"/>
      <c r="G54" s="356"/>
      <c r="H54" s="356"/>
      <c r="I54" s="356"/>
      <c r="J54" s="356"/>
      <c r="K54" s="373" t="s">
        <v>374</v>
      </c>
      <c r="L54" s="374"/>
      <c r="M54" s="374"/>
      <c r="N54" s="374"/>
      <c r="O54" s="374"/>
      <c r="P54" s="374"/>
      <c r="Q54" s="374"/>
      <c r="R54" s="374"/>
      <c r="S54" s="374"/>
      <c r="T54" s="374"/>
      <c r="U54" s="374"/>
      <c r="V54" s="374"/>
      <c r="W54" s="374"/>
      <c r="X54" s="375"/>
    </row>
    <row r="55" spans="2:34" ht="20.100000000000001" customHeight="1">
      <c r="B55" s="424"/>
      <c r="C55" s="372" t="s">
        <v>406</v>
      </c>
      <c r="D55" s="376"/>
      <c r="E55" s="376"/>
      <c r="F55" s="376"/>
      <c r="G55" s="376"/>
      <c r="H55" s="376"/>
      <c r="I55" s="376"/>
      <c r="J55" s="376"/>
      <c r="K55" s="377" t="s">
        <v>383</v>
      </c>
      <c r="L55" s="378"/>
      <c r="M55" s="378"/>
      <c r="N55" s="378"/>
      <c r="O55" s="378"/>
      <c r="P55" s="378"/>
      <c r="Q55" s="378"/>
      <c r="R55" s="378"/>
      <c r="S55" s="378"/>
      <c r="T55" s="378"/>
      <c r="U55" s="379"/>
      <c r="V55" s="366" t="s">
        <v>26</v>
      </c>
      <c r="W55" s="367"/>
      <c r="X55" s="368"/>
    </row>
    <row r="56" spans="2:34" ht="20.100000000000001" customHeight="1">
      <c r="B56" s="424"/>
      <c r="C56" s="372"/>
      <c r="D56" s="376"/>
      <c r="E56" s="376"/>
      <c r="F56" s="376"/>
      <c r="G56" s="376"/>
      <c r="H56" s="376"/>
      <c r="I56" s="376"/>
      <c r="J56" s="376"/>
      <c r="K56" s="380"/>
      <c r="L56" s="381"/>
      <c r="M56" s="381"/>
      <c r="N56" s="381"/>
      <c r="O56" s="381"/>
      <c r="P56" s="381"/>
      <c r="Q56" s="381"/>
      <c r="R56" s="381"/>
      <c r="S56" s="381"/>
      <c r="T56" s="381"/>
      <c r="U56" s="382"/>
      <c r="V56" s="369"/>
      <c r="W56" s="370"/>
      <c r="X56" s="371"/>
    </row>
    <row r="57" spans="2:34" ht="20.100000000000001" customHeight="1">
      <c r="B57" s="424"/>
      <c r="C57" s="372"/>
      <c r="D57" s="376"/>
      <c r="E57" s="376"/>
      <c r="F57" s="376"/>
      <c r="G57" s="376"/>
      <c r="H57" s="376"/>
      <c r="I57" s="376"/>
      <c r="J57" s="376"/>
      <c r="K57" s="380"/>
      <c r="L57" s="381"/>
      <c r="M57" s="381"/>
      <c r="N57" s="381"/>
      <c r="O57" s="381"/>
      <c r="P57" s="381"/>
      <c r="Q57" s="381"/>
      <c r="R57" s="381"/>
      <c r="S57" s="381"/>
      <c r="T57" s="381"/>
      <c r="U57" s="382"/>
      <c r="V57" s="369"/>
      <c r="W57" s="370"/>
      <c r="X57" s="371"/>
    </row>
    <row r="58" spans="2:34" ht="20.100000000000001" customHeight="1">
      <c r="B58" s="424"/>
      <c r="C58" s="372"/>
      <c r="D58" s="376"/>
      <c r="E58" s="376"/>
      <c r="F58" s="376"/>
      <c r="G58" s="376"/>
      <c r="H58" s="376"/>
      <c r="I58" s="376"/>
      <c r="J58" s="376"/>
      <c r="K58" s="380"/>
      <c r="L58" s="381"/>
      <c r="M58" s="381"/>
      <c r="N58" s="381"/>
      <c r="O58" s="381"/>
      <c r="P58" s="381"/>
      <c r="Q58" s="381"/>
      <c r="R58" s="381"/>
      <c r="S58" s="381"/>
      <c r="T58" s="381"/>
      <c r="U58" s="382"/>
      <c r="V58" s="369"/>
      <c r="W58" s="370"/>
      <c r="X58" s="371"/>
    </row>
    <row r="59" spans="2:34" ht="20.100000000000001" customHeight="1">
      <c r="B59" s="424"/>
      <c r="C59" s="372"/>
      <c r="D59" s="376"/>
      <c r="E59" s="376"/>
      <c r="F59" s="376"/>
      <c r="G59" s="376"/>
      <c r="H59" s="376"/>
      <c r="I59" s="376"/>
      <c r="J59" s="376"/>
      <c r="K59" s="383"/>
      <c r="L59" s="384"/>
      <c r="M59" s="384"/>
      <c r="N59" s="384"/>
      <c r="O59" s="384"/>
      <c r="P59" s="384"/>
      <c r="Q59" s="384"/>
      <c r="R59" s="384"/>
      <c r="S59" s="384"/>
      <c r="T59" s="384"/>
      <c r="U59" s="385"/>
      <c r="V59" s="386"/>
      <c r="W59" s="387"/>
      <c r="X59" s="388"/>
    </row>
    <row r="60" spans="2:34" ht="49.7" customHeight="1">
      <c r="B60" s="424"/>
      <c r="C60" s="372"/>
      <c r="D60" s="376"/>
      <c r="E60" s="376"/>
      <c r="F60" s="376"/>
      <c r="G60" s="376"/>
      <c r="H60" s="376"/>
      <c r="I60" s="376"/>
      <c r="J60" s="376"/>
      <c r="K60" s="389" t="s">
        <v>384</v>
      </c>
      <c r="L60" s="390"/>
      <c r="M60" s="390"/>
      <c r="N60" s="390"/>
      <c r="O60" s="390"/>
      <c r="P60" s="390"/>
      <c r="Q60" s="390"/>
      <c r="R60" s="390"/>
      <c r="S60" s="390"/>
      <c r="T60" s="390"/>
      <c r="U60" s="391"/>
      <c r="V60" s="392" t="s">
        <v>26</v>
      </c>
      <c r="W60" s="393"/>
      <c r="X60" s="394"/>
    </row>
    <row r="61" spans="2:34" ht="20.100000000000001" customHeight="1">
      <c r="B61" s="424"/>
      <c r="C61" s="372"/>
      <c r="D61" s="376"/>
      <c r="E61" s="376"/>
      <c r="F61" s="376"/>
      <c r="G61" s="376"/>
      <c r="H61" s="376"/>
      <c r="I61" s="376"/>
      <c r="J61" s="376"/>
      <c r="K61" s="395" t="s">
        <v>147</v>
      </c>
      <c r="L61" s="396"/>
      <c r="M61" s="396"/>
      <c r="N61" s="396"/>
      <c r="O61" s="396"/>
      <c r="P61" s="396"/>
      <c r="Q61" s="396"/>
      <c r="R61" s="396"/>
      <c r="S61" s="396"/>
      <c r="T61" s="396"/>
      <c r="U61" s="397"/>
      <c r="V61" s="366" t="s">
        <v>26</v>
      </c>
      <c r="W61" s="367"/>
      <c r="X61" s="368"/>
      <c r="AH61" s="172"/>
    </row>
    <row r="62" spans="2:34" ht="20.100000000000001" customHeight="1">
      <c r="B62" s="424"/>
      <c r="C62" s="372"/>
      <c r="D62" s="376"/>
      <c r="E62" s="376"/>
      <c r="F62" s="376"/>
      <c r="G62" s="376"/>
      <c r="H62" s="376"/>
      <c r="I62" s="376"/>
      <c r="J62" s="376"/>
      <c r="K62" s="398"/>
      <c r="L62" s="399"/>
      <c r="M62" s="399"/>
      <c r="N62" s="399"/>
      <c r="O62" s="399"/>
      <c r="P62" s="399"/>
      <c r="Q62" s="399"/>
      <c r="R62" s="399"/>
      <c r="S62" s="399"/>
      <c r="T62" s="399"/>
      <c r="U62" s="400"/>
      <c r="V62" s="369"/>
      <c r="W62" s="370"/>
      <c r="X62" s="371"/>
      <c r="AH62" s="172"/>
    </row>
    <row r="63" spans="2:34" ht="20.100000000000001" customHeight="1">
      <c r="B63" s="424"/>
      <c r="C63" s="372"/>
      <c r="D63" s="376"/>
      <c r="E63" s="376"/>
      <c r="F63" s="376"/>
      <c r="G63" s="376"/>
      <c r="H63" s="376"/>
      <c r="I63" s="376"/>
      <c r="J63" s="376"/>
      <c r="K63" s="401"/>
      <c r="L63" s="402"/>
      <c r="M63" s="402"/>
      <c r="N63" s="402"/>
      <c r="O63" s="402"/>
      <c r="P63" s="402"/>
      <c r="Q63" s="402"/>
      <c r="R63" s="402"/>
      <c r="S63" s="402"/>
      <c r="T63" s="402"/>
      <c r="U63" s="403"/>
      <c r="V63" s="386"/>
      <c r="W63" s="387"/>
      <c r="X63" s="388"/>
      <c r="AH63" s="172"/>
    </row>
    <row r="64" spans="2:34" ht="20.100000000000001" customHeight="1">
      <c r="B64" s="424"/>
      <c r="C64" s="372"/>
      <c r="D64" s="376"/>
      <c r="E64" s="376"/>
      <c r="F64" s="376"/>
      <c r="G64" s="376"/>
      <c r="H64" s="376"/>
      <c r="I64" s="376"/>
      <c r="J64" s="376"/>
      <c r="K64" s="404" t="s">
        <v>139</v>
      </c>
      <c r="L64" s="405"/>
      <c r="M64" s="405"/>
      <c r="N64" s="405"/>
      <c r="O64" s="405"/>
      <c r="P64" s="405"/>
      <c r="Q64" s="405"/>
      <c r="R64" s="405"/>
      <c r="S64" s="405"/>
      <c r="T64" s="405"/>
      <c r="U64" s="406"/>
      <c r="V64" s="366" t="s">
        <v>26</v>
      </c>
      <c r="W64" s="367"/>
      <c r="X64" s="368"/>
    </row>
    <row r="65" spans="2:38" ht="20.100000000000001" customHeight="1">
      <c r="B65" s="424"/>
      <c r="C65" s="372"/>
      <c r="D65" s="376"/>
      <c r="E65" s="376"/>
      <c r="F65" s="376"/>
      <c r="G65" s="376"/>
      <c r="H65" s="376"/>
      <c r="I65" s="376"/>
      <c r="J65" s="376"/>
      <c r="K65" s="407"/>
      <c r="L65" s="408"/>
      <c r="M65" s="408"/>
      <c r="N65" s="408"/>
      <c r="O65" s="408"/>
      <c r="P65" s="408"/>
      <c r="Q65" s="408"/>
      <c r="R65" s="408"/>
      <c r="S65" s="408"/>
      <c r="T65" s="408"/>
      <c r="U65" s="409"/>
      <c r="V65" s="369"/>
      <c r="W65" s="370"/>
      <c r="X65" s="371"/>
    </row>
    <row r="66" spans="2:38" ht="20.100000000000001" customHeight="1">
      <c r="B66" s="424"/>
      <c r="C66" s="372"/>
      <c r="D66" s="376"/>
      <c r="E66" s="376"/>
      <c r="F66" s="376"/>
      <c r="G66" s="376"/>
      <c r="H66" s="376"/>
      <c r="I66" s="376"/>
      <c r="J66" s="376"/>
      <c r="K66" s="410"/>
      <c r="L66" s="411"/>
      <c r="M66" s="411"/>
      <c r="N66" s="411"/>
      <c r="O66" s="411"/>
      <c r="P66" s="411"/>
      <c r="Q66" s="411"/>
      <c r="R66" s="411"/>
      <c r="S66" s="411"/>
      <c r="T66" s="411"/>
      <c r="U66" s="412"/>
      <c r="V66" s="386"/>
      <c r="W66" s="387"/>
      <c r="X66" s="388"/>
    </row>
    <row r="67" spans="2:38" ht="20.100000000000001" customHeight="1">
      <c r="B67" s="424"/>
      <c r="C67" s="372"/>
      <c r="D67" s="376"/>
      <c r="E67" s="376"/>
      <c r="F67" s="376"/>
      <c r="G67" s="376"/>
      <c r="H67" s="376"/>
      <c r="I67" s="376"/>
      <c r="J67" s="376"/>
      <c r="K67" s="357" t="s">
        <v>160</v>
      </c>
      <c r="L67" s="358"/>
      <c r="M67" s="358"/>
      <c r="N67" s="358"/>
      <c r="O67" s="358"/>
      <c r="P67" s="358"/>
      <c r="Q67" s="358"/>
      <c r="R67" s="358"/>
      <c r="S67" s="358"/>
      <c r="T67" s="358"/>
      <c r="U67" s="359"/>
      <c r="V67" s="366" t="s">
        <v>26</v>
      </c>
      <c r="W67" s="367"/>
      <c r="X67" s="368"/>
      <c r="AA67" s="173"/>
    </row>
    <row r="68" spans="2:38" ht="20.100000000000001" customHeight="1">
      <c r="B68" s="424"/>
      <c r="C68" s="372"/>
      <c r="D68" s="376"/>
      <c r="E68" s="376"/>
      <c r="F68" s="376"/>
      <c r="G68" s="376"/>
      <c r="H68" s="376"/>
      <c r="I68" s="376"/>
      <c r="J68" s="376"/>
      <c r="K68" s="360"/>
      <c r="L68" s="361"/>
      <c r="M68" s="361"/>
      <c r="N68" s="361"/>
      <c r="O68" s="361"/>
      <c r="P68" s="361"/>
      <c r="Q68" s="361"/>
      <c r="R68" s="361"/>
      <c r="S68" s="361"/>
      <c r="T68" s="361"/>
      <c r="U68" s="362"/>
      <c r="V68" s="369"/>
      <c r="W68" s="370"/>
      <c r="X68" s="371"/>
    </row>
    <row r="69" spans="2:38" ht="20.100000000000001" customHeight="1">
      <c r="B69" s="424"/>
      <c r="C69" s="372"/>
      <c r="D69" s="376"/>
      <c r="E69" s="376"/>
      <c r="F69" s="376"/>
      <c r="G69" s="376"/>
      <c r="H69" s="376"/>
      <c r="I69" s="376"/>
      <c r="J69" s="376"/>
      <c r="K69" s="363"/>
      <c r="L69" s="364"/>
      <c r="M69" s="364"/>
      <c r="N69" s="364"/>
      <c r="O69" s="364"/>
      <c r="P69" s="364"/>
      <c r="Q69" s="364"/>
      <c r="R69" s="364"/>
      <c r="S69" s="364"/>
      <c r="T69" s="364"/>
      <c r="U69" s="365"/>
      <c r="V69" s="386"/>
      <c r="W69" s="387"/>
      <c r="X69" s="388"/>
    </row>
    <row r="70" spans="2:38" ht="46.7" customHeight="1">
      <c r="B70" s="424"/>
      <c r="C70" s="372"/>
      <c r="D70" s="376"/>
      <c r="E70" s="376"/>
      <c r="F70" s="376"/>
      <c r="G70" s="376"/>
      <c r="H70" s="376"/>
      <c r="I70" s="376"/>
      <c r="J70" s="376"/>
      <c r="K70" s="389" t="s">
        <v>375</v>
      </c>
      <c r="L70" s="390"/>
      <c r="M70" s="390"/>
      <c r="N70" s="390"/>
      <c r="O70" s="390"/>
      <c r="P70" s="390"/>
      <c r="Q70" s="390"/>
      <c r="R70" s="390"/>
      <c r="S70" s="390"/>
      <c r="T70" s="390"/>
      <c r="U70" s="391"/>
      <c r="V70" s="392" t="s">
        <v>26</v>
      </c>
      <c r="W70" s="393"/>
      <c r="X70" s="394"/>
    </row>
    <row r="71" spans="2:38" ht="19.5" customHeight="1">
      <c r="B71" s="424"/>
      <c r="C71" s="372"/>
      <c r="D71" s="376"/>
      <c r="E71" s="376"/>
      <c r="F71" s="376"/>
      <c r="G71" s="376"/>
      <c r="H71" s="376"/>
      <c r="I71" s="376"/>
      <c r="J71" s="376"/>
      <c r="K71" s="357" t="s">
        <v>155</v>
      </c>
      <c r="L71" s="358"/>
      <c r="M71" s="358"/>
      <c r="N71" s="358"/>
      <c r="O71" s="358"/>
      <c r="P71" s="358"/>
      <c r="Q71" s="358"/>
      <c r="R71" s="358"/>
      <c r="S71" s="358"/>
      <c r="T71" s="358"/>
      <c r="U71" s="359"/>
      <c r="V71" s="366" t="s">
        <v>26</v>
      </c>
      <c r="W71" s="367"/>
      <c r="X71" s="368"/>
      <c r="AE71" s="172"/>
      <c r="AJ71" s="26"/>
      <c r="AL71" s="172"/>
    </row>
    <row r="72" spans="2:38" ht="19.350000000000001" customHeight="1">
      <c r="B72" s="424"/>
      <c r="C72" s="372"/>
      <c r="D72" s="376"/>
      <c r="E72" s="376"/>
      <c r="F72" s="376"/>
      <c r="G72" s="376"/>
      <c r="H72" s="376"/>
      <c r="I72" s="376"/>
      <c r="J72" s="376"/>
      <c r="K72" s="360"/>
      <c r="L72" s="361"/>
      <c r="M72" s="361"/>
      <c r="N72" s="361"/>
      <c r="O72" s="361"/>
      <c r="P72" s="361"/>
      <c r="Q72" s="361"/>
      <c r="R72" s="361"/>
      <c r="S72" s="361"/>
      <c r="T72" s="361"/>
      <c r="U72" s="362"/>
      <c r="V72" s="369"/>
      <c r="W72" s="370"/>
      <c r="X72" s="371"/>
      <c r="AE72" s="172"/>
    </row>
    <row r="73" spans="2:38" ht="19.5" customHeight="1">
      <c r="B73" s="424"/>
      <c r="C73" s="372"/>
      <c r="D73" s="376"/>
      <c r="E73" s="376"/>
      <c r="F73" s="376"/>
      <c r="G73" s="376"/>
      <c r="H73" s="376"/>
      <c r="I73" s="376"/>
      <c r="J73" s="376"/>
      <c r="K73" s="363"/>
      <c r="L73" s="364"/>
      <c r="M73" s="364"/>
      <c r="N73" s="364"/>
      <c r="O73" s="364"/>
      <c r="P73" s="364"/>
      <c r="Q73" s="364"/>
      <c r="R73" s="364"/>
      <c r="S73" s="364"/>
      <c r="T73" s="364"/>
      <c r="U73" s="365"/>
      <c r="V73" s="386"/>
      <c r="W73" s="387"/>
      <c r="X73" s="388"/>
      <c r="AE73" s="172"/>
    </row>
    <row r="74" spans="2:38" ht="43.35" customHeight="1">
      <c r="B74" s="424"/>
      <c r="C74" s="372" t="s">
        <v>380</v>
      </c>
      <c r="D74" s="376"/>
      <c r="E74" s="376"/>
      <c r="F74" s="376"/>
      <c r="G74" s="376"/>
      <c r="H74" s="376"/>
      <c r="I74" s="376"/>
      <c r="J74" s="376"/>
      <c r="K74" s="389" t="s">
        <v>381</v>
      </c>
      <c r="L74" s="390"/>
      <c r="M74" s="390"/>
      <c r="N74" s="390"/>
      <c r="O74" s="390"/>
      <c r="P74" s="390"/>
      <c r="Q74" s="390"/>
      <c r="R74" s="390"/>
      <c r="S74" s="390"/>
      <c r="T74" s="390"/>
      <c r="U74" s="391"/>
      <c r="V74" s="392" t="s">
        <v>26</v>
      </c>
      <c r="W74" s="393"/>
      <c r="X74" s="394"/>
      <c r="AE74" s="172"/>
    </row>
    <row r="75" spans="2:38" ht="20.100000000000001" customHeight="1">
      <c r="B75" s="424"/>
      <c r="C75" s="355" t="s">
        <v>376</v>
      </c>
      <c r="D75" s="356"/>
      <c r="E75" s="356"/>
      <c r="F75" s="356"/>
      <c r="G75" s="356"/>
      <c r="H75" s="356"/>
      <c r="I75" s="356"/>
      <c r="J75" s="356"/>
      <c r="K75" s="357" t="s">
        <v>377</v>
      </c>
      <c r="L75" s="358"/>
      <c r="M75" s="358"/>
      <c r="N75" s="358"/>
      <c r="O75" s="358"/>
      <c r="P75" s="358"/>
      <c r="Q75" s="358"/>
      <c r="R75" s="358"/>
      <c r="S75" s="358"/>
      <c r="T75" s="358"/>
      <c r="U75" s="359"/>
      <c r="V75" s="366" t="s">
        <v>26</v>
      </c>
      <c r="W75" s="367"/>
      <c r="X75" s="368"/>
      <c r="AD75" s="172"/>
      <c r="AE75" s="172"/>
    </row>
    <row r="76" spans="2:38" ht="25.7" customHeight="1">
      <c r="B76" s="424"/>
      <c r="C76" s="355"/>
      <c r="D76" s="356"/>
      <c r="E76" s="356"/>
      <c r="F76" s="356"/>
      <c r="G76" s="356"/>
      <c r="H76" s="356"/>
      <c r="I76" s="356"/>
      <c r="J76" s="356"/>
      <c r="K76" s="360"/>
      <c r="L76" s="361"/>
      <c r="M76" s="361"/>
      <c r="N76" s="361"/>
      <c r="O76" s="361"/>
      <c r="P76" s="361"/>
      <c r="Q76" s="361"/>
      <c r="R76" s="361"/>
      <c r="S76" s="361"/>
      <c r="T76" s="361"/>
      <c r="U76" s="362"/>
      <c r="V76" s="369"/>
      <c r="W76" s="370"/>
      <c r="X76" s="371"/>
      <c r="AE76" s="172"/>
    </row>
    <row r="77" spans="2:38" ht="20.100000000000001" customHeight="1">
      <c r="B77" s="424"/>
      <c r="C77" s="355"/>
      <c r="D77" s="356"/>
      <c r="E77" s="356"/>
      <c r="F77" s="356"/>
      <c r="G77" s="356"/>
      <c r="H77" s="356"/>
      <c r="I77" s="356"/>
      <c r="J77" s="356"/>
      <c r="K77" s="363"/>
      <c r="L77" s="364"/>
      <c r="M77" s="364"/>
      <c r="N77" s="364"/>
      <c r="O77" s="364"/>
      <c r="P77" s="364"/>
      <c r="Q77" s="364"/>
      <c r="R77" s="364"/>
      <c r="S77" s="364"/>
      <c r="T77" s="364"/>
      <c r="U77" s="365"/>
      <c r="V77" s="369"/>
      <c r="W77" s="370"/>
      <c r="X77" s="371"/>
    </row>
    <row r="78" spans="2:38" ht="20.100000000000001" customHeight="1">
      <c r="B78" s="424"/>
      <c r="C78" s="355" t="s">
        <v>1263</v>
      </c>
      <c r="D78" s="356"/>
      <c r="E78" s="356"/>
      <c r="F78" s="356"/>
      <c r="G78" s="356"/>
      <c r="H78" s="356"/>
      <c r="I78" s="356"/>
      <c r="J78" s="356"/>
      <c r="K78" s="395" t="s">
        <v>156</v>
      </c>
      <c r="L78" s="396"/>
      <c r="M78" s="396"/>
      <c r="N78" s="396"/>
      <c r="O78" s="396"/>
      <c r="P78" s="396"/>
      <c r="Q78" s="396"/>
      <c r="R78" s="396"/>
      <c r="S78" s="396"/>
      <c r="T78" s="396"/>
      <c r="U78" s="396"/>
      <c r="V78" s="396"/>
      <c r="W78" s="396"/>
      <c r="X78" s="397"/>
    </row>
    <row r="79" spans="2:38" ht="20.100000000000001" customHeight="1">
      <c r="B79" s="424"/>
      <c r="C79" s="355"/>
      <c r="D79" s="356"/>
      <c r="E79" s="356"/>
      <c r="F79" s="356"/>
      <c r="G79" s="356"/>
      <c r="H79" s="356"/>
      <c r="I79" s="356"/>
      <c r="J79" s="356"/>
      <c r="K79" s="398"/>
      <c r="L79" s="399"/>
      <c r="M79" s="399"/>
      <c r="N79" s="399"/>
      <c r="O79" s="399"/>
      <c r="P79" s="399"/>
      <c r="Q79" s="399"/>
      <c r="R79" s="399"/>
      <c r="S79" s="399"/>
      <c r="T79" s="399"/>
      <c r="U79" s="399"/>
      <c r="V79" s="399"/>
      <c r="W79" s="399"/>
      <c r="X79" s="400"/>
    </row>
    <row r="80" spans="2:38" ht="20.100000000000001" customHeight="1">
      <c r="B80" s="424"/>
      <c r="C80" s="355"/>
      <c r="D80" s="356"/>
      <c r="E80" s="356"/>
      <c r="F80" s="356"/>
      <c r="G80" s="356"/>
      <c r="H80" s="356"/>
      <c r="I80" s="356"/>
      <c r="J80" s="356"/>
      <c r="K80" s="401"/>
      <c r="L80" s="402"/>
      <c r="M80" s="402"/>
      <c r="N80" s="402"/>
      <c r="O80" s="402"/>
      <c r="P80" s="402"/>
      <c r="Q80" s="402"/>
      <c r="R80" s="402"/>
      <c r="S80" s="402"/>
      <c r="T80" s="402"/>
      <c r="U80" s="402"/>
      <c r="V80" s="402"/>
      <c r="W80" s="402"/>
      <c r="X80" s="403"/>
    </row>
    <row r="81" spans="2:28" ht="66.599999999999994" customHeight="1">
      <c r="B81" s="424"/>
      <c r="C81" s="355" t="s">
        <v>378</v>
      </c>
      <c r="D81" s="356"/>
      <c r="E81" s="356"/>
      <c r="F81" s="356"/>
      <c r="G81" s="356"/>
      <c r="H81" s="356"/>
      <c r="I81" s="356"/>
      <c r="J81" s="356"/>
      <c r="K81" s="429" t="s">
        <v>379</v>
      </c>
      <c r="L81" s="430"/>
      <c r="M81" s="430"/>
      <c r="N81" s="430"/>
      <c r="O81" s="430"/>
      <c r="P81" s="430"/>
      <c r="Q81" s="430"/>
      <c r="R81" s="430"/>
      <c r="S81" s="430"/>
      <c r="T81" s="430"/>
      <c r="U81" s="430"/>
      <c r="V81" s="392" t="s">
        <v>26</v>
      </c>
      <c r="W81" s="393"/>
      <c r="X81" s="394"/>
    </row>
    <row r="82" spans="2:28" ht="20.100000000000001" customHeight="1">
      <c r="B82" s="424"/>
      <c r="C82" s="416" t="s">
        <v>138</v>
      </c>
      <c r="D82" s="417"/>
      <c r="E82" s="417"/>
      <c r="F82" s="417"/>
      <c r="G82" s="417"/>
      <c r="H82" s="417"/>
      <c r="I82" s="417"/>
      <c r="J82" s="417"/>
      <c r="K82" s="404" t="s">
        <v>159</v>
      </c>
      <c r="L82" s="396"/>
      <c r="M82" s="396"/>
      <c r="N82" s="396"/>
      <c r="O82" s="396"/>
      <c r="P82" s="396"/>
      <c r="Q82" s="396"/>
      <c r="R82" s="396"/>
      <c r="S82" s="396"/>
      <c r="T82" s="396"/>
      <c r="U82" s="397"/>
      <c r="V82" s="366" t="s">
        <v>26</v>
      </c>
      <c r="W82" s="367"/>
      <c r="X82" s="368"/>
    </row>
    <row r="83" spans="2:28" ht="20.100000000000001" customHeight="1">
      <c r="B83" s="424"/>
      <c r="C83" s="416"/>
      <c r="D83" s="417"/>
      <c r="E83" s="417"/>
      <c r="F83" s="417"/>
      <c r="G83" s="417"/>
      <c r="H83" s="417"/>
      <c r="I83" s="417"/>
      <c r="J83" s="417"/>
      <c r="K83" s="407"/>
      <c r="L83" s="399"/>
      <c r="M83" s="399"/>
      <c r="N83" s="399"/>
      <c r="O83" s="399"/>
      <c r="P83" s="399"/>
      <c r="Q83" s="399"/>
      <c r="R83" s="399"/>
      <c r="S83" s="399"/>
      <c r="T83" s="399"/>
      <c r="U83" s="400"/>
      <c r="V83" s="369"/>
      <c r="W83" s="370"/>
      <c r="X83" s="371"/>
    </row>
    <row r="84" spans="2:28" ht="20.100000000000001" customHeight="1" thickBot="1">
      <c r="B84" s="425"/>
      <c r="C84" s="416"/>
      <c r="D84" s="417"/>
      <c r="E84" s="417"/>
      <c r="F84" s="417"/>
      <c r="G84" s="417"/>
      <c r="H84" s="417"/>
      <c r="I84" s="417"/>
      <c r="J84" s="417"/>
      <c r="K84" s="401"/>
      <c r="L84" s="402"/>
      <c r="M84" s="402"/>
      <c r="N84" s="402"/>
      <c r="O84" s="402"/>
      <c r="P84" s="402"/>
      <c r="Q84" s="402"/>
      <c r="R84" s="402"/>
      <c r="S84" s="402"/>
      <c r="T84" s="402"/>
      <c r="U84" s="403"/>
      <c r="V84" s="369"/>
      <c r="W84" s="370"/>
      <c r="X84" s="371"/>
    </row>
    <row r="85" spans="2:28" ht="25.35" customHeight="1" thickTop="1">
      <c r="B85" s="419" t="s">
        <v>1266</v>
      </c>
      <c r="C85" s="420"/>
      <c r="D85" s="420"/>
      <c r="E85" s="420"/>
      <c r="F85" s="420"/>
      <c r="G85" s="420"/>
      <c r="H85" s="420"/>
      <c r="I85" s="420"/>
      <c r="J85" s="421"/>
      <c r="K85" s="357" t="s">
        <v>157</v>
      </c>
      <c r="L85" s="358"/>
      <c r="M85" s="358"/>
      <c r="N85" s="358"/>
      <c r="O85" s="358"/>
      <c r="P85" s="358"/>
      <c r="Q85" s="358"/>
      <c r="R85" s="358"/>
      <c r="S85" s="358"/>
      <c r="T85" s="358"/>
      <c r="U85" s="359"/>
      <c r="V85" s="366" t="s">
        <v>26</v>
      </c>
      <c r="W85" s="367"/>
      <c r="X85" s="368"/>
    </row>
    <row r="86" spans="2:28" ht="25.35" customHeight="1">
      <c r="B86" s="419"/>
      <c r="C86" s="420"/>
      <c r="D86" s="420"/>
      <c r="E86" s="420"/>
      <c r="F86" s="420"/>
      <c r="G86" s="420"/>
      <c r="H86" s="420"/>
      <c r="I86" s="420"/>
      <c r="J86" s="421"/>
      <c r="K86" s="360"/>
      <c r="L86" s="422"/>
      <c r="M86" s="422"/>
      <c r="N86" s="422"/>
      <c r="O86" s="422"/>
      <c r="P86" s="422"/>
      <c r="Q86" s="422"/>
      <c r="R86" s="422"/>
      <c r="S86" s="422"/>
      <c r="T86" s="422"/>
      <c r="U86" s="362"/>
      <c r="V86" s="369"/>
      <c r="W86" s="370"/>
      <c r="X86" s="371"/>
    </row>
    <row r="87" spans="2:28" ht="25.35" customHeight="1">
      <c r="B87" s="419"/>
      <c r="C87" s="420"/>
      <c r="D87" s="420"/>
      <c r="E87" s="420"/>
      <c r="F87" s="420"/>
      <c r="G87" s="420"/>
      <c r="H87" s="420"/>
      <c r="I87" s="420"/>
      <c r="J87" s="421"/>
      <c r="K87" s="360"/>
      <c r="L87" s="422"/>
      <c r="M87" s="422"/>
      <c r="N87" s="422"/>
      <c r="O87" s="422"/>
      <c r="P87" s="422"/>
      <c r="Q87" s="422"/>
      <c r="R87" s="422"/>
      <c r="S87" s="422"/>
      <c r="T87" s="422"/>
      <c r="U87" s="362"/>
      <c r="V87" s="369"/>
      <c r="W87" s="370"/>
      <c r="X87" s="371"/>
    </row>
    <row r="88" spans="2:28" ht="20.100000000000001" customHeight="1">
      <c r="B88" s="413" t="s">
        <v>1267</v>
      </c>
      <c r="C88" s="414"/>
      <c r="D88" s="414"/>
      <c r="E88" s="414"/>
      <c r="F88" s="414"/>
      <c r="G88" s="414"/>
      <c r="H88" s="414"/>
      <c r="I88" s="414"/>
      <c r="J88" s="415"/>
      <c r="K88" s="357" t="s">
        <v>158</v>
      </c>
      <c r="L88" s="396"/>
      <c r="M88" s="396"/>
      <c r="N88" s="396"/>
      <c r="O88" s="396"/>
      <c r="P88" s="396"/>
      <c r="Q88" s="396"/>
      <c r="R88" s="396"/>
      <c r="S88" s="396"/>
      <c r="T88" s="396"/>
      <c r="U88" s="397"/>
      <c r="V88" s="366" t="s">
        <v>26</v>
      </c>
      <c r="W88" s="367"/>
      <c r="X88" s="368"/>
    </row>
    <row r="89" spans="2:28" ht="20.100000000000001" customHeight="1">
      <c r="B89" s="413"/>
      <c r="C89" s="414"/>
      <c r="D89" s="414"/>
      <c r="E89" s="414"/>
      <c r="F89" s="414"/>
      <c r="G89" s="414"/>
      <c r="H89" s="414"/>
      <c r="I89" s="414"/>
      <c r="J89" s="415"/>
      <c r="K89" s="407"/>
      <c r="L89" s="399"/>
      <c r="M89" s="399"/>
      <c r="N89" s="399"/>
      <c r="O89" s="399"/>
      <c r="P89" s="399"/>
      <c r="Q89" s="399"/>
      <c r="R89" s="399"/>
      <c r="S89" s="399"/>
      <c r="T89" s="399"/>
      <c r="U89" s="400"/>
      <c r="V89" s="369"/>
      <c r="W89" s="370"/>
      <c r="X89" s="371"/>
    </row>
    <row r="90" spans="2:28" ht="20.100000000000001" customHeight="1">
      <c r="B90" s="413"/>
      <c r="C90" s="414"/>
      <c r="D90" s="414"/>
      <c r="E90" s="414"/>
      <c r="F90" s="414"/>
      <c r="G90" s="414"/>
      <c r="H90" s="414"/>
      <c r="I90" s="414"/>
      <c r="J90" s="415"/>
      <c r="K90" s="401"/>
      <c r="L90" s="402"/>
      <c r="M90" s="402"/>
      <c r="N90" s="402"/>
      <c r="O90" s="402"/>
      <c r="P90" s="402"/>
      <c r="Q90" s="402"/>
      <c r="R90" s="402"/>
      <c r="S90" s="402"/>
      <c r="T90" s="402"/>
      <c r="U90" s="403"/>
      <c r="V90" s="386"/>
      <c r="W90" s="387"/>
      <c r="X90" s="388"/>
      <c r="AB90" s="1"/>
    </row>
    <row r="91" spans="2:28" ht="18.600000000000001" customHeight="1"/>
    <row r="92" spans="2:28" ht="65.45" customHeight="1">
      <c r="B92" s="418" t="s">
        <v>1268</v>
      </c>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row>
    <row r="93" spans="2:28" ht="65.45" customHeight="1">
      <c r="B93" s="418"/>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row>
  </sheetData>
  <sheetProtection algorithmName="SHA-512" hashValue="L9sciEHvoaiVVk0lFxf1M6VE1KcxB7XI+5gCIg+wGz0USK+QMG/UviODi8Yy5mSW/xFDAvIsCHawn3Wv3IAjWQ==" saltValue="aIy/tDa8SBKsbj5qXv6r8A==" spinCount="100000" sheet="1" selectLockedCells="1"/>
  <mergeCells count="82">
    <mergeCell ref="D10:AA11"/>
    <mergeCell ref="P2:AA5"/>
    <mergeCell ref="D3:L5"/>
    <mergeCell ref="K7:M8"/>
    <mergeCell ref="N7:T8"/>
    <mergeCell ref="U7:AA8"/>
    <mergeCell ref="D23:J28"/>
    <mergeCell ref="K23:U25"/>
    <mergeCell ref="V23:X25"/>
    <mergeCell ref="K26:U28"/>
    <mergeCell ref="V26:X28"/>
    <mergeCell ref="B14:AA15"/>
    <mergeCell ref="B17:J18"/>
    <mergeCell ref="K17:U18"/>
    <mergeCell ref="V17:X18"/>
    <mergeCell ref="D20:J22"/>
    <mergeCell ref="K20:U22"/>
    <mergeCell ref="V20:X22"/>
    <mergeCell ref="K19:U19"/>
    <mergeCell ref="V19:X19"/>
    <mergeCell ref="V29:X31"/>
    <mergeCell ref="D32:J34"/>
    <mergeCell ref="K32:U34"/>
    <mergeCell ref="V32:X34"/>
    <mergeCell ref="D35:J40"/>
    <mergeCell ref="K35:U37"/>
    <mergeCell ref="V35:X37"/>
    <mergeCell ref="K38:U40"/>
    <mergeCell ref="V38:X40"/>
    <mergeCell ref="D29:J31"/>
    <mergeCell ref="K29:U31"/>
    <mergeCell ref="V64:X66"/>
    <mergeCell ref="K67:U69"/>
    <mergeCell ref="V67:X69"/>
    <mergeCell ref="D41:J44"/>
    <mergeCell ref="K41:U44"/>
    <mergeCell ref="V41:X44"/>
    <mergeCell ref="D45:J53"/>
    <mergeCell ref="K45:U47"/>
    <mergeCell ref="V45:X47"/>
    <mergeCell ref="K48:U50"/>
    <mergeCell ref="V48:X50"/>
    <mergeCell ref="K51:U53"/>
    <mergeCell ref="V51:X53"/>
    <mergeCell ref="B92:AA93"/>
    <mergeCell ref="C74:J74"/>
    <mergeCell ref="K74:U74"/>
    <mergeCell ref="V74:X74"/>
    <mergeCell ref="B85:J87"/>
    <mergeCell ref="K85:U87"/>
    <mergeCell ref="V85:X87"/>
    <mergeCell ref="C78:J80"/>
    <mergeCell ref="K78:X80"/>
    <mergeCell ref="C81:J81"/>
    <mergeCell ref="B19:B84"/>
    <mergeCell ref="C19:C53"/>
    <mergeCell ref="D19:J19"/>
    <mergeCell ref="V71:X73"/>
    <mergeCell ref="K81:U81"/>
    <mergeCell ref="V81:X81"/>
    <mergeCell ref="B88:J90"/>
    <mergeCell ref="K88:U90"/>
    <mergeCell ref="V88:X90"/>
    <mergeCell ref="C82:J84"/>
    <mergeCell ref="K82:U84"/>
    <mergeCell ref="V82:X84"/>
    <mergeCell ref="C75:J77"/>
    <mergeCell ref="K75:U77"/>
    <mergeCell ref="V75:X77"/>
    <mergeCell ref="C54:J54"/>
    <mergeCell ref="K54:X54"/>
    <mergeCell ref="C55:J73"/>
    <mergeCell ref="K55:U59"/>
    <mergeCell ref="V55:X59"/>
    <mergeCell ref="K70:U70"/>
    <mergeCell ref="V70:X70"/>
    <mergeCell ref="K60:U60"/>
    <mergeCell ref="V60:X60"/>
    <mergeCell ref="K71:U73"/>
    <mergeCell ref="K61:U63"/>
    <mergeCell ref="V61:X63"/>
    <mergeCell ref="K64:U66"/>
  </mergeCells>
  <phoneticPr fontId="1"/>
  <dataValidations count="1">
    <dataValidation type="list" allowBlank="1" showInputMessage="1" showErrorMessage="1" sqref="V32 V35 V29 V82:X90 V38 V41:X53 V55:V77 W75:X77 V81 W71:X73 W55:X59 W61:X69 V19:X28" xr:uid="{00000000-0002-0000-0000-000000000000}">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CT317"/>
  <sheetViews>
    <sheetView view="pageBreakPreview" zoomScaleNormal="80" zoomScaleSheetLayoutView="100" workbookViewId="0">
      <selection activeCell="AI3" sqref="AI3:AL3"/>
    </sheetView>
  </sheetViews>
  <sheetFormatPr defaultColWidth="1.875" defaultRowHeight="12.75" customHeight="1"/>
  <cols>
    <col min="1" max="2" width="1.875" style="97"/>
    <col min="3" max="3" width="2" style="97" customWidth="1"/>
    <col min="4" max="19" width="1.875" style="97"/>
    <col min="20" max="21" width="2.125" style="97" customWidth="1"/>
    <col min="22" max="38" width="1.875" style="97"/>
    <col min="39" max="39" width="2.875" style="97" customWidth="1"/>
    <col min="40" max="44" width="1.875" style="97"/>
    <col min="45" max="45" width="2.875" style="97" customWidth="1"/>
    <col min="46" max="47" width="1.875" style="97"/>
    <col min="48" max="48" width="2.5" style="97" customWidth="1"/>
    <col min="49" max="49" width="10.5" style="97" customWidth="1"/>
    <col min="50" max="51" width="7.875" style="95" customWidth="1"/>
    <col min="52" max="52" width="1.5" style="95" customWidth="1"/>
    <col min="53" max="53" width="1.625" style="95" customWidth="1"/>
    <col min="54" max="54" width="10.625" style="95" customWidth="1"/>
    <col min="55" max="55" width="8.5" style="95" customWidth="1"/>
    <col min="56" max="60" width="1.875" style="95" customWidth="1"/>
    <col min="61" max="98" width="1.875" style="95"/>
    <col min="99" max="16384" width="1.875" style="97"/>
  </cols>
  <sheetData>
    <row r="1" spans="1:55" ht="7.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BB1" s="235"/>
      <c r="BC1" s="235"/>
    </row>
    <row r="2" spans="1:55" ht="27" customHeight="1">
      <c r="A2" s="95"/>
      <c r="B2" s="95"/>
      <c r="C2" s="889" t="s">
        <v>493</v>
      </c>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95"/>
      <c r="BB2" s="198">
        <f>IF(J11="",0,BB3)</f>
        <v>0</v>
      </c>
      <c r="BC2" s="198"/>
    </row>
    <row r="3" spans="1:55" ht="22.35" customHeight="1">
      <c r="A3" s="95"/>
      <c r="B3" s="95"/>
      <c r="C3" s="236"/>
      <c r="D3" s="236"/>
      <c r="E3" s="894" t="s">
        <v>512</v>
      </c>
      <c r="F3" s="894"/>
      <c r="G3" s="894"/>
      <c r="H3" s="894"/>
      <c r="I3" s="894"/>
      <c r="J3" s="894"/>
      <c r="K3" s="894"/>
      <c r="L3" s="894"/>
      <c r="M3" s="894"/>
      <c r="N3" s="894"/>
      <c r="O3" s="895" t="str">
        <f>IF(BB2=0,"無","有")</f>
        <v>無</v>
      </c>
      <c r="P3" s="895"/>
      <c r="Q3" s="895"/>
      <c r="R3" s="237"/>
      <c r="S3" s="237"/>
      <c r="T3" s="237"/>
      <c r="U3" s="237"/>
      <c r="V3" s="237"/>
      <c r="W3" s="237"/>
      <c r="X3" s="237"/>
      <c r="Y3" s="237"/>
      <c r="Z3" s="237"/>
      <c r="AA3" s="890" t="s">
        <v>24</v>
      </c>
      <c r="AB3" s="890"/>
      <c r="AC3" s="890"/>
      <c r="AD3" s="890"/>
      <c r="AE3" s="891" t="s">
        <v>178</v>
      </c>
      <c r="AF3" s="891"/>
      <c r="AG3" s="891"/>
      <c r="AH3" s="891"/>
      <c r="AI3" s="892"/>
      <c r="AJ3" s="892"/>
      <c r="AK3" s="892"/>
      <c r="AL3" s="892"/>
      <c r="AM3" s="890" t="s">
        <v>74</v>
      </c>
      <c r="AN3" s="890"/>
      <c r="AO3" s="893"/>
      <c r="AP3" s="893"/>
      <c r="AQ3" s="890" t="s">
        <v>75</v>
      </c>
      <c r="AR3" s="890"/>
      <c r="AS3" s="893"/>
      <c r="AT3" s="893"/>
      <c r="AU3" s="890" t="s">
        <v>76</v>
      </c>
      <c r="AV3" s="890"/>
      <c r="AW3" s="95"/>
      <c r="BB3" s="198">
        <f>SUM(AY5,AY7,AY202,AY222,AY265)</f>
        <v>4</v>
      </c>
      <c r="BC3" s="198"/>
    </row>
    <row r="4" spans="1:55" ht="25.35" customHeight="1" thickBot="1">
      <c r="A4" s="95"/>
      <c r="B4" s="95"/>
      <c r="C4" s="880" t="s">
        <v>85</v>
      </c>
      <c r="D4" s="880"/>
      <c r="E4" s="880"/>
      <c r="F4" s="880"/>
      <c r="G4" s="880"/>
      <c r="H4" s="880"/>
      <c r="I4" s="880"/>
      <c r="J4" s="880"/>
      <c r="K4" s="880"/>
      <c r="L4" s="880"/>
      <c r="M4" s="897"/>
      <c r="N4" s="897"/>
      <c r="O4" s="897"/>
      <c r="P4" s="880"/>
      <c r="Q4" s="880"/>
      <c r="R4" s="880"/>
      <c r="S4" s="880"/>
      <c r="T4" s="880"/>
      <c r="U4" s="880"/>
      <c r="V4" s="880"/>
      <c r="W4" s="880"/>
      <c r="X4" s="880"/>
      <c r="Y4" s="880"/>
      <c r="Z4" s="880"/>
      <c r="AA4" s="880"/>
      <c r="AB4" s="880"/>
      <c r="AC4" s="880"/>
      <c r="AD4" s="880"/>
      <c r="AE4" s="880"/>
      <c r="AF4" s="897"/>
      <c r="AG4" s="897"/>
      <c r="AH4" s="897"/>
      <c r="AI4" s="880"/>
      <c r="AJ4" s="880"/>
      <c r="AK4" s="880"/>
      <c r="AL4" s="880"/>
      <c r="AM4" s="880"/>
      <c r="AN4" s="880"/>
      <c r="AO4" s="880"/>
      <c r="AP4" s="880"/>
      <c r="AQ4" s="880"/>
      <c r="AR4" s="880"/>
      <c r="AS4" s="880"/>
      <c r="AT4" s="880"/>
      <c r="AU4" s="880"/>
      <c r="AV4" s="880"/>
      <c r="AW4" s="95"/>
      <c r="BB4" s="198"/>
      <c r="BC4" s="198"/>
    </row>
    <row r="5" spans="1:55" ht="20.100000000000001" customHeight="1" thickBot="1">
      <c r="A5" s="95"/>
      <c r="B5" s="95"/>
      <c r="C5" s="882" t="s">
        <v>49</v>
      </c>
      <c r="D5" s="882"/>
      <c r="E5" s="882"/>
      <c r="F5" s="882"/>
      <c r="G5" s="882"/>
      <c r="H5" s="882"/>
      <c r="I5" s="882"/>
      <c r="J5" s="882"/>
      <c r="K5" s="882"/>
      <c r="L5" s="883"/>
      <c r="M5" s="884"/>
      <c r="N5" s="885"/>
      <c r="O5" s="886"/>
      <c r="P5" s="887" t="s">
        <v>25</v>
      </c>
      <c r="Q5" s="887"/>
      <c r="R5" s="887"/>
      <c r="S5" s="887"/>
      <c r="T5" s="887"/>
      <c r="U5" s="887"/>
      <c r="V5" s="887"/>
      <c r="W5" s="887"/>
      <c r="X5" s="887"/>
      <c r="Y5" s="887"/>
      <c r="Z5" s="887"/>
      <c r="AA5" s="887"/>
      <c r="AB5" s="887"/>
      <c r="AC5" s="887"/>
      <c r="AD5" s="887"/>
      <c r="AE5" s="888"/>
      <c r="AF5" s="884"/>
      <c r="AG5" s="885"/>
      <c r="AH5" s="886"/>
      <c r="AI5" s="887" t="s">
        <v>14</v>
      </c>
      <c r="AJ5" s="887"/>
      <c r="AK5" s="887"/>
      <c r="AL5" s="887"/>
      <c r="AM5" s="887"/>
      <c r="AN5" s="887"/>
      <c r="AO5" s="887"/>
      <c r="AP5" s="887"/>
      <c r="AQ5" s="887"/>
      <c r="AR5" s="887"/>
      <c r="AS5" s="887"/>
      <c r="AT5" s="887"/>
      <c r="AU5" s="887"/>
      <c r="AV5" s="896"/>
      <c r="AW5" s="96" t="str">
        <f>+IF(OR(AX5=0,AX5=2),"要確認","")</f>
        <v>要確認</v>
      </c>
      <c r="AX5" s="198">
        <f>+COUNTIF(M5:AV5,"☑")</f>
        <v>0</v>
      </c>
      <c r="AY5" s="198">
        <f>IF(M5="☑",1,0)</f>
        <v>0</v>
      </c>
      <c r="BB5" s="198"/>
      <c r="BC5" s="198"/>
    </row>
    <row r="6" spans="1:55" ht="28.35" customHeight="1" thickBot="1">
      <c r="A6" s="95"/>
      <c r="B6" s="95"/>
      <c r="C6" s="880" t="s">
        <v>151</v>
      </c>
      <c r="D6" s="880"/>
      <c r="E6" s="880"/>
      <c r="F6" s="880"/>
      <c r="G6" s="880"/>
      <c r="H6" s="880"/>
      <c r="I6" s="880"/>
      <c r="J6" s="880"/>
      <c r="K6" s="880"/>
      <c r="L6" s="880"/>
      <c r="M6" s="881"/>
      <c r="N6" s="881"/>
      <c r="O6" s="881"/>
      <c r="P6" s="880"/>
      <c r="Q6" s="880"/>
      <c r="R6" s="880"/>
      <c r="S6" s="880"/>
      <c r="T6" s="880"/>
      <c r="U6" s="880"/>
      <c r="V6" s="880"/>
      <c r="W6" s="880"/>
      <c r="X6" s="880"/>
      <c r="Y6" s="880"/>
      <c r="Z6" s="880"/>
      <c r="AA6" s="880"/>
      <c r="AB6" s="880"/>
      <c r="AC6" s="880"/>
      <c r="AD6" s="880"/>
      <c r="AE6" s="880"/>
      <c r="AF6" s="881"/>
      <c r="AG6" s="881"/>
      <c r="AH6" s="881"/>
      <c r="AI6" s="880"/>
      <c r="AJ6" s="880"/>
      <c r="AK6" s="880"/>
      <c r="AL6" s="880"/>
      <c r="AM6" s="880"/>
      <c r="AN6" s="880"/>
      <c r="AO6" s="880"/>
      <c r="AP6" s="880"/>
      <c r="AQ6" s="880"/>
      <c r="AR6" s="880"/>
      <c r="AS6" s="880"/>
      <c r="AT6" s="880"/>
      <c r="AU6" s="880"/>
      <c r="AV6" s="880"/>
      <c r="AW6" s="95"/>
      <c r="AX6" s="198"/>
      <c r="AY6" s="198"/>
      <c r="BB6" s="198"/>
      <c r="BC6" s="198"/>
    </row>
    <row r="7" spans="1:55" ht="20.100000000000001" customHeight="1" thickBot="1">
      <c r="A7" s="95"/>
      <c r="B7" s="95"/>
      <c r="C7" s="882" t="s">
        <v>49</v>
      </c>
      <c r="D7" s="882"/>
      <c r="E7" s="882"/>
      <c r="F7" s="882"/>
      <c r="G7" s="882"/>
      <c r="H7" s="882"/>
      <c r="I7" s="882"/>
      <c r="J7" s="882"/>
      <c r="K7" s="882"/>
      <c r="L7" s="883"/>
      <c r="M7" s="884"/>
      <c r="N7" s="885"/>
      <c r="O7" s="886"/>
      <c r="P7" s="887" t="s">
        <v>25</v>
      </c>
      <c r="Q7" s="887"/>
      <c r="R7" s="887"/>
      <c r="S7" s="887"/>
      <c r="T7" s="887"/>
      <c r="U7" s="887"/>
      <c r="V7" s="887"/>
      <c r="W7" s="887"/>
      <c r="X7" s="887"/>
      <c r="Y7" s="887"/>
      <c r="Z7" s="887"/>
      <c r="AA7" s="887"/>
      <c r="AB7" s="887"/>
      <c r="AC7" s="887"/>
      <c r="AD7" s="887"/>
      <c r="AE7" s="888"/>
      <c r="AF7" s="884"/>
      <c r="AG7" s="885"/>
      <c r="AH7" s="886"/>
      <c r="AI7" s="887" t="s">
        <v>14</v>
      </c>
      <c r="AJ7" s="887"/>
      <c r="AK7" s="887"/>
      <c r="AL7" s="887"/>
      <c r="AM7" s="887"/>
      <c r="AN7" s="887"/>
      <c r="AO7" s="887"/>
      <c r="AP7" s="887"/>
      <c r="AQ7" s="887"/>
      <c r="AR7" s="887"/>
      <c r="AS7" s="887"/>
      <c r="AT7" s="887"/>
      <c r="AU7" s="887"/>
      <c r="AV7" s="896"/>
      <c r="AW7" s="96" t="str">
        <f>+IF(OR(AX7=0,AX7=2),"要確認","")</f>
        <v>要確認</v>
      </c>
      <c r="AX7" s="198">
        <f>+COUNTIF(M7:AV7,"☑")</f>
        <v>0</v>
      </c>
      <c r="AY7" s="198">
        <f>IF(M7="☑",1,0)</f>
        <v>0</v>
      </c>
      <c r="BB7" s="198"/>
      <c r="BC7" s="198"/>
    </row>
    <row r="8" spans="1:55" ht="24.95" customHeight="1" thickBot="1">
      <c r="A8" s="95"/>
      <c r="B8" s="95"/>
      <c r="C8" s="868" t="s">
        <v>46</v>
      </c>
      <c r="D8" s="868"/>
      <c r="E8" s="868"/>
      <c r="F8" s="868"/>
      <c r="G8" s="868"/>
      <c r="H8" s="868"/>
      <c r="I8" s="868"/>
      <c r="J8" s="868"/>
      <c r="K8" s="868"/>
      <c r="L8" s="868"/>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row>
    <row r="9" spans="1:55" ht="22.9" customHeight="1" thickBot="1">
      <c r="A9" s="95"/>
      <c r="B9" s="95"/>
      <c r="C9" s="869" t="s">
        <v>183</v>
      </c>
      <c r="D9" s="870"/>
      <c r="E9" s="870"/>
      <c r="F9" s="870"/>
      <c r="G9" s="870"/>
      <c r="H9" s="870"/>
      <c r="I9" s="871"/>
      <c r="J9" s="872"/>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4"/>
      <c r="AW9" s="95"/>
      <c r="BB9" s="197" t="s">
        <v>243</v>
      </c>
    </row>
    <row r="10" spans="1:55" ht="15" customHeight="1">
      <c r="A10" s="95"/>
      <c r="B10" s="95"/>
      <c r="C10" s="875" t="s">
        <v>34</v>
      </c>
      <c r="D10" s="875"/>
      <c r="E10" s="875"/>
      <c r="F10" s="875"/>
      <c r="G10" s="875"/>
      <c r="H10" s="875"/>
      <c r="I10" s="875"/>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95"/>
      <c r="BB10" s="197" t="s">
        <v>244</v>
      </c>
    </row>
    <row r="11" spans="1:55" ht="29.45" customHeight="1">
      <c r="A11" s="95"/>
      <c r="B11" s="95"/>
      <c r="C11" s="877" t="s">
        <v>168</v>
      </c>
      <c r="D11" s="878"/>
      <c r="E11" s="878"/>
      <c r="F11" s="878"/>
      <c r="G11" s="878"/>
      <c r="H11" s="878"/>
      <c r="I11" s="878"/>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93" t="s">
        <v>169</v>
      </c>
      <c r="BB11" s="197" t="s">
        <v>245</v>
      </c>
    </row>
    <row r="12" spans="1:55" ht="29.45" customHeight="1">
      <c r="A12" s="95"/>
      <c r="B12" s="95"/>
      <c r="C12" s="898" t="s">
        <v>167</v>
      </c>
      <c r="D12" s="626"/>
      <c r="E12" s="626"/>
      <c r="F12" s="626"/>
      <c r="G12" s="626"/>
      <c r="H12" s="626"/>
      <c r="I12" s="899"/>
      <c r="J12" s="900"/>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c r="AN12" s="901"/>
      <c r="AO12" s="901"/>
      <c r="AP12" s="901"/>
      <c r="AQ12" s="901"/>
      <c r="AR12" s="901"/>
      <c r="AS12" s="901"/>
      <c r="AT12" s="901"/>
      <c r="AU12" s="901"/>
      <c r="AV12" s="902"/>
      <c r="AW12" s="94">
        <f>+LEN(J12)</f>
        <v>0</v>
      </c>
      <c r="BB12" s="197" t="s">
        <v>246</v>
      </c>
    </row>
    <row r="13" spans="1:55" ht="25.15" customHeight="1">
      <c r="A13" s="95"/>
      <c r="B13" s="95"/>
      <c r="C13" s="625" t="s">
        <v>92</v>
      </c>
      <c r="D13" s="626"/>
      <c r="E13" s="626"/>
      <c r="F13" s="626"/>
      <c r="G13" s="626"/>
      <c r="H13" s="626"/>
      <c r="I13" s="899"/>
      <c r="J13" s="903"/>
      <c r="K13" s="904"/>
      <c r="L13" s="904"/>
      <c r="M13" s="904"/>
      <c r="N13" s="904"/>
      <c r="O13" s="904"/>
      <c r="P13" s="904"/>
      <c r="Q13" s="904"/>
      <c r="R13" s="904"/>
      <c r="S13" s="904"/>
      <c r="T13" s="904"/>
      <c r="U13" s="904"/>
      <c r="V13" s="904"/>
      <c r="W13" s="904"/>
      <c r="X13" s="904"/>
      <c r="Y13" s="904"/>
      <c r="Z13" s="904"/>
      <c r="AA13" s="904"/>
      <c r="AB13" s="904"/>
      <c r="AC13" s="904"/>
      <c r="AD13" s="904"/>
      <c r="AE13" s="904"/>
      <c r="AF13" s="904"/>
      <c r="AG13" s="904"/>
      <c r="AH13" s="904"/>
      <c r="AI13" s="904"/>
      <c r="AJ13" s="904"/>
      <c r="AK13" s="904"/>
      <c r="AL13" s="904"/>
      <c r="AM13" s="904"/>
      <c r="AN13" s="904"/>
      <c r="AO13" s="904"/>
      <c r="AP13" s="904"/>
      <c r="AQ13" s="904"/>
      <c r="AR13" s="904"/>
      <c r="AS13" s="904"/>
      <c r="AT13" s="904"/>
      <c r="AU13" s="904"/>
      <c r="AV13" s="905"/>
      <c r="AW13" s="849" t="str">
        <f>+IF(AW12&gt;13,"設定文字数を超過しています","")</f>
        <v/>
      </c>
      <c r="BB13" s="197" t="s">
        <v>247</v>
      </c>
    </row>
    <row r="14" spans="1:55" ht="21.95" customHeight="1">
      <c r="A14" s="95"/>
      <c r="B14" s="95"/>
      <c r="C14" s="917" t="s">
        <v>68</v>
      </c>
      <c r="D14" s="918"/>
      <c r="E14" s="918"/>
      <c r="F14" s="918"/>
      <c r="G14" s="918"/>
      <c r="H14" s="918"/>
      <c r="I14" s="919"/>
      <c r="J14" s="824" t="s">
        <v>47</v>
      </c>
      <c r="K14" s="824"/>
      <c r="L14" s="824"/>
      <c r="M14" s="625"/>
      <c r="N14" s="910" t="s">
        <v>13</v>
      </c>
      <c r="O14" s="911"/>
      <c r="P14" s="912"/>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4"/>
      <c r="AW14" s="849"/>
      <c r="BA14" s="191"/>
      <c r="BB14" s="197" t="s">
        <v>248</v>
      </c>
    </row>
    <row r="15" spans="1:55" ht="24.95" customHeight="1">
      <c r="A15" s="95"/>
      <c r="B15" s="95"/>
      <c r="C15" s="920"/>
      <c r="D15" s="579"/>
      <c r="E15" s="579"/>
      <c r="F15" s="579"/>
      <c r="G15" s="579"/>
      <c r="H15" s="579"/>
      <c r="I15" s="921"/>
      <c r="J15" s="824"/>
      <c r="K15" s="824"/>
      <c r="L15" s="824"/>
      <c r="M15" s="625"/>
      <c r="N15" s="929" t="s">
        <v>241</v>
      </c>
      <c r="O15" s="929"/>
      <c r="P15" s="928"/>
      <c r="Q15" s="928"/>
      <c r="R15" s="928"/>
      <c r="S15" s="928"/>
      <c r="T15" s="928"/>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6"/>
      <c r="AW15" s="95"/>
      <c r="AZ15" s="95" t="s">
        <v>439</v>
      </c>
      <c r="BB15" s="197" t="s">
        <v>249</v>
      </c>
    </row>
    <row r="16" spans="1:55" ht="24.95" customHeight="1">
      <c r="A16" s="95"/>
      <c r="B16" s="95"/>
      <c r="C16" s="920"/>
      <c r="D16" s="579"/>
      <c r="E16" s="579"/>
      <c r="F16" s="579"/>
      <c r="G16" s="579"/>
      <c r="H16" s="579"/>
      <c r="I16" s="921"/>
      <c r="J16" s="906" t="s">
        <v>39</v>
      </c>
      <c r="K16" s="907"/>
      <c r="L16" s="907"/>
      <c r="M16" s="907"/>
      <c r="N16" s="908"/>
      <c r="O16" s="908"/>
      <c r="P16" s="908"/>
      <c r="Q16" s="908"/>
      <c r="R16" s="908"/>
      <c r="S16" s="908"/>
      <c r="T16" s="908"/>
      <c r="U16" s="908"/>
      <c r="V16" s="908"/>
      <c r="W16" s="908"/>
      <c r="X16" s="908"/>
      <c r="Y16" s="908"/>
      <c r="Z16" s="909"/>
      <c r="AA16" s="906" t="s">
        <v>41</v>
      </c>
      <c r="AB16" s="907"/>
      <c r="AC16" s="907"/>
      <c r="AD16" s="907"/>
      <c r="AE16" s="930"/>
      <c r="AF16" s="931"/>
      <c r="AG16" s="931"/>
      <c r="AH16" s="931"/>
      <c r="AI16" s="931"/>
      <c r="AJ16" s="931"/>
      <c r="AK16" s="931"/>
      <c r="AL16" s="931"/>
      <c r="AM16" s="931"/>
      <c r="AN16" s="931"/>
      <c r="AO16" s="931"/>
      <c r="AP16" s="931"/>
      <c r="AQ16" s="931"/>
      <c r="AR16" s="931"/>
      <c r="AS16" s="931"/>
      <c r="AT16" s="931"/>
      <c r="AU16" s="931"/>
      <c r="AV16" s="932"/>
      <c r="AW16" s="95"/>
      <c r="AZ16" s="95" t="s">
        <v>390</v>
      </c>
      <c r="BB16" s="197" t="s">
        <v>250</v>
      </c>
    </row>
    <row r="17" spans="1:98" ht="24.95" customHeight="1">
      <c r="A17" s="95"/>
      <c r="B17" s="95"/>
      <c r="C17" s="920"/>
      <c r="D17" s="579"/>
      <c r="E17" s="579"/>
      <c r="F17" s="579"/>
      <c r="G17" s="579"/>
      <c r="H17" s="579"/>
      <c r="I17" s="921"/>
      <c r="J17" s="625" t="s">
        <v>40</v>
      </c>
      <c r="K17" s="626"/>
      <c r="L17" s="626"/>
      <c r="M17" s="626"/>
      <c r="N17" s="908"/>
      <c r="O17" s="908"/>
      <c r="P17" s="908"/>
      <c r="Q17" s="908"/>
      <c r="R17" s="908"/>
      <c r="S17" s="908"/>
      <c r="T17" s="908"/>
      <c r="U17" s="908"/>
      <c r="V17" s="908"/>
      <c r="W17" s="908"/>
      <c r="X17" s="908"/>
      <c r="Y17" s="908"/>
      <c r="Z17" s="909"/>
      <c r="AA17" s="625" t="s">
        <v>42</v>
      </c>
      <c r="AB17" s="626"/>
      <c r="AC17" s="626"/>
      <c r="AD17" s="626"/>
      <c r="AE17" s="933"/>
      <c r="AF17" s="934"/>
      <c r="AG17" s="934"/>
      <c r="AH17" s="934"/>
      <c r="AI17" s="934"/>
      <c r="AJ17" s="934"/>
      <c r="AK17" s="934"/>
      <c r="AL17" s="934"/>
      <c r="AM17" s="934"/>
      <c r="AN17" s="934"/>
      <c r="AO17" s="934"/>
      <c r="AP17" s="934"/>
      <c r="AQ17" s="934"/>
      <c r="AR17" s="934"/>
      <c r="AS17" s="934"/>
      <c r="AT17" s="934"/>
      <c r="AU17" s="934"/>
      <c r="AV17" s="935"/>
      <c r="AW17" s="95"/>
      <c r="AZ17" s="95" t="s">
        <v>391</v>
      </c>
      <c r="BB17" s="197" t="s">
        <v>251</v>
      </c>
    </row>
    <row r="18" spans="1:98" ht="24.95" customHeight="1">
      <c r="A18" s="95"/>
      <c r="B18" s="95"/>
      <c r="C18" s="906"/>
      <c r="D18" s="907"/>
      <c r="E18" s="907"/>
      <c r="F18" s="907"/>
      <c r="G18" s="907"/>
      <c r="H18" s="907"/>
      <c r="I18" s="922"/>
      <c r="J18" s="923" t="s">
        <v>242</v>
      </c>
      <c r="K18" s="924"/>
      <c r="L18" s="924"/>
      <c r="M18" s="924"/>
      <c r="N18" s="924"/>
      <c r="O18" s="924"/>
      <c r="P18" s="925"/>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7"/>
      <c r="AW18" s="95"/>
      <c r="AZ18" s="95" t="s">
        <v>392</v>
      </c>
      <c r="BB18" s="197" t="s">
        <v>343</v>
      </c>
    </row>
    <row r="19" spans="1:98" ht="21.95" customHeight="1">
      <c r="A19" s="95"/>
      <c r="B19" s="95"/>
      <c r="C19" s="528" t="s">
        <v>84</v>
      </c>
      <c r="D19" s="918"/>
      <c r="E19" s="918"/>
      <c r="F19" s="918"/>
      <c r="G19" s="918"/>
      <c r="H19" s="918"/>
      <c r="I19" s="919"/>
      <c r="J19" s="824" t="s">
        <v>47</v>
      </c>
      <c r="K19" s="824"/>
      <c r="L19" s="824"/>
      <c r="M19" s="625"/>
      <c r="N19" s="910" t="s">
        <v>13</v>
      </c>
      <c r="O19" s="911"/>
      <c r="P19" s="912"/>
      <c r="Q19" s="913"/>
      <c r="R19" s="913"/>
      <c r="S19" s="913"/>
      <c r="T19" s="913"/>
      <c r="U19" s="913"/>
      <c r="V19" s="913"/>
      <c r="W19" s="913"/>
      <c r="X19" s="913"/>
      <c r="Y19" s="913"/>
      <c r="Z19" s="913"/>
      <c r="AA19" s="913"/>
      <c r="AB19" s="913"/>
      <c r="AC19" s="913"/>
      <c r="AD19" s="913"/>
      <c r="AE19" s="913"/>
      <c r="AF19" s="913"/>
      <c r="AG19" s="913"/>
      <c r="AH19" s="913"/>
      <c r="AI19" s="913"/>
      <c r="AJ19" s="913"/>
      <c r="AK19" s="913"/>
      <c r="AL19" s="913"/>
      <c r="AM19" s="913"/>
      <c r="AN19" s="913"/>
      <c r="AO19" s="913"/>
      <c r="AP19" s="913"/>
      <c r="AQ19" s="913"/>
      <c r="AR19" s="913"/>
      <c r="AS19" s="913"/>
      <c r="AT19" s="913"/>
      <c r="AU19" s="913"/>
      <c r="AV19" s="914"/>
      <c r="AW19" s="95"/>
      <c r="AZ19" s="95" t="s">
        <v>393</v>
      </c>
    </row>
    <row r="20" spans="1:98" ht="24.95" customHeight="1">
      <c r="A20" s="95"/>
      <c r="B20" s="95"/>
      <c r="C20" s="920"/>
      <c r="D20" s="579"/>
      <c r="E20" s="579"/>
      <c r="F20" s="579"/>
      <c r="G20" s="579"/>
      <c r="H20" s="579"/>
      <c r="I20" s="921"/>
      <c r="J20" s="824"/>
      <c r="K20" s="824"/>
      <c r="L20" s="824"/>
      <c r="M20" s="625"/>
      <c r="N20" s="929" t="s">
        <v>241</v>
      </c>
      <c r="O20" s="929"/>
      <c r="P20" s="928"/>
      <c r="Q20" s="928"/>
      <c r="R20" s="928"/>
      <c r="S20" s="928"/>
      <c r="T20" s="928"/>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915"/>
      <c r="AV20" s="916"/>
      <c r="AW20" s="95"/>
      <c r="AZ20" s="95" t="s">
        <v>394</v>
      </c>
    </row>
    <row r="21" spans="1:98" ht="24.95" customHeight="1">
      <c r="A21" s="95"/>
      <c r="B21" s="95"/>
      <c r="C21" s="920"/>
      <c r="D21" s="579"/>
      <c r="E21" s="579"/>
      <c r="F21" s="579"/>
      <c r="G21" s="579"/>
      <c r="H21" s="579"/>
      <c r="I21" s="921"/>
      <c r="J21" s="906" t="s">
        <v>39</v>
      </c>
      <c r="K21" s="907"/>
      <c r="L21" s="907"/>
      <c r="M21" s="907"/>
      <c r="N21" s="908"/>
      <c r="O21" s="908"/>
      <c r="P21" s="908"/>
      <c r="Q21" s="908"/>
      <c r="R21" s="908"/>
      <c r="S21" s="908"/>
      <c r="T21" s="908"/>
      <c r="U21" s="908"/>
      <c r="V21" s="908"/>
      <c r="W21" s="908"/>
      <c r="X21" s="908"/>
      <c r="Y21" s="908"/>
      <c r="Z21" s="909"/>
      <c r="AA21" s="625" t="s">
        <v>40</v>
      </c>
      <c r="AB21" s="626"/>
      <c r="AC21" s="626"/>
      <c r="AD21" s="626"/>
      <c r="AE21" s="1200"/>
      <c r="AF21" s="1200"/>
      <c r="AG21" s="1200"/>
      <c r="AH21" s="1200"/>
      <c r="AI21" s="1200"/>
      <c r="AJ21" s="1200"/>
      <c r="AK21" s="1200"/>
      <c r="AL21" s="1200"/>
      <c r="AM21" s="1200"/>
      <c r="AN21" s="1200"/>
      <c r="AO21" s="1200"/>
      <c r="AP21" s="1200"/>
      <c r="AQ21" s="1200"/>
      <c r="AR21" s="1200"/>
      <c r="AS21" s="1200"/>
      <c r="AT21" s="1200"/>
      <c r="AU21" s="1200"/>
      <c r="AV21" s="1201"/>
      <c r="AW21" s="95"/>
      <c r="AZ21" s="95" t="s">
        <v>395</v>
      </c>
    </row>
    <row r="22" spans="1:98" ht="24.95" customHeight="1" thickBot="1">
      <c r="A22" s="95"/>
      <c r="B22" s="95"/>
      <c r="C22" s="528" t="s">
        <v>69</v>
      </c>
      <c r="D22" s="529"/>
      <c r="E22" s="529"/>
      <c r="F22" s="529"/>
      <c r="G22" s="529"/>
      <c r="H22" s="529"/>
      <c r="I22" s="530"/>
      <c r="J22" s="625" t="s">
        <v>52</v>
      </c>
      <c r="K22" s="626"/>
      <c r="L22" s="626"/>
      <c r="M22" s="626"/>
      <c r="N22" s="934"/>
      <c r="O22" s="934"/>
      <c r="P22" s="934"/>
      <c r="Q22" s="934"/>
      <c r="R22" s="934"/>
      <c r="S22" s="934"/>
      <c r="T22" s="934"/>
      <c r="U22" s="934"/>
      <c r="V22" s="934"/>
      <c r="W22" s="934"/>
      <c r="X22" s="934"/>
      <c r="Y22" s="934"/>
      <c r="Z22" s="935"/>
      <c r="AA22" s="917" t="s">
        <v>43</v>
      </c>
      <c r="AB22" s="918"/>
      <c r="AC22" s="626"/>
      <c r="AD22" s="626"/>
      <c r="AE22" s="934"/>
      <c r="AF22" s="1202"/>
      <c r="AG22" s="1202"/>
      <c r="AH22" s="934"/>
      <c r="AI22" s="934"/>
      <c r="AJ22" s="1202"/>
      <c r="AK22" s="1202"/>
      <c r="AL22" s="934"/>
      <c r="AM22" s="934"/>
      <c r="AN22" s="934"/>
      <c r="AO22" s="934"/>
      <c r="AP22" s="934"/>
      <c r="AQ22" s="934"/>
      <c r="AR22" s="934"/>
      <c r="AS22" s="934"/>
      <c r="AT22" s="934"/>
      <c r="AU22" s="934"/>
      <c r="AV22" s="935"/>
      <c r="AW22" s="95"/>
      <c r="AZ22" s="95" t="s">
        <v>396</v>
      </c>
    </row>
    <row r="23" spans="1:98" ht="24.95" customHeight="1" thickBot="1">
      <c r="A23" s="95"/>
      <c r="B23" s="95"/>
      <c r="C23" s="531" t="s">
        <v>70</v>
      </c>
      <c r="D23" s="532"/>
      <c r="E23" s="532"/>
      <c r="F23" s="532"/>
      <c r="G23" s="532"/>
      <c r="H23" s="532"/>
      <c r="I23" s="533"/>
      <c r="J23" s="625" t="s">
        <v>39</v>
      </c>
      <c r="K23" s="626"/>
      <c r="L23" s="626"/>
      <c r="M23" s="626"/>
      <c r="N23" s="908"/>
      <c r="O23" s="908"/>
      <c r="P23" s="908"/>
      <c r="Q23" s="908"/>
      <c r="R23" s="908"/>
      <c r="S23" s="908"/>
      <c r="T23" s="908"/>
      <c r="U23" s="908"/>
      <c r="V23" s="908"/>
      <c r="W23" s="908"/>
      <c r="X23" s="908"/>
      <c r="Y23" s="908"/>
      <c r="Z23" s="909"/>
      <c r="AA23" s="1193"/>
      <c r="AB23" s="763"/>
      <c r="AC23" s="626" t="s">
        <v>53</v>
      </c>
      <c r="AD23" s="626"/>
      <c r="AE23" s="626"/>
      <c r="AF23" s="1193"/>
      <c r="AG23" s="763"/>
      <c r="AH23" s="626" t="s">
        <v>54</v>
      </c>
      <c r="AI23" s="626"/>
      <c r="AJ23" s="1193"/>
      <c r="AK23" s="763"/>
      <c r="AL23" s="626" t="s">
        <v>78</v>
      </c>
      <c r="AM23" s="626"/>
      <c r="AN23" s="626"/>
      <c r="AO23" s="1194"/>
      <c r="AP23" s="1194"/>
      <c r="AQ23" s="1194"/>
      <c r="AR23" s="1194"/>
      <c r="AS23" s="1194"/>
      <c r="AT23" s="1194"/>
      <c r="AU23" s="1194"/>
      <c r="AV23" s="213" t="s">
        <v>79</v>
      </c>
      <c r="AW23" s="95"/>
      <c r="AZ23" s="95" t="s">
        <v>397</v>
      </c>
    </row>
    <row r="24" spans="1:98" ht="24.95" customHeight="1">
      <c r="A24" s="95"/>
      <c r="B24" s="95"/>
      <c r="C24" s="531"/>
      <c r="D24" s="532"/>
      <c r="E24" s="532"/>
      <c r="F24" s="532"/>
      <c r="G24" s="532"/>
      <c r="H24" s="532"/>
      <c r="I24" s="533"/>
      <c r="J24" s="625" t="s">
        <v>44</v>
      </c>
      <c r="K24" s="626"/>
      <c r="L24" s="626"/>
      <c r="M24" s="626"/>
      <c r="N24" s="926"/>
      <c r="O24" s="926"/>
      <c r="P24" s="926"/>
      <c r="Q24" s="926"/>
      <c r="R24" s="926"/>
      <c r="S24" s="926"/>
      <c r="T24" s="926"/>
      <c r="U24" s="926"/>
      <c r="V24" s="926"/>
      <c r="W24" s="926"/>
      <c r="X24" s="926"/>
      <c r="Y24" s="926"/>
      <c r="Z24" s="927"/>
      <c r="AA24" s="1198" t="s">
        <v>77</v>
      </c>
      <c r="AB24" s="1199"/>
      <c r="AC24" s="624"/>
      <c r="AD24" s="624"/>
      <c r="AE24" s="624"/>
      <c r="AF24" s="1199"/>
      <c r="AG24" s="1199"/>
      <c r="AH24" s="624"/>
      <c r="AI24" s="934"/>
      <c r="AJ24" s="931"/>
      <c r="AK24" s="931"/>
      <c r="AL24" s="934"/>
      <c r="AM24" s="934"/>
      <c r="AN24" s="934"/>
      <c r="AO24" s="934"/>
      <c r="AP24" s="934"/>
      <c r="AQ24" s="934"/>
      <c r="AR24" s="934"/>
      <c r="AS24" s="934"/>
      <c r="AT24" s="934"/>
      <c r="AU24" s="934"/>
      <c r="AV24" s="935"/>
      <c r="AW24" s="95"/>
      <c r="AZ24" s="95" t="s">
        <v>398</v>
      </c>
    </row>
    <row r="25" spans="1:98" ht="24.95" customHeight="1">
      <c r="A25" s="95"/>
      <c r="B25" s="95"/>
      <c r="C25" s="534"/>
      <c r="D25" s="535"/>
      <c r="E25" s="535"/>
      <c r="F25" s="535"/>
      <c r="G25" s="535"/>
      <c r="H25" s="535"/>
      <c r="I25" s="536"/>
      <c r="J25" s="625" t="s">
        <v>55</v>
      </c>
      <c r="K25" s="626"/>
      <c r="L25" s="626"/>
      <c r="M25" s="626"/>
      <c r="N25" s="908"/>
      <c r="O25" s="908"/>
      <c r="P25" s="908"/>
      <c r="Q25" s="908"/>
      <c r="R25" s="908"/>
      <c r="S25" s="908"/>
      <c r="T25" s="908"/>
      <c r="U25" s="908"/>
      <c r="V25" s="908"/>
      <c r="W25" s="908"/>
      <c r="X25" s="908"/>
      <c r="Y25" s="908"/>
      <c r="Z25" s="909"/>
      <c r="AA25" s="625" t="s">
        <v>56</v>
      </c>
      <c r="AB25" s="626"/>
      <c r="AC25" s="626"/>
      <c r="AD25" s="626"/>
      <c r="AE25" s="930"/>
      <c r="AF25" s="931"/>
      <c r="AG25" s="931"/>
      <c r="AH25" s="931"/>
      <c r="AI25" s="931"/>
      <c r="AJ25" s="931"/>
      <c r="AK25" s="931"/>
      <c r="AL25" s="931"/>
      <c r="AM25" s="931"/>
      <c r="AN25" s="931"/>
      <c r="AO25" s="931"/>
      <c r="AP25" s="931"/>
      <c r="AQ25" s="931"/>
      <c r="AR25" s="931"/>
      <c r="AS25" s="931"/>
      <c r="AT25" s="931"/>
      <c r="AU25" s="931"/>
      <c r="AV25" s="932"/>
      <c r="AW25" s="95"/>
      <c r="AZ25" s="95" t="s">
        <v>399</v>
      </c>
    </row>
    <row r="26" spans="1:98" ht="24.95" customHeight="1">
      <c r="A26" s="95"/>
      <c r="B26" s="95"/>
      <c r="C26" s="603" t="s">
        <v>440</v>
      </c>
      <c r="D26" s="603"/>
      <c r="E26" s="603"/>
      <c r="F26" s="603"/>
      <c r="G26" s="603"/>
      <c r="H26" s="603"/>
      <c r="I26" s="603"/>
      <c r="J26" s="604" t="s">
        <v>441</v>
      </c>
      <c r="K26" s="605"/>
      <c r="L26" s="605"/>
      <c r="M26" s="605"/>
      <c r="N26" s="605"/>
      <c r="O26" s="606"/>
      <c r="P26" s="606"/>
      <c r="Q26" s="606"/>
      <c r="R26" s="606"/>
      <c r="S26" s="199" t="s">
        <v>74</v>
      </c>
      <c r="T26" s="607"/>
      <c r="U26" s="607"/>
      <c r="V26" s="199" t="s">
        <v>75</v>
      </c>
      <c r="W26" s="607"/>
      <c r="X26" s="607"/>
      <c r="Y26" s="199" t="s">
        <v>76</v>
      </c>
      <c r="Z26" s="200"/>
      <c r="AA26" s="608" t="s">
        <v>80</v>
      </c>
      <c r="AB26" s="592"/>
      <c r="AC26" s="592"/>
      <c r="AD26" s="592"/>
      <c r="AE26" s="592"/>
      <c r="AF26" s="592"/>
      <c r="AG26" s="592"/>
      <c r="AH26" s="592"/>
      <c r="AI26" s="592"/>
      <c r="AJ26" s="592"/>
      <c r="AK26" s="609"/>
      <c r="AL26" s="609"/>
      <c r="AM26" s="609"/>
      <c r="AN26" s="609"/>
      <c r="AO26" s="609"/>
      <c r="AP26" s="609"/>
      <c r="AQ26" s="609"/>
      <c r="AR26" s="609"/>
      <c r="AS26" s="609"/>
      <c r="AT26" s="592" t="s">
        <v>81</v>
      </c>
      <c r="AU26" s="592"/>
      <c r="AV26" s="593"/>
      <c r="AW26" s="95"/>
      <c r="AZ26" s="95" t="s">
        <v>400</v>
      </c>
    </row>
    <row r="27" spans="1:98" ht="24.95" customHeight="1">
      <c r="A27" s="95"/>
      <c r="B27" s="95"/>
      <c r="C27" s="603"/>
      <c r="D27" s="603"/>
      <c r="E27" s="603"/>
      <c r="F27" s="603"/>
      <c r="G27" s="603"/>
      <c r="H27" s="603"/>
      <c r="I27" s="603"/>
      <c r="J27" s="604" t="s">
        <v>442</v>
      </c>
      <c r="K27" s="605"/>
      <c r="L27" s="605"/>
      <c r="M27" s="605"/>
      <c r="N27" s="605"/>
      <c r="O27" s="606"/>
      <c r="P27" s="606"/>
      <c r="Q27" s="606"/>
      <c r="R27" s="606"/>
      <c r="S27" s="199" t="s">
        <v>74</v>
      </c>
      <c r="T27" s="607"/>
      <c r="U27" s="607"/>
      <c r="V27" s="199" t="s">
        <v>75</v>
      </c>
      <c r="W27" s="607"/>
      <c r="X27" s="607"/>
      <c r="Y27" s="199" t="s">
        <v>76</v>
      </c>
      <c r="Z27" s="200"/>
      <c r="AA27" s="608" t="s">
        <v>82</v>
      </c>
      <c r="AB27" s="592"/>
      <c r="AC27" s="592"/>
      <c r="AD27" s="592"/>
      <c r="AE27" s="592"/>
      <c r="AF27" s="592"/>
      <c r="AG27" s="592"/>
      <c r="AH27" s="592"/>
      <c r="AI27" s="592"/>
      <c r="AJ27" s="592"/>
      <c r="AK27" s="609"/>
      <c r="AL27" s="609"/>
      <c r="AM27" s="609"/>
      <c r="AN27" s="609"/>
      <c r="AO27" s="609"/>
      <c r="AP27" s="609"/>
      <c r="AQ27" s="609"/>
      <c r="AR27" s="609"/>
      <c r="AS27" s="609"/>
      <c r="AT27" s="592" t="s">
        <v>81</v>
      </c>
      <c r="AU27" s="592"/>
      <c r="AV27" s="593"/>
      <c r="AW27" s="95"/>
      <c r="AZ27" s="95" t="s">
        <v>401</v>
      </c>
    </row>
    <row r="28" spans="1:98" ht="24.95" customHeight="1" thickBot="1">
      <c r="A28" s="95"/>
      <c r="B28" s="95"/>
      <c r="C28" s="603"/>
      <c r="D28" s="603"/>
      <c r="E28" s="603"/>
      <c r="F28" s="603"/>
      <c r="G28" s="603"/>
      <c r="H28" s="603"/>
      <c r="I28" s="603"/>
      <c r="J28" s="627"/>
      <c r="K28" s="628"/>
      <c r="L28" s="628"/>
      <c r="M28" s="628"/>
      <c r="N28" s="628"/>
      <c r="O28" s="628"/>
      <c r="P28" s="628"/>
      <c r="Q28" s="628"/>
      <c r="R28" s="628"/>
      <c r="S28" s="628"/>
      <c r="T28" s="628"/>
      <c r="U28" s="628"/>
      <c r="V28" s="628"/>
      <c r="W28" s="628"/>
      <c r="X28" s="628"/>
      <c r="Y28" s="628"/>
      <c r="Z28" s="629"/>
      <c r="AA28" s="608" t="s">
        <v>443</v>
      </c>
      <c r="AB28" s="592"/>
      <c r="AC28" s="592"/>
      <c r="AD28" s="592"/>
      <c r="AE28" s="592"/>
      <c r="AF28" s="592"/>
      <c r="AG28" s="592"/>
      <c r="AH28" s="592"/>
      <c r="AI28" s="720"/>
      <c r="AJ28" s="720"/>
      <c r="AK28" s="592"/>
      <c r="AL28" s="609"/>
      <c r="AM28" s="609"/>
      <c r="AN28" s="609"/>
      <c r="AO28" s="609"/>
      <c r="AP28" s="609"/>
      <c r="AQ28" s="609"/>
      <c r="AR28" s="609"/>
      <c r="AS28" s="609"/>
      <c r="AT28" s="592" t="s">
        <v>81</v>
      </c>
      <c r="AU28" s="592"/>
      <c r="AV28" s="593"/>
      <c r="AW28" s="95"/>
      <c r="AZ28" s="95" t="s">
        <v>402</v>
      </c>
    </row>
    <row r="29" spans="1:98" s="99" customFormat="1" ht="31.9" customHeight="1" thickBot="1">
      <c r="A29" s="102"/>
      <c r="B29" s="102"/>
      <c r="C29" s="594" t="s">
        <v>444</v>
      </c>
      <c r="D29" s="595"/>
      <c r="E29" s="595"/>
      <c r="F29" s="595"/>
      <c r="G29" s="595"/>
      <c r="H29" s="595"/>
      <c r="I29" s="595"/>
      <c r="J29" s="596"/>
      <c r="K29" s="597"/>
      <c r="L29" s="598" t="s">
        <v>445</v>
      </c>
      <c r="M29" s="598"/>
      <c r="N29" s="598"/>
      <c r="O29" s="598"/>
      <c r="P29" s="598"/>
      <c r="Q29" s="598"/>
      <c r="R29" s="598"/>
      <c r="S29" s="598"/>
      <c r="T29" s="598"/>
      <c r="U29" s="598"/>
      <c r="V29" s="598"/>
      <c r="W29" s="596"/>
      <c r="X29" s="597"/>
      <c r="Y29" s="598" t="s">
        <v>446</v>
      </c>
      <c r="Z29" s="598"/>
      <c r="AA29" s="598"/>
      <c r="AB29" s="598"/>
      <c r="AC29" s="598"/>
      <c r="AD29" s="598"/>
      <c r="AE29" s="598"/>
      <c r="AF29" s="598"/>
      <c r="AG29" s="598"/>
      <c r="AH29" s="598"/>
      <c r="AI29" s="596"/>
      <c r="AJ29" s="597"/>
      <c r="AK29" s="598" t="s">
        <v>447</v>
      </c>
      <c r="AL29" s="598"/>
      <c r="AM29" s="598"/>
      <c r="AN29" s="598"/>
      <c r="AO29" s="598"/>
      <c r="AP29" s="598"/>
      <c r="AQ29" s="598"/>
      <c r="AR29" s="598"/>
      <c r="AS29" s="598"/>
      <c r="AT29" s="598"/>
      <c r="AU29" s="598"/>
      <c r="AV29" s="599"/>
      <c r="AW29" s="105" t="str">
        <f>IF(AX29&gt;1,"要確認","")</f>
        <v/>
      </c>
      <c r="AX29" s="201">
        <f>COUNTIF(J29:AV29,"○")</f>
        <v>0</v>
      </c>
      <c r="AY29" s="102"/>
      <c r="AZ29" s="95" t="s">
        <v>437</v>
      </c>
      <c r="BA29" s="95"/>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row>
    <row r="30" spans="1:98" s="99" customFormat="1" ht="31.9" customHeight="1">
      <c r="A30" s="102"/>
      <c r="B30" s="102"/>
      <c r="C30" s="554" t="s">
        <v>215</v>
      </c>
      <c r="D30" s="555"/>
      <c r="E30" s="555"/>
      <c r="F30" s="555"/>
      <c r="G30" s="555"/>
      <c r="H30" s="555"/>
      <c r="I30" s="610"/>
      <c r="J30" s="613" t="s">
        <v>448</v>
      </c>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5"/>
      <c r="AW30" s="93" t="s">
        <v>169</v>
      </c>
      <c r="AX30" s="102"/>
      <c r="AY30" s="102"/>
      <c r="AZ30" s="95" t="s">
        <v>436</v>
      </c>
      <c r="BA30" s="95"/>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row>
    <row r="31" spans="1:98" ht="125.1" customHeight="1">
      <c r="A31" s="95"/>
      <c r="B31" s="95"/>
      <c r="C31" s="556"/>
      <c r="D31" s="557"/>
      <c r="E31" s="557"/>
      <c r="F31" s="557"/>
      <c r="G31" s="557"/>
      <c r="H31" s="557"/>
      <c r="I31" s="611"/>
      <c r="J31" s="616"/>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8"/>
      <c r="AW31" s="89">
        <f>+LEN(J31)</f>
        <v>0</v>
      </c>
      <c r="AZ31" s="95" t="s">
        <v>435</v>
      </c>
    </row>
    <row r="32" spans="1:98" ht="125.1" customHeight="1">
      <c r="A32" s="95"/>
      <c r="B32" s="95"/>
      <c r="C32" s="558"/>
      <c r="D32" s="559"/>
      <c r="E32" s="559"/>
      <c r="F32" s="559"/>
      <c r="G32" s="559"/>
      <c r="H32" s="559"/>
      <c r="I32" s="612"/>
      <c r="J32" s="619"/>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1"/>
      <c r="AW32" s="196" t="str">
        <f>+IF(AW31&gt;380,"設定文字数を超過しています","")</f>
        <v/>
      </c>
      <c r="AZ32" s="95" t="s">
        <v>434</v>
      </c>
    </row>
    <row r="33" spans="1:52" ht="45" customHeight="1" thickBot="1">
      <c r="A33" s="95"/>
      <c r="B33" s="95"/>
      <c r="C33" s="1204" t="s">
        <v>184</v>
      </c>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c r="AK33" s="1205"/>
      <c r="AL33" s="1205"/>
      <c r="AM33" s="1205"/>
      <c r="AN33" s="1205"/>
      <c r="AO33" s="1205"/>
      <c r="AP33" s="1205"/>
      <c r="AQ33" s="1205"/>
      <c r="AR33" s="1205"/>
      <c r="AS33" s="1205"/>
      <c r="AT33" s="1205"/>
      <c r="AU33" s="1205"/>
      <c r="AV33" s="1206"/>
      <c r="AW33" s="95"/>
      <c r="AZ33" s="95" t="s">
        <v>433</v>
      </c>
    </row>
    <row r="34" spans="1:52" ht="40.15" customHeight="1" thickBot="1">
      <c r="A34" s="95"/>
      <c r="B34" s="95"/>
      <c r="C34" s="622"/>
      <c r="D34" s="623"/>
      <c r="E34" s="1190" t="s">
        <v>93</v>
      </c>
      <c r="F34" s="1191"/>
      <c r="G34" s="1191"/>
      <c r="H34" s="1191"/>
      <c r="I34" s="1192"/>
      <c r="J34" s="622"/>
      <c r="K34" s="623"/>
      <c r="L34" s="1190" t="s">
        <v>94</v>
      </c>
      <c r="M34" s="1191"/>
      <c r="N34" s="1191"/>
      <c r="O34" s="1191"/>
      <c r="P34" s="1191"/>
      <c r="Q34" s="1192"/>
      <c r="R34" s="622"/>
      <c r="S34" s="623"/>
      <c r="T34" s="1190" t="s">
        <v>449</v>
      </c>
      <c r="U34" s="1191"/>
      <c r="V34" s="1191"/>
      <c r="W34" s="1191"/>
      <c r="X34" s="1192"/>
      <c r="Y34" s="622"/>
      <c r="Z34" s="623"/>
      <c r="AA34" s="1190" t="s">
        <v>202</v>
      </c>
      <c r="AB34" s="1191"/>
      <c r="AC34" s="1191"/>
      <c r="AD34" s="1191"/>
      <c r="AE34" s="1192"/>
      <c r="AF34" s="622"/>
      <c r="AG34" s="623"/>
      <c r="AH34" s="1190" t="s">
        <v>450</v>
      </c>
      <c r="AI34" s="1191"/>
      <c r="AJ34" s="1191"/>
      <c r="AK34" s="1191"/>
      <c r="AL34" s="1192"/>
      <c r="AM34" s="622"/>
      <c r="AN34" s="623"/>
      <c r="AO34" s="1190" t="s">
        <v>95</v>
      </c>
      <c r="AP34" s="1191"/>
      <c r="AQ34" s="1191"/>
      <c r="AR34" s="1191"/>
      <c r="AS34" s="1191"/>
      <c r="AT34" s="1191"/>
      <c r="AU34" s="1191"/>
      <c r="AV34" s="1192"/>
      <c r="AW34" s="96" t="str">
        <f>+IF(AND(AM34="○",OR(AF34="○",Y34="○",R34="○",J34="○",C34="○")),"要確認","")</f>
        <v/>
      </c>
      <c r="AZ34" s="95" t="s">
        <v>432</v>
      </c>
    </row>
    <row r="35" spans="1:52" ht="21" customHeight="1">
      <c r="A35" s="95"/>
      <c r="B35" s="95"/>
      <c r="C35" s="906" t="s">
        <v>57</v>
      </c>
      <c r="D35" s="907"/>
      <c r="E35" s="626"/>
      <c r="F35" s="626"/>
      <c r="G35" s="626"/>
      <c r="H35" s="626"/>
      <c r="I35" s="899"/>
      <c r="J35" s="625" t="s">
        <v>29</v>
      </c>
      <c r="K35" s="626"/>
      <c r="L35" s="626"/>
      <c r="M35" s="626"/>
      <c r="N35" s="626"/>
      <c r="O35" s="573"/>
      <c r="P35" s="573"/>
      <c r="Q35" s="573"/>
      <c r="R35" s="573"/>
      <c r="S35" s="624" t="s">
        <v>1</v>
      </c>
      <c r="T35" s="624"/>
      <c r="U35" s="624"/>
      <c r="V35" s="625" t="s">
        <v>60</v>
      </c>
      <c r="W35" s="626"/>
      <c r="X35" s="626"/>
      <c r="Y35" s="626"/>
      <c r="Z35" s="626"/>
      <c r="AA35" s="626"/>
      <c r="AB35" s="573"/>
      <c r="AC35" s="573"/>
      <c r="AD35" s="573"/>
      <c r="AE35" s="573"/>
      <c r="AF35" s="624" t="s">
        <v>1</v>
      </c>
      <c r="AG35" s="624"/>
      <c r="AH35" s="624"/>
      <c r="AI35" s="625" t="s">
        <v>61</v>
      </c>
      <c r="AJ35" s="626"/>
      <c r="AK35" s="626"/>
      <c r="AL35" s="626"/>
      <c r="AM35" s="626"/>
      <c r="AN35" s="626"/>
      <c r="AO35" s="626"/>
      <c r="AP35" s="573"/>
      <c r="AQ35" s="573"/>
      <c r="AR35" s="573"/>
      <c r="AS35" s="573"/>
      <c r="AT35" s="624" t="s">
        <v>1</v>
      </c>
      <c r="AU35" s="624"/>
      <c r="AV35" s="1030"/>
      <c r="AW35" s="96"/>
      <c r="AZ35" s="95" t="s">
        <v>431</v>
      </c>
    </row>
    <row r="36" spans="1:52" ht="21" customHeight="1">
      <c r="A36" s="95"/>
      <c r="B36" s="95"/>
      <c r="C36" s="1203" t="s">
        <v>59</v>
      </c>
      <c r="D36" s="822"/>
      <c r="E36" s="822"/>
      <c r="F36" s="822"/>
      <c r="G36" s="822"/>
      <c r="H36" s="822"/>
      <c r="I36" s="822"/>
      <c r="J36" s="227"/>
      <c r="K36" s="228"/>
      <c r="L36" s="228"/>
      <c r="M36" s="228"/>
      <c r="N36" s="228"/>
      <c r="O36" s="1189"/>
      <c r="P36" s="1189"/>
      <c r="Q36" s="1189"/>
      <c r="R36" s="1189"/>
      <c r="S36" s="598" t="s">
        <v>1</v>
      </c>
      <c r="T36" s="598"/>
      <c r="U36" s="598"/>
      <c r="V36" s="214"/>
      <c r="W36" s="215"/>
      <c r="X36" s="215"/>
      <c r="Y36" s="215"/>
      <c r="Z36" s="215"/>
      <c r="AA36" s="215"/>
      <c r="AB36" s="215"/>
      <c r="AC36" s="220"/>
      <c r="AD36" s="220"/>
      <c r="AE36" s="220"/>
      <c r="AF36" s="220"/>
      <c r="AG36" s="220"/>
      <c r="AH36" s="220"/>
      <c r="AI36" s="220"/>
      <c r="AJ36" s="220"/>
      <c r="AK36" s="220"/>
      <c r="AL36" s="220"/>
      <c r="AM36" s="220"/>
      <c r="AN36" s="220"/>
      <c r="AO36" s="220"/>
      <c r="AP36" s="220"/>
      <c r="AQ36" s="220"/>
      <c r="AR36" s="220"/>
      <c r="AS36" s="220"/>
      <c r="AT36" s="220"/>
      <c r="AU36" s="220"/>
      <c r="AV36" s="221"/>
      <c r="AW36" s="95"/>
      <c r="AZ36" s="95" t="s">
        <v>430</v>
      </c>
    </row>
    <row r="37" spans="1:52" ht="21" customHeight="1">
      <c r="A37" s="95"/>
      <c r="B37" s="95"/>
      <c r="C37" s="625" t="s">
        <v>58</v>
      </c>
      <c r="D37" s="626"/>
      <c r="E37" s="626"/>
      <c r="F37" s="626"/>
      <c r="G37" s="626"/>
      <c r="H37" s="626"/>
      <c r="I37" s="899"/>
      <c r="J37" s="625" t="s">
        <v>37</v>
      </c>
      <c r="K37" s="626"/>
      <c r="L37" s="626"/>
      <c r="M37" s="626"/>
      <c r="N37" s="626"/>
      <c r="O37" s="573"/>
      <c r="P37" s="573"/>
      <c r="Q37" s="573"/>
      <c r="R37" s="573"/>
      <c r="S37" s="624" t="s">
        <v>2</v>
      </c>
      <c r="T37" s="624"/>
      <c r="U37" s="624"/>
      <c r="V37" s="625" t="s">
        <v>38</v>
      </c>
      <c r="W37" s="626"/>
      <c r="X37" s="626"/>
      <c r="Y37" s="626"/>
      <c r="Z37" s="626"/>
      <c r="AA37" s="626"/>
      <c r="AB37" s="573"/>
      <c r="AC37" s="573"/>
      <c r="AD37" s="573"/>
      <c r="AE37" s="573"/>
      <c r="AF37" s="624" t="s">
        <v>1</v>
      </c>
      <c r="AG37" s="624"/>
      <c r="AH37" s="624"/>
      <c r="AI37" s="624"/>
      <c r="AJ37" s="624"/>
      <c r="AK37" s="624"/>
      <c r="AL37" s="624"/>
      <c r="AM37" s="624"/>
      <c r="AN37" s="624"/>
      <c r="AO37" s="624"/>
      <c r="AP37" s="624"/>
      <c r="AQ37" s="624"/>
      <c r="AR37" s="624"/>
      <c r="AS37" s="624"/>
      <c r="AT37" s="624"/>
      <c r="AU37" s="624"/>
      <c r="AV37" s="1030"/>
      <c r="AW37" s="95"/>
      <c r="AZ37" s="95" t="s">
        <v>429</v>
      </c>
    </row>
    <row r="38" spans="1:52" ht="12" customHeight="1">
      <c r="A38" s="178"/>
      <c r="B38" s="178"/>
      <c r="C38" s="579"/>
      <c r="D38" s="579"/>
      <c r="E38" s="579"/>
      <c r="F38" s="579"/>
      <c r="G38" s="579"/>
      <c r="H38" s="579"/>
      <c r="I38" s="579"/>
      <c r="J38" s="579"/>
      <c r="K38" s="579"/>
      <c r="L38" s="579"/>
      <c r="M38" s="579"/>
      <c r="N38" s="579"/>
      <c r="O38" s="579"/>
      <c r="P38" s="579"/>
      <c r="Q38" s="178"/>
      <c r="R38" s="178"/>
      <c r="S38" s="178"/>
      <c r="T38" s="178"/>
      <c r="U38" s="178"/>
      <c r="V38" s="178"/>
      <c r="W38" s="178"/>
      <c r="X38" s="178"/>
      <c r="Y38" s="178"/>
      <c r="Z38" s="178"/>
      <c r="AA38" s="579"/>
      <c r="AB38" s="579"/>
      <c r="AC38" s="579"/>
      <c r="AD38" s="579"/>
      <c r="AE38" s="579"/>
      <c r="AF38" s="579"/>
      <c r="AG38" s="579"/>
      <c r="AH38" s="579"/>
      <c r="AI38" s="579"/>
      <c r="AJ38" s="579"/>
      <c r="AK38" s="178"/>
      <c r="AL38" s="178"/>
      <c r="AM38" s="178"/>
      <c r="AN38" s="178"/>
      <c r="AO38" s="178"/>
      <c r="AP38" s="178"/>
      <c r="AQ38" s="178"/>
      <c r="AR38" s="178"/>
      <c r="AS38" s="178"/>
      <c r="AT38" s="178"/>
      <c r="AU38" s="178"/>
      <c r="AV38" s="178"/>
      <c r="AW38" s="95"/>
      <c r="AZ38" s="95" t="s">
        <v>428</v>
      </c>
    </row>
    <row r="39" spans="1:52" ht="17.45" customHeight="1">
      <c r="A39" s="95"/>
      <c r="B39" s="95"/>
      <c r="C39" s="537" t="s">
        <v>210</v>
      </c>
      <c r="D39" s="537"/>
      <c r="E39" s="537"/>
      <c r="F39" s="537"/>
      <c r="G39" s="537"/>
      <c r="H39" s="537"/>
      <c r="I39" s="537"/>
      <c r="J39" s="537"/>
      <c r="K39" s="537"/>
      <c r="L39" s="537"/>
      <c r="M39" s="537"/>
      <c r="N39" s="537"/>
      <c r="O39" s="537"/>
      <c r="P39" s="537"/>
      <c r="Q39" s="537"/>
      <c r="R39" s="537"/>
      <c r="S39" s="537"/>
      <c r="T39" s="537"/>
      <c r="U39" s="537"/>
      <c r="V39" s="537"/>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93"/>
      <c r="AZ39" s="95" t="s">
        <v>427</v>
      </c>
    </row>
    <row r="40" spans="1:52" ht="29.25" customHeight="1">
      <c r="A40" s="178"/>
      <c r="B40" s="178"/>
      <c r="C40" s="583" t="s">
        <v>334</v>
      </c>
      <c r="D40" s="584"/>
      <c r="E40" s="584"/>
      <c r="F40" s="584"/>
      <c r="G40" s="584"/>
      <c r="H40" s="584"/>
      <c r="I40" s="584"/>
      <c r="J40" s="585"/>
      <c r="K40" s="600" t="s">
        <v>451</v>
      </c>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2"/>
      <c r="AW40" s="93" t="s">
        <v>169</v>
      </c>
      <c r="AZ40" s="95" t="s">
        <v>403</v>
      </c>
    </row>
    <row r="41" spans="1:52" ht="39.950000000000003" customHeight="1">
      <c r="A41" s="178"/>
      <c r="B41" s="178"/>
      <c r="C41" s="586"/>
      <c r="D41" s="587"/>
      <c r="E41" s="587"/>
      <c r="F41" s="587"/>
      <c r="G41" s="587"/>
      <c r="H41" s="587"/>
      <c r="I41" s="587"/>
      <c r="J41" s="588"/>
      <c r="K41" s="560" t="s">
        <v>452</v>
      </c>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2"/>
      <c r="AW41" s="89">
        <f>+LEN(K42)</f>
        <v>0</v>
      </c>
      <c r="AZ41" s="95" t="s">
        <v>404</v>
      </c>
    </row>
    <row r="42" spans="1:52" ht="50.1" customHeight="1">
      <c r="A42" s="178"/>
      <c r="B42" s="178"/>
      <c r="C42" s="586"/>
      <c r="D42" s="587"/>
      <c r="E42" s="587"/>
      <c r="F42" s="587"/>
      <c r="G42" s="587"/>
      <c r="H42" s="587"/>
      <c r="I42" s="587"/>
      <c r="J42" s="588"/>
      <c r="K42" s="742"/>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4"/>
      <c r="AW42" s="196" t="str">
        <f>+IF(AW41&gt;650,"設定文字数を超過しています","")</f>
        <v/>
      </c>
      <c r="AZ42" s="95" t="s">
        <v>426</v>
      </c>
    </row>
    <row r="43" spans="1:52" ht="50.1" customHeight="1">
      <c r="A43" s="178"/>
      <c r="B43" s="178"/>
      <c r="C43" s="586"/>
      <c r="D43" s="587"/>
      <c r="E43" s="587"/>
      <c r="F43" s="587"/>
      <c r="G43" s="587"/>
      <c r="H43" s="587"/>
      <c r="I43" s="587"/>
      <c r="J43" s="588"/>
      <c r="K43" s="574"/>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6"/>
      <c r="AW43" s="95"/>
      <c r="AZ43" s="95" t="s">
        <v>425</v>
      </c>
    </row>
    <row r="44" spans="1:52" ht="50.1" customHeight="1">
      <c r="A44" s="178"/>
      <c r="B44" s="178"/>
      <c r="C44" s="586"/>
      <c r="D44" s="587"/>
      <c r="E44" s="587"/>
      <c r="F44" s="587"/>
      <c r="G44" s="587"/>
      <c r="H44" s="587"/>
      <c r="I44" s="587"/>
      <c r="J44" s="588"/>
      <c r="K44" s="574"/>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6"/>
      <c r="AW44" s="95"/>
      <c r="AZ44" s="95" t="s">
        <v>424</v>
      </c>
    </row>
    <row r="45" spans="1:52" ht="50.1" customHeight="1">
      <c r="A45" s="178"/>
      <c r="B45" s="178"/>
      <c r="C45" s="586"/>
      <c r="D45" s="587"/>
      <c r="E45" s="587"/>
      <c r="F45" s="587"/>
      <c r="G45" s="587"/>
      <c r="H45" s="587"/>
      <c r="I45" s="587"/>
      <c r="J45" s="588"/>
      <c r="K45" s="574"/>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576"/>
      <c r="AW45" s="95"/>
      <c r="AZ45" s="95" t="s">
        <v>423</v>
      </c>
    </row>
    <row r="46" spans="1:52" ht="50.1" customHeight="1">
      <c r="A46" s="178"/>
      <c r="B46" s="178"/>
      <c r="C46" s="586"/>
      <c r="D46" s="587"/>
      <c r="E46" s="587"/>
      <c r="F46" s="587"/>
      <c r="G46" s="587"/>
      <c r="H46" s="587"/>
      <c r="I46" s="587"/>
      <c r="J46" s="588"/>
      <c r="K46" s="574"/>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6"/>
      <c r="AW46" s="95"/>
      <c r="AZ46" s="95" t="s">
        <v>422</v>
      </c>
    </row>
    <row r="47" spans="1:52" ht="50.1" customHeight="1">
      <c r="A47" s="178"/>
      <c r="B47" s="178"/>
      <c r="C47" s="586"/>
      <c r="D47" s="587"/>
      <c r="E47" s="587"/>
      <c r="F47" s="587"/>
      <c r="G47" s="587"/>
      <c r="H47" s="587"/>
      <c r="I47" s="587"/>
      <c r="J47" s="588"/>
      <c r="K47" s="574"/>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6"/>
      <c r="AW47" s="95"/>
      <c r="AZ47" s="95" t="s">
        <v>421</v>
      </c>
    </row>
    <row r="48" spans="1:52" ht="50.1" customHeight="1">
      <c r="A48" s="178"/>
      <c r="B48" s="178"/>
      <c r="C48" s="589"/>
      <c r="D48" s="590"/>
      <c r="E48" s="590"/>
      <c r="F48" s="590"/>
      <c r="G48" s="590"/>
      <c r="H48" s="590"/>
      <c r="I48" s="590"/>
      <c r="J48" s="591"/>
      <c r="K48" s="577"/>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745"/>
      <c r="AW48" s="93"/>
      <c r="AZ48" s="95" t="s">
        <v>420</v>
      </c>
    </row>
    <row r="49" spans="1:68" ht="30" customHeight="1">
      <c r="A49" s="178"/>
      <c r="B49" s="178"/>
      <c r="C49" s="583" t="s">
        <v>363</v>
      </c>
      <c r="D49" s="584"/>
      <c r="E49" s="584"/>
      <c r="F49" s="584"/>
      <c r="G49" s="584"/>
      <c r="H49" s="584"/>
      <c r="I49" s="584"/>
      <c r="J49" s="585"/>
      <c r="K49" s="750" t="s">
        <v>345</v>
      </c>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2"/>
      <c r="AW49" s="93" t="s">
        <v>169</v>
      </c>
      <c r="AZ49" s="95" t="s">
        <v>419</v>
      </c>
    </row>
    <row r="50" spans="1:68" ht="21.95" customHeight="1">
      <c r="A50" s="178"/>
      <c r="B50" s="178"/>
      <c r="C50" s="586"/>
      <c r="D50" s="587"/>
      <c r="E50" s="587"/>
      <c r="F50" s="587"/>
      <c r="G50" s="587"/>
      <c r="H50" s="587"/>
      <c r="I50" s="587"/>
      <c r="J50" s="588"/>
      <c r="K50" s="560" t="s">
        <v>503</v>
      </c>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2"/>
      <c r="AW50" s="89">
        <f>+LEN(K51)</f>
        <v>0</v>
      </c>
      <c r="AZ50" s="95" t="s">
        <v>418</v>
      </c>
    </row>
    <row r="51" spans="1:68" ht="54.95" customHeight="1">
      <c r="A51" s="178"/>
      <c r="B51" s="178"/>
      <c r="C51" s="586"/>
      <c r="D51" s="587"/>
      <c r="E51" s="587"/>
      <c r="F51" s="587"/>
      <c r="G51" s="587"/>
      <c r="H51" s="587"/>
      <c r="I51" s="587"/>
      <c r="J51" s="588"/>
      <c r="K51" s="714"/>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5"/>
      <c r="AV51" s="716"/>
      <c r="AW51" s="196" t="str">
        <f>+IF(AW50&gt;650,"設定文字数を超過しています","")</f>
        <v/>
      </c>
      <c r="AZ51" s="95" t="s">
        <v>417</v>
      </c>
    </row>
    <row r="52" spans="1:68" ht="54.95" customHeight="1">
      <c r="A52" s="178"/>
      <c r="B52" s="178"/>
      <c r="C52" s="586"/>
      <c r="D52" s="587"/>
      <c r="E52" s="587"/>
      <c r="F52" s="587"/>
      <c r="G52" s="587"/>
      <c r="H52" s="587"/>
      <c r="I52" s="587"/>
      <c r="J52" s="588"/>
      <c r="K52" s="714"/>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715"/>
      <c r="AP52" s="715"/>
      <c r="AQ52" s="715"/>
      <c r="AR52" s="715"/>
      <c r="AS52" s="715"/>
      <c r="AT52" s="715"/>
      <c r="AU52" s="715"/>
      <c r="AV52" s="716"/>
      <c r="AW52" s="95"/>
      <c r="AZ52" s="95" t="s">
        <v>416</v>
      </c>
    </row>
    <row r="53" spans="1:68" ht="54.95" customHeight="1">
      <c r="A53" s="178"/>
      <c r="B53" s="178"/>
      <c r="C53" s="586"/>
      <c r="D53" s="587"/>
      <c r="E53" s="587"/>
      <c r="F53" s="587"/>
      <c r="G53" s="587"/>
      <c r="H53" s="587"/>
      <c r="I53" s="587"/>
      <c r="J53" s="588"/>
      <c r="K53" s="714"/>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5"/>
      <c r="AO53" s="715"/>
      <c r="AP53" s="715"/>
      <c r="AQ53" s="715"/>
      <c r="AR53" s="715"/>
      <c r="AS53" s="715"/>
      <c r="AT53" s="715"/>
      <c r="AU53" s="715"/>
      <c r="AV53" s="716"/>
      <c r="AW53" s="95"/>
      <c r="AZ53" s="95" t="s">
        <v>415</v>
      </c>
    </row>
    <row r="54" spans="1:68" ht="54.95" customHeight="1">
      <c r="A54" s="178"/>
      <c r="B54" s="178"/>
      <c r="C54" s="586"/>
      <c r="D54" s="587"/>
      <c r="E54" s="587"/>
      <c r="F54" s="587"/>
      <c r="G54" s="587"/>
      <c r="H54" s="587"/>
      <c r="I54" s="587"/>
      <c r="J54" s="588"/>
      <c r="K54" s="714"/>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5"/>
      <c r="AI54" s="715"/>
      <c r="AJ54" s="715"/>
      <c r="AK54" s="715"/>
      <c r="AL54" s="715"/>
      <c r="AM54" s="715"/>
      <c r="AN54" s="715"/>
      <c r="AO54" s="715"/>
      <c r="AP54" s="715"/>
      <c r="AQ54" s="715"/>
      <c r="AR54" s="715"/>
      <c r="AS54" s="715"/>
      <c r="AT54" s="715"/>
      <c r="AU54" s="715"/>
      <c r="AV54" s="716"/>
      <c r="AW54" s="95"/>
      <c r="AZ54" s="95" t="s">
        <v>414</v>
      </c>
    </row>
    <row r="55" spans="1:68" ht="54.95" customHeight="1">
      <c r="A55" s="178"/>
      <c r="B55" s="178"/>
      <c r="C55" s="586"/>
      <c r="D55" s="587"/>
      <c r="E55" s="587"/>
      <c r="F55" s="587"/>
      <c r="G55" s="587"/>
      <c r="H55" s="587"/>
      <c r="I55" s="587"/>
      <c r="J55" s="588"/>
      <c r="K55" s="714"/>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6"/>
      <c r="AW55" s="95"/>
      <c r="AZ55" s="95" t="s">
        <v>413</v>
      </c>
    </row>
    <row r="56" spans="1:68" ht="54.95" customHeight="1">
      <c r="A56" s="178"/>
      <c r="B56" s="178"/>
      <c r="C56" s="589"/>
      <c r="D56" s="590"/>
      <c r="E56" s="590"/>
      <c r="F56" s="590"/>
      <c r="G56" s="590"/>
      <c r="H56" s="590"/>
      <c r="I56" s="590"/>
      <c r="J56" s="591"/>
      <c r="K56" s="717"/>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9"/>
      <c r="AW56" s="95"/>
      <c r="AZ56" s="95" t="s">
        <v>412</v>
      </c>
    </row>
    <row r="57" spans="1:68" ht="17.45" customHeight="1">
      <c r="A57" s="178"/>
      <c r="B57" s="178"/>
      <c r="C57" s="174"/>
      <c r="D57" s="174"/>
      <c r="E57" s="174"/>
      <c r="F57" s="174"/>
      <c r="G57" s="174"/>
      <c r="H57" s="174"/>
      <c r="I57" s="174"/>
      <c r="J57" s="174"/>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95"/>
      <c r="AZ57" s="95" t="s">
        <v>411</v>
      </c>
    </row>
    <row r="58" spans="1:68" ht="21.95" customHeight="1">
      <c r="A58" s="178"/>
      <c r="B58" s="178"/>
      <c r="C58" s="755" t="s">
        <v>45</v>
      </c>
      <c r="D58" s="755"/>
      <c r="E58" s="755"/>
      <c r="F58" s="755"/>
      <c r="G58" s="755"/>
      <c r="H58" s="755"/>
      <c r="I58" s="755"/>
      <c r="J58" s="755"/>
      <c r="K58" s="755"/>
      <c r="L58" s="755"/>
      <c r="M58" s="755"/>
      <c r="N58" s="755"/>
      <c r="O58" s="755"/>
      <c r="P58" s="755"/>
      <c r="Q58" s="755"/>
      <c r="R58" s="755"/>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95"/>
      <c r="AZ58" s="95" t="s">
        <v>410</v>
      </c>
    </row>
    <row r="59" spans="1:68" ht="23.25" customHeight="1" thickBot="1">
      <c r="A59" s="178"/>
      <c r="B59" s="178"/>
      <c r="C59" s="917" t="s">
        <v>21</v>
      </c>
      <c r="D59" s="918"/>
      <c r="E59" s="918"/>
      <c r="F59" s="918"/>
      <c r="G59" s="918"/>
      <c r="H59" s="918"/>
      <c r="I59" s="918"/>
      <c r="J59" s="919"/>
      <c r="K59" s="993" t="s">
        <v>86</v>
      </c>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7"/>
      <c r="AW59" s="95"/>
      <c r="AZ59" s="95" t="s">
        <v>409</v>
      </c>
      <c r="BJ59" s="216" t="s">
        <v>1234</v>
      </c>
      <c r="BO59" s="238"/>
    </row>
    <row r="60" spans="1:68" ht="25.5" customHeight="1" thickBot="1">
      <c r="A60" s="178"/>
      <c r="B60" s="178"/>
      <c r="C60" s="920"/>
      <c r="D60" s="579"/>
      <c r="E60" s="579"/>
      <c r="F60" s="579"/>
      <c r="G60" s="579"/>
      <c r="H60" s="579"/>
      <c r="I60" s="579"/>
      <c r="J60" s="921"/>
      <c r="K60" s="994"/>
      <c r="L60" s="995"/>
      <c r="M60" s="995"/>
      <c r="N60" s="995"/>
      <c r="O60" s="995"/>
      <c r="P60" s="995"/>
      <c r="Q60" s="995"/>
      <c r="R60" s="995"/>
      <c r="S60" s="995"/>
      <c r="T60" s="995"/>
      <c r="U60" s="995"/>
      <c r="V60" s="995"/>
      <c r="W60" s="995"/>
      <c r="X60" s="995"/>
      <c r="Y60" s="995"/>
      <c r="Z60" s="995"/>
      <c r="AA60" s="995"/>
      <c r="AB60" s="995"/>
      <c r="AC60" s="995"/>
      <c r="AD60" s="995"/>
      <c r="AE60" s="995"/>
      <c r="AF60" s="995"/>
      <c r="AG60" s="995"/>
      <c r="AH60" s="995"/>
      <c r="AI60" s="995"/>
      <c r="AJ60" s="995"/>
      <c r="AK60" s="995"/>
      <c r="AL60" s="995"/>
      <c r="AM60" s="995"/>
      <c r="AN60" s="995"/>
      <c r="AO60" s="995"/>
      <c r="AP60" s="995"/>
      <c r="AQ60" s="995"/>
      <c r="AR60" s="995"/>
      <c r="AS60" s="995"/>
      <c r="AT60" s="995"/>
      <c r="AU60" s="995"/>
      <c r="AV60" s="801"/>
      <c r="AW60" s="96" t="str">
        <f>IF(K60="","要確認","")</f>
        <v>要確認</v>
      </c>
      <c r="AZ60" s="95" t="s">
        <v>408</v>
      </c>
      <c r="BJ60" s="216" t="s">
        <v>496</v>
      </c>
    </row>
    <row r="61" spans="1:68" ht="20.100000000000001" customHeight="1">
      <c r="A61" s="178"/>
      <c r="B61" s="178"/>
      <c r="C61" s="920"/>
      <c r="D61" s="579"/>
      <c r="E61" s="579"/>
      <c r="F61" s="579"/>
      <c r="G61" s="579"/>
      <c r="H61" s="579"/>
      <c r="I61" s="579"/>
      <c r="J61" s="921"/>
      <c r="K61" s="996" t="s">
        <v>48</v>
      </c>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c r="AJ61" s="997"/>
      <c r="AK61" s="997"/>
      <c r="AL61" s="997"/>
      <c r="AM61" s="997"/>
      <c r="AN61" s="997"/>
      <c r="AO61" s="997"/>
      <c r="AP61" s="997"/>
      <c r="AQ61" s="997"/>
      <c r="AR61" s="997"/>
      <c r="AS61" s="997"/>
      <c r="AT61" s="997"/>
      <c r="AU61" s="997"/>
      <c r="AV61" s="998"/>
      <c r="AW61" s="89">
        <f>+LEN(K62)</f>
        <v>0</v>
      </c>
      <c r="AX61" s="218" t="s">
        <v>169</v>
      </c>
      <c r="AZ61" s="95" t="s">
        <v>407</v>
      </c>
      <c r="BJ61" s="216" t="s">
        <v>497</v>
      </c>
      <c r="BL61" s="97"/>
      <c r="BM61" s="97"/>
      <c r="BN61" s="97"/>
      <c r="BO61" s="97"/>
      <c r="BP61" s="97"/>
    </row>
    <row r="62" spans="1:68" ht="21.6" customHeight="1">
      <c r="A62" s="178"/>
      <c r="B62" s="178"/>
      <c r="C62" s="920"/>
      <c r="D62" s="579"/>
      <c r="E62" s="579"/>
      <c r="F62" s="579"/>
      <c r="G62" s="579"/>
      <c r="H62" s="579"/>
      <c r="I62" s="579"/>
      <c r="J62" s="921"/>
      <c r="K62" s="999"/>
      <c r="L62" s="1000"/>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1000"/>
      <c r="AL62" s="1000"/>
      <c r="AM62" s="1000"/>
      <c r="AN62" s="1000"/>
      <c r="AO62" s="1000"/>
      <c r="AP62" s="1000"/>
      <c r="AQ62" s="1000"/>
      <c r="AR62" s="1001" t="s">
        <v>83</v>
      </c>
      <c r="AS62" s="1001"/>
      <c r="AT62" s="1001"/>
      <c r="AU62" s="1001"/>
      <c r="AV62" s="1002"/>
      <c r="AW62" s="848" t="str">
        <f>+IF(AW61&gt;30,"設定文字数を超過しています","")</f>
        <v/>
      </c>
      <c r="BJ62" s="216" t="s">
        <v>498</v>
      </c>
      <c r="BP62" s="97"/>
    </row>
    <row r="63" spans="1:68" ht="9.75" customHeight="1">
      <c r="A63" s="178"/>
      <c r="B63" s="178"/>
      <c r="C63" s="920"/>
      <c r="D63" s="579"/>
      <c r="E63" s="579"/>
      <c r="F63" s="579"/>
      <c r="G63" s="579"/>
      <c r="H63" s="579"/>
      <c r="I63" s="579"/>
      <c r="J63" s="921"/>
      <c r="K63" s="754" t="s">
        <v>1236</v>
      </c>
      <c r="L63" s="755"/>
      <c r="M63" s="756"/>
      <c r="N63" s="756"/>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7"/>
      <c r="AW63" s="848"/>
      <c r="BJ63" s="216" t="s">
        <v>494</v>
      </c>
      <c r="BP63" s="97"/>
    </row>
    <row r="64" spans="1:68" ht="9.75" customHeight="1">
      <c r="A64" s="178"/>
      <c r="B64" s="178"/>
      <c r="C64" s="920"/>
      <c r="D64" s="579"/>
      <c r="E64" s="579"/>
      <c r="F64" s="579"/>
      <c r="G64" s="579"/>
      <c r="H64" s="579"/>
      <c r="I64" s="579"/>
      <c r="J64" s="921"/>
      <c r="K64" s="754"/>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8"/>
      <c r="AW64" s="93" t="s">
        <v>169</v>
      </c>
      <c r="BJ64" s="216" t="s">
        <v>495</v>
      </c>
      <c r="BP64" s="97"/>
    </row>
    <row r="65" spans="1:98" ht="24.95" customHeight="1">
      <c r="A65" s="178"/>
      <c r="B65" s="178"/>
      <c r="C65" s="920"/>
      <c r="D65" s="579"/>
      <c r="E65" s="579"/>
      <c r="F65" s="579"/>
      <c r="G65" s="579"/>
      <c r="H65" s="579"/>
      <c r="I65" s="579"/>
      <c r="J65" s="921"/>
      <c r="K65" s="574"/>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6"/>
      <c r="AW65" s="89">
        <f>+LEN(K65)</f>
        <v>0</v>
      </c>
      <c r="BJ65" s="216" t="s">
        <v>499</v>
      </c>
    </row>
    <row r="66" spans="1:98" ht="24.95" customHeight="1">
      <c r="A66" s="178"/>
      <c r="B66" s="178"/>
      <c r="C66" s="920"/>
      <c r="D66" s="579"/>
      <c r="E66" s="579"/>
      <c r="F66" s="579"/>
      <c r="G66" s="579"/>
      <c r="H66" s="579"/>
      <c r="I66" s="579"/>
      <c r="J66" s="921"/>
      <c r="K66" s="574"/>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6"/>
      <c r="AW66" s="849" t="str">
        <f>+IF(AW65&gt;300,"設定文字数を超過しています","")</f>
        <v/>
      </c>
      <c r="BJ66" s="217" t="s">
        <v>63</v>
      </c>
    </row>
    <row r="67" spans="1:98" ht="24.95" customHeight="1">
      <c r="A67" s="178"/>
      <c r="B67" s="178"/>
      <c r="C67" s="920"/>
      <c r="D67" s="579"/>
      <c r="E67" s="579"/>
      <c r="F67" s="579"/>
      <c r="G67" s="579"/>
      <c r="H67" s="579"/>
      <c r="I67" s="579"/>
      <c r="J67" s="921"/>
      <c r="K67" s="574"/>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6"/>
      <c r="AW67" s="849"/>
      <c r="BJ67" s="217" t="s">
        <v>64</v>
      </c>
    </row>
    <row r="68" spans="1:98" ht="24.95" customHeight="1">
      <c r="A68" s="178"/>
      <c r="B68" s="178"/>
      <c r="C68" s="920"/>
      <c r="D68" s="579"/>
      <c r="E68" s="579"/>
      <c r="F68" s="579"/>
      <c r="G68" s="579"/>
      <c r="H68" s="579"/>
      <c r="I68" s="579"/>
      <c r="J68" s="921"/>
      <c r="K68" s="574"/>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6"/>
      <c r="AW68" s="849"/>
      <c r="BJ68" s="217" t="s">
        <v>65</v>
      </c>
    </row>
    <row r="69" spans="1:98" ht="24.95" customHeight="1">
      <c r="A69" s="178"/>
      <c r="B69" s="178"/>
      <c r="C69" s="920"/>
      <c r="D69" s="579"/>
      <c r="E69" s="579"/>
      <c r="F69" s="579"/>
      <c r="G69" s="579"/>
      <c r="H69" s="579"/>
      <c r="I69" s="579"/>
      <c r="J69" s="921"/>
      <c r="K69" s="574"/>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6"/>
      <c r="AW69" s="89"/>
      <c r="BJ69" s="217" t="s">
        <v>66</v>
      </c>
    </row>
    <row r="70" spans="1:98" ht="24.95" customHeight="1">
      <c r="A70" s="178"/>
      <c r="B70" s="178"/>
      <c r="C70" s="920"/>
      <c r="D70" s="579"/>
      <c r="E70" s="579"/>
      <c r="F70" s="579"/>
      <c r="G70" s="579"/>
      <c r="H70" s="579"/>
      <c r="I70" s="579"/>
      <c r="J70" s="921"/>
      <c r="K70" s="574"/>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6"/>
      <c r="BJ70" s="217" t="s">
        <v>67</v>
      </c>
    </row>
    <row r="71" spans="1:98" ht="24.95" customHeight="1">
      <c r="A71" s="178"/>
      <c r="B71" s="178"/>
      <c r="C71" s="920"/>
      <c r="D71" s="579"/>
      <c r="E71" s="579"/>
      <c r="F71" s="579"/>
      <c r="G71" s="579"/>
      <c r="H71" s="579"/>
      <c r="I71" s="579"/>
      <c r="J71" s="921"/>
      <c r="K71" s="574"/>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6"/>
      <c r="BJ71" s="217" t="s">
        <v>67</v>
      </c>
    </row>
    <row r="72" spans="1:98" ht="24.95" customHeight="1">
      <c r="A72" s="178"/>
      <c r="B72" s="178"/>
      <c r="C72" s="920"/>
      <c r="D72" s="579"/>
      <c r="E72" s="579"/>
      <c r="F72" s="579"/>
      <c r="G72" s="579"/>
      <c r="H72" s="579"/>
      <c r="I72" s="579"/>
      <c r="J72" s="921"/>
      <c r="K72" s="574"/>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6"/>
      <c r="BJ72" s="217" t="s">
        <v>176</v>
      </c>
    </row>
    <row r="73" spans="1:98" ht="24.95" customHeight="1">
      <c r="A73" s="178"/>
      <c r="B73" s="178"/>
      <c r="C73" s="920"/>
      <c r="D73" s="579"/>
      <c r="E73" s="579"/>
      <c r="F73" s="579"/>
      <c r="G73" s="579"/>
      <c r="H73" s="579"/>
      <c r="I73" s="579"/>
      <c r="J73" s="921"/>
      <c r="K73" s="577"/>
      <c r="L73" s="578"/>
      <c r="M73" s="578"/>
      <c r="N73" s="578"/>
      <c r="O73" s="578"/>
      <c r="P73" s="578"/>
      <c r="Q73" s="578"/>
      <c r="R73" s="578"/>
      <c r="S73" s="578"/>
      <c r="T73" s="578"/>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6"/>
      <c r="BJ73" s="217" t="s">
        <v>177</v>
      </c>
    </row>
    <row r="74" spans="1:98" ht="21.95" customHeight="1" thickBot="1">
      <c r="A74" s="178"/>
      <c r="B74" s="178"/>
      <c r="C74" s="920"/>
      <c r="D74" s="579"/>
      <c r="E74" s="579"/>
      <c r="F74" s="579"/>
      <c r="G74" s="579"/>
      <c r="H74" s="579"/>
      <c r="I74" s="579"/>
      <c r="J74" s="921"/>
      <c r="K74" s="1003" t="s">
        <v>96</v>
      </c>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5"/>
      <c r="AW74" s="95"/>
      <c r="AY74" s="202"/>
      <c r="BJ74" s="217" t="s">
        <v>500</v>
      </c>
    </row>
    <row r="75" spans="1:98" ht="25.35" customHeight="1" thickBot="1">
      <c r="A75" s="178"/>
      <c r="B75" s="178"/>
      <c r="C75" s="920"/>
      <c r="D75" s="579"/>
      <c r="E75" s="579"/>
      <c r="F75" s="579"/>
      <c r="G75" s="579"/>
      <c r="H75" s="579"/>
      <c r="I75" s="579"/>
      <c r="J75" s="921"/>
      <c r="K75" s="1006"/>
      <c r="L75" s="760"/>
      <c r="M75" s="760"/>
      <c r="N75" s="1007" t="s">
        <v>90</v>
      </c>
      <c r="O75" s="1008"/>
      <c r="P75" s="1008"/>
      <c r="Q75" s="1008"/>
      <c r="R75" s="1008"/>
      <c r="S75" s="1008"/>
      <c r="T75" s="1008"/>
      <c r="U75" s="1008"/>
      <c r="V75" s="1008"/>
      <c r="W75" s="1008"/>
      <c r="X75" s="1008"/>
      <c r="Y75" s="1008"/>
      <c r="Z75" s="1008"/>
      <c r="AA75" s="1008"/>
      <c r="AB75" s="1008"/>
      <c r="AC75" s="1008"/>
      <c r="AD75" s="759"/>
      <c r="AE75" s="760"/>
      <c r="AF75" s="761"/>
      <c r="AG75" s="1229" t="s">
        <v>91</v>
      </c>
      <c r="AH75" s="1230"/>
      <c r="AI75" s="1230"/>
      <c r="AJ75" s="1230"/>
      <c r="AK75" s="1230"/>
      <c r="AL75" s="1230"/>
      <c r="AM75" s="1230"/>
      <c r="AN75" s="1230"/>
      <c r="AO75" s="1230"/>
      <c r="AP75" s="1230"/>
      <c r="AQ75" s="1230"/>
      <c r="AR75" s="1230"/>
      <c r="AS75" s="1230"/>
      <c r="AT75" s="1230"/>
      <c r="AU75" s="1230"/>
      <c r="AV75" s="1231"/>
      <c r="AW75" s="96" t="str">
        <f>+IF(K75=AD75,"要確認","")</f>
        <v>要確認</v>
      </c>
      <c r="AY75" s="202"/>
    </row>
    <row r="76" spans="1:98" s="99" customFormat="1" ht="27.75" customHeight="1">
      <c r="A76" s="205"/>
      <c r="B76" s="205"/>
      <c r="C76" s="920"/>
      <c r="D76" s="579"/>
      <c r="E76" s="579"/>
      <c r="F76" s="579"/>
      <c r="G76" s="579"/>
      <c r="H76" s="579"/>
      <c r="I76" s="579"/>
      <c r="J76" s="921"/>
      <c r="K76" s="580" t="s">
        <v>170</v>
      </c>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581"/>
      <c r="AV76" s="582"/>
      <c r="AW76" s="93" t="s">
        <v>169</v>
      </c>
      <c r="AX76" s="90"/>
      <c r="AY76" s="90"/>
      <c r="AZ76" s="90"/>
      <c r="BA76" s="90"/>
      <c r="BB76" s="90"/>
      <c r="BC76" s="90"/>
      <c r="BD76" s="102"/>
      <c r="BE76" s="102"/>
      <c r="BF76" s="110"/>
      <c r="BG76" s="110"/>
      <c r="BH76" s="110"/>
      <c r="BI76" s="110"/>
      <c r="BJ76" s="95"/>
      <c r="BK76" s="95"/>
      <c r="BL76" s="110"/>
      <c r="BM76" s="110"/>
      <c r="BN76" s="110"/>
      <c r="BQ76" s="95"/>
      <c r="BR76" s="95"/>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row>
    <row r="77" spans="1:98" s="99" customFormat="1" ht="50.1" customHeight="1">
      <c r="A77" s="205"/>
      <c r="B77" s="205"/>
      <c r="C77" s="920"/>
      <c r="D77" s="579"/>
      <c r="E77" s="579"/>
      <c r="F77" s="579"/>
      <c r="G77" s="579"/>
      <c r="H77" s="579"/>
      <c r="I77" s="579"/>
      <c r="J77" s="921"/>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8"/>
      <c r="AT77" s="708"/>
      <c r="AU77" s="708"/>
      <c r="AV77" s="709"/>
      <c r="AW77" s="89">
        <f>+LEN(K77)</f>
        <v>0</v>
      </c>
      <c r="AX77" s="103"/>
      <c r="AY77" s="103"/>
      <c r="AZ77" s="103"/>
      <c r="BA77" s="103"/>
      <c r="BB77" s="103"/>
      <c r="BC77" s="103"/>
      <c r="BD77" s="102"/>
      <c r="BE77" s="102"/>
      <c r="BF77" s="110"/>
      <c r="BG77" s="110"/>
      <c r="BH77" s="110"/>
      <c r="BI77" s="110"/>
      <c r="BJ77" s="110"/>
      <c r="BK77" s="110"/>
      <c r="BL77" s="110"/>
      <c r="BM77" s="110"/>
      <c r="BN77" s="110"/>
      <c r="BQ77" s="95"/>
      <c r="BR77" s="95"/>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row>
    <row r="78" spans="1:98" s="99" customFormat="1" ht="82.5" customHeight="1">
      <c r="A78" s="205"/>
      <c r="B78" s="205"/>
      <c r="C78" s="920"/>
      <c r="D78" s="579"/>
      <c r="E78" s="579"/>
      <c r="F78" s="579"/>
      <c r="G78" s="579"/>
      <c r="H78" s="579"/>
      <c r="I78" s="579"/>
      <c r="J78" s="921"/>
      <c r="K78" s="710"/>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2"/>
      <c r="AW78" s="223" t="str">
        <f>+IF(AW77&gt;180,"設定文字数を超過しています","")</f>
        <v/>
      </c>
      <c r="AX78" s="103"/>
      <c r="AY78" s="103"/>
      <c r="AZ78" s="103"/>
      <c r="BA78" s="103"/>
      <c r="BB78" s="103"/>
      <c r="BC78" s="103"/>
      <c r="BD78" s="102"/>
      <c r="BE78" s="102"/>
      <c r="BF78" s="192"/>
      <c r="BG78" s="110"/>
      <c r="BH78" s="110"/>
      <c r="BI78" s="110"/>
      <c r="BJ78" s="110"/>
      <c r="BK78" s="110"/>
      <c r="BL78" s="110"/>
      <c r="BM78" s="110"/>
      <c r="BN78" s="110"/>
      <c r="BQ78" s="95"/>
      <c r="BR78" s="95"/>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row>
    <row r="79" spans="1:98" ht="27" customHeight="1" thickBot="1">
      <c r="A79" s="178"/>
      <c r="B79" s="178"/>
      <c r="C79" s="920"/>
      <c r="D79" s="579"/>
      <c r="E79" s="579"/>
      <c r="F79" s="579"/>
      <c r="G79" s="579"/>
      <c r="H79" s="579"/>
      <c r="I79" s="579"/>
      <c r="J79" s="921"/>
      <c r="K79" s="713" t="s">
        <v>335</v>
      </c>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4"/>
      <c r="AP79" s="614"/>
      <c r="AQ79" s="614"/>
      <c r="AR79" s="614"/>
      <c r="AS79" s="614"/>
      <c r="AT79" s="614"/>
      <c r="AU79" s="614"/>
      <c r="AV79" s="615"/>
      <c r="AW79" s="95"/>
      <c r="AY79" s="202"/>
      <c r="BO79" s="97"/>
      <c r="BP79" s="97"/>
    </row>
    <row r="80" spans="1:98" ht="27" customHeight="1" thickBot="1">
      <c r="A80" s="178"/>
      <c r="B80" s="178"/>
      <c r="C80" s="920"/>
      <c r="D80" s="579"/>
      <c r="E80" s="579"/>
      <c r="F80" s="579"/>
      <c r="G80" s="579"/>
      <c r="H80" s="579"/>
      <c r="I80" s="579"/>
      <c r="J80" s="921"/>
      <c r="K80" s="762"/>
      <c r="L80" s="763"/>
      <c r="M80" s="865" t="s">
        <v>453</v>
      </c>
      <c r="N80" s="866"/>
      <c r="O80" s="866"/>
      <c r="P80" s="866"/>
      <c r="Q80" s="866"/>
      <c r="R80" s="866"/>
      <c r="S80" s="867"/>
      <c r="T80" s="622"/>
      <c r="U80" s="767"/>
      <c r="V80" s="764" t="s">
        <v>162</v>
      </c>
      <c r="W80" s="765"/>
      <c r="X80" s="765"/>
      <c r="Y80" s="765"/>
      <c r="Z80" s="765"/>
      <c r="AA80" s="765"/>
      <c r="AB80" s="765"/>
      <c r="AC80" s="622"/>
      <c r="AD80" s="767"/>
      <c r="AE80" s="764" t="s">
        <v>163</v>
      </c>
      <c r="AF80" s="765"/>
      <c r="AG80" s="765"/>
      <c r="AH80" s="765"/>
      <c r="AI80" s="765"/>
      <c r="AJ80" s="765"/>
      <c r="AK80" s="766"/>
      <c r="AL80" s="622"/>
      <c r="AM80" s="767"/>
      <c r="AN80" s="764" t="s">
        <v>454</v>
      </c>
      <c r="AO80" s="765"/>
      <c r="AP80" s="765"/>
      <c r="AQ80" s="765"/>
      <c r="AR80" s="765"/>
      <c r="AS80" s="765"/>
      <c r="AT80" s="765"/>
      <c r="AU80" s="765"/>
      <c r="AV80" s="766"/>
      <c r="AW80" s="96" t="str">
        <f>+IF(OR(AX80=0,AX80&gt;1),"要確認","")</f>
        <v>要確認</v>
      </c>
      <c r="AX80" s="198">
        <f>+COUNTIF(K80:AV82,"◎")</f>
        <v>0</v>
      </c>
      <c r="AY80" s="202"/>
      <c r="BO80" s="97"/>
      <c r="BP80" s="97"/>
    </row>
    <row r="81" spans="1:98" ht="27" customHeight="1" thickBot="1">
      <c r="A81" s="178"/>
      <c r="B81" s="178"/>
      <c r="C81" s="920"/>
      <c r="D81" s="579"/>
      <c r="E81" s="579"/>
      <c r="F81" s="579"/>
      <c r="G81" s="579"/>
      <c r="H81" s="579"/>
      <c r="I81" s="579"/>
      <c r="J81" s="921"/>
      <c r="K81" s="762"/>
      <c r="L81" s="763"/>
      <c r="M81" s="764" t="s">
        <v>164</v>
      </c>
      <c r="N81" s="765"/>
      <c r="O81" s="765"/>
      <c r="P81" s="765"/>
      <c r="Q81" s="765"/>
      <c r="R81" s="765"/>
      <c r="S81" s="766"/>
      <c r="T81" s="622"/>
      <c r="U81" s="767"/>
      <c r="V81" s="764" t="s">
        <v>455</v>
      </c>
      <c r="W81" s="765"/>
      <c r="X81" s="765"/>
      <c r="Y81" s="765"/>
      <c r="Z81" s="765"/>
      <c r="AA81" s="765"/>
      <c r="AB81" s="765"/>
      <c r="AC81" s="622"/>
      <c r="AD81" s="767"/>
      <c r="AE81" s="1207" t="s">
        <v>456</v>
      </c>
      <c r="AF81" s="1208"/>
      <c r="AG81" s="1208"/>
      <c r="AH81" s="1208"/>
      <c r="AI81" s="1208"/>
      <c r="AJ81" s="1208"/>
      <c r="AK81" s="1209"/>
      <c r="AL81" s="622"/>
      <c r="AM81" s="767"/>
      <c r="AN81" s="1210" t="s">
        <v>457</v>
      </c>
      <c r="AO81" s="1208"/>
      <c r="AP81" s="1208"/>
      <c r="AQ81" s="1208"/>
      <c r="AR81" s="1208"/>
      <c r="AS81" s="1208"/>
      <c r="AT81" s="1208"/>
      <c r="AU81" s="1208"/>
      <c r="AV81" s="1209"/>
      <c r="AW81" s="95"/>
      <c r="AY81" s="203"/>
      <c r="BO81" s="97"/>
      <c r="BP81" s="97"/>
    </row>
    <row r="82" spans="1:98" ht="27" customHeight="1" thickBot="1">
      <c r="A82" s="178"/>
      <c r="B82" s="178"/>
      <c r="C82" s="920"/>
      <c r="D82" s="579"/>
      <c r="E82" s="579"/>
      <c r="F82" s="579"/>
      <c r="G82" s="579"/>
      <c r="H82" s="579"/>
      <c r="I82" s="579"/>
      <c r="J82" s="921"/>
      <c r="K82" s="762"/>
      <c r="L82" s="1211"/>
      <c r="M82" s="1212" t="s">
        <v>78</v>
      </c>
      <c r="N82" s="1213"/>
      <c r="O82" s="1213"/>
      <c r="P82" s="1214"/>
      <c r="Q82" s="1214"/>
      <c r="R82" s="1214"/>
      <c r="S82" s="1214"/>
      <c r="T82" s="1214"/>
      <c r="U82" s="1214"/>
      <c r="V82" s="1214"/>
      <c r="W82" s="1214"/>
      <c r="X82" s="1214"/>
      <c r="Y82" s="1214"/>
      <c r="Z82" s="1214"/>
      <c r="AA82" s="1214"/>
      <c r="AB82" s="1214"/>
      <c r="AC82" s="1214"/>
      <c r="AD82" s="1214"/>
      <c r="AE82" s="1214"/>
      <c r="AF82" s="1214"/>
      <c r="AG82" s="1214"/>
      <c r="AH82" s="1214"/>
      <c r="AI82" s="1214"/>
      <c r="AJ82" s="1214"/>
      <c r="AK82" s="1214"/>
      <c r="AL82" s="1214"/>
      <c r="AM82" s="1214"/>
      <c r="AN82" s="1214"/>
      <c r="AO82" s="1214"/>
      <c r="AP82" s="1214"/>
      <c r="AQ82" s="1214"/>
      <c r="AR82" s="1214"/>
      <c r="AS82" s="1214"/>
      <c r="AT82" s="1214"/>
      <c r="AU82" s="1214"/>
      <c r="AV82" s="204" t="s">
        <v>79</v>
      </c>
      <c r="AW82" s="95"/>
      <c r="AY82" s="203"/>
      <c r="BO82" s="97"/>
      <c r="BP82" s="97"/>
    </row>
    <row r="83" spans="1:98" ht="34.5" customHeight="1" thickBot="1">
      <c r="A83" s="178"/>
      <c r="B83" s="178"/>
      <c r="C83" s="920"/>
      <c r="D83" s="579"/>
      <c r="E83" s="579"/>
      <c r="F83" s="579"/>
      <c r="G83" s="579"/>
      <c r="H83" s="579"/>
      <c r="I83" s="579"/>
      <c r="J83" s="921"/>
      <c r="K83" s="1215" t="s">
        <v>458</v>
      </c>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c r="AL83" s="1216"/>
      <c r="AM83" s="1216"/>
      <c r="AN83" s="1216"/>
      <c r="AO83" s="1216"/>
      <c r="AP83" s="1216"/>
      <c r="AQ83" s="1216"/>
      <c r="AR83" s="1216"/>
      <c r="AS83" s="1217"/>
      <c r="AT83" s="747"/>
      <c r="AU83" s="748"/>
      <c r="AV83" s="749"/>
      <c r="AW83" s="93" t="s">
        <v>169</v>
      </c>
      <c r="AY83" s="203"/>
      <c r="BO83" s="97"/>
      <c r="BP83" s="97"/>
    </row>
    <row r="84" spans="1:98" ht="22.5" customHeight="1">
      <c r="A84" s="178"/>
      <c r="B84" s="178"/>
      <c r="C84" s="753" t="s">
        <v>347</v>
      </c>
      <c r="D84" s="753"/>
      <c r="E84" s="753"/>
      <c r="F84" s="753"/>
      <c r="G84" s="753"/>
      <c r="H84" s="753"/>
      <c r="I84" s="753"/>
      <c r="J84" s="753"/>
      <c r="K84" s="863" t="s">
        <v>346</v>
      </c>
      <c r="L84" s="863"/>
      <c r="M84" s="863"/>
      <c r="N84" s="863"/>
      <c r="O84" s="863"/>
      <c r="P84" s="863"/>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9">
        <f>+LEN(K85)</f>
        <v>0</v>
      </c>
      <c r="AY84" s="203"/>
      <c r="BO84" s="97"/>
      <c r="BP84" s="97"/>
    </row>
    <row r="85" spans="1:98" ht="230.1" customHeight="1">
      <c r="A85" s="178"/>
      <c r="B85" s="178"/>
      <c r="C85" s="753"/>
      <c r="D85" s="753"/>
      <c r="E85" s="753"/>
      <c r="F85" s="753"/>
      <c r="G85" s="753"/>
      <c r="H85" s="753"/>
      <c r="I85" s="753"/>
      <c r="J85" s="753"/>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223" t="str">
        <f>+IF(AW84&gt;200,"設定文字数を超過しています","")</f>
        <v/>
      </c>
      <c r="AY85" s="203"/>
      <c r="BO85" s="97"/>
      <c r="BP85" s="97"/>
    </row>
    <row r="86" spans="1:98" ht="31.5" customHeight="1" thickBot="1">
      <c r="A86" s="178"/>
      <c r="B86" s="178"/>
      <c r="C86" s="1226" t="s">
        <v>332</v>
      </c>
      <c r="D86" s="1227"/>
      <c r="E86" s="1227"/>
      <c r="F86" s="1227"/>
      <c r="G86" s="1227"/>
      <c r="H86" s="1227"/>
      <c r="I86" s="1227"/>
      <c r="J86" s="1227"/>
      <c r="K86" s="1228" t="s">
        <v>211</v>
      </c>
      <c r="L86" s="1228"/>
      <c r="M86" s="1228"/>
      <c r="N86" s="1228"/>
      <c r="O86" s="1228"/>
      <c r="P86" s="1228"/>
      <c r="Q86" s="1228"/>
      <c r="R86" s="1228"/>
      <c r="S86" s="1228"/>
      <c r="T86" s="1228"/>
      <c r="U86" s="1228"/>
      <c r="V86" s="1228"/>
      <c r="W86" s="1228"/>
      <c r="X86" s="1228"/>
      <c r="Y86" s="1228"/>
      <c r="Z86" s="1228"/>
      <c r="AA86" s="1228"/>
      <c r="AB86" s="1228"/>
      <c r="AC86" s="1228"/>
      <c r="AD86" s="1228"/>
      <c r="AE86" s="1228"/>
      <c r="AF86" s="1228"/>
      <c r="AG86" s="1228"/>
      <c r="AH86" s="1228"/>
      <c r="AI86" s="1228"/>
      <c r="AJ86" s="1228"/>
      <c r="AK86" s="644" t="s">
        <v>25</v>
      </c>
      <c r="AL86" s="644"/>
      <c r="AM86" s="645"/>
      <c r="AN86" s="649"/>
      <c r="AO86" s="650"/>
      <c r="AP86" s="651"/>
      <c r="AQ86" s="643" t="s">
        <v>14</v>
      </c>
      <c r="AR86" s="644"/>
      <c r="AS86" s="645"/>
      <c r="AT86" s="649"/>
      <c r="AU86" s="650"/>
      <c r="AV86" s="651"/>
      <c r="AW86" s="219" t="str">
        <f>IF(AND(AN86="〇",AT86="〇"),"要確認","")</f>
        <v/>
      </c>
      <c r="AX86" s="95" t="str">
        <f>IF(AT86="〇","〇","")</f>
        <v/>
      </c>
      <c r="AY86" s="203"/>
      <c r="BO86" s="97"/>
      <c r="BP86" s="97"/>
    </row>
    <row r="87" spans="1:98" ht="84" customHeight="1">
      <c r="A87" s="178"/>
      <c r="B87" s="178"/>
      <c r="C87" s="1226"/>
      <c r="D87" s="1227"/>
      <c r="E87" s="1227"/>
      <c r="F87" s="1227"/>
      <c r="G87" s="1227"/>
      <c r="H87" s="1227"/>
      <c r="I87" s="1227"/>
      <c r="J87" s="1227"/>
      <c r="K87" s="646" t="s">
        <v>459</v>
      </c>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8"/>
      <c r="AW87" s="93" t="s">
        <v>169</v>
      </c>
      <c r="AY87" s="203"/>
      <c r="BO87" s="97"/>
      <c r="BP87" s="97"/>
    </row>
    <row r="88" spans="1:98" ht="80.099999999999994" customHeight="1">
      <c r="A88" s="178"/>
      <c r="B88" s="178"/>
      <c r="C88" s="1226"/>
      <c r="D88" s="1227"/>
      <c r="E88" s="1227"/>
      <c r="F88" s="1227"/>
      <c r="G88" s="1227"/>
      <c r="H88" s="1227"/>
      <c r="I88" s="1227"/>
      <c r="J88" s="1227"/>
      <c r="K88" s="1224"/>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7"/>
      <c r="AW88" s="89">
        <f>+LEN(K88)</f>
        <v>0</v>
      </c>
      <c r="AY88" s="203"/>
      <c r="BO88" s="97"/>
      <c r="BP88" s="97"/>
    </row>
    <row r="89" spans="1:98" ht="80.099999999999994" customHeight="1">
      <c r="A89" s="178"/>
      <c r="B89" s="178"/>
      <c r="C89" s="1226"/>
      <c r="D89" s="1227"/>
      <c r="E89" s="1227"/>
      <c r="F89" s="1227"/>
      <c r="G89" s="1227"/>
      <c r="H89" s="1227"/>
      <c r="I89" s="1227"/>
      <c r="J89" s="1227"/>
      <c r="K89" s="1225"/>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89"/>
      <c r="AP89" s="689"/>
      <c r="AQ89" s="689"/>
      <c r="AR89" s="689"/>
      <c r="AS89" s="689"/>
      <c r="AT89" s="689"/>
      <c r="AU89" s="689"/>
      <c r="AV89" s="690"/>
      <c r="AW89" s="223" t="str">
        <f>+IF(AW88&gt;250,"設定文字数を超過しています","")</f>
        <v/>
      </c>
      <c r="AY89" s="203"/>
      <c r="BO89" s="97"/>
      <c r="BP89" s="97"/>
    </row>
    <row r="90" spans="1:98" ht="80.099999999999994" customHeight="1">
      <c r="A90" s="178"/>
      <c r="B90" s="178"/>
      <c r="C90" s="673"/>
      <c r="D90" s="674"/>
      <c r="E90" s="674"/>
      <c r="F90" s="674"/>
      <c r="G90" s="674"/>
      <c r="H90" s="674"/>
      <c r="I90" s="674"/>
      <c r="J90" s="674"/>
      <c r="K90" s="710"/>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2"/>
      <c r="AY90" s="203"/>
      <c r="BO90" s="97"/>
      <c r="BP90" s="97"/>
    </row>
    <row r="91" spans="1:98" ht="7.5" customHeight="1">
      <c r="A91" s="178"/>
      <c r="B91" s="178"/>
      <c r="C91" s="225"/>
      <c r="D91" s="225"/>
      <c r="E91" s="225"/>
      <c r="F91" s="225"/>
      <c r="G91" s="225"/>
      <c r="H91" s="225"/>
      <c r="I91" s="225"/>
      <c r="J91" s="225"/>
      <c r="K91" s="147"/>
      <c r="L91" s="147"/>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95"/>
      <c r="AY91" s="203"/>
      <c r="BO91" s="97"/>
      <c r="BP91" s="97"/>
    </row>
    <row r="92" spans="1:98" ht="20.100000000000001" customHeight="1">
      <c r="A92" s="178"/>
      <c r="B92" s="178"/>
      <c r="C92" s="755" t="s">
        <v>165</v>
      </c>
      <c r="D92" s="755"/>
      <c r="E92" s="755"/>
      <c r="F92" s="755"/>
      <c r="G92" s="755"/>
      <c r="H92" s="755"/>
      <c r="I92" s="755"/>
      <c r="J92" s="755"/>
      <c r="K92" s="755"/>
      <c r="L92" s="755"/>
      <c r="M92" s="755"/>
      <c r="N92" s="755"/>
      <c r="O92" s="755"/>
      <c r="P92" s="755"/>
      <c r="Q92" s="755"/>
      <c r="R92" s="755"/>
      <c r="S92" s="755"/>
      <c r="T92" s="755"/>
      <c r="U92" s="755"/>
      <c r="V92" s="755"/>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95"/>
    </row>
    <row r="93" spans="1:98" s="99" customFormat="1" ht="44.25" customHeight="1">
      <c r="A93" s="205"/>
      <c r="B93" s="205"/>
      <c r="C93" s="652" t="s">
        <v>276</v>
      </c>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c r="AK93" s="653"/>
      <c r="AL93" s="653"/>
      <c r="AM93" s="653"/>
      <c r="AN93" s="653"/>
      <c r="AO93" s="653"/>
      <c r="AP93" s="653"/>
      <c r="AQ93" s="653"/>
      <c r="AR93" s="653"/>
      <c r="AS93" s="653"/>
      <c r="AT93" s="653"/>
      <c r="AU93" s="653"/>
      <c r="AV93" s="654"/>
      <c r="AW93" s="91" t="s">
        <v>169</v>
      </c>
      <c r="AX93" s="850"/>
      <c r="AY93" s="850"/>
      <c r="AZ93" s="850"/>
      <c r="BA93" s="850"/>
      <c r="BB93" s="224"/>
      <c r="BC93" s="224"/>
      <c r="BD93" s="102"/>
      <c r="BE93" s="102"/>
      <c r="BF93" s="102"/>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row>
    <row r="94" spans="1:98" s="99" customFormat="1" ht="69" customHeight="1">
      <c r="A94" s="205"/>
      <c r="B94" s="205"/>
      <c r="C94" s="697" t="s">
        <v>1257</v>
      </c>
      <c r="D94" s="698"/>
      <c r="E94" s="698"/>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698"/>
      <c r="AH94" s="698"/>
      <c r="AI94" s="698"/>
      <c r="AJ94" s="698"/>
      <c r="AK94" s="699"/>
      <c r="AL94" s="679" t="s">
        <v>1258</v>
      </c>
      <c r="AM94" s="680"/>
      <c r="AN94" s="680"/>
      <c r="AO94" s="680"/>
      <c r="AP94" s="680"/>
      <c r="AQ94" s="680"/>
      <c r="AR94" s="680"/>
      <c r="AS94" s="680"/>
      <c r="AT94" s="680"/>
      <c r="AU94" s="680"/>
      <c r="AV94" s="681"/>
      <c r="AW94" s="91"/>
      <c r="AX94" s="100"/>
      <c r="AY94" s="100"/>
      <c r="AZ94" s="100"/>
      <c r="BA94" s="100"/>
      <c r="BB94" s="100"/>
      <c r="BC94" s="100"/>
      <c r="BD94" s="102"/>
      <c r="BE94" s="102"/>
      <c r="BF94" s="102"/>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row>
    <row r="95" spans="1:98" s="99" customFormat="1" ht="75" customHeight="1">
      <c r="A95" s="205"/>
      <c r="B95" s="205"/>
      <c r="C95" s="851" t="s">
        <v>275</v>
      </c>
      <c r="D95" s="852"/>
      <c r="E95" s="682"/>
      <c r="F95" s="683"/>
      <c r="G95" s="683"/>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4"/>
      <c r="AL95" s="685"/>
      <c r="AM95" s="686"/>
      <c r="AN95" s="686"/>
      <c r="AO95" s="686"/>
      <c r="AP95" s="686"/>
      <c r="AQ95" s="686"/>
      <c r="AR95" s="686"/>
      <c r="AS95" s="686"/>
      <c r="AT95" s="686"/>
      <c r="AU95" s="686"/>
      <c r="AV95" s="687"/>
      <c r="AW95" s="98" t="s">
        <v>171</v>
      </c>
      <c r="AX95" s="90"/>
      <c r="AY95" s="90"/>
      <c r="AZ95" s="90"/>
      <c r="BA95" s="90"/>
      <c r="BB95" s="90"/>
      <c r="BC95" s="90"/>
      <c r="BD95" s="102"/>
      <c r="BE95" s="102"/>
      <c r="BF95" s="102"/>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row>
    <row r="96" spans="1:98" s="99" customFormat="1" ht="75" customHeight="1">
      <c r="A96" s="205"/>
      <c r="B96" s="205"/>
      <c r="C96" s="851"/>
      <c r="D96" s="852"/>
      <c r="E96" s="682"/>
      <c r="F96" s="683"/>
      <c r="G96" s="683"/>
      <c r="H96" s="683"/>
      <c r="I96" s="683"/>
      <c r="J96" s="683"/>
      <c r="K96" s="683"/>
      <c r="L96" s="683"/>
      <c r="M96" s="683"/>
      <c r="N96" s="683"/>
      <c r="O96" s="683"/>
      <c r="P96" s="683"/>
      <c r="Q96" s="683"/>
      <c r="R96" s="683"/>
      <c r="S96" s="683"/>
      <c r="T96" s="683"/>
      <c r="U96" s="683"/>
      <c r="V96" s="683"/>
      <c r="W96" s="683"/>
      <c r="X96" s="683"/>
      <c r="Y96" s="683"/>
      <c r="Z96" s="683"/>
      <c r="AA96" s="683"/>
      <c r="AB96" s="683"/>
      <c r="AC96" s="683"/>
      <c r="AD96" s="683"/>
      <c r="AE96" s="683"/>
      <c r="AF96" s="683"/>
      <c r="AG96" s="683"/>
      <c r="AH96" s="683"/>
      <c r="AI96" s="683"/>
      <c r="AJ96" s="683"/>
      <c r="AK96" s="684"/>
      <c r="AL96" s="688"/>
      <c r="AM96" s="689"/>
      <c r="AN96" s="689"/>
      <c r="AO96" s="689"/>
      <c r="AP96" s="689"/>
      <c r="AQ96" s="689"/>
      <c r="AR96" s="689"/>
      <c r="AS96" s="689"/>
      <c r="AT96" s="689"/>
      <c r="AU96" s="689"/>
      <c r="AV96" s="690"/>
      <c r="AW96" s="92">
        <f>+LEN(E95)</f>
        <v>0</v>
      </c>
      <c r="AX96" s="90"/>
      <c r="AY96" s="90"/>
      <c r="AZ96" s="90"/>
      <c r="BA96" s="90"/>
      <c r="BB96" s="90"/>
      <c r="BC96" s="90"/>
      <c r="BD96" s="102"/>
      <c r="BE96" s="102"/>
      <c r="BF96" s="102"/>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row>
    <row r="97" spans="1:98" s="99" customFormat="1" ht="75" customHeight="1">
      <c r="A97" s="205"/>
      <c r="B97" s="205"/>
      <c r="C97" s="851"/>
      <c r="D97" s="852"/>
      <c r="E97" s="682"/>
      <c r="F97" s="683"/>
      <c r="G97" s="683"/>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4"/>
      <c r="AL97" s="688"/>
      <c r="AM97" s="689"/>
      <c r="AN97" s="689"/>
      <c r="AO97" s="689"/>
      <c r="AP97" s="689"/>
      <c r="AQ97" s="689"/>
      <c r="AR97" s="689"/>
      <c r="AS97" s="689"/>
      <c r="AT97" s="689"/>
      <c r="AU97" s="689"/>
      <c r="AV97" s="690"/>
      <c r="AW97" s="223" t="str">
        <f>+IF(AW96&gt;1300,"設定文字数を超過しています","")</f>
        <v/>
      </c>
      <c r="AX97" s="90"/>
      <c r="AY97" s="90"/>
      <c r="AZ97" s="90"/>
      <c r="BA97" s="90"/>
      <c r="BB97" s="90"/>
      <c r="BC97" s="90"/>
      <c r="BD97" s="102"/>
      <c r="BE97" s="102"/>
      <c r="BF97" s="102"/>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row>
    <row r="98" spans="1:98" s="99" customFormat="1" ht="75" customHeight="1">
      <c r="A98" s="205"/>
      <c r="B98" s="205"/>
      <c r="C98" s="851"/>
      <c r="D98" s="852"/>
      <c r="E98" s="682"/>
      <c r="F98" s="683"/>
      <c r="G98" s="683"/>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4"/>
      <c r="AL98" s="688"/>
      <c r="AM98" s="689"/>
      <c r="AN98" s="689"/>
      <c r="AO98" s="689"/>
      <c r="AP98" s="689"/>
      <c r="AQ98" s="689"/>
      <c r="AR98" s="689"/>
      <c r="AS98" s="689"/>
      <c r="AT98" s="689"/>
      <c r="AU98" s="689"/>
      <c r="AV98" s="690"/>
      <c r="AW98" s="98" t="s">
        <v>172</v>
      </c>
      <c r="AX98" s="90"/>
      <c r="AY98" s="90"/>
      <c r="AZ98" s="90"/>
      <c r="BA98" s="90"/>
      <c r="BB98" s="90"/>
      <c r="BC98" s="90"/>
      <c r="BD98" s="102"/>
      <c r="BE98" s="102"/>
      <c r="BF98" s="102"/>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row>
    <row r="99" spans="1:98" s="99" customFormat="1" ht="75" customHeight="1">
      <c r="A99" s="205"/>
      <c r="B99" s="205"/>
      <c r="C99" s="851"/>
      <c r="D99" s="852"/>
      <c r="E99" s="682"/>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4"/>
      <c r="AL99" s="688"/>
      <c r="AM99" s="689"/>
      <c r="AN99" s="689"/>
      <c r="AO99" s="689"/>
      <c r="AP99" s="689"/>
      <c r="AQ99" s="689"/>
      <c r="AR99" s="689"/>
      <c r="AS99" s="689"/>
      <c r="AT99" s="689"/>
      <c r="AU99" s="689"/>
      <c r="AV99" s="690"/>
      <c r="AW99" s="92">
        <f>+LEN(AL95)</f>
        <v>0</v>
      </c>
      <c r="AX99" s="90"/>
      <c r="AY99" s="90"/>
      <c r="AZ99" s="90"/>
      <c r="BA99" s="90"/>
      <c r="BB99" s="90"/>
      <c r="BC99" s="90"/>
      <c r="BD99" s="102"/>
      <c r="BE99" s="102"/>
      <c r="BF99" s="102"/>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row>
    <row r="100" spans="1:98" s="99" customFormat="1" ht="75" customHeight="1">
      <c r="A100" s="205"/>
      <c r="B100" s="205"/>
      <c r="C100" s="851"/>
      <c r="D100" s="852"/>
      <c r="E100" s="682"/>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4"/>
      <c r="AL100" s="688"/>
      <c r="AM100" s="689"/>
      <c r="AN100" s="689"/>
      <c r="AO100" s="689"/>
      <c r="AP100" s="689"/>
      <c r="AQ100" s="689"/>
      <c r="AR100" s="689"/>
      <c r="AS100" s="689"/>
      <c r="AT100" s="689"/>
      <c r="AU100" s="689"/>
      <c r="AV100" s="690"/>
      <c r="AW100" s="223" t="str">
        <f>+IF(AW99&gt;420,"設定文字数を超過しています","")</f>
        <v/>
      </c>
      <c r="AX100" s="90"/>
      <c r="AY100" s="90"/>
      <c r="AZ100" s="90"/>
      <c r="BA100" s="90"/>
      <c r="BB100" s="90"/>
      <c r="BC100" s="90"/>
      <c r="BD100" s="102"/>
      <c r="BE100" s="102"/>
      <c r="BF100" s="102"/>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row>
    <row r="101" spans="1:98" s="99" customFormat="1" ht="75" customHeight="1">
      <c r="A101" s="205"/>
      <c r="B101" s="205"/>
      <c r="C101" s="851"/>
      <c r="D101" s="852"/>
      <c r="E101" s="682"/>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4"/>
      <c r="AL101" s="688"/>
      <c r="AM101" s="689"/>
      <c r="AN101" s="689"/>
      <c r="AO101" s="689"/>
      <c r="AP101" s="689"/>
      <c r="AQ101" s="689"/>
      <c r="AR101" s="689"/>
      <c r="AS101" s="689"/>
      <c r="AT101" s="689"/>
      <c r="AU101" s="689"/>
      <c r="AV101" s="690"/>
      <c r="AW101" s="90"/>
      <c r="AX101" s="90"/>
      <c r="AY101" s="90"/>
      <c r="AZ101" s="90"/>
      <c r="BA101" s="90"/>
      <c r="BB101" s="90"/>
      <c r="BC101" s="90"/>
      <c r="BD101" s="102"/>
      <c r="BE101" s="102"/>
      <c r="BF101" s="102"/>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row>
    <row r="102" spans="1:98" s="99" customFormat="1" ht="75" customHeight="1">
      <c r="A102" s="205"/>
      <c r="B102" s="205"/>
      <c r="C102" s="851"/>
      <c r="D102" s="852"/>
      <c r="E102" s="682"/>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4"/>
      <c r="AL102" s="688"/>
      <c r="AM102" s="689"/>
      <c r="AN102" s="689"/>
      <c r="AO102" s="689"/>
      <c r="AP102" s="689"/>
      <c r="AQ102" s="689"/>
      <c r="AR102" s="689"/>
      <c r="AS102" s="689"/>
      <c r="AT102" s="689"/>
      <c r="AU102" s="689"/>
      <c r="AV102" s="690"/>
      <c r="AW102" s="90"/>
      <c r="AX102" s="90"/>
      <c r="AY102" s="90"/>
      <c r="AZ102" s="90"/>
      <c r="BA102" s="90"/>
      <c r="BB102" s="90"/>
      <c r="BC102" s="90"/>
      <c r="BD102" s="102"/>
      <c r="BE102" s="102"/>
      <c r="BF102" s="102"/>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row>
    <row r="103" spans="1:98" s="99" customFormat="1" ht="75" customHeight="1">
      <c r="A103" s="205"/>
      <c r="B103" s="205"/>
      <c r="C103" s="853"/>
      <c r="D103" s="854"/>
      <c r="E103" s="682"/>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4"/>
      <c r="AL103" s="691"/>
      <c r="AM103" s="692"/>
      <c r="AN103" s="692"/>
      <c r="AO103" s="692"/>
      <c r="AP103" s="692"/>
      <c r="AQ103" s="692"/>
      <c r="AR103" s="692"/>
      <c r="AS103" s="692"/>
      <c r="AT103" s="692"/>
      <c r="AU103" s="692"/>
      <c r="AV103" s="693"/>
      <c r="AW103" s="91"/>
      <c r="AX103" s="90"/>
      <c r="AY103" s="90"/>
      <c r="AZ103" s="90"/>
      <c r="BA103" s="90"/>
      <c r="BB103" s="90"/>
      <c r="BC103" s="90"/>
      <c r="BD103" s="102"/>
      <c r="BE103" s="102"/>
      <c r="BF103" s="102"/>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row>
    <row r="104" spans="1:98" s="99" customFormat="1" ht="69.95" customHeight="1">
      <c r="A104" s="205"/>
      <c r="B104" s="205"/>
      <c r="C104" s="855" t="s">
        <v>277</v>
      </c>
      <c r="D104" s="856"/>
      <c r="E104" s="682"/>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4"/>
      <c r="AL104" s="685"/>
      <c r="AM104" s="686"/>
      <c r="AN104" s="686"/>
      <c r="AO104" s="686"/>
      <c r="AP104" s="686"/>
      <c r="AQ104" s="686"/>
      <c r="AR104" s="686"/>
      <c r="AS104" s="686"/>
      <c r="AT104" s="686"/>
      <c r="AU104" s="686"/>
      <c r="AV104" s="687"/>
      <c r="AW104" s="98" t="s">
        <v>171</v>
      </c>
      <c r="AX104" s="90"/>
      <c r="AY104" s="90"/>
      <c r="AZ104" s="90"/>
      <c r="BA104" s="90"/>
      <c r="BB104" s="90"/>
      <c r="BC104" s="90"/>
      <c r="BD104" s="102"/>
      <c r="BE104" s="102"/>
      <c r="BF104" s="102"/>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row>
    <row r="105" spans="1:98" s="99" customFormat="1" ht="69.95" customHeight="1">
      <c r="A105" s="205"/>
      <c r="B105" s="205"/>
      <c r="C105" s="851"/>
      <c r="D105" s="852"/>
      <c r="E105" s="682"/>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4"/>
      <c r="AL105" s="688"/>
      <c r="AM105" s="689"/>
      <c r="AN105" s="689"/>
      <c r="AO105" s="689"/>
      <c r="AP105" s="689"/>
      <c r="AQ105" s="689"/>
      <c r="AR105" s="689"/>
      <c r="AS105" s="689"/>
      <c r="AT105" s="689"/>
      <c r="AU105" s="689"/>
      <c r="AV105" s="690"/>
      <c r="AW105" s="92">
        <f>LEN(E104)</f>
        <v>0</v>
      </c>
      <c r="AX105" s="90"/>
      <c r="AY105" s="90"/>
      <c r="AZ105" s="90"/>
      <c r="BA105" s="90"/>
      <c r="BB105" s="90"/>
      <c r="BC105" s="90"/>
      <c r="BD105" s="102"/>
      <c r="BE105" s="102"/>
      <c r="BF105" s="102"/>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row>
    <row r="106" spans="1:98" s="99" customFormat="1" ht="69.95" customHeight="1">
      <c r="A106" s="205"/>
      <c r="B106" s="205"/>
      <c r="C106" s="851"/>
      <c r="D106" s="852"/>
      <c r="E106" s="682"/>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4"/>
      <c r="AL106" s="688"/>
      <c r="AM106" s="689"/>
      <c r="AN106" s="689"/>
      <c r="AO106" s="689"/>
      <c r="AP106" s="689"/>
      <c r="AQ106" s="689"/>
      <c r="AR106" s="689"/>
      <c r="AS106" s="689"/>
      <c r="AT106" s="689"/>
      <c r="AU106" s="689"/>
      <c r="AV106" s="690"/>
      <c r="AW106" s="223" t="str">
        <f>+IF(AW105&gt;1300,"設定文字数を超過しています","")</f>
        <v/>
      </c>
      <c r="AX106" s="90"/>
      <c r="AY106" s="90"/>
      <c r="AZ106" s="90"/>
      <c r="BA106" s="90"/>
      <c r="BB106" s="90"/>
      <c r="BC106" s="90"/>
      <c r="BD106" s="102"/>
      <c r="BE106" s="102"/>
      <c r="BF106" s="102"/>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row>
    <row r="107" spans="1:98" s="99" customFormat="1" ht="69.95" customHeight="1">
      <c r="A107" s="205"/>
      <c r="B107" s="205"/>
      <c r="C107" s="851"/>
      <c r="D107" s="852"/>
      <c r="E107" s="682"/>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4"/>
      <c r="AL107" s="688"/>
      <c r="AM107" s="689"/>
      <c r="AN107" s="689"/>
      <c r="AO107" s="689"/>
      <c r="AP107" s="689"/>
      <c r="AQ107" s="689"/>
      <c r="AR107" s="689"/>
      <c r="AS107" s="689"/>
      <c r="AT107" s="689"/>
      <c r="AU107" s="689"/>
      <c r="AV107" s="690"/>
      <c r="AW107" s="223"/>
      <c r="AX107" s="90"/>
      <c r="AY107" s="90"/>
      <c r="AZ107" s="90"/>
      <c r="BA107" s="90"/>
      <c r="BB107" s="90"/>
      <c r="BC107" s="90"/>
      <c r="BD107" s="102"/>
      <c r="BE107" s="102"/>
      <c r="BF107" s="102"/>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row>
    <row r="108" spans="1:98" s="99" customFormat="1" ht="69.95" customHeight="1">
      <c r="A108" s="205"/>
      <c r="B108" s="205"/>
      <c r="C108" s="851"/>
      <c r="D108" s="852"/>
      <c r="E108" s="682"/>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4"/>
      <c r="AL108" s="688"/>
      <c r="AM108" s="689"/>
      <c r="AN108" s="689"/>
      <c r="AO108" s="689"/>
      <c r="AP108" s="689"/>
      <c r="AQ108" s="689"/>
      <c r="AR108" s="689"/>
      <c r="AS108" s="689"/>
      <c r="AT108" s="689"/>
      <c r="AU108" s="689"/>
      <c r="AV108" s="690"/>
      <c r="AW108" s="98" t="s">
        <v>172</v>
      </c>
      <c r="AX108" s="90"/>
      <c r="AY108" s="90"/>
      <c r="AZ108" s="90"/>
      <c r="BA108" s="90"/>
      <c r="BB108" s="90"/>
      <c r="BC108" s="90"/>
      <c r="BD108" s="102"/>
      <c r="BE108" s="102"/>
      <c r="BF108" s="102"/>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row>
    <row r="109" spans="1:98" s="99" customFormat="1" ht="69.95" customHeight="1">
      <c r="A109" s="205"/>
      <c r="B109" s="205"/>
      <c r="C109" s="851"/>
      <c r="D109" s="852"/>
      <c r="E109" s="682"/>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4"/>
      <c r="AL109" s="688"/>
      <c r="AM109" s="689"/>
      <c r="AN109" s="689"/>
      <c r="AO109" s="689"/>
      <c r="AP109" s="689"/>
      <c r="AQ109" s="689"/>
      <c r="AR109" s="689"/>
      <c r="AS109" s="689"/>
      <c r="AT109" s="689"/>
      <c r="AU109" s="689"/>
      <c r="AV109" s="690"/>
      <c r="AW109" s="92">
        <f>+LEN(AL104)</f>
        <v>0</v>
      </c>
      <c r="AX109" s="90"/>
      <c r="AY109" s="90"/>
      <c r="AZ109" s="90"/>
      <c r="BA109" s="90"/>
      <c r="BB109" s="90"/>
      <c r="BC109" s="90"/>
      <c r="BD109" s="102"/>
      <c r="BE109" s="102"/>
      <c r="BF109" s="102"/>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row>
    <row r="110" spans="1:98" s="99" customFormat="1" ht="69.95" customHeight="1">
      <c r="A110" s="205"/>
      <c r="B110" s="205"/>
      <c r="C110" s="851"/>
      <c r="D110" s="852"/>
      <c r="E110" s="682"/>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4"/>
      <c r="AL110" s="688"/>
      <c r="AM110" s="689"/>
      <c r="AN110" s="689"/>
      <c r="AO110" s="689"/>
      <c r="AP110" s="689"/>
      <c r="AQ110" s="689"/>
      <c r="AR110" s="689"/>
      <c r="AS110" s="689"/>
      <c r="AT110" s="689"/>
      <c r="AU110" s="689"/>
      <c r="AV110" s="690"/>
      <c r="AW110" s="223" t="str">
        <f>+IF(AW109&gt;420,"設定文字数を超過しています","")</f>
        <v/>
      </c>
      <c r="AX110" s="90"/>
      <c r="AY110" s="90"/>
      <c r="AZ110" s="90"/>
      <c r="BA110" s="90"/>
      <c r="BB110" s="90"/>
      <c r="BC110" s="90"/>
      <c r="BD110" s="102"/>
      <c r="BE110" s="102"/>
      <c r="BF110" s="102"/>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row>
    <row r="111" spans="1:98" s="99" customFormat="1" ht="69.95" customHeight="1">
      <c r="A111" s="205"/>
      <c r="B111" s="205"/>
      <c r="C111" s="851"/>
      <c r="D111" s="852"/>
      <c r="E111" s="682"/>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688"/>
      <c r="AM111" s="689"/>
      <c r="AN111" s="689"/>
      <c r="AO111" s="689"/>
      <c r="AP111" s="689"/>
      <c r="AQ111" s="689"/>
      <c r="AR111" s="689"/>
      <c r="AS111" s="689"/>
      <c r="AT111" s="689"/>
      <c r="AU111" s="689"/>
      <c r="AV111" s="690"/>
      <c r="AW111" s="90"/>
      <c r="AX111" s="90"/>
      <c r="AY111" s="90"/>
      <c r="AZ111" s="90"/>
      <c r="BA111" s="90"/>
      <c r="BB111" s="90"/>
      <c r="BC111" s="90"/>
      <c r="BD111" s="102"/>
      <c r="BE111" s="102"/>
      <c r="BF111" s="102"/>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row>
    <row r="112" spans="1:98" s="99" customFormat="1" ht="69.95" customHeight="1">
      <c r="A112" s="205"/>
      <c r="B112" s="205"/>
      <c r="C112" s="851"/>
      <c r="D112" s="852"/>
      <c r="E112" s="682"/>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4"/>
      <c r="AL112" s="688"/>
      <c r="AM112" s="689"/>
      <c r="AN112" s="689"/>
      <c r="AO112" s="689"/>
      <c r="AP112" s="689"/>
      <c r="AQ112" s="689"/>
      <c r="AR112" s="689"/>
      <c r="AS112" s="689"/>
      <c r="AT112" s="689"/>
      <c r="AU112" s="689"/>
      <c r="AV112" s="690"/>
      <c r="AW112" s="90"/>
      <c r="AX112" s="90"/>
      <c r="AY112" s="90"/>
      <c r="AZ112" s="90"/>
      <c r="BA112" s="90"/>
      <c r="BB112" s="90"/>
      <c r="BC112" s="90"/>
      <c r="BD112" s="102"/>
      <c r="BE112" s="102"/>
      <c r="BF112" s="102"/>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row>
    <row r="113" spans="1:98" s="99" customFormat="1" ht="69.95" customHeight="1">
      <c r="A113" s="205"/>
      <c r="B113" s="205"/>
      <c r="C113" s="851"/>
      <c r="D113" s="852"/>
      <c r="E113" s="682"/>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4"/>
      <c r="AL113" s="688"/>
      <c r="AM113" s="689"/>
      <c r="AN113" s="689"/>
      <c r="AO113" s="689"/>
      <c r="AP113" s="689"/>
      <c r="AQ113" s="689"/>
      <c r="AR113" s="689"/>
      <c r="AS113" s="689"/>
      <c r="AT113" s="689"/>
      <c r="AU113" s="689"/>
      <c r="AV113" s="690"/>
      <c r="AW113" s="90"/>
      <c r="AX113" s="90"/>
      <c r="AY113" s="90"/>
      <c r="AZ113" s="90"/>
      <c r="BA113" s="90"/>
      <c r="BB113" s="90"/>
      <c r="BC113" s="90"/>
      <c r="BD113" s="102"/>
      <c r="BE113" s="102"/>
      <c r="BF113" s="102"/>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row>
    <row r="114" spans="1:98" s="99" customFormat="1" ht="69.95" customHeight="1">
      <c r="A114" s="205"/>
      <c r="B114" s="205"/>
      <c r="C114" s="857"/>
      <c r="D114" s="858"/>
      <c r="E114" s="859"/>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860"/>
      <c r="AK114" s="861"/>
      <c r="AL114" s="862"/>
      <c r="AM114" s="711"/>
      <c r="AN114" s="711"/>
      <c r="AO114" s="711"/>
      <c r="AP114" s="711"/>
      <c r="AQ114" s="711"/>
      <c r="AR114" s="711"/>
      <c r="AS114" s="711"/>
      <c r="AT114" s="711"/>
      <c r="AU114" s="711"/>
      <c r="AV114" s="712"/>
      <c r="AW114" s="90"/>
      <c r="AX114" s="90"/>
      <c r="AY114" s="90"/>
      <c r="AZ114" s="90"/>
      <c r="BA114" s="90"/>
      <c r="BB114" s="90"/>
      <c r="BC114" s="90"/>
      <c r="BD114" s="102"/>
      <c r="BE114" s="102"/>
      <c r="BF114" s="102"/>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row>
    <row r="115" spans="1:98" s="99" customFormat="1" ht="69" customHeight="1">
      <c r="A115" s="205"/>
      <c r="B115" s="205"/>
      <c r="C115" s="697" t="s">
        <v>1259</v>
      </c>
      <c r="D115" s="698"/>
      <c r="E115" s="698"/>
      <c r="F115" s="698"/>
      <c r="G115" s="698"/>
      <c r="H115" s="698"/>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698"/>
      <c r="AH115" s="698"/>
      <c r="AI115" s="698"/>
      <c r="AJ115" s="698"/>
      <c r="AK115" s="699"/>
      <c r="AL115" s="679" t="s">
        <v>1258</v>
      </c>
      <c r="AM115" s="680"/>
      <c r="AN115" s="680"/>
      <c r="AO115" s="680"/>
      <c r="AP115" s="680"/>
      <c r="AQ115" s="680"/>
      <c r="AR115" s="680"/>
      <c r="AS115" s="680"/>
      <c r="AT115" s="680"/>
      <c r="AU115" s="680"/>
      <c r="AV115" s="681"/>
      <c r="AW115" s="91"/>
      <c r="AX115" s="100"/>
      <c r="AY115" s="100"/>
      <c r="AZ115" s="100"/>
      <c r="BA115" s="100"/>
      <c r="BB115" s="100"/>
      <c r="BC115" s="100"/>
      <c r="BD115" s="102"/>
      <c r="BE115" s="102"/>
      <c r="BF115" s="102"/>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row>
    <row r="116" spans="1:98" s="99" customFormat="1" ht="72" customHeight="1">
      <c r="A116" s="205"/>
      <c r="B116" s="205"/>
      <c r="C116" s="702" t="s">
        <v>278</v>
      </c>
      <c r="D116" s="703"/>
      <c r="E116" s="682"/>
      <c r="F116" s="683"/>
      <c r="G116" s="683"/>
      <c r="H116" s="683"/>
      <c r="I116" s="683"/>
      <c r="J116" s="683"/>
      <c r="K116" s="683"/>
      <c r="L116" s="683"/>
      <c r="M116" s="683"/>
      <c r="N116" s="683"/>
      <c r="O116" s="683"/>
      <c r="P116" s="683"/>
      <c r="Q116" s="683"/>
      <c r="R116" s="683"/>
      <c r="S116" s="683"/>
      <c r="T116" s="683"/>
      <c r="U116" s="683"/>
      <c r="V116" s="683"/>
      <c r="W116" s="683"/>
      <c r="X116" s="683"/>
      <c r="Y116" s="683"/>
      <c r="Z116" s="683"/>
      <c r="AA116" s="683"/>
      <c r="AB116" s="683"/>
      <c r="AC116" s="683"/>
      <c r="AD116" s="683"/>
      <c r="AE116" s="683"/>
      <c r="AF116" s="683"/>
      <c r="AG116" s="683"/>
      <c r="AH116" s="683"/>
      <c r="AI116" s="683"/>
      <c r="AJ116" s="683"/>
      <c r="AK116" s="684"/>
      <c r="AL116" s="685"/>
      <c r="AM116" s="686"/>
      <c r="AN116" s="686"/>
      <c r="AO116" s="686"/>
      <c r="AP116" s="686"/>
      <c r="AQ116" s="686"/>
      <c r="AR116" s="686"/>
      <c r="AS116" s="686"/>
      <c r="AT116" s="686"/>
      <c r="AU116" s="686"/>
      <c r="AV116" s="687"/>
      <c r="AW116" s="98" t="s">
        <v>171</v>
      </c>
      <c r="AX116" s="90"/>
      <c r="AY116" s="90"/>
      <c r="AZ116" s="90"/>
      <c r="BA116" s="90"/>
      <c r="BB116" s="90"/>
      <c r="BC116" s="90"/>
      <c r="BD116" s="102"/>
      <c r="BE116" s="102"/>
      <c r="BF116" s="102"/>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row>
    <row r="117" spans="1:98" s="99" customFormat="1" ht="72" customHeight="1">
      <c r="A117" s="205"/>
      <c r="B117" s="205"/>
      <c r="C117" s="702"/>
      <c r="D117" s="703"/>
      <c r="E117" s="682"/>
      <c r="F117" s="683"/>
      <c r="G117" s="683"/>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3"/>
      <c r="AD117" s="683"/>
      <c r="AE117" s="683"/>
      <c r="AF117" s="683"/>
      <c r="AG117" s="683"/>
      <c r="AH117" s="683"/>
      <c r="AI117" s="683"/>
      <c r="AJ117" s="683"/>
      <c r="AK117" s="684"/>
      <c r="AL117" s="688"/>
      <c r="AM117" s="689"/>
      <c r="AN117" s="689"/>
      <c r="AO117" s="689"/>
      <c r="AP117" s="689"/>
      <c r="AQ117" s="689"/>
      <c r="AR117" s="689"/>
      <c r="AS117" s="689"/>
      <c r="AT117" s="689"/>
      <c r="AU117" s="689"/>
      <c r="AV117" s="690"/>
      <c r="AW117" s="92">
        <f>+LEN(E116)</f>
        <v>0</v>
      </c>
      <c r="AX117" s="90"/>
      <c r="AY117" s="90"/>
      <c r="AZ117" s="90"/>
      <c r="BA117" s="90"/>
      <c r="BB117" s="90"/>
      <c r="BC117" s="90"/>
      <c r="BD117" s="102"/>
      <c r="BE117" s="102"/>
      <c r="BF117" s="102"/>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row>
    <row r="118" spans="1:98" s="99" customFormat="1" ht="72" customHeight="1">
      <c r="A118" s="205"/>
      <c r="B118" s="205"/>
      <c r="C118" s="702"/>
      <c r="D118" s="703"/>
      <c r="E118" s="682"/>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3"/>
      <c r="AD118" s="683"/>
      <c r="AE118" s="683"/>
      <c r="AF118" s="683"/>
      <c r="AG118" s="683"/>
      <c r="AH118" s="683"/>
      <c r="AI118" s="683"/>
      <c r="AJ118" s="683"/>
      <c r="AK118" s="684"/>
      <c r="AL118" s="688"/>
      <c r="AM118" s="689"/>
      <c r="AN118" s="689"/>
      <c r="AO118" s="689"/>
      <c r="AP118" s="689"/>
      <c r="AQ118" s="689"/>
      <c r="AR118" s="689"/>
      <c r="AS118" s="689"/>
      <c r="AT118" s="689"/>
      <c r="AU118" s="689"/>
      <c r="AV118" s="690"/>
      <c r="AW118" s="223" t="str">
        <f>+IF(AW117&gt;1300,"設定文字数を超過しています","")</f>
        <v/>
      </c>
      <c r="AX118" s="90"/>
      <c r="AY118" s="90"/>
      <c r="AZ118" s="90"/>
      <c r="BA118" s="90"/>
      <c r="BB118" s="90"/>
      <c r="BC118" s="90"/>
      <c r="BD118" s="102"/>
      <c r="BE118" s="102"/>
      <c r="BF118" s="102"/>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row>
    <row r="119" spans="1:98" s="99" customFormat="1" ht="72" customHeight="1">
      <c r="A119" s="205"/>
      <c r="B119" s="205"/>
      <c r="C119" s="702"/>
      <c r="D119" s="703"/>
      <c r="E119" s="682"/>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4"/>
      <c r="AL119" s="688"/>
      <c r="AM119" s="689"/>
      <c r="AN119" s="689"/>
      <c r="AO119" s="689"/>
      <c r="AP119" s="689"/>
      <c r="AQ119" s="689"/>
      <c r="AR119" s="689"/>
      <c r="AS119" s="689"/>
      <c r="AT119" s="689"/>
      <c r="AU119" s="689"/>
      <c r="AV119" s="690"/>
      <c r="AW119" s="98" t="s">
        <v>172</v>
      </c>
      <c r="AX119" s="90"/>
      <c r="AY119" s="90"/>
      <c r="AZ119" s="90"/>
      <c r="BA119" s="90"/>
      <c r="BB119" s="90"/>
      <c r="BC119" s="90"/>
      <c r="BD119" s="102"/>
      <c r="BE119" s="102"/>
      <c r="BF119" s="102"/>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row>
    <row r="120" spans="1:98" s="99" customFormat="1" ht="72" customHeight="1">
      <c r="A120" s="205"/>
      <c r="B120" s="205"/>
      <c r="C120" s="702"/>
      <c r="D120" s="703"/>
      <c r="E120" s="682"/>
      <c r="F120" s="683"/>
      <c r="G120" s="683"/>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4"/>
      <c r="AL120" s="688"/>
      <c r="AM120" s="689"/>
      <c r="AN120" s="689"/>
      <c r="AO120" s="689"/>
      <c r="AP120" s="689"/>
      <c r="AQ120" s="689"/>
      <c r="AR120" s="689"/>
      <c r="AS120" s="689"/>
      <c r="AT120" s="689"/>
      <c r="AU120" s="689"/>
      <c r="AV120" s="690"/>
      <c r="AW120" s="92">
        <f>+LEN(AL116)</f>
        <v>0</v>
      </c>
      <c r="AX120" s="90"/>
      <c r="AY120" s="90"/>
      <c r="AZ120" s="90"/>
      <c r="BA120" s="90"/>
      <c r="BB120" s="90"/>
      <c r="BC120" s="90"/>
      <c r="BD120" s="102"/>
      <c r="BE120" s="102"/>
      <c r="BF120" s="102"/>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row>
    <row r="121" spans="1:98" s="99" customFormat="1" ht="72" customHeight="1">
      <c r="A121" s="205"/>
      <c r="B121" s="205"/>
      <c r="C121" s="702"/>
      <c r="D121" s="703"/>
      <c r="E121" s="682"/>
      <c r="F121" s="683"/>
      <c r="G121" s="683"/>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4"/>
      <c r="AL121" s="688"/>
      <c r="AM121" s="689"/>
      <c r="AN121" s="689"/>
      <c r="AO121" s="689"/>
      <c r="AP121" s="689"/>
      <c r="AQ121" s="689"/>
      <c r="AR121" s="689"/>
      <c r="AS121" s="689"/>
      <c r="AT121" s="689"/>
      <c r="AU121" s="689"/>
      <c r="AV121" s="690"/>
      <c r="AW121" s="223" t="str">
        <f>+IF(AW120&gt;420,"設定文字数を超過しています","")</f>
        <v/>
      </c>
      <c r="AX121" s="90"/>
      <c r="AY121" s="90"/>
      <c r="AZ121" s="90"/>
      <c r="BA121" s="90"/>
      <c r="BB121" s="90"/>
      <c r="BC121" s="90"/>
      <c r="BD121" s="102"/>
      <c r="BE121" s="102"/>
      <c r="BF121" s="102"/>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row>
    <row r="122" spans="1:98" s="99" customFormat="1" ht="72" customHeight="1">
      <c r="A122" s="205"/>
      <c r="B122" s="205"/>
      <c r="C122" s="702"/>
      <c r="D122" s="703"/>
      <c r="E122" s="682"/>
      <c r="F122" s="683"/>
      <c r="G122" s="683"/>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4"/>
      <c r="AL122" s="688"/>
      <c r="AM122" s="689"/>
      <c r="AN122" s="689"/>
      <c r="AO122" s="689"/>
      <c r="AP122" s="689"/>
      <c r="AQ122" s="689"/>
      <c r="AR122" s="689"/>
      <c r="AS122" s="689"/>
      <c r="AT122" s="689"/>
      <c r="AU122" s="689"/>
      <c r="AV122" s="690"/>
      <c r="AW122" s="90"/>
      <c r="AX122" s="90"/>
      <c r="AY122" s="90"/>
      <c r="AZ122" s="90"/>
      <c r="BA122" s="90"/>
      <c r="BB122" s="90"/>
      <c r="BC122" s="90"/>
      <c r="BD122" s="102"/>
      <c r="BE122" s="102"/>
      <c r="BF122" s="102"/>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c r="CF122" s="110"/>
      <c r="CG122" s="110"/>
      <c r="CH122" s="110"/>
      <c r="CI122" s="110"/>
      <c r="CJ122" s="110"/>
      <c r="CK122" s="110"/>
      <c r="CL122" s="110"/>
      <c r="CM122" s="110"/>
      <c r="CN122" s="110"/>
      <c r="CO122" s="110"/>
      <c r="CP122" s="110"/>
      <c r="CQ122" s="110"/>
      <c r="CR122" s="110"/>
      <c r="CS122" s="110"/>
      <c r="CT122" s="110"/>
    </row>
    <row r="123" spans="1:98" s="99" customFormat="1" ht="72" customHeight="1">
      <c r="A123" s="205"/>
      <c r="B123" s="205"/>
      <c r="C123" s="702"/>
      <c r="D123" s="703"/>
      <c r="E123" s="682"/>
      <c r="F123" s="683"/>
      <c r="G123" s="683"/>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4"/>
      <c r="AL123" s="688"/>
      <c r="AM123" s="689"/>
      <c r="AN123" s="689"/>
      <c r="AO123" s="689"/>
      <c r="AP123" s="689"/>
      <c r="AQ123" s="689"/>
      <c r="AR123" s="689"/>
      <c r="AS123" s="689"/>
      <c r="AT123" s="689"/>
      <c r="AU123" s="689"/>
      <c r="AV123" s="690"/>
      <c r="AW123" s="90"/>
      <c r="AX123" s="90"/>
      <c r="AY123" s="90"/>
      <c r="AZ123" s="90"/>
      <c r="BA123" s="90"/>
      <c r="BB123" s="90"/>
      <c r="BC123" s="90"/>
      <c r="BD123" s="102"/>
      <c r="BE123" s="102"/>
      <c r="BF123" s="102"/>
      <c r="BG123" s="110"/>
      <c r="BH123" s="110"/>
      <c r="BI123" s="110"/>
      <c r="BJ123" s="110"/>
      <c r="BK123" s="110"/>
      <c r="BL123" s="110"/>
      <c r="BM123" s="110"/>
      <c r="BN123" s="110"/>
      <c r="BO123" s="110"/>
      <c r="BP123" s="110"/>
      <c r="BQ123" s="110"/>
      <c r="BR123" s="110"/>
      <c r="BS123" s="110"/>
      <c r="BT123" s="110"/>
      <c r="BU123" s="110"/>
      <c r="BV123" s="110"/>
      <c r="BW123" s="110"/>
      <c r="BX123" s="110"/>
      <c r="BY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row>
    <row r="124" spans="1:98" s="99" customFormat="1" ht="72" customHeight="1">
      <c r="A124" s="205"/>
      <c r="B124" s="205"/>
      <c r="C124" s="702"/>
      <c r="D124" s="703"/>
      <c r="E124" s="682"/>
      <c r="F124" s="683"/>
      <c r="G124" s="683"/>
      <c r="H124" s="683"/>
      <c r="I124" s="683"/>
      <c r="J124" s="683"/>
      <c r="K124" s="683"/>
      <c r="L124" s="683"/>
      <c r="M124" s="683"/>
      <c r="N124" s="683"/>
      <c r="O124" s="683"/>
      <c r="P124" s="683"/>
      <c r="Q124" s="683"/>
      <c r="R124" s="683"/>
      <c r="S124" s="683"/>
      <c r="T124" s="683"/>
      <c r="U124" s="683"/>
      <c r="V124" s="683"/>
      <c r="W124" s="683"/>
      <c r="X124" s="683"/>
      <c r="Y124" s="683"/>
      <c r="Z124" s="683"/>
      <c r="AA124" s="683"/>
      <c r="AB124" s="683"/>
      <c r="AC124" s="683"/>
      <c r="AD124" s="683"/>
      <c r="AE124" s="683"/>
      <c r="AF124" s="683"/>
      <c r="AG124" s="683"/>
      <c r="AH124" s="683"/>
      <c r="AI124" s="683"/>
      <c r="AJ124" s="683"/>
      <c r="AK124" s="684"/>
      <c r="AL124" s="688"/>
      <c r="AM124" s="689"/>
      <c r="AN124" s="689"/>
      <c r="AO124" s="689"/>
      <c r="AP124" s="689"/>
      <c r="AQ124" s="689"/>
      <c r="AR124" s="689"/>
      <c r="AS124" s="689"/>
      <c r="AT124" s="689"/>
      <c r="AU124" s="689"/>
      <c r="AV124" s="690"/>
      <c r="AW124" s="90"/>
      <c r="AX124" s="90"/>
      <c r="AY124" s="90"/>
      <c r="AZ124" s="90"/>
      <c r="BA124" s="90"/>
      <c r="BB124" s="90"/>
      <c r="BC124" s="90"/>
      <c r="BD124" s="102"/>
      <c r="BE124" s="102"/>
      <c r="BF124" s="102"/>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row>
    <row r="125" spans="1:98" s="99" customFormat="1" ht="72" customHeight="1">
      <c r="A125" s="205"/>
      <c r="B125" s="205"/>
      <c r="C125" s="740"/>
      <c r="D125" s="741"/>
      <c r="E125" s="682"/>
      <c r="F125" s="683"/>
      <c r="G125" s="683"/>
      <c r="H125" s="683"/>
      <c r="I125" s="683"/>
      <c r="J125" s="683"/>
      <c r="K125" s="683"/>
      <c r="L125" s="683"/>
      <c r="M125" s="683"/>
      <c r="N125" s="683"/>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4"/>
      <c r="AL125" s="691"/>
      <c r="AM125" s="692"/>
      <c r="AN125" s="692"/>
      <c r="AO125" s="692"/>
      <c r="AP125" s="692"/>
      <c r="AQ125" s="692"/>
      <c r="AR125" s="692"/>
      <c r="AS125" s="692"/>
      <c r="AT125" s="692"/>
      <c r="AU125" s="692"/>
      <c r="AV125" s="693"/>
      <c r="AW125" s="91"/>
      <c r="AX125" s="90"/>
      <c r="AY125" s="90"/>
      <c r="AZ125" s="90"/>
      <c r="BA125" s="90"/>
      <c r="BB125" s="90"/>
      <c r="BC125" s="90"/>
      <c r="BD125" s="102"/>
      <c r="BE125" s="102"/>
      <c r="BF125" s="102"/>
      <c r="BG125" s="110"/>
      <c r="BH125" s="110"/>
      <c r="BI125" s="110"/>
      <c r="BJ125" s="110"/>
      <c r="BK125" s="110"/>
      <c r="BL125" s="110"/>
      <c r="BM125" s="110"/>
      <c r="BN125" s="110"/>
      <c r="BO125" s="110"/>
      <c r="BP125" s="110"/>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row>
    <row r="126" spans="1:98" s="99" customFormat="1" ht="69" customHeight="1">
      <c r="A126" s="205"/>
      <c r="B126" s="205"/>
      <c r="C126" s="697" t="s">
        <v>1259</v>
      </c>
      <c r="D126" s="698"/>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9"/>
      <c r="AL126" s="679" t="s">
        <v>1258</v>
      </c>
      <c r="AM126" s="680"/>
      <c r="AN126" s="680"/>
      <c r="AO126" s="680"/>
      <c r="AP126" s="680"/>
      <c r="AQ126" s="680"/>
      <c r="AR126" s="680"/>
      <c r="AS126" s="680"/>
      <c r="AT126" s="680"/>
      <c r="AU126" s="680"/>
      <c r="AV126" s="681"/>
      <c r="AW126" s="91"/>
      <c r="AX126" s="100"/>
      <c r="AY126" s="100"/>
      <c r="AZ126" s="100"/>
      <c r="BA126" s="100"/>
      <c r="BB126" s="100"/>
      <c r="BC126" s="100"/>
      <c r="BD126" s="102"/>
      <c r="BE126" s="102"/>
      <c r="BF126" s="102"/>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row>
    <row r="127" spans="1:98" s="99" customFormat="1" ht="72" customHeight="1">
      <c r="A127" s="205"/>
      <c r="B127" s="205"/>
      <c r="C127" s="700" t="s">
        <v>279</v>
      </c>
      <c r="D127" s="701"/>
      <c r="E127" s="682"/>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4"/>
      <c r="AL127" s="685"/>
      <c r="AM127" s="686"/>
      <c r="AN127" s="686"/>
      <c r="AO127" s="686"/>
      <c r="AP127" s="686"/>
      <c r="AQ127" s="686"/>
      <c r="AR127" s="686"/>
      <c r="AS127" s="686"/>
      <c r="AT127" s="686"/>
      <c r="AU127" s="686"/>
      <c r="AV127" s="687"/>
      <c r="AW127" s="98" t="s">
        <v>171</v>
      </c>
      <c r="AX127" s="90"/>
      <c r="AY127" s="90"/>
      <c r="AZ127" s="90"/>
      <c r="BA127" s="90"/>
      <c r="BB127" s="90"/>
      <c r="BC127" s="90"/>
      <c r="BD127" s="102"/>
      <c r="BE127" s="102"/>
      <c r="BF127" s="102"/>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row>
    <row r="128" spans="1:98" s="99" customFormat="1" ht="72" customHeight="1">
      <c r="A128" s="205"/>
      <c r="B128" s="205"/>
      <c r="C128" s="702"/>
      <c r="D128" s="703"/>
      <c r="E128" s="682"/>
      <c r="F128" s="683"/>
      <c r="G128" s="683"/>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4"/>
      <c r="AL128" s="688"/>
      <c r="AM128" s="689"/>
      <c r="AN128" s="689"/>
      <c r="AO128" s="689"/>
      <c r="AP128" s="689"/>
      <c r="AQ128" s="689"/>
      <c r="AR128" s="689"/>
      <c r="AS128" s="689"/>
      <c r="AT128" s="689"/>
      <c r="AU128" s="689"/>
      <c r="AV128" s="690"/>
      <c r="AW128" s="92">
        <f>+LEN(E127)</f>
        <v>0</v>
      </c>
      <c r="AX128" s="90"/>
      <c r="AY128" s="90"/>
      <c r="AZ128" s="90"/>
      <c r="BA128" s="90"/>
      <c r="BB128" s="90"/>
      <c r="BC128" s="90"/>
      <c r="BD128" s="102"/>
      <c r="BE128" s="102"/>
      <c r="BF128" s="102"/>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row>
    <row r="129" spans="1:98" s="99" customFormat="1" ht="72" customHeight="1">
      <c r="A129" s="205"/>
      <c r="B129" s="205"/>
      <c r="C129" s="702"/>
      <c r="D129" s="703"/>
      <c r="E129" s="682"/>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4"/>
      <c r="AL129" s="688"/>
      <c r="AM129" s="689"/>
      <c r="AN129" s="689"/>
      <c r="AO129" s="689"/>
      <c r="AP129" s="689"/>
      <c r="AQ129" s="689"/>
      <c r="AR129" s="689"/>
      <c r="AS129" s="689"/>
      <c r="AT129" s="689"/>
      <c r="AU129" s="689"/>
      <c r="AV129" s="690"/>
      <c r="AW129" s="223" t="str">
        <f>+IF(AW128&gt;1300,"設定文字数を超過しています","")</f>
        <v/>
      </c>
      <c r="AX129" s="90"/>
      <c r="AY129" s="90"/>
      <c r="AZ129" s="90"/>
      <c r="BA129" s="90"/>
      <c r="BB129" s="90"/>
      <c r="BC129" s="90"/>
      <c r="BD129" s="102"/>
      <c r="BE129" s="102"/>
      <c r="BF129" s="102"/>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S129" s="110"/>
      <c r="CT129" s="110"/>
    </row>
    <row r="130" spans="1:98" s="99" customFormat="1" ht="72" customHeight="1">
      <c r="A130" s="205"/>
      <c r="B130" s="205"/>
      <c r="C130" s="702"/>
      <c r="D130" s="703"/>
      <c r="E130" s="682"/>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4"/>
      <c r="AL130" s="688"/>
      <c r="AM130" s="689"/>
      <c r="AN130" s="689"/>
      <c r="AO130" s="689"/>
      <c r="AP130" s="689"/>
      <c r="AQ130" s="689"/>
      <c r="AR130" s="689"/>
      <c r="AS130" s="689"/>
      <c r="AT130" s="689"/>
      <c r="AU130" s="689"/>
      <c r="AV130" s="690"/>
      <c r="AW130" s="98" t="s">
        <v>172</v>
      </c>
      <c r="AX130" s="90"/>
      <c r="AY130" s="90"/>
      <c r="AZ130" s="90"/>
      <c r="BA130" s="90"/>
      <c r="BB130" s="90"/>
      <c r="BC130" s="90"/>
      <c r="BD130" s="102"/>
      <c r="BE130" s="102"/>
      <c r="BF130" s="102"/>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S130" s="110"/>
      <c r="CT130" s="110"/>
    </row>
    <row r="131" spans="1:98" s="99" customFormat="1" ht="72" customHeight="1">
      <c r="A131" s="205"/>
      <c r="B131" s="205"/>
      <c r="C131" s="702"/>
      <c r="D131" s="703"/>
      <c r="E131" s="682"/>
      <c r="F131" s="683"/>
      <c r="G131" s="683"/>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4"/>
      <c r="AL131" s="688"/>
      <c r="AM131" s="689"/>
      <c r="AN131" s="689"/>
      <c r="AO131" s="689"/>
      <c r="AP131" s="689"/>
      <c r="AQ131" s="689"/>
      <c r="AR131" s="689"/>
      <c r="AS131" s="689"/>
      <c r="AT131" s="689"/>
      <c r="AU131" s="689"/>
      <c r="AV131" s="690"/>
      <c r="AW131" s="92">
        <f>+LEN(AL127)</f>
        <v>0</v>
      </c>
      <c r="AX131" s="90"/>
      <c r="AY131" s="90"/>
      <c r="AZ131" s="90"/>
      <c r="BA131" s="90"/>
      <c r="BB131" s="90"/>
      <c r="BC131" s="90"/>
      <c r="BD131" s="102"/>
      <c r="BE131" s="102"/>
      <c r="BF131" s="102"/>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row>
    <row r="132" spans="1:98" s="99" customFormat="1" ht="72" customHeight="1">
      <c r="A132" s="205"/>
      <c r="B132" s="205"/>
      <c r="C132" s="702"/>
      <c r="D132" s="703"/>
      <c r="E132" s="682"/>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4"/>
      <c r="AL132" s="688"/>
      <c r="AM132" s="689"/>
      <c r="AN132" s="689"/>
      <c r="AO132" s="689"/>
      <c r="AP132" s="689"/>
      <c r="AQ132" s="689"/>
      <c r="AR132" s="689"/>
      <c r="AS132" s="689"/>
      <c r="AT132" s="689"/>
      <c r="AU132" s="689"/>
      <c r="AV132" s="690"/>
      <c r="AW132" s="223" t="str">
        <f>+IF(AW131&gt;420,"設定文字数を超過しています","")</f>
        <v/>
      </c>
      <c r="AX132" s="90"/>
      <c r="AY132" s="90"/>
      <c r="AZ132" s="90"/>
      <c r="BA132" s="90"/>
      <c r="BB132" s="90"/>
      <c r="BC132" s="90"/>
      <c r="BD132" s="102"/>
      <c r="BE132" s="102"/>
      <c r="BF132" s="102"/>
      <c r="BG132" s="110"/>
      <c r="BH132" s="110"/>
      <c r="BI132" s="110"/>
      <c r="BJ132" s="110"/>
      <c r="BK132" s="110"/>
      <c r="BL132" s="110"/>
      <c r="BM132" s="110"/>
      <c r="BN132" s="110"/>
      <c r="BO132" s="110"/>
      <c r="BP132" s="110"/>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R132" s="110"/>
      <c r="CS132" s="110"/>
      <c r="CT132" s="110"/>
    </row>
    <row r="133" spans="1:98" s="99" customFormat="1" ht="72" customHeight="1">
      <c r="A133" s="205"/>
      <c r="B133" s="205"/>
      <c r="C133" s="702"/>
      <c r="D133" s="703"/>
      <c r="E133" s="682"/>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4"/>
      <c r="AL133" s="688"/>
      <c r="AM133" s="689"/>
      <c r="AN133" s="689"/>
      <c r="AO133" s="689"/>
      <c r="AP133" s="689"/>
      <c r="AQ133" s="689"/>
      <c r="AR133" s="689"/>
      <c r="AS133" s="689"/>
      <c r="AT133" s="689"/>
      <c r="AU133" s="689"/>
      <c r="AV133" s="690"/>
      <c r="AW133" s="90"/>
      <c r="AX133" s="90"/>
      <c r="AY133" s="90"/>
      <c r="AZ133" s="90"/>
      <c r="BA133" s="90"/>
      <c r="BB133" s="90"/>
      <c r="BC133" s="90"/>
      <c r="BD133" s="102"/>
      <c r="BE133" s="102"/>
      <c r="BF133" s="102"/>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R133" s="110"/>
      <c r="CS133" s="110"/>
      <c r="CT133" s="110"/>
    </row>
    <row r="134" spans="1:98" s="99" customFormat="1" ht="72" customHeight="1">
      <c r="A134" s="205"/>
      <c r="B134" s="205"/>
      <c r="C134" s="702"/>
      <c r="D134" s="703"/>
      <c r="E134" s="682"/>
      <c r="F134" s="683"/>
      <c r="G134" s="683"/>
      <c r="H134" s="683"/>
      <c r="I134" s="683"/>
      <c r="J134" s="683"/>
      <c r="K134" s="683"/>
      <c r="L134" s="683"/>
      <c r="M134" s="683"/>
      <c r="N134" s="683"/>
      <c r="O134" s="683"/>
      <c r="P134" s="683"/>
      <c r="Q134" s="683"/>
      <c r="R134" s="683"/>
      <c r="S134" s="683"/>
      <c r="T134" s="683"/>
      <c r="U134" s="683"/>
      <c r="V134" s="683"/>
      <c r="W134" s="683"/>
      <c r="X134" s="683"/>
      <c r="Y134" s="683"/>
      <c r="Z134" s="683"/>
      <c r="AA134" s="683"/>
      <c r="AB134" s="683"/>
      <c r="AC134" s="683"/>
      <c r="AD134" s="683"/>
      <c r="AE134" s="683"/>
      <c r="AF134" s="683"/>
      <c r="AG134" s="683"/>
      <c r="AH134" s="683"/>
      <c r="AI134" s="683"/>
      <c r="AJ134" s="683"/>
      <c r="AK134" s="684"/>
      <c r="AL134" s="688"/>
      <c r="AM134" s="689"/>
      <c r="AN134" s="689"/>
      <c r="AO134" s="689"/>
      <c r="AP134" s="689"/>
      <c r="AQ134" s="689"/>
      <c r="AR134" s="689"/>
      <c r="AS134" s="689"/>
      <c r="AT134" s="689"/>
      <c r="AU134" s="689"/>
      <c r="AV134" s="690"/>
      <c r="AW134" s="90"/>
      <c r="AX134" s="90"/>
      <c r="AY134" s="90"/>
      <c r="AZ134" s="90"/>
      <c r="BA134" s="90"/>
      <c r="BB134" s="90"/>
      <c r="BC134" s="90"/>
      <c r="BD134" s="102"/>
      <c r="BE134" s="102"/>
      <c r="BF134" s="102"/>
      <c r="BG134" s="110"/>
      <c r="BH134" s="110"/>
      <c r="BI134" s="110"/>
      <c r="BJ134" s="110"/>
      <c r="BK134" s="110"/>
      <c r="BL134" s="110"/>
      <c r="BM134" s="110"/>
      <c r="BN134" s="110"/>
      <c r="BO134" s="110"/>
      <c r="BP134" s="110"/>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R134" s="110"/>
      <c r="CS134" s="110"/>
      <c r="CT134" s="110"/>
    </row>
    <row r="135" spans="1:98" s="99" customFormat="1" ht="72" customHeight="1">
      <c r="A135" s="205"/>
      <c r="B135" s="205"/>
      <c r="C135" s="702"/>
      <c r="D135" s="703"/>
      <c r="E135" s="682"/>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4"/>
      <c r="AL135" s="688"/>
      <c r="AM135" s="689"/>
      <c r="AN135" s="689"/>
      <c r="AO135" s="689"/>
      <c r="AP135" s="689"/>
      <c r="AQ135" s="689"/>
      <c r="AR135" s="689"/>
      <c r="AS135" s="689"/>
      <c r="AT135" s="689"/>
      <c r="AU135" s="689"/>
      <c r="AV135" s="690"/>
      <c r="AW135" s="90"/>
      <c r="AX135" s="90"/>
      <c r="AY135" s="90"/>
      <c r="AZ135" s="90"/>
      <c r="BA135" s="90"/>
      <c r="BB135" s="90"/>
      <c r="BC135" s="90"/>
      <c r="BD135" s="102"/>
      <c r="BE135" s="102"/>
      <c r="BF135" s="102"/>
      <c r="BG135" s="110"/>
      <c r="BH135" s="110"/>
      <c r="BI135" s="110"/>
      <c r="BJ135" s="110"/>
      <c r="BK135" s="110"/>
      <c r="BL135" s="110"/>
      <c r="BM135" s="110"/>
      <c r="BN135" s="110"/>
      <c r="BO135" s="110"/>
      <c r="BP135" s="110"/>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row>
    <row r="136" spans="1:98" s="99" customFormat="1" ht="72" customHeight="1">
      <c r="A136" s="205"/>
      <c r="B136" s="205"/>
      <c r="C136" s="702"/>
      <c r="D136" s="703"/>
      <c r="E136" s="682"/>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4"/>
      <c r="AL136" s="691"/>
      <c r="AM136" s="692"/>
      <c r="AN136" s="692"/>
      <c r="AO136" s="692"/>
      <c r="AP136" s="692"/>
      <c r="AQ136" s="692"/>
      <c r="AR136" s="692"/>
      <c r="AS136" s="692"/>
      <c r="AT136" s="692"/>
      <c r="AU136" s="692"/>
      <c r="AV136" s="693"/>
      <c r="AW136" s="90"/>
      <c r="AX136" s="90"/>
      <c r="AY136" s="90"/>
      <c r="AZ136" s="90"/>
      <c r="BA136" s="90"/>
      <c r="BB136" s="90"/>
      <c r="BC136" s="90"/>
      <c r="BD136" s="102"/>
      <c r="BE136" s="102"/>
      <c r="BF136" s="102"/>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R136" s="110"/>
      <c r="CS136" s="110"/>
      <c r="CT136" s="110"/>
    </row>
    <row r="137" spans="1:98" s="99" customFormat="1" ht="24" customHeight="1">
      <c r="A137" s="205"/>
      <c r="B137" s="205"/>
      <c r="C137" s="694" t="s">
        <v>460</v>
      </c>
      <c r="D137" s="695"/>
      <c r="E137" s="695"/>
      <c r="F137" s="695"/>
      <c r="G137" s="695"/>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5"/>
      <c r="AU137" s="695"/>
      <c r="AV137" s="696"/>
      <c r="AW137" s="90"/>
      <c r="AX137" s="90"/>
      <c r="AY137" s="90"/>
      <c r="AZ137" s="90"/>
      <c r="BA137" s="90"/>
      <c r="BB137" s="90"/>
      <c r="BC137" s="90"/>
      <c r="BD137" s="102"/>
      <c r="BE137" s="102"/>
      <c r="BF137" s="102"/>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c r="CF137" s="110"/>
      <c r="CG137" s="110"/>
      <c r="CH137" s="110"/>
      <c r="CI137" s="110"/>
      <c r="CJ137" s="110"/>
      <c r="CK137" s="110"/>
      <c r="CL137" s="110"/>
      <c r="CM137" s="110"/>
      <c r="CN137" s="110"/>
      <c r="CO137" s="110"/>
      <c r="CP137" s="110"/>
      <c r="CQ137" s="110"/>
      <c r="CR137" s="110"/>
      <c r="CS137" s="110"/>
      <c r="CT137" s="110"/>
    </row>
    <row r="138" spans="1:98" s="99" customFormat="1" ht="32.450000000000003" customHeight="1">
      <c r="A138" s="205"/>
      <c r="B138" s="205"/>
      <c r="C138" s="655" t="s">
        <v>217</v>
      </c>
      <c r="D138" s="656"/>
      <c r="E138" s="656"/>
      <c r="F138" s="656"/>
      <c r="G138" s="656"/>
      <c r="H138" s="656"/>
      <c r="I138" s="657"/>
      <c r="J138" s="704" t="s">
        <v>216</v>
      </c>
      <c r="K138" s="705"/>
      <c r="L138" s="705"/>
      <c r="M138" s="705"/>
      <c r="N138" s="705"/>
      <c r="O138" s="705"/>
      <c r="P138" s="705"/>
      <c r="Q138" s="705"/>
      <c r="R138" s="705"/>
      <c r="S138" s="705"/>
      <c r="T138" s="706"/>
      <c r="U138" s="670" t="s">
        <v>218</v>
      </c>
      <c r="V138" s="671"/>
      <c r="W138" s="671"/>
      <c r="X138" s="671"/>
      <c r="Y138" s="671"/>
      <c r="Z138" s="671"/>
      <c r="AA138" s="671"/>
      <c r="AB138" s="672"/>
      <c r="AC138" s="676" t="s">
        <v>212</v>
      </c>
      <c r="AD138" s="677"/>
      <c r="AE138" s="677"/>
      <c r="AF138" s="677"/>
      <c r="AG138" s="677"/>
      <c r="AH138" s="677"/>
      <c r="AI138" s="677"/>
      <c r="AJ138" s="677"/>
      <c r="AK138" s="677"/>
      <c r="AL138" s="677"/>
      <c r="AM138" s="677"/>
      <c r="AN138" s="677"/>
      <c r="AO138" s="677"/>
      <c r="AP138" s="677"/>
      <c r="AQ138" s="677"/>
      <c r="AR138" s="677"/>
      <c r="AS138" s="677"/>
      <c r="AT138" s="677"/>
      <c r="AU138" s="677"/>
      <c r="AV138" s="678"/>
      <c r="AW138" s="92">
        <f>+LEN(J139)</f>
        <v>0</v>
      </c>
      <c r="AX138" s="196" t="str">
        <f>+IF(AW138&gt;100,"設定文字数を超過しています","")</f>
        <v/>
      </c>
      <c r="AY138" s="90"/>
      <c r="AZ138" s="90"/>
      <c r="BA138" s="90"/>
      <c r="BB138" s="90"/>
      <c r="BC138" s="90"/>
      <c r="BD138" s="102"/>
      <c r="BE138" s="102"/>
      <c r="BF138" s="102"/>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c r="CF138" s="110"/>
      <c r="CG138" s="110"/>
      <c r="CH138" s="110"/>
      <c r="CI138" s="110"/>
      <c r="CJ138" s="110"/>
      <c r="CK138" s="110"/>
      <c r="CL138" s="110"/>
      <c r="CM138" s="110"/>
      <c r="CN138" s="110"/>
      <c r="CO138" s="110"/>
      <c r="CP138" s="110"/>
      <c r="CQ138" s="110"/>
      <c r="CR138" s="110"/>
      <c r="CS138" s="110"/>
      <c r="CT138" s="110"/>
    </row>
    <row r="139" spans="1:98" s="99" customFormat="1" ht="300" customHeight="1">
      <c r="A139" s="205"/>
      <c r="B139" s="205"/>
      <c r="C139" s="658"/>
      <c r="D139" s="659"/>
      <c r="E139" s="659"/>
      <c r="F139" s="659"/>
      <c r="G139" s="659"/>
      <c r="H139" s="659"/>
      <c r="I139" s="660"/>
      <c r="J139" s="710"/>
      <c r="K139" s="711"/>
      <c r="L139" s="711"/>
      <c r="M139" s="711"/>
      <c r="N139" s="711"/>
      <c r="O139" s="711"/>
      <c r="P139" s="711"/>
      <c r="Q139" s="711"/>
      <c r="R139" s="711"/>
      <c r="S139" s="711"/>
      <c r="T139" s="711"/>
      <c r="U139" s="673"/>
      <c r="V139" s="674"/>
      <c r="W139" s="674"/>
      <c r="X139" s="674"/>
      <c r="Y139" s="674"/>
      <c r="Z139" s="674"/>
      <c r="AA139" s="674"/>
      <c r="AB139" s="675"/>
      <c r="AC139" s="711"/>
      <c r="AD139" s="711"/>
      <c r="AE139" s="711"/>
      <c r="AF139" s="711"/>
      <c r="AG139" s="711"/>
      <c r="AH139" s="711"/>
      <c r="AI139" s="711"/>
      <c r="AJ139" s="711"/>
      <c r="AK139" s="711"/>
      <c r="AL139" s="711"/>
      <c r="AM139" s="711"/>
      <c r="AN139" s="711"/>
      <c r="AO139" s="711"/>
      <c r="AP139" s="711"/>
      <c r="AQ139" s="711"/>
      <c r="AR139" s="711"/>
      <c r="AS139" s="711"/>
      <c r="AT139" s="711"/>
      <c r="AU139" s="711"/>
      <c r="AV139" s="712"/>
      <c r="AW139" s="92">
        <f>+LEN(AC139)</f>
        <v>0</v>
      </c>
      <c r="AX139" s="232" t="str">
        <f>+IF(AW139&gt;200,"設定文字数を超過しています","")</f>
        <v/>
      </c>
      <c r="AY139" s="90"/>
      <c r="AZ139" s="90"/>
      <c r="BA139" s="90"/>
      <c r="BB139" s="90"/>
      <c r="BC139" s="90"/>
      <c r="BD139" s="102"/>
      <c r="BE139" s="102"/>
      <c r="BF139" s="102"/>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c r="CF139" s="110"/>
      <c r="CG139" s="110"/>
      <c r="CH139" s="110"/>
      <c r="CI139" s="110"/>
      <c r="CJ139" s="110"/>
      <c r="CK139" s="110"/>
      <c r="CL139" s="110"/>
      <c r="CM139" s="110"/>
      <c r="CN139" s="110"/>
      <c r="CO139" s="110"/>
      <c r="CP139" s="110"/>
      <c r="CQ139" s="110"/>
      <c r="CR139" s="110"/>
      <c r="CS139" s="110"/>
      <c r="CT139" s="110"/>
    </row>
    <row r="140" spans="1:98" s="99" customFormat="1" ht="24" customHeight="1">
      <c r="A140" s="205"/>
      <c r="B140" s="205"/>
      <c r="C140" s="545" t="s">
        <v>461</v>
      </c>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6"/>
      <c r="AA140" s="546"/>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7"/>
      <c r="AW140" s="92"/>
      <c r="AX140" s="90"/>
      <c r="AY140" s="90"/>
      <c r="AZ140" s="90"/>
      <c r="BA140" s="90"/>
      <c r="BB140" s="90"/>
      <c r="BC140" s="90"/>
      <c r="BD140" s="102"/>
      <c r="BE140" s="102"/>
      <c r="BF140" s="102"/>
      <c r="BG140" s="110"/>
      <c r="BH140" s="110"/>
      <c r="BI140" s="110"/>
      <c r="BJ140" s="110"/>
      <c r="BK140" s="110"/>
      <c r="BL140" s="110"/>
      <c r="BM140" s="110"/>
      <c r="BN140" s="110"/>
      <c r="BO140" s="110"/>
      <c r="BP140" s="110"/>
      <c r="BQ140" s="110"/>
      <c r="BR140" s="110"/>
      <c r="BS140" s="110"/>
      <c r="BT140" s="110"/>
      <c r="BU140" s="110"/>
      <c r="BV140" s="110"/>
      <c r="BW140" s="110"/>
      <c r="BX140" s="110"/>
      <c r="BY140" s="110"/>
      <c r="BZ140" s="110"/>
      <c r="CA140" s="110"/>
      <c r="CB140" s="110"/>
      <c r="CC140" s="110"/>
      <c r="CD140" s="110"/>
      <c r="CE140" s="110"/>
      <c r="CF140" s="110"/>
      <c r="CG140" s="110"/>
      <c r="CH140" s="110"/>
      <c r="CI140" s="110"/>
      <c r="CJ140" s="110"/>
      <c r="CK140" s="110"/>
      <c r="CL140" s="110"/>
      <c r="CM140" s="110"/>
      <c r="CN140" s="110"/>
      <c r="CO140" s="110"/>
      <c r="CP140" s="110"/>
      <c r="CQ140" s="110"/>
      <c r="CR140" s="110"/>
      <c r="CS140" s="110"/>
      <c r="CT140" s="110"/>
    </row>
    <row r="141" spans="1:98" s="99" customFormat="1" ht="249.95" customHeight="1">
      <c r="A141" s="205"/>
      <c r="B141" s="205"/>
      <c r="C141" s="548" t="s">
        <v>462</v>
      </c>
      <c r="D141" s="549"/>
      <c r="E141" s="549"/>
      <c r="F141" s="549"/>
      <c r="G141" s="549"/>
      <c r="H141" s="549"/>
      <c r="I141" s="550"/>
      <c r="J141" s="551"/>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c r="AO141" s="552"/>
      <c r="AP141" s="552"/>
      <c r="AQ141" s="552"/>
      <c r="AR141" s="552"/>
      <c r="AS141" s="552"/>
      <c r="AT141" s="552"/>
      <c r="AU141" s="552"/>
      <c r="AV141" s="553"/>
      <c r="AW141" s="92">
        <f>+LEN(J141)</f>
        <v>0</v>
      </c>
      <c r="AX141" s="196" t="str">
        <f>+IF(AW141&gt;350,"設定文字数を超過しています","")</f>
        <v/>
      </c>
      <c r="AY141" s="90"/>
      <c r="AZ141" s="90"/>
      <c r="BA141" s="90"/>
      <c r="BB141" s="90"/>
      <c r="BC141" s="90"/>
      <c r="BD141" s="102"/>
      <c r="BE141" s="102"/>
      <c r="BF141" s="102"/>
      <c r="BG141" s="110"/>
      <c r="BH141" s="110"/>
      <c r="BI141" s="110"/>
      <c r="BJ141" s="110"/>
      <c r="BK141" s="110"/>
      <c r="BL141" s="110"/>
      <c r="BM141" s="110"/>
      <c r="BN141" s="110"/>
      <c r="BO141" s="110"/>
      <c r="BP141" s="110"/>
      <c r="BQ141" s="110"/>
      <c r="BR141" s="110"/>
      <c r="BS141" s="110"/>
      <c r="BT141" s="110"/>
      <c r="BU141" s="110"/>
      <c r="BV141" s="110"/>
      <c r="BW141" s="110"/>
      <c r="BX141" s="110"/>
      <c r="BY141" s="110"/>
      <c r="BZ141" s="110"/>
      <c r="CA141" s="110"/>
      <c r="CB141" s="110"/>
      <c r="CC141" s="110"/>
      <c r="CD141" s="110"/>
      <c r="CE141" s="110"/>
      <c r="CF141" s="110"/>
      <c r="CG141" s="110"/>
      <c r="CH141" s="110"/>
      <c r="CI141" s="110"/>
      <c r="CJ141" s="110"/>
      <c r="CK141" s="110"/>
      <c r="CL141" s="110"/>
      <c r="CM141" s="110"/>
      <c r="CN141" s="110"/>
      <c r="CO141" s="110"/>
      <c r="CP141" s="110"/>
      <c r="CQ141" s="110"/>
      <c r="CR141" s="110"/>
      <c r="CS141" s="110"/>
      <c r="CT141" s="110"/>
    </row>
    <row r="142" spans="1:98" s="147" customFormat="1" ht="23.1" customHeight="1">
      <c r="AM142" s="239"/>
    </row>
    <row r="143" spans="1:98" s="99" customFormat="1" ht="76.5" customHeight="1">
      <c r="A143" s="205"/>
      <c r="B143" s="205"/>
      <c r="C143" s="554" t="s">
        <v>336</v>
      </c>
      <c r="D143" s="555"/>
      <c r="E143" s="555"/>
      <c r="F143" s="555"/>
      <c r="G143" s="555"/>
      <c r="H143" s="555"/>
      <c r="I143" s="555"/>
      <c r="J143" s="610"/>
      <c r="K143" s="1221" t="s">
        <v>501</v>
      </c>
      <c r="L143" s="1222"/>
      <c r="M143" s="1222"/>
      <c r="N143" s="1222"/>
      <c r="O143" s="1222"/>
      <c r="P143" s="1222"/>
      <c r="Q143" s="1222"/>
      <c r="R143" s="1222"/>
      <c r="S143" s="1222"/>
      <c r="T143" s="1222"/>
      <c r="U143" s="1222"/>
      <c r="V143" s="1222"/>
      <c r="W143" s="1222"/>
      <c r="X143" s="1222"/>
      <c r="Y143" s="1222"/>
      <c r="Z143" s="1222"/>
      <c r="AA143" s="1222"/>
      <c r="AB143" s="1222"/>
      <c r="AC143" s="1222"/>
      <c r="AD143" s="1222"/>
      <c r="AE143" s="1222"/>
      <c r="AF143" s="1222"/>
      <c r="AG143" s="1222"/>
      <c r="AH143" s="1222"/>
      <c r="AI143" s="1222"/>
      <c r="AJ143" s="1222"/>
      <c r="AK143" s="1222"/>
      <c r="AL143" s="1222"/>
      <c r="AM143" s="1222"/>
      <c r="AN143" s="1222"/>
      <c r="AO143" s="1222"/>
      <c r="AP143" s="1222"/>
      <c r="AQ143" s="1222"/>
      <c r="AR143" s="1222"/>
      <c r="AS143" s="1222"/>
      <c r="AT143" s="1222"/>
      <c r="AU143" s="1222"/>
      <c r="AV143" s="1223"/>
      <c r="AW143" s="91"/>
      <c r="AX143" s="229"/>
      <c r="AY143" s="229"/>
      <c r="AZ143" s="229"/>
      <c r="BA143" s="229"/>
      <c r="BB143" s="229"/>
      <c r="BC143" s="229"/>
      <c r="BD143" s="102"/>
      <c r="BE143" s="102"/>
      <c r="BF143" s="102"/>
      <c r="BG143" s="110"/>
      <c r="BH143" s="110"/>
      <c r="BI143" s="110"/>
      <c r="BJ143" s="147"/>
      <c r="BK143" s="110"/>
      <c r="BL143" s="110"/>
      <c r="BM143" s="110"/>
      <c r="BN143" s="110"/>
      <c r="BO143" s="110"/>
      <c r="BP143" s="110"/>
      <c r="BQ143" s="110"/>
      <c r="BR143" s="110"/>
      <c r="BS143" s="110"/>
      <c r="BT143" s="110"/>
      <c r="BU143" s="110"/>
      <c r="BV143" s="110"/>
      <c r="BW143" s="110"/>
      <c r="BX143" s="110"/>
      <c r="BY143" s="110"/>
      <c r="BZ143" s="110"/>
      <c r="CA143" s="110"/>
      <c r="CB143" s="110"/>
      <c r="CC143" s="110"/>
      <c r="CD143" s="110"/>
      <c r="CE143" s="110"/>
      <c r="CF143" s="110"/>
      <c r="CG143" s="110"/>
      <c r="CH143" s="110"/>
      <c r="CI143" s="110"/>
      <c r="CJ143" s="110"/>
      <c r="CK143" s="110"/>
      <c r="CL143" s="110"/>
      <c r="CM143" s="110"/>
      <c r="CN143" s="110"/>
      <c r="CO143" s="110"/>
      <c r="CP143" s="110"/>
      <c r="CQ143" s="110"/>
      <c r="CR143" s="110"/>
      <c r="CS143" s="110"/>
      <c r="CT143" s="110"/>
    </row>
    <row r="144" spans="1:98" s="99" customFormat="1" ht="16.5" customHeight="1">
      <c r="A144" s="205"/>
      <c r="B144" s="205"/>
      <c r="C144" s="556"/>
      <c r="D144" s="557"/>
      <c r="E144" s="557"/>
      <c r="F144" s="557"/>
      <c r="G144" s="557"/>
      <c r="H144" s="557"/>
      <c r="I144" s="557"/>
      <c r="J144" s="611"/>
      <c r="K144" s="661"/>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R144" s="662"/>
      <c r="AS144" s="662"/>
      <c r="AT144" s="662"/>
      <c r="AU144" s="662"/>
      <c r="AV144" s="663"/>
      <c r="AW144" s="209" t="s">
        <v>169</v>
      </c>
      <c r="AX144" s="229"/>
      <c r="AY144" s="229"/>
      <c r="AZ144" s="229"/>
      <c r="BA144" s="229"/>
      <c r="BB144" s="229"/>
      <c r="BC144" s="229"/>
      <c r="BD144" s="102"/>
      <c r="BE144" s="102"/>
      <c r="BF144" s="102"/>
      <c r="BG144" s="110"/>
      <c r="BH144" s="110"/>
      <c r="BI144" s="110"/>
      <c r="BJ144" s="110"/>
      <c r="BK144" s="110"/>
      <c r="BL144" s="110"/>
      <c r="BM144" s="110"/>
      <c r="BN144" s="110"/>
      <c r="BO144" s="110"/>
      <c r="BP144" s="110"/>
      <c r="BQ144" s="110"/>
      <c r="BR144" s="110"/>
      <c r="BS144" s="110"/>
      <c r="BT144" s="110"/>
      <c r="BU144" s="110"/>
      <c r="BV144" s="110"/>
      <c r="BW144" s="110"/>
      <c r="BX144" s="110"/>
      <c r="BY144" s="110"/>
      <c r="BZ144" s="110"/>
      <c r="CA144" s="110"/>
      <c r="CB144" s="110"/>
      <c r="CC144" s="110"/>
      <c r="CD144" s="110"/>
      <c r="CE144" s="110"/>
      <c r="CF144" s="110"/>
      <c r="CG144" s="110"/>
      <c r="CH144" s="110"/>
      <c r="CI144" s="110"/>
      <c r="CJ144" s="110"/>
      <c r="CK144" s="110"/>
      <c r="CL144" s="110"/>
      <c r="CM144" s="110"/>
      <c r="CN144" s="110"/>
      <c r="CO144" s="110"/>
      <c r="CP144" s="110"/>
      <c r="CQ144" s="110"/>
      <c r="CR144" s="110"/>
      <c r="CS144" s="110"/>
      <c r="CT144" s="110"/>
    </row>
    <row r="145" spans="1:98" s="99" customFormat="1" ht="35.1" customHeight="1">
      <c r="A145" s="205"/>
      <c r="B145" s="205"/>
      <c r="C145" s="556"/>
      <c r="D145" s="557"/>
      <c r="E145" s="557"/>
      <c r="F145" s="557"/>
      <c r="G145" s="557"/>
      <c r="H145" s="557"/>
      <c r="I145" s="557"/>
      <c r="J145" s="611"/>
      <c r="K145" s="664"/>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5"/>
      <c r="AL145" s="665"/>
      <c r="AM145" s="665"/>
      <c r="AN145" s="665"/>
      <c r="AO145" s="665"/>
      <c r="AP145" s="665"/>
      <c r="AQ145" s="665"/>
      <c r="AR145" s="665"/>
      <c r="AS145" s="665"/>
      <c r="AT145" s="665"/>
      <c r="AU145" s="665"/>
      <c r="AV145" s="666"/>
      <c r="AW145" s="92">
        <f>+LEN(K144)</f>
        <v>0</v>
      </c>
      <c r="AX145" s="229"/>
      <c r="AY145" s="229"/>
      <c r="AZ145" s="229"/>
      <c r="BA145" s="229"/>
      <c r="BB145" s="229"/>
      <c r="BC145" s="229"/>
      <c r="BD145" s="102"/>
      <c r="BE145" s="102"/>
      <c r="BF145" s="102"/>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c r="CF145" s="110"/>
      <c r="CG145" s="110"/>
      <c r="CH145" s="110"/>
      <c r="CI145" s="110"/>
      <c r="CJ145" s="110"/>
      <c r="CK145" s="110"/>
      <c r="CL145" s="110"/>
      <c r="CM145" s="110"/>
      <c r="CN145" s="110"/>
      <c r="CO145" s="110"/>
      <c r="CP145" s="110"/>
      <c r="CQ145" s="110"/>
      <c r="CR145" s="110"/>
      <c r="CS145" s="110"/>
      <c r="CT145" s="110"/>
    </row>
    <row r="146" spans="1:98" s="99" customFormat="1" ht="35.1" customHeight="1">
      <c r="A146" s="205"/>
      <c r="B146" s="205"/>
      <c r="C146" s="556"/>
      <c r="D146" s="557"/>
      <c r="E146" s="557"/>
      <c r="F146" s="557"/>
      <c r="G146" s="557"/>
      <c r="H146" s="557"/>
      <c r="I146" s="557"/>
      <c r="J146" s="611"/>
      <c r="K146" s="664"/>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6"/>
      <c r="AW146" s="223" t="str">
        <f>+IF(AW145&gt;600,"設定文字数を超過しています","")</f>
        <v/>
      </c>
      <c r="AX146" s="229"/>
      <c r="AY146" s="229"/>
      <c r="AZ146" s="229"/>
      <c r="BA146" s="229"/>
      <c r="BB146" s="229"/>
      <c r="BC146" s="229"/>
      <c r="BD146" s="102"/>
      <c r="BE146" s="102"/>
      <c r="BF146" s="102"/>
      <c r="BG146" s="110"/>
      <c r="BH146" s="110"/>
      <c r="BI146" s="110"/>
      <c r="BJ146" s="110"/>
      <c r="BK146" s="110"/>
      <c r="BL146" s="110"/>
      <c r="BM146" s="110"/>
      <c r="BN146" s="110"/>
      <c r="BO146" s="110"/>
      <c r="BP146" s="110"/>
      <c r="BQ146" s="110"/>
      <c r="BR146" s="110"/>
      <c r="BS146" s="110"/>
      <c r="BT146" s="110"/>
      <c r="BU146" s="110"/>
      <c r="BV146" s="110"/>
      <c r="BW146" s="110"/>
      <c r="BX146" s="110"/>
      <c r="BY146" s="110"/>
      <c r="BZ146" s="110"/>
      <c r="CA146" s="110"/>
      <c r="CB146" s="110"/>
      <c r="CC146" s="110"/>
      <c r="CD146" s="110"/>
      <c r="CE146" s="110"/>
      <c r="CF146" s="110"/>
      <c r="CG146" s="110"/>
      <c r="CH146" s="110"/>
      <c r="CI146" s="110"/>
      <c r="CJ146" s="110"/>
      <c r="CK146" s="110"/>
      <c r="CL146" s="110"/>
      <c r="CM146" s="110"/>
      <c r="CN146" s="110"/>
      <c r="CO146" s="110"/>
      <c r="CP146" s="110"/>
      <c r="CQ146" s="110"/>
      <c r="CR146" s="110"/>
      <c r="CS146" s="110"/>
      <c r="CT146" s="110"/>
    </row>
    <row r="147" spans="1:98" s="99" customFormat="1" ht="45" customHeight="1">
      <c r="A147" s="205"/>
      <c r="B147" s="205"/>
      <c r="C147" s="556"/>
      <c r="D147" s="557"/>
      <c r="E147" s="557"/>
      <c r="F147" s="557"/>
      <c r="G147" s="557"/>
      <c r="H147" s="557"/>
      <c r="I147" s="557"/>
      <c r="J147" s="611"/>
      <c r="K147" s="664"/>
      <c r="L147" s="665"/>
      <c r="M147" s="665"/>
      <c r="N147" s="665"/>
      <c r="O147" s="665"/>
      <c r="P147" s="665"/>
      <c r="Q147" s="665"/>
      <c r="R147" s="665"/>
      <c r="S147" s="665"/>
      <c r="T147" s="665"/>
      <c r="U147" s="665"/>
      <c r="V147" s="665"/>
      <c r="W147" s="665"/>
      <c r="X147" s="665"/>
      <c r="Y147" s="665"/>
      <c r="Z147" s="665"/>
      <c r="AA147" s="665"/>
      <c r="AB147" s="665"/>
      <c r="AC147" s="665"/>
      <c r="AD147" s="665"/>
      <c r="AE147" s="665"/>
      <c r="AF147" s="665"/>
      <c r="AG147" s="665"/>
      <c r="AH147" s="665"/>
      <c r="AI147" s="665"/>
      <c r="AJ147" s="665"/>
      <c r="AK147" s="665"/>
      <c r="AL147" s="665"/>
      <c r="AM147" s="665"/>
      <c r="AN147" s="665"/>
      <c r="AO147" s="665"/>
      <c r="AP147" s="665"/>
      <c r="AQ147" s="665"/>
      <c r="AR147" s="665"/>
      <c r="AS147" s="665"/>
      <c r="AT147" s="665"/>
      <c r="AU147" s="665"/>
      <c r="AV147" s="666"/>
      <c r="AX147" s="229"/>
      <c r="AY147" s="229"/>
      <c r="AZ147" s="229"/>
      <c r="BA147" s="229"/>
      <c r="BB147" s="229"/>
      <c r="BC147" s="229"/>
      <c r="BD147" s="102"/>
      <c r="BE147" s="102"/>
      <c r="BF147" s="102"/>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c r="CF147" s="110"/>
      <c r="CG147" s="110"/>
      <c r="CH147" s="110"/>
      <c r="CI147" s="110"/>
      <c r="CJ147" s="110"/>
      <c r="CK147" s="110"/>
      <c r="CL147" s="110"/>
      <c r="CM147" s="110"/>
      <c r="CN147" s="110"/>
      <c r="CO147" s="110"/>
      <c r="CP147" s="110"/>
      <c r="CQ147" s="110"/>
      <c r="CR147" s="110"/>
      <c r="CS147" s="110"/>
      <c r="CT147" s="110"/>
    </row>
    <row r="148" spans="1:98" s="99" customFormat="1" ht="45" customHeight="1">
      <c r="A148" s="205"/>
      <c r="B148" s="205"/>
      <c r="C148" s="556"/>
      <c r="D148" s="557"/>
      <c r="E148" s="557"/>
      <c r="F148" s="557"/>
      <c r="G148" s="557"/>
      <c r="H148" s="557"/>
      <c r="I148" s="557"/>
      <c r="J148" s="611"/>
      <c r="K148" s="664"/>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5"/>
      <c r="AL148" s="665"/>
      <c r="AM148" s="665"/>
      <c r="AN148" s="665"/>
      <c r="AO148" s="665"/>
      <c r="AP148" s="665"/>
      <c r="AQ148" s="665"/>
      <c r="AR148" s="665"/>
      <c r="AS148" s="665"/>
      <c r="AT148" s="665"/>
      <c r="AU148" s="665"/>
      <c r="AV148" s="666"/>
      <c r="AW148" s="91"/>
      <c r="AX148" s="229"/>
      <c r="AY148" s="229"/>
      <c r="AZ148" s="229"/>
      <c r="BA148" s="229"/>
      <c r="BB148" s="229"/>
      <c r="BC148" s="229"/>
      <c r="BD148" s="102"/>
      <c r="BE148" s="102"/>
      <c r="BF148" s="102"/>
      <c r="BG148" s="110"/>
      <c r="BH148" s="110"/>
      <c r="BI148" s="110"/>
      <c r="BJ148" s="110"/>
      <c r="BK148" s="110"/>
      <c r="BL148" s="110"/>
      <c r="BM148" s="110"/>
      <c r="BN148" s="110"/>
      <c r="BO148" s="110"/>
      <c r="BP148" s="110"/>
      <c r="BQ148" s="110"/>
      <c r="BR148" s="110"/>
      <c r="BS148" s="110"/>
      <c r="BT148" s="110"/>
      <c r="BU148" s="110"/>
      <c r="BV148" s="110"/>
      <c r="BW148" s="110"/>
      <c r="BX148" s="110"/>
      <c r="BY148" s="110"/>
      <c r="BZ148" s="110"/>
      <c r="CA148" s="110"/>
      <c r="CB148" s="110"/>
      <c r="CC148" s="110"/>
      <c r="CD148" s="110"/>
      <c r="CE148" s="110"/>
      <c r="CF148" s="110"/>
      <c r="CG148" s="110"/>
      <c r="CH148" s="110"/>
      <c r="CI148" s="110"/>
      <c r="CJ148" s="110"/>
      <c r="CK148" s="110"/>
      <c r="CL148" s="110"/>
      <c r="CM148" s="110"/>
      <c r="CN148" s="110"/>
      <c r="CO148" s="110"/>
      <c r="CP148" s="110"/>
      <c r="CQ148" s="110"/>
      <c r="CR148" s="110"/>
      <c r="CS148" s="110"/>
      <c r="CT148" s="110"/>
    </row>
    <row r="149" spans="1:98" s="99" customFormat="1" ht="45" customHeight="1">
      <c r="A149" s="205"/>
      <c r="B149" s="205"/>
      <c r="C149" s="556"/>
      <c r="D149" s="557"/>
      <c r="E149" s="557"/>
      <c r="F149" s="557"/>
      <c r="G149" s="557"/>
      <c r="H149" s="557"/>
      <c r="I149" s="557"/>
      <c r="J149" s="611"/>
      <c r="K149" s="664"/>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665"/>
      <c r="AL149" s="665"/>
      <c r="AM149" s="665"/>
      <c r="AN149" s="665"/>
      <c r="AO149" s="665"/>
      <c r="AP149" s="665"/>
      <c r="AQ149" s="665"/>
      <c r="AR149" s="665"/>
      <c r="AS149" s="665"/>
      <c r="AT149" s="665"/>
      <c r="AU149" s="665"/>
      <c r="AV149" s="666"/>
      <c r="AW149" s="91"/>
      <c r="AX149" s="229"/>
      <c r="AY149" s="229"/>
      <c r="AZ149" s="229"/>
      <c r="BA149" s="229"/>
      <c r="BB149" s="229"/>
      <c r="BC149" s="229"/>
      <c r="BD149" s="102"/>
      <c r="BE149" s="102"/>
      <c r="BF149" s="102"/>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c r="CF149" s="110"/>
      <c r="CG149" s="110"/>
      <c r="CH149" s="110"/>
      <c r="CI149" s="110"/>
      <c r="CJ149" s="110"/>
      <c r="CK149" s="110"/>
      <c r="CL149" s="110"/>
      <c r="CM149" s="110"/>
      <c r="CN149" s="110"/>
      <c r="CO149" s="110"/>
      <c r="CP149" s="110"/>
      <c r="CQ149" s="110"/>
      <c r="CR149" s="110"/>
      <c r="CS149" s="110"/>
      <c r="CT149" s="110"/>
    </row>
    <row r="150" spans="1:98" s="99" customFormat="1" ht="45" customHeight="1">
      <c r="A150" s="205"/>
      <c r="B150" s="205"/>
      <c r="C150" s="556"/>
      <c r="D150" s="557"/>
      <c r="E150" s="557"/>
      <c r="F150" s="557"/>
      <c r="G150" s="557"/>
      <c r="H150" s="557"/>
      <c r="I150" s="557"/>
      <c r="J150" s="611"/>
      <c r="K150" s="664"/>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665"/>
      <c r="AL150" s="665"/>
      <c r="AM150" s="665"/>
      <c r="AN150" s="665"/>
      <c r="AO150" s="665"/>
      <c r="AP150" s="665"/>
      <c r="AQ150" s="665"/>
      <c r="AR150" s="665"/>
      <c r="AS150" s="665"/>
      <c r="AT150" s="665"/>
      <c r="AU150" s="665"/>
      <c r="AV150" s="666"/>
      <c r="AW150" s="89"/>
      <c r="AX150" s="229"/>
      <c r="AY150" s="229"/>
      <c r="AZ150" s="229"/>
      <c r="BA150" s="229"/>
      <c r="BB150" s="229"/>
      <c r="BC150" s="229"/>
      <c r="BD150" s="102"/>
      <c r="BE150" s="102"/>
      <c r="BF150" s="102"/>
      <c r="BG150" s="110"/>
      <c r="BH150" s="110"/>
      <c r="BI150" s="110"/>
      <c r="BJ150" s="110"/>
      <c r="BK150" s="110"/>
      <c r="BL150" s="110"/>
      <c r="BM150" s="110"/>
      <c r="BN150" s="110"/>
      <c r="BO150" s="110"/>
      <c r="BP150" s="110"/>
      <c r="BQ150" s="110"/>
      <c r="BR150" s="110"/>
      <c r="BS150" s="110"/>
      <c r="BT150" s="110"/>
      <c r="BU150" s="110"/>
      <c r="BV150" s="110"/>
      <c r="BW150" s="110"/>
      <c r="BX150" s="110"/>
      <c r="BY150" s="110"/>
      <c r="BZ150" s="110"/>
      <c r="CA150" s="110"/>
      <c r="CB150" s="110"/>
      <c r="CC150" s="110"/>
      <c r="CD150" s="110"/>
      <c r="CE150" s="110"/>
      <c r="CF150" s="110"/>
      <c r="CG150" s="110"/>
      <c r="CH150" s="110"/>
      <c r="CI150" s="110"/>
      <c r="CJ150" s="110"/>
      <c r="CK150" s="110"/>
      <c r="CL150" s="110"/>
      <c r="CM150" s="110"/>
      <c r="CN150" s="110"/>
      <c r="CO150" s="110"/>
      <c r="CP150" s="110"/>
      <c r="CQ150" s="110"/>
      <c r="CR150" s="110"/>
      <c r="CS150" s="110"/>
      <c r="CT150" s="110"/>
    </row>
    <row r="151" spans="1:98" s="99" customFormat="1" ht="45" customHeight="1">
      <c r="A151" s="205"/>
      <c r="B151" s="205"/>
      <c r="C151" s="556"/>
      <c r="D151" s="557"/>
      <c r="E151" s="557"/>
      <c r="F151" s="557"/>
      <c r="G151" s="557"/>
      <c r="H151" s="557"/>
      <c r="I151" s="557"/>
      <c r="J151" s="611"/>
      <c r="K151" s="664"/>
      <c r="L151" s="665"/>
      <c r="M151" s="665"/>
      <c r="N151" s="665"/>
      <c r="O151" s="665"/>
      <c r="P151" s="665"/>
      <c r="Q151" s="665"/>
      <c r="R151" s="665"/>
      <c r="S151" s="665"/>
      <c r="T151" s="665"/>
      <c r="U151" s="665"/>
      <c r="V151" s="665"/>
      <c r="W151" s="665"/>
      <c r="X151" s="665"/>
      <c r="Y151" s="665"/>
      <c r="Z151" s="665"/>
      <c r="AA151" s="665"/>
      <c r="AB151" s="665"/>
      <c r="AC151" s="665"/>
      <c r="AD151" s="665"/>
      <c r="AE151" s="665"/>
      <c r="AF151" s="665"/>
      <c r="AG151" s="665"/>
      <c r="AH151" s="665"/>
      <c r="AI151" s="665"/>
      <c r="AJ151" s="665"/>
      <c r="AK151" s="665"/>
      <c r="AL151" s="665"/>
      <c r="AM151" s="665"/>
      <c r="AN151" s="665"/>
      <c r="AO151" s="665"/>
      <c r="AP151" s="665"/>
      <c r="AQ151" s="665"/>
      <c r="AR151" s="665"/>
      <c r="AS151" s="665"/>
      <c r="AT151" s="665"/>
      <c r="AU151" s="665"/>
      <c r="AV151" s="666"/>
      <c r="AW151" s="223" t="str">
        <f>+IF(AW150&gt;400,"設定文字数を超過しています","")</f>
        <v/>
      </c>
      <c r="AX151" s="229"/>
      <c r="AY151" s="229"/>
      <c r="AZ151" s="229"/>
      <c r="BA151" s="229"/>
      <c r="BB151" s="229"/>
      <c r="BC151" s="229"/>
      <c r="BD151" s="102"/>
      <c r="BE151" s="102"/>
      <c r="BF151" s="102"/>
      <c r="BG151" s="110"/>
      <c r="BH151" s="110"/>
      <c r="BI151" s="110"/>
      <c r="BJ151" s="110"/>
      <c r="BK151" s="110"/>
      <c r="BL151" s="110"/>
      <c r="BM151" s="110"/>
      <c r="BN151" s="110"/>
      <c r="BO151" s="110"/>
      <c r="BP151" s="110"/>
      <c r="BQ151" s="110"/>
      <c r="BR151" s="110"/>
      <c r="BS151" s="110"/>
      <c r="BT151" s="110"/>
      <c r="BU151" s="110"/>
      <c r="BV151" s="110"/>
      <c r="BW151" s="110"/>
      <c r="BX151" s="110"/>
      <c r="BY151" s="110"/>
      <c r="BZ151" s="110"/>
      <c r="CA151" s="110"/>
      <c r="CB151" s="110"/>
      <c r="CC151" s="110"/>
      <c r="CD151" s="110"/>
      <c r="CE151" s="110"/>
      <c r="CF151" s="110"/>
      <c r="CG151" s="110"/>
      <c r="CH151" s="110"/>
      <c r="CI151" s="110"/>
      <c r="CJ151" s="110"/>
      <c r="CK151" s="110"/>
      <c r="CL151" s="110"/>
      <c r="CM151" s="110"/>
      <c r="CN151" s="110"/>
      <c r="CO151" s="110"/>
      <c r="CP151" s="110"/>
      <c r="CQ151" s="110"/>
      <c r="CR151" s="110"/>
      <c r="CS151" s="110"/>
      <c r="CT151" s="110"/>
    </row>
    <row r="152" spans="1:98" s="99" customFormat="1" ht="45" customHeight="1">
      <c r="A152" s="205"/>
      <c r="B152" s="205"/>
      <c r="C152" s="558"/>
      <c r="D152" s="559"/>
      <c r="E152" s="559"/>
      <c r="F152" s="559"/>
      <c r="G152" s="559"/>
      <c r="H152" s="559"/>
      <c r="I152" s="559"/>
      <c r="J152" s="612"/>
      <c r="K152" s="667"/>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8"/>
      <c r="AJ152" s="668"/>
      <c r="AK152" s="668"/>
      <c r="AL152" s="668"/>
      <c r="AM152" s="668"/>
      <c r="AN152" s="668"/>
      <c r="AO152" s="668"/>
      <c r="AP152" s="668"/>
      <c r="AQ152" s="668"/>
      <c r="AR152" s="668"/>
      <c r="AS152" s="668"/>
      <c r="AT152" s="668"/>
      <c r="AU152" s="668"/>
      <c r="AV152" s="669"/>
      <c r="AX152" s="229"/>
      <c r="AY152" s="229"/>
      <c r="AZ152" s="229"/>
      <c r="BA152" s="229"/>
      <c r="BB152" s="229"/>
      <c r="BC152" s="229"/>
      <c r="BD152" s="102"/>
      <c r="BE152" s="102"/>
      <c r="BF152" s="102"/>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c r="CF152" s="110"/>
      <c r="CG152" s="110"/>
      <c r="CH152" s="110"/>
      <c r="CI152" s="110"/>
      <c r="CJ152" s="110"/>
      <c r="CK152" s="110"/>
      <c r="CL152" s="110"/>
      <c r="CM152" s="110"/>
      <c r="CN152" s="110"/>
      <c r="CO152" s="110"/>
      <c r="CP152" s="110"/>
      <c r="CQ152" s="110"/>
      <c r="CR152" s="110"/>
      <c r="CS152" s="110"/>
      <c r="CT152" s="110"/>
    </row>
    <row r="153" spans="1:98" ht="42" customHeight="1">
      <c r="A153" s="178"/>
      <c r="B153" s="178"/>
      <c r="C153" s="554" t="s">
        <v>465</v>
      </c>
      <c r="D153" s="555"/>
      <c r="E153" s="555"/>
      <c r="F153" s="555"/>
      <c r="G153" s="555"/>
      <c r="H153" s="555"/>
      <c r="I153" s="555"/>
      <c r="J153" s="555"/>
      <c r="K153" s="1218" t="s">
        <v>464</v>
      </c>
      <c r="L153" s="1219"/>
      <c r="M153" s="1219"/>
      <c r="N153" s="1219"/>
      <c r="O153" s="1219"/>
      <c r="P153" s="1219"/>
      <c r="Q153" s="1219"/>
      <c r="R153" s="1219"/>
      <c r="S153" s="1219"/>
      <c r="T153" s="1219"/>
      <c r="U153" s="1219"/>
      <c r="V153" s="1219"/>
      <c r="W153" s="1219"/>
      <c r="X153" s="1219"/>
      <c r="Y153" s="1219"/>
      <c r="Z153" s="1219"/>
      <c r="AA153" s="1219"/>
      <c r="AB153" s="1219"/>
      <c r="AC153" s="1219"/>
      <c r="AD153" s="1219"/>
      <c r="AE153" s="1219"/>
      <c r="AF153" s="1219"/>
      <c r="AG153" s="1219"/>
      <c r="AH153" s="1219"/>
      <c r="AI153" s="1219"/>
      <c r="AJ153" s="1219"/>
      <c r="AK153" s="1219"/>
      <c r="AL153" s="1219"/>
      <c r="AM153" s="1219"/>
      <c r="AN153" s="1219"/>
      <c r="AO153" s="1219"/>
      <c r="AP153" s="1219"/>
      <c r="AQ153" s="1219"/>
      <c r="AR153" s="1219"/>
      <c r="AS153" s="1219"/>
      <c r="AT153" s="1219"/>
      <c r="AU153" s="1219"/>
      <c r="AV153" s="1220"/>
      <c r="AW153" s="95"/>
      <c r="BJ153" s="110"/>
    </row>
    <row r="154" spans="1:98" s="99" customFormat="1" ht="52.5" customHeight="1" thickBot="1">
      <c r="A154" s="205"/>
      <c r="B154" s="205"/>
      <c r="C154" s="556"/>
      <c r="D154" s="557"/>
      <c r="E154" s="557"/>
      <c r="F154" s="557"/>
      <c r="G154" s="557"/>
      <c r="H154" s="557"/>
      <c r="I154" s="557"/>
      <c r="J154" s="557"/>
      <c r="K154" s="1221" t="s">
        <v>463</v>
      </c>
      <c r="L154" s="1222"/>
      <c r="M154" s="1222"/>
      <c r="N154" s="1222"/>
      <c r="O154" s="1222"/>
      <c r="P154" s="1222"/>
      <c r="Q154" s="1222"/>
      <c r="R154" s="1222"/>
      <c r="S154" s="1222"/>
      <c r="T154" s="1222"/>
      <c r="U154" s="1222"/>
      <c r="V154" s="1222"/>
      <c r="W154" s="1222"/>
      <c r="X154" s="1222"/>
      <c r="Y154" s="1222"/>
      <c r="Z154" s="1222"/>
      <c r="AA154" s="1222"/>
      <c r="AB154" s="1222"/>
      <c r="AC154" s="1222"/>
      <c r="AD154" s="1222"/>
      <c r="AE154" s="1222"/>
      <c r="AF154" s="1222"/>
      <c r="AG154" s="1222"/>
      <c r="AH154" s="1222"/>
      <c r="AI154" s="1222"/>
      <c r="AJ154" s="1222"/>
      <c r="AK154" s="1222"/>
      <c r="AL154" s="1222"/>
      <c r="AM154" s="1222"/>
      <c r="AN154" s="1222"/>
      <c r="AO154" s="1222"/>
      <c r="AP154" s="1222"/>
      <c r="AQ154" s="1222"/>
      <c r="AR154" s="1222"/>
      <c r="AS154" s="1222"/>
      <c r="AT154" s="1222"/>
      <c r="AU154" s="1222"/>
      <c r="AV154" s="1223"/>
      <c r="AW154" s="91"/>
      <c r="AX154" s="89"/>
      <c r="AY154" s="89"/>
      <c r="AZ154" s="89"/>
      <c r="BA154" s="89"/>
      <c r="BB154" s="89"/>
      <c r="BC154" s="89"/>
      <c r="BD154" s="102"/>
      <c r="BE154" s="102"/>
      <c r="BF154" s="102"/>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c r="CF154" s="110"/>
      <c r="CG154" s="110"/>
      <c r="CH154" s="110"/>
      <c r="CI154" s="110"/>
      <c r="CJ154" s="110"/>
      <c r="CK154" s="110"/>
      <c r="CL154" s="110"/>
      <c r="CM154" s="110"/>
      <c r="CN154" s="110"/>
      <c r="CO154" s="110"/>
      <c r="CP154" s="110"/>
      <c r="CQ154" s="110"/>
      <c r="CR154" s="110"/>
      <c r="CS154" s="110"/>
      <c r="CT154" s="110"/>
    </row>
    <row r="155" spans="1:98" s="99" customFormat="1" ht="33.6" customHeight="1" thickBot="1">
      <c r="A155" s="205"/>
      <c r="B155" s="205"/>
      <c r="C155" s="556"/>
      <c r="D155" s="557"/>
      <c r="E155" s="557"/>
      <c r="F155" s="557"/>
      <c r="G155" s="557"/>
      <c r="H155" s="557"/>
      <c r="I155" s="557"/>
      <c r="J155" s="557"/>
      <c r="K155" s="724"/>
      <c r="L155" s="725"/>
      <c r="M155" s="1232" t="s">
        <v>466</v>
      </c>
      <c r="N155" s="568"/>
      <c r="O155" s="568"/>
      <c r="P155" s="568"/>
      <c r="Q155" s="568"/>
      <c r="R155" s="568"/>
      <c r="S155" s="724"/>
      <c r="T155" s="725"/>
      <c r="U155" s="568" t="s">
        <v>467</v>
      </c>
      <c r="V155" s="568"/>
      <c r="W155" s="568"/>
      <c r="X155" s="568"/>
      <c r="Y155" s="568"/>
      <c r="Z155" s="568"/>
      <c r="AA155" s="569"/>
      <c r="AB155" s="570"/>
      <c r="AC155" s="571" t="s">
        <v>468</v>
      </c>
      <c r="AD155" s="572"/>
      <c r="AE155" s="572"/>
      <c r="AF155" s="572"/>
      <c r="AG155" s="572"/>
      <c r="AH155" s="572"/>
      <c r="AI155" s="724"/>
      <c r="AJ155" s="725"/>
      <c r="AK155" s="571" t="s">
        <v>469</v>
      </c>
      <c r="AL155" s="572"/>
      <c r="AM155" s="572"/>
      <c r="AN155" s="572"/>
      <c r="AO155" s="572"/>
      <c r="AP155" s="572"/>
      <c r="AQ155" s="572"/>
      <c r="AR155" s="572"/>
      <c r="AS155" s="572"/>
      <c r="AT155" s="572"/>
      <c r="AU155" s="572"/>
      <c r="AV155" s="746"/>
      <c r="AW155" s="107" t="str">
        <f>IF(AND(NOT(K158=""),AND(K155="",S155="",AA155="",AI155="",K156="",S156="")),"要確認","")</f>
        <v/>
      </c>
      <c r="AX155" s="89"/>
      <c r="AY155" s="89"/>
      <c r="AZ155" s="89"/>
      <c r="BA155" s="89"/>
      <c r="BB155" s="89"/>
      <c r="BC155" s="89"/>
      <c r="BD155" s="102"/>
      <c r="BE155" s="102"/>
      <c r="BF155" s="102"/>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row>
    <row r="156" spans="1:98" s="99" customFormat="1" ht="33.6" customHeight="1" thickBot="1">
      <c r="A156" s="205"/>
      <c r="B156" s="205"/>
      <c r="C156" s="556"/>
      <c r="D156" s="557"/>
      <c r="E156" s="557"/>
      <c r="F156" s="557"/>
      <c r="G156" s="557"/>
      <c r="H156" s="557"/>
      <c r="I156" s="557"/>
      <c r="J156" s="557"/>
      <c r="K156" s="724"/>
      <c r="L156" s="725"/>
      <c r="M156" s="722" t="s">
        <v>470</v>
      </c>
      <c r="N156" s="723"/>
      <c r="O156" s="723"/>
      <c r="P156" s="723"/>
      <c r="Q156" s="723"/>
      <c r="R156" s="723"/>
      <c r="S156" s="724"/>
      <c r="T156" s="725"/>
      <c r="U156" s="726" t="s">
        <v>471</v>
      </c>
      <c r="V156" s="723"/>
      <c r="W156" s="723"/>
      <c r="X156" s="723"/>
      <c r="Y156" s="723"/>
      <c r="Z156" s="723"/>
      <c r="AA156" s="727"/>
      <c r="AB156" s="727"/>
      <c r="AC156" s="727"/>
      <c r="AD156" s="727"/>
      <c r="AE156" s="727"/>
      <c r="AF156" s="727"/>
      <c r="AG156" s="727"/>
      <c r="AH156" s="727"/>
      <c r="AI156" s="727"/>
      <c r="AJ156" s="727"/>
      <c r="AK156" s="727"/>
      <c r="AL156" s="727"/>
      <c r="AM156" s="727"/>
      <c r="AN156" s="727"/>
      <c r="AO156" s="727"/>
      <c r="AP156" s="727"/>
      <c r="AQ156" s="727"/>
      <c r="AR156" s="727"/>
      <c r="AS156" s="727"/>
      <c r="AT156" s="727"/>
      <c r="AU156" s="727"/>
      <c r="AV156" s="206" t="s">
        <v>79</v>
      </c>
      <c r="AW156" s="91"/>
      <c r="AX156" s="89"/>
      <c r="AY156" s="89"/>
      <c r="AZ156" s="89"/>
      <c r="BA156" s="89"/>
      <c r="BB156" s="89"/>
      <c r="BC156" s="89"/>
      <c r="BD156" s="102"/>
      <c r="BE156" s="102"/>
      <c r="BF156" s="102"/>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row>
    <row r="157" spans="1:98" ht="20.100000000000001" customHeight="1">
      <c r="A157" s="178"/>
      <c r="B157" s="178"/>
      <c r="C157" s="556"/>
      <c r="D157" s="557"/>
      <c r="E157" s="557"/>
      <c r="F157" s="557"/>
      <c r="G157" s="557"/>
      <c r="H157" s="557"/>
      <c r="I157" s="557"/>
      <c r="J157" s="557"/>
      <c r="K157" s="728" t="s">
        <v>472</v>
      </c>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729"/>
      <c r="AL157" s="729"/>
      <c r="AM157" s="729"/>
      <c r="AN157" s="729"/>
      <c r="AO157" s="729"/>
      <c r="AP157" s="729"/>
      <c r="AQ157" s="729"/>
      <c r="AR157" s="729"/>
      <c r="AS157" s="729"/>
      <c r="AT157" s="729"/>
      <c r="AU157" s="729"/>
      <c r="AV157" s="730"/>
      <c r="AW157" s="207" t="s">
        <v>169</v>
      </c>
      <c r="BJ157" s="110"/>
    </row>
    <row r="158" spans="1:98" s="99" customFormat="1" ht="50.1" customHeight="1">
      <c r="A158" s="205"/>
      <c r="B158" s="205"/>
      <c r="C158" s="556"/>
      <c r="D158" s="557"/>
      <c r="E158" s="557"/>
      <c r="F158" s="557"/>
      <c r="G158" s="557"/>
      <c r="H158" s="557"/>
      <c r="I158" s="557"/>
      <c r="J158" s="557"/>
      <c r="K158" s="661"/>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3"/>
      <c r="AW158" s="89">
        <f>+LEN(K158)</f>
        <v>0</v>
      </c>
      <c r="AX158" s="89"/>
      <c r="AY158" s="89"/>
      <c r="AZ158" s="89"/>
      <c r="BA158" s="89"/>
      <c r="BB158" s="89"/>
      <c r="BC158" s="89"/>
      <c r="BD158" s="102"/>
      <c r="BE158" s="102"/>
      <c r="BF158" s="102"/>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row>
    <row r="159" spans="1:98" s="99" customFormat="1" ht="50.1" customHeight="1">
      <c r="A159" s="205"/>
      <c r="B159" s="205"/>
      <c r="C159" s="556"/>
      <c r="D159" s="557"/>
      <c r="E159" s="557"/>
      <c r="F159" s="557"/>
      <c r="G159" s="557"/>
      <c r="H159" s="557"/>
      <c r="I159" s="557"/>
      <c r="J159" s="557"/>
      <c r="K159" s="664"/>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665"/>
      <c r="AL159" s="665"/>
      <c r="AM159" s="665"/>
      <c r="AN159" s="665"/>
      <c r="AO159" s="665"/>
      <c r="AP159" s="665"/>
      <c r="AQ159" s="665"/>
      <c r="AR159" s="665"/>
      <c r="AS159" s="665"/>
      <c r="AT159" s="665"/>
      <c r="AU159" s="665"/>
      <c r="AV159" s="666"/>
      <c r="AW159" s="223" t="str">
        <f>+IF(AW158&gt;400,"設定文字数を超過しています","")</f>
        <v/>
      </c>
      <c r="AX159" s="90"/>
      <c r="AY159" s="90"/>
      <c r="AZ159" s="90"/>
      <c r="BA159" s="90"/>
      <c r="BB159" s="90"/>
      <c r="BC159" s="90"/>
      <c r="BD159" s="102"/>
      <c r="BE159" s="102"/>
      <c r="BF159" s="102"/>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row>
    <row r="160" spans="1:98" s="99" customFormat="1" ht="50.1" customHeight="1">
      <c r="A160" s="205"/>
      <c r="B160" s="205"/>
      <c r="C160" s="556"/>
      <c r="D160" s="557"/>
      <c r="E160" s="557"/>
      <c r="F160" s="557"/>
      <c r="G160" s="557"/>
      <c r="H160" s="557"/>
      <c r="I160" s="557"/>
      <c r="J160" s="557"/>
      <c r="K160" s="664"/>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665"/>
      <c r="AL160" s="665"/>
      <c r="AM160" s="665"/>
      <c r="AN160" s="665"/>
      <c r="AO160" s="665"/>
      <c r="AP160" s="665"/>
      <c r="AQ160" s="665"/>
      <c r="AR160" s="665"/>
      <c r="AS160" s="665"/>
      <c r="AT160" s="665"/>
      <c r="AU160" s="665"/>
      <c r="AV160" s="666"/>
      <c r="AW160" s="91"/>
      <c r="AX160" s="89"/>
      <c r="AY160" s="89"/>
      <c r="AZ160" s="89"/>
      <c r="BA160" s="89"/>
      <c r="BB160" s="89"/>
      <c r="BC160" s="89"/>
      <c r="BD160" s="102"/>
      <c r="BE160" s="102"/>
      <c r="BF160" s="102"/>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row>
    <row r="161" spans="1:98" s="99" customFormat="1" ht="50.1" customHeight="1">
      <c r="A161" s="205"/>
      <c r="B161" s="205"/>
      <c r="C161" s="556"/>
      <c r="D161" s="557"/>
      <c r="E161" s="557"/>
      <c r="F161" s="557"/>
      <c r="G161" s="557"/>
      <c r="H161" s="557"/>
      <c r="I161" s="557"/>
      <c r="J161" s="557"/>
      <c r="K161" s="664"/>
      <c r="L161" s="665"/>
      <c r="M161" s="665"/>
      <c r="N161" s="665"/>
      <c r="O161" s="665"/>
      <c r="P161" s="665"/>
      <c r="Q161" s="665"/>
      <c r="R161" s="665"/>
      <c r="S161" s="665"/>
      <c r="T161" s="665"/>
      <c r="U161" s="665"/>
      <c r="V161" s="665"/>
      <c r="W161" s="665"/>
      <c r="X161" s="665"/>
      <c r="Y161" s="665"/>
      <c r="Z161" s="665"/>
      <c r="AA161" s="665"/>
      <c r="AB161" s="665"/>
      <c r="AC161" s="665"/>
      <c r="AD161" s="665"/>
      <c r="AE161" s="665"/>
      <c r="AF161" s="665"/>
      <c r="AG161" s="665"/>
      <c r="AH161" s="665"/>
      <c r="AI161" s="665"/>
      <c r="AJ161" s="665"/>
      <c r="AK161" s="665"/>
      <c r="AL161" s="665"/>
      <c r="AM161" s="665"/>
      <c r="AN161" s="665"/>
      <c r="AO161" s="665"/>
      <c r="AP161" s="665"/>
      <c r="AQ161" s="665"/>
      <c r="AR161" s="665"/>
      <c r="AS161" s="665"/>
      <c r="AT161" s="665"/>
      <c r="AU161" s="665"/>
      <c r="AV161" s="666"/>
      <c r="AW161" s="208"/>
      <c r="AX161" s="89"/>
      <c r="AY161" s="89"/>
      <c r="AZ161" s="89"/>
      <c r="BA161" s="89"/>
      <c r="BB161" s="89"/>
      <c r="BC161" s="89"/>
      <c r="BD161" s="102"/>
      <c r="BE161" s="102"/>
      <c r="BF161" s="102"/>
      <c r="BG161" s="110"/>
      <c r="BH161" s="110"/>
      <c r="BI161" s="110"/>
      <c r="BJ161" s="110"/>
      <c r="BK161" s="110"/>
      <c r="BL161" s="110"/>
      <c r="BM161" s="110"/>
      <c r="BN161" s="110"/>
      <c r="BO161" s="110"/>
      <c r="BP161" s="110"/>
      <c r="BQ161" s="110"/>
      <c r="BR161" s="110"/>
      <c r="BS161" s="110"/>
      <c r="BT161" s="110"/>
      <c r="BU161" s="110"/>
      <c r="BV161" s="110"/>
      <c r="BW161" s="110"/>
      <c r="BX161" s="110"/>
      <c r="BY161" s="110"/>
      <c r="BZ161" s="110"/>
      <c r="CA161" s="110"/>
      <c r="CB161" s="110"/>
      <c r="CC161" s="110"/>
      <c r="CD161" s="110"/>
      <c r="CE161" s="110"/>
      <c r="CF161" s="110"/>
      <c r="CG161" s="110"/>
      <c r="CH161" s="110"/>
      <c r="CI161" s="110"/>
      <c r="CJ161" s="110"/>
      <c r="CK161" s="110"/>
      <c r="CL161" s="110"/>
      <c r="CM161" s="110"/>
      <c r="CN161" s="110"/>
      <c r="CO161" s="110"/>
      <c r="CP161" s="110"/>
      <c r="CQ161" s="110"/>
      <c r="CR161" s="110"/>
      <c r="CS161" s="110"/>
      <c r="CT161" s="110"/>
    </row>
    <row r="162" spans="1:98" s="99" customFormat="1" ht="50.1" customHeight="1">
      <c r="A162" s="205"/>
      <c r="B162" s="205"/>
      <c r="C162" s="556"/>
      <c r="D162" s="557"/>
      <c r="E162" s="557"/>
      <c r="F162" s="557"/>
      <c r="G162" s="557"/>
      <c r="H162" s="557"/>
      <c r="I162" s="557"/>
      <c r="J162" s="557"/>
      <c r="K162" s="664"/>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5"/>
      <c r="AL162" s="665"/>
      <c r="AM162" s="665"/>
      <c r="AN162" s="665"/>
      <c r="AO162" s="665"/>
      <c r="AP162" s="665"/>
      <c r="AQ162" s="665"/>
      <c r="AR162" s="665"/>
      <c r="AS162" s="665"/>
      <c r="AT162" s="665"/>
      <c r="AU162" s="665"/>
      <c r="AV162" s="666"/>
      <c r="AW162" s="208"/>
      <c r="AX162" s="89"/>
      <c r="AY162" s="89"/>
      <c r="AZ162" s="89"/>
      <c r="BA162" s="89"/>
      <c r="BB162" s="89"/>
      <c r="BC162" s="89"/>
      <c r="BD162" s="102"/>
      <c r="BE162" s="102"/>
      <c r="BF162" s="102"/>
      <c r="BG162" s="110"/>
      <c r="BH162" s="110"/>
      <c r="BI162" s="110"/>
      <c r="BJ162" s="110"/>
      <c r="BK162" s="110"/>
      <c r="BL162" s="110"/>
      <c r="BM162" s="110"/>
      <c r="BN162" s="110"/>
      <c r="BO162" s="110"/>
      <c r="BP162" s="110"/>
      <c r="BQ162" s="110"/>
      <c r="BR162" s="110"/>
      <c r="BS162" s="110"/>
      <c r="BT162" s="110"/>
      <c r="BU162" s="110"/>
      <c r="BV162" s="110"/>
      <c r="BW162" s="110"/>
      <c r="BX162" s="110"/>
      <c r="BY162" s="110"/>
      <c r="BZ162" s="110"/>
      <c r="CA162" s="110"/>
      <c r="CB162" s="110"/>
      <c r="CC162" s="110"/>
      <c r="CD162" s="110"/>
      <c r="CE162" s="110"/>
      <c r="CF162" s="110"/>
      <c r="CG162" s="110"/>
      <c r="CH162" s="110"/>
      <c r="CI162" s="110"/>
      <c r="CJ162" s="110"/>
      <c r="CK162" s="110"/>
      <c r="CL162" s="110"/>
      <c r="CM162" s="110"/>
      <c r="CN162" s="110"/>
      <c r="CO162" s="110"/>
      <c r="CP162" s="110"/>
      <c r="CQ162" s="110"/>
      <c r="CR162" s="110"/>
      <c r="CS162" s="110"/>
      <c r="CT162" s="110"/>
    </row>
    <row r="163" spans="1:98" s="99" customFormat="1" ht="50.1" customHeight="1" thickBot="1">
      <c r="A163" s="205"/>
      <c r="B163" s="205"/>
      <c r="C163" s="556"/>
      <c r="D163" s="557"/>
      <c r="E163" s="557"/>
      <c r="F163" s="557"/>
      <c r="G163" s="557"/>
      <c r="H163" s="557"/>
      <c r="I163" s="557"/>
      <c r="J163" s="557"/>
      <c r="K163" s="664"/>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6"/>
      <c r="AW163" s="223"/>
      <c r="AX163" s="90"/>
      <c r="AY163" s="90"/>
      <c r="AZ163" s="90"/>
      <c r="BA163" s="90"/>
      <c r="BB163" s="90"/>
      <c r="BC163" s="90"/>
      <c r="BD163" s="102"/>
      <c r="BE163" s="102"/>
      <c r="BF163" s="102"/>
      <c r="BG163" s="110"/>
      <c r="BH163" s="110"/>
      <c r="BI163" s="110"/>
      <c r="BJ163" s="110"/>
      <c r="BK163" s="110"/>
      <c r="BL163" s="110"/>
      <c r="BM163" s="110"/>
      <c r="BN163" s="110"/>
      <c r="BO163" s="110"/>
      <c r="BP163" s="110"/>
      <c r="BQ163" s="110"/>
      <c r="BR163" s="110"/>
      <c r="BS163" s="110"/>
      <c r="BT163" s="110"/>
      <c r="BU163" s="110"/>
      <c r="BV163" s="110"/>
      <c r="BW163" s="110"/>
      <c r="BX163" s="110"/>
      <c r="BY163" s="110"/>
      <c r="BZ163" s="110"/>
      <c r="CA163" s="110"/>
      <c r="CB163" s="110"/>
      <c r="CC163" s="110"/>
      <c r="CD163" s="110"/>
      <c r="CE163" s="110"/>
      <c r="CF163" s="110"/>
      <c r="CG163" s="110"/>
      <c r="CH163" s="110"/>
      <c r="CI163" s="110"/>
      <c r="CJ163" s="110"/>
      <c r="CK163" s="110"/>
      <c r="CL163" s="110"/>
      <c r="CM163" s="110"/>
      <c r="CN163" s="110"/>
      <c r="CO163" s="110"/>
      <c r="CP163" s="110"/>
      <c r="CQ163" s="110"/>
      <c r="CR163" s="110"/>
      <c r="CS163" s="110"/>
      <c r="CT163" s="110"/>
    </row>
    <row r="164" spans="1:98" s="99" customFormat="1" ht="50.1" customHeight="1" thickBot="1">
      <c r="A164" s="205"/>
      <c r="B164" s="205"/>
      <c r="C164" s="556"/>
      <c r="D164" s="557"/>
      <c r="E164" s="557"/>
      <c r="F164" s="557"/>
      <c r="G164" s="557"/>
      <c r="H164" s="557"/>
      <c r="I164" s="557"/>
      <c r="J164" s="557"/>
      <c r="K164" s="731" t="s">
        <v>62</v>
      </c>
      <c r="L164" s="732"/>
      <c r="M164" s="733" t="s">
        <v>473</v>
      </c>
      <c r="N164" s="734"/>
      <c r="O164" s="734"/>
      <c r="P164" s="734"/>
      <c r="Q164" s="734"/>
      <c r="R164" s="734"/>
      <c r="S164" s="734"/>
      <c r="T164" s="734"/>
      <c r="U164" s="734"/>
      <c r="V164" s="734"/>
      <c r="W164" s="734"/>
      <c r="X164" s="734"/>
      <c r="Y164" s="734"/>
      <c r="Z164" s="734"/>
      <c r="AA164" s="734"/>
      <c r="AB164" s="734"/>
      <c r="AC164" s="734"/>
      <c r="AD164" s="734"/>
      <c r="AE164" s="734"/>
      <c r="AF164" s="734"/>
      <c r="AG164" s="734"/>
      <c r="AH164" s="734"/>
      <c r="AI164" s="734"/>
      <c r="AJ164" s="734"/>
      <c r="AK164" s="734"/>
      <c r="AL164" s="734"/>
      <c r="AM164" s="734"/>
      <c r="AN164" s="734"/>
      <c r="AO164" s="734"/>
      <c r="AP164" s="734"/>
      <c r="AQ164" s="734"/>
      <c r="AR164" s="734"/>
      <c r="AS164" s="734"/>
      <c r="AT164" s="734"/>
      <c r="AU164" s="734"/>
      <c r="AV164" s="735"/>
      <c r="AW164" s="209" t="s">
        <v>169</v>
      </c>
      <c r="AX164" s="89"/>
      <c r="AY164" s="89"/>
      <c r="AZ164" s="89"/>
      <c r="BA164" s="89"/>
      <c r="BB164" s="89"/>
      <c r="BC164" s="89"/>
      <c r="BD164" s="102"/>
      <c r="BE164" s="102"/>
      <c r="BF164" s="102"/>
      <c r="BG164" s="110"/>
      <c r="BH164" s="110"/>
      <c r="BI164" s="110"/>
      <c r="BJ164" s="95"/>
      <c r="BK164" s="110"/>
      <c r="BL164" s="110"/>
      <c r="BM164" s="110"/>
      <c r="BN164" s="110"/>
      <c r="BO164" s="110"/>
      <c r="BP164" s="110"/>
      <c r="BQ164" s="110"/>
      <c r="BR164" s="110"/>
      <c r="BS164" s="110"/>
      <c r="BT164" s="110"/>
      <c r="BU164" s="110"/>
      <c r="BV164" s="110"/>
      <c r="BW164" s="110"/>
      <c r="BX164" s="110"/>
      <c r="BY164" s="110"/>
      <c r="BZ164" s="110"/>
      <c r="CA164" s="110"/>
      <c r="CB164" s="110"/>
      <c r="CC164" s="110"/>
      <c r="CD164" s="110"/>
      <c r="CE164" s="110"/>
      <c r="CF164" s="110"/>
      <c r="CG164" s="110"/>
      <c r="CH164" s="110"/>
      <c r="CI164" s="110"/>
      <c r="CJ164" s="110"/>
      <c r="CK164" s="110"/>
      <c r="CL164" s="110"/>
      <c r="CM164" s="110"/>
      <c r="CN164" s="110"/>
      <c r="CO164" s="110"/>
      <c r="CP164" s="110"/>
      <c r="CQ164" s="110"/>
      <c r="CR164" s="110"/>
      <c r="CS164" s="110"/>
      <c r="CT164" s="110"/>
    </row>
    <row r="165" spans="1:98" s="99" customFormat="1" ht="60" customHeight="1" thickBot="1">
      <c r="A165" s="205"/>
      <c r="B165" s="205"/>
      <c r="C165" s="556"/>
      <c r="D165" s="557"/>
      <c r="E165" s="557"/>
      <c r="F165" s="557"/>
      <c r="G165" s="557"/>
      <c r="H165" s="557"/>
      <c r="I165" s="557"/>
      <c r="J165" s="557"/>
      <c r="K165" s="731"/>
      <c r="L165" s="732"/>
      <c r="M165" s="736"/>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3"/>
      <c r="AW165" s="89">
        <f>+LEN(M165)</f>
        <v>0</v>
      </c>
      <c r="AX165" s="89"/>
      <c r="AY165" s="89"/>
      <c r="AZ165" s="89"/>
      <c r="BA165" s="89"/>
      <c r="BB165" s="89"/>
      <c r="BC165" s="89"/>
      <c r="BD165" s="102"/>
      <c r="BE165" s="102"/>
      <c r="BF165" s="102"/>
      <c r="BG165" s="110"/>
      <c r="BH165" s="110"/>
      <c r="BI165" s="110"/>
      <c r="BJ165" s="110"/>
      <c r="BK165" s="110"/>
      <c r="BL165" s="110"/>
      <c r="BM165" s="110"/>
      <c r="BN165" s="110"/>
      <c r="BO165" s="110"/>
      <c r="BP165" s="110"/>
      <c r="BQ165" s="110"/>
      <c r="BR165" s="110"/>
      <c r="BS165" s="110"/>
      <c r="BT165" s="110"/>
      <c r="BU165" s="110"/>
      <c r="BV165" s="110"/>
      <c r="BW165" s="110"/>
      <c r="BX165" s="110"/>
      <c r="BY165" s="110"/>
      <c r="BZ165" s="110"/>
      <c r="CA165" s="110"/>
      <c r="CB165" s="110"/>
      <c r="CC165" s="110"/>
      <c r="CD165" s="110"/>
      <c r="CE165" s="110"/>
      <c r="CF165" s="110"/>
      <c r="CG165" s="110"/>
      <c r="CH165" s="110"/>
      <c r="CI165" s="110"/>
      <c r="CJ165" s="110"/>
      <c r="CK165" s="110"/>
      <c r="CL165" s="110"/>
      <c r="CM165" s="110"/>
      <c r="CN165" s="110"/>
      <c r="CO165" s="110"/>
      <c r="CP165" s="110"/>
      <c r="CQ165" s="110"/>
      <c r="CR165" s="110"/>
      <c r="CS165" s="110"/>
      <c r="CT165" s="110"/>
    </row>
    <row r="166" spans="1:98" s="99" customFormat="1" ht="60" customHeight="1" thickBot="1">
      <c r="A166" s="205"/>
      <c r="B166" s="205"/>
      <c r="C166" s="556"/>
      <c r="D166" s="557"/>
      <c r="E166" s="557"/>
      <c r="F166" s="557"/>
      <c r="G166" s="557"/>
      <c r="H166" s="557"/>
      <c r="I166" s="557"/>
      <c r="J166" s="557"/>
      <c r="K166" s="731"/>
      <c r="L166" s="732"/>
      <c r="M166" s="737"/>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665"/>
      <c r="AL166" s="665"/>
      <c r="AM166" s="665"/>
      <c r="AN166" s="665"/>
      <c r="AO166" s="665"/>
      <c r="AP166" s="665"/>
      <c r="AQ166" s="665"/>
      <c r="AR166" s="665"/>
      <c r="AS166" s="665"/>
      <c r="AT166" s="665"/>
      <c r="AU166" s="665"/>
      <c r="AV166" s="666"/>
      <c r="AW166" s="223" t="str">
        <f>+IF(AW165&gt;280,"設定文字数を超過しています","")</f>
        <v/>
      </c>
      <c r="AX166" s="89"/>
      <c r="AY166" s="89"/>
      <c r="AZ166" s="89"/>
      <c r="BA166" s="89"/>
      <c r="BB166" s="89"/>
      <c r="BC166" s="89"/>
      <c r="BD166" s="102"/>
      <c r="BE166" s="102"/>
      <c r="BF166" s="102"/>
      <c r="BG166" s="110"/>
      <c r="BH166" s="110"/>
      <c r="BI166" s="110"/>
      <c r="BJ166" s="110"/>
      <c r="BK166" s="110"/>
      <c r="BL166" s="110"/>
      <c r="BM166" s="110"/>
      <c r="BN166" s="110"/>
      <c r="BO166" s="110"/>
      <c r="BP166" s="110"/>
      <c r="BQ166" s="110"/>
      <c r="BR166" s="110"/>
      <c r="BS166" s="110"/>
      <c r="BT166" s="110"/>
      <c r="BU166" s="110"/>
      <c r="BV166" s="110"/>
      <c r="BW166" s="110"/>
      <c r="BX166" s="110"/>
      <c r="BY166" s="110"/>
      <c r="BZ166" s="110"/>
      <c r="CA166" s="110"/>
      <c r="CB166" s="110"/>
      <c r="CC166" s="110"/>
      <c r="CD166" s="110"/>
      <c r="CE166" s="110"/>
      <c r="CF166" s="110"/>
      <c r="CG166" s="110"/>
      <c r="CH166" s="110"/>
      <c r="CI166" s="110"/>
      <c r="CJ166" s="110"/>
      <c r="CK166" s="110"/>
      <c r="CL166" s="110"/>
      <c r="CM166" s="110"/>
      <c r="CN166" s="110"/>
      <c r="CO166" s="110"/>
      <c r="CP166" s="110"/>
      <c r="CQ166" s="110"/>
      <c r="CR166" s="110"/>
      <c r="CS166" s="110"/>
      <c r="CT166" s="110"/>
    </row>
    <row r="167" spans="1:98" s="99" customFormat="1" ht="60" customHeight="1" thickBot="1">
      <c r="A167" s="205"/>
      <c r="B167" s="205"/>
      <c r="C167" s="556"/>
      <c r="D167" s="557"/>
      <c r="E167" s="557"/>
      <c r="F167" s="557"/>
      <c r="G167" s="557"/>
      <c r="H167" s="557"/>
      <c r="I167" s="557"/>
      <c r="J167" s="557"/>
      <c r="K167" s="731"/>
      <c r="L167" s="732"/>
      <c r="M167" s="737"/>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665"/>
      <c r="AK167" s="665"/>
      <c r="AL167" s="665"/>
      <c r="AM167" s="665"/>
      <c r="AN167" s="665"/>
      <c r="AO167" s="665"/>
      <c r="AP167" s="665"/>
      <c r="AQ167" s="665"/>
      <c r="AR167" s="665"/>
      <c r="AS167" s="665"/>
      <c r="AT167" s="665"/>
      <c r="AU167" s="665"/>
      <c r="AV167" s="666"/>
      <c r="AW167" s="223"/>
      <c r="AX167" s="89"/>
      <c r="AY167" s="89"/>
      <c r="AZ167" s="89"/>
      <c r="BA167" s="89"/>
      <c r="BB167" s="89"/>
      <c r="BC167" s="89"/>
      <c r="BD167" s="102"/>
      <c r="BE167" s="102"/>
      <c r="BF167" s="102"/>
      <c r="BG167" s="110"/>
      <c r="BH167" s="110"/>
      <c r="BI167" s="110"/>
      <c r="BJ167" s="110"/>
      <c r="BK167" s="110"/>
      <c r="BL167" s="110"/>
      <c r="BM167" s="110"/>
      <c r="BN167" s="110"/>
      <c r="BO167" s="110"/>
      <c r="BP167" s="110"/>
      <c r="BQ167" s="110"/>
      <c r="BR167" s="110"/>
      <c r="BS167" s="110"/>
      <c r="BT167" s="110"/>
      <c r="BU167" s="110"/>
      <c r="BV167" s="110"/>
      <c r="BW167" s="110"/>
      <c r="BX167" s="110"/>
      <c r="BY167" s="110"/>
      <c r="BZ167" s="110"/>
      <c r="CA167" s="110"/>
      <c r="CB167" s="110"/>
      <c r="CC167" s="110"/>
      <c r="CD167" s="110"/>
      <c r="CE167" s="110"/>
      <c r="CF167" s="110"/>
      <c r="CG167" s="110"/>
      <c r="CH167" s="110"/>
      <c r="CI167" s="110"/>
      <c r="CJ167" s="110"/>
      <c r="CK167" s="110"/>
      <c r="CL167" s="110"/>
      <c r="CM167" s="110"/>
      <c r="CN167" s="110"/>
      <c r="CO167" s="110"/>
      <c r="CP167" s="110"/>
      <c r="CQ167" s="110"/>
      <c r="CR167" s="110"/>
      <c r="CS167" s="110"/>
      <c r="CT167" s="110"/>
    </row>
    <row r="168" spans="1:98" s="99" customFormat="1" ht="60" customHeight="1" thickBot="1">
      <c r="A168" s="205"/>
      <c r="B168" s="205"/>
      <c r="C168" s="558"/>
      <c r="D168" s="559"/>
      <c r="E168" s="559"/>
      <c r="F168" s="559"/>
      <c r="G168" s="559"/>
      <c r="H168" s="559"/>
      <c r="I168" s="559"/>
      <c r="J168" s="559"/>
      <c r="K168" s="731"/>
      <c r="L168" s="732"/>
      <c r="M168" s="738"/>
      <c r="N168" s="668"/>
      <c r="O168" s="668"/>
      <c r="P168" s="668"/>
      <c r="Q168" s="668"/>
      <c r="R168" s="668"/>
      <c r="S168" s="668"/>
      <c r="T168" s="668"/>
      <c r="U168" s="668"/>
      <c r="V168" s="668"/>
      <c r="W168" s="668"/>
      <c r="X168" s="668"/>
      <c r="Y168" s="668"/>
      <c r="Z168" s="668"/>
      <c r="AA168" s="668"/>
      <c r="AB168" s="668"/>
      <c r="AC168" s="668"/>
      <c r="AD168" s="668"/>
      <c r="AE168" s="668"/>
      <c r="AF168" s="668"/>
      <c r="AG168" s="668"/>
      <c r="AH168" s="668"/>
      <c r="AI168" s="668"/>
      <c r="AJ168" s="668"/>
      <c r="AK168" s="668"/>
      <c r="AL168" s="668"/>
      <c r="AM168" s="668"/>
      <c r="AN168" s="668"/>
      <c r="AO168" s="668"/>
      <c r="AP168" s="668"/>
      <c r="AQ168" s="668"/>
      <c r="AR168" s="668"/>
      <c r="AS168" s="668"/>
      <c r="AT168" s="668"/>
      <c r="AU168" s="668"/>
      <c r="AV168" s="669"/>
      <c r="AX168" s="90"/>
      <c r="AY168" s="90"/>
      <c r="AZ168" s="90"/>
      <c r="BA168" s="90"/>
      <c r="BB168" s="90"/>
      <c r="BC168" s="90"/>
      <c r="BD168" s="102"/>
      <c r="BE168" s="102"/>
      <c r="BF168" s="102"/>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row>
    <row r="169" spans="1:98" ht="8.4499999999999993" customHeight="1">
      <c r="A169" s="178"/>
      <c r="B169" s="178"/>
      <c r="C169" s="240"/>
      <c r="D169" s="240"/>
      <c r="E169" s="240"/>
      <c r="F169" s="240"/>
      <c r="G169" s="240"/>
      <c r="H169" s="240"/>
      <c r="I169" s="240"/>
      <c r="J169" s="240"/>
      <c r="K169" s="100"/>
      <c r="L169" s="100"/>
      <c r="M169" s="100"/>
      <c r="N169" s="100"/>
      <c r="O169" s="100"/>
      <c r="P169" s="100"/>
      <c r="Q169" s="100"/>
      <c r="R169" s="100"/>
      <c r="S169" s="147"/>
      <c r="T169" s="147"/>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95"/>
    </row>
    <row r="170" spans="1:98" ht="6" customHeight="1"/>
    <row r="171" spans="1:98" ht="20.100000000000001" customHeight="1">
      <c r="A171" s="178"/>
      <c r="B171" s="178"/>
      <c r="C171" s="538" t="s">
        <v>504</v>
      </c>
      <c r="D171" s="538"/>
      <c r="E171" s="538"/>
      <c r="F171" s="538"/>
      <c r="G171" s="538"/>
      <c r="H171" s="538"/>
      <c r="I171" s="538"/>
      <c r="J171" s="538"/>
      <c r="K171" s="538"/>
      <c r="L171" s="538"/>
      <c r="M171" s="538"/>
      <c r="N171" s="538"/>
      <c r="O171" s="538"/>
      <c r="P171" s="538"/>
      <c r="Q171" s="538"/>
      <c r="R171" s="538"/>
      <c r="S171" s="538"/>
      <c r="T171" s="538"/>
      <c r="U171" s="538"/>
      <c r="V171" s="538"/>
      <c r="W171" s="538"/>
      <c r="X171" s="538"/>
      <c r="Y171" s="538"/>
      <c r="Z171" s="538"/>
      <c r="AA171" s="538"/>
      <c r="AB171" s="538"/>
      <c r="AC171" s="538"/>
      <c r="AD171" s="538"/>
      <c r="AE171" s="538"/>
      <c r="AF171" s="538"/>
      <c r="AG171" s="538"/>
      <c r="AH171" s="538"/>
      <c r="AI171" s="538"/>
      <c r="AJ171" s="538"/>
      <c r="AK171" s="538"/>
      <c r="AL171" s="538"/>
      <c r="AM171" s="538"/>
      <c r="AN171" s="538"/>
      <c r="AO171" s="538"/>
      <c r="AP171" s="538"/>
      <c r="AQ171" s="538"/>
      <c r="AR171" s="538"/>
      <c r="AS171" s="538"/>
      <c r="AT171" s="538"/>
      <c r="AU171" s="538"/>
      <c r="AV171" s="538"/>
      <c r="AW171" s="95"/>
      <c r="AX171" s="177"/>
    </row>
    <row r="172" spans="1:98" ht="59.25" customHeight="1">
      <c r="A172" s="178"/>
      <c r="B172" s="178"/>
      <c r="C172" s="528" t="s">
        <v>22</v>
      </c>
      <c r="D172" s="529"/>
      <c r="E172" s="529"/>
      <c r="F172" s="529"/>
      <c r="G172" s="529"/>
      <c r="H172" s="529"/>
      <c r="I172" s="529"/>
      <c r="J172" s="530"/>
      <c r="K172" s="1235" t="s">
        <v>510</v>
      </c>
      <c r="L172" s="1236"/>
      <c r="M172" s="1236"/>
      <c r="N172" s="1236"/>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7"/>
      <c r="AW172" s="209" t="s">
        <v>169</v>
      </c>
    </row>
    <row r="173" spans="1:98" ht="5.45" customHeight="1">
      <c r="A173" s="178"/>
      <c r="B173" s="178"/>
      <c r="C173" s="531"/>
      <c r="D173" s="532"/>
      <c r="E173" s="532"/>
      <c r="F173" s="532"/>
      <c r="G173" s="532"/>
      <c r="H173" s="532"/>
      <c r="I173" s="532"/>
      <c r="J173" s="533"/>
      <c r="K173" s="1126"/>
      <c r="L173" s="1127"/>
      <c r="M173" s="1127"/>
      <c r="N173" s="1127"/>
      <c r="O173" s="1127"/>
      <c r="P173" s="1127"/>
      <c r="Q173" s="1127"/>
      <c r="R173" s="1127"/>
      <c r="S173" s="1127"/>
      <c r="T173" s="1127"/>
      <c r="U173" s="1127"/>
      <c r="V173" s="1127"/>
      <c r="W173" s="1127"/>
      <c r="X173" s="1127"/>
      <c r="Y173" s="1127"/>
      <c r="Z173" s="1127"/>
      <c r="AA173" s="1127"/>
      <c r="AB173" s="1127"/>
      <c r="AC173" s="1127"/>
      <c r="AD173" s="1127"/>
      <c r="AE173" s="1127"/>
      <c r="AF173" s="1127"/>
      <c r="AG173" s="1127"/>
      <c r="AH173" s="1127"/>
      <c r="AI173" s="1127"/>
      <c r="AJ173" s="1127"/>
      <c r="AK173" s="1127"/>
      <c r="AL173" s="1127"/>
      <c r="AM173" s="1127"/>
      <c r="AN173" s="1127"/>
      <c r="AO173" s="1127"/>
      <c r="AP173" s="1127"/>
      <c r="AQ173" s="1127"/>
      <c r="AR173" s="1127"/>
      <c r="AS173" s="1127"/>
      <c r="AT173" s="1127"/>
      <c r="AU173" s="1127"/>
      <c r="AV173" s="1128"/>
      <c r="AY173" s="176"/>
    </row>
    <row r="174" spans="1:98" s="99" customFormat="1" ht="119.25" customHeight="1">
      <c r="A174" s="205"/>
      <c r="B174" s="205"/>
      <c r="C174" s="531"/>
      <c r="D174" s="532"/>
      <c r="E174" s="532"/>
      <c r="F174" s="532"/>
      <c r="G174" s="532"/>
      <c r="H174" s="532"/>
      <c r="I174" s="532"/>
      <c r="J174" s="533"/>
      <c r="K174" s="1117"/>
      <c r="L174" s="1118"/>
      <c r="M174" s="1118"/>
      <c r="N174" s="1118"/>
      <c r="O174" s="1118"/>
      <c r="P174" s="1118"/>
      <c r="Q174" s="1118"/>
      <c r="R174" s="1118"/>
      <c r="S174" s="1118"/>
      <c r="T174" s="1118"/>
      <c r="U174" s="1118"/>
      <c r="V174" s="1118"/>
      <c r="W174" s="1118"/>
      <c r="X174" s="1118"/>
      <c r="Y174" s="1118"/>
      <c r="Z174" s="1118"/>
      <c r="AA174" s="1118"/>
      <c r="AB174" s="1118"/>
      <c r="AC174" s="1118"/>
      <c r="AD174" s="1118"/>
      <c r="AE174" s="1118"/>
      <c r="AF174" s="1118"/>
      <c r="AG174" s="1118"/>
      <c r="AH174" s="1118"/>
      <c r="AI174" s="1118"/>
      <c r="AJ174" s="1118"/>
      <c r="AK174" s="1118"/>
      <c r="AL174" s="1118"/>
      <c r="AM174" s="1118"/>
      <c r="AN174" s="1118"/>
      <c r="AO174" s="1118"/>
      <c r="AP174" s="1118"/>
      <c r="AQ174" s="1118"/>
      <c r="AR174" s="1118"/>
      <c r="AS174" s="1118"/>
      <c r="AT174" s="1118"/>
      <c r="AU174" s="1118"/>
      <c r="AV174" s="1119"/>
      <c r="AW174" s="92">
        <f>+LEN(K174)</f>
        <v>0</v>
      </c>
      <c r="AX174" s="90"/>
      <c r="AY174" s="90"/>
      <c r="AZ174" s="90"/>
      <c r="BA174" s="90"/>
      <c r="BB174" s="90"/>
      <c r="BC174" s="90"/>
      <c r="BD174" s="102"/>
      <c r="BE174" s="102"/>
      <c r="BF174" s="102"/>
      <c r="BG174" s="110"/>
      <c r="BH174" s="110"/>
      <c r="BI174" s="110"/>
      <c r="BJ174" s="110"/>
      <c r="BK174" s="110"/>
      <c r="BL174" s="110"/>
      <c r="BM174" s="110"/>
      <c r="BN174" s="110"/>
      <c r="BO174" s="110"/>
      <c r="BP174" s="110"/>
      <c r="BQ174" s="110"/>
      <c r="BR174" s="110"/>
      <c r="BS174" s="110"/>
      <c r="BT174" s="110"/>
      <c r="BU174" s="110"/>
      <c r="BV174" s="110"/>
      <c r="BW174" s="110"/>
      <c r="BX174" s="110"/>
      <c r="BY174" s="110"/>
      <c r="BZ174" s="110"/>
      <c r="CA174" s="110"/>
      <c r="CB174" s="110"/>
      <c r="CC174" s="110"/>
      <c r="CD174" s="110"/>
      <c r="CE174" s="110"/>
      <c r="CF174" s="110"/>
      <c r="CG174" s="110"/>
      <c r="CH174" s="110"/>
      <c r="CI174" s="110"/>
      <c r="CJ174" s="110"/>
      <c r="CK174" s="110"/>
      <c r="CL174" s="110"/>
      <c r="CM174" s="110"/>
      <c r="CN174" s="110"/>
      <c r="CO174" s="110"/>
      <c r="CP174" s="110"/>
      <c r="CQ174" s="110"/>
      <c r="CR174" s="110"/>
      <c r="CS174" s="110"/>
      <c r="CT174" s="110"/>
    </row>
    <row r="175" spans="1:98" s="99" customFormat="1" ht="180" customHeight="1">
      <c r="A175" s="205"/>
      <c r="B175" s="205"/>
      <c r="C175" s="534"/>
      <c r="D175" s="535"/>
      <c r="E175" s="535"/>
      <c r="F175" s="535"/>
      <c r="G175" s="535"/>
      <c r="H175" s="535"/>
      <c r="I175" s="535"/>
      <c r="J175" s="536"/>
      <c r="K175" s="667"/>
      <c r="L175" s="668"/>
      <c r="M175" s="668"/>
      <c r="N175" s="668"/>
      <c r="O175" s="668"/>
      <c r="P175" s="668"/>
      <c r="Q175" s="668"/>
      <c r="R175" s="668"/>
      <c r="S175" s="668"/>
      <c r="T175" s="668"/>
      <c r="U175" s="668"/>
      <c r="V175" s="668"/>
      <c r="W175" s="668"/>
      <c r="X175" s="668"/>
      <c r="Y175" s="668"/>
      <c r="Z175" s="668"/>
      <c r="AA175" s="668"/>
      <c r="AB175" s="668"/>
      <c r="AC175" s="668"/>
      <c r="AD175" s="668"/>
      <c r="AE175" s="668"/>
      <c r="AF175" s="668"/>
      <c r="AG175" s="668"/>
      <c r="AH175" s="668"/>
      <c r="AI175" s="668"/>
      <c r="AJ175" s="668"/>
      <c r="AK175" s="668"/>
      <c r="AL175" s="668"/>
      <c r="AM175" s="668"/>
      <c r="AN175" s="668"/>
      <c r="AO175" s="668"/>
      <c r="AP175" s="668"/>
      <c r="AQ175" s="668"/>
      <c r="AR175" s="668"/>
      <c r="AS175" s="668"/>
      <c r="AT175" s="668"/>
      <c r="AU175" s="668"/>
      <c r="AV175" s="669"/>
      <c r="AW175" s="233" t="str">
        <f>+IF(AW174&gt;600,"設定文字数を超過しています","")</f>
        <v/>
      </c>
      <c r="AX175" s="90"/>
      <c r="AY175" s="90"/>
      <c r="AZ175" s="90"/>
      <c r="BA175" s="90"/>
      <c r="BB175" s="90"/>
      <c r="BC175" s="90"/>
      <c r="BD175" s="102"/>
      <c r="BE175" s="102"/>
      <c r="BF175" s="102"/>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10"/>
      <c r="CK175" s="110"/>
      <c r="CL175" s="110"/>
      <c r="CM175" s="110"/>
      <c r="CN175" s="110"/>
      <c r="CO175" s="110"/>
      <c r="CP175" s="110"/>
      <c r="CQ175" s="110"/>
      <c r="CR175" s="110"/>
      <c r="CS175" s="110"/>
      <c r="CT175" s="110"/>
    </row>
    <row r="176" spans="1:98" s="242" customFormat="1" ht="57.75" customHeight="1">
      <c r="A176" s="241"/>
      <c r="B176" s="241"/>
      <c r="C176" s="528" t="s">
        <v>22</v>
      </c>
      <c r="D176" s="529"/>
      <c r="E176" s="529"/>
      <c r="F176" s="529"/>
      <c r="G176" s="529"/>
      <c r="H176" s="529"/>
      <c r="I176" s="529"/>
      <c r="J176" s="530"/>
      <c r="K176" s="1126" t="s">
        <v>505</v>
      </c>
      <c r="L176" s="1127"/>
      <c r="M176" s="1127"/>
      <c r="N176" s="1127"/>
      <c r="O176" s="1127"/>
      <c r="P176" s="1127"/>
      <c r="Q176" s="1127"/>
      <c r="R176" s="1127"/>
      <c r="S176" s="1127"/>
      <c r="T176" s="1127"/>
      <c r="U176" s="1127"/>
      <c r="V176" s="1127"/>
      <c r="W176" s="1127"/>
      <c r="X176" s="1127"/>
      <c r="Y176" s="1127"/>
      <c r="Z176" s="1127"/>
      <c r="AA176" s="1127"/>
      <c r="AB176" s="1127"/>
      <c r="AC176" s="1127"/>
      <c r="AD176" s="1127"/>
      <c r="AE176" s="1127"/>
      <c r="AF176" s="1127"/>
      <c r="AG176" s="1127"/>
      <c r="AH176" s="1127"/>
      <c r="AI176" s="1127"/>
      <c r="AJ176" s="1127"/>
      <c r="AK176" s="1127"/>
      <c r="AL176" s="1127"/>
      <c r="AM176" s="1127"/>
      <c r="AN176" s="1127"/>
      <c r="AO176" s="1127"/>
      <c r="AP176" s="1127"/>
      <c r="AQ176" s="1127"/>
      <c r="AR176" s="1127"/>
      <c r="AS176" s="1127"/>
      <c r="AT176" s="1127"/>
      <c r="AU176" s="1127"/>
      <c r="AV176" s="1128"/>
      <c r="AW176" s="209" t="s">
        <v>169</v>
      </c>
      <c r="AX176" s="176"/>
      <c r="AY176" s="95"/>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row>
    <row r="177" spans="1:98" s="99" customFormat="1" ht="120" customHeight="1">
      <c r="A177" s="205"/>
      <c r="B177" s="205"/>
      <c r="C177" s="531"/>
      <c r="D177" s="532"/>
      <c r="E177" s="532"/>
      <c r="F177" s="532"/>
      <c r="G177" s="532"/>
      <c r="H177" s="532"/>
      <c r="I177" s="532"/>
      <c r="J177" s="533"/>
      <c r="K177" s="664"/>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665"/>
      <c r="AL177" s="665"/>
      <c r="AM177" s="665"/>
      <c r="AN177" s="665"/>
      <c r="AO177" s="665"/>
      <c r="AP177" s="665"/>
      <c r="AQ177" s="665"/>
      <c r="AR177" s="665"/>
      <c r="AS177" s="665"/>
      <c r="AT177" s="665"/>
      <c r="AU177" s="665"/>
      <c r="AV177" s="666"/>
      <c r="AW177" s="234">
        <f>+LEN(K177)</f>
        <v>0</v>
      </c>
      <c r="AX177" s="90"/>
      <c r="AY177" s="90"/>
      <c r="AZ177" s="90"/>
      <c r="BA177" s="90"/>
      <c r="BB177" s="90"/>
      <c r="BC177" s="90"/>
      <c r="BD177" s="102"/>
      <c r="BE177" s="102"/>
      <c r="BF177" s="102"/>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10"/>
      <c r="CK177" s="110"/>
      <c r="CL177" s="110"/>
      <c r="CM177" s="110"/>
      <c r="CN177" s="110"/>
      <c r="CO177" s="110"/>
      <c r="CP177" s="110"/>
      <c r="CQ177" s="110"/>
      <c r="CR177" s="110"/>
      <c r="CS177" s="110"/>
      <c r="CT177" s="110"/>
    </row>
    <row r="178" spans="1:98" s="99" customFormat="1" ht="78" customHeight="1">
      <c r="A178" s="205"/>
      <c r="B178" s="205"/>
      <c r="C178" s="531"/>
      <c r="D178" s="532"/>
      <c r="E178" s="532"/>
      <c r="F178" s="532"/>
      <c r="G178" s="532"/>
      <c r="H178" s="532"/>
      <c r="I178" s="532"/>
      <c r="J178" s="533"/>
      <c r="K178" s="664"/>
      <c r="L178" s="665"/>
      <c r="M178" s="665"/>
      <c r="N178" s="665"/>
      <c r="O178" s="665"/>
      <c r="P178" s="665"/>
      <c r="Q178" s="665"/>
      <c r="R178" s="665"/>
      <c r="S178" s="665"/>
      <c r="T178" s="665"/>
      <c r="U178" s="665"/>
      <c r="V178" s="665"/>
      <c r="W178" s="665"/>
      <c r="X178" s="665"/>
      <c r="Y178" s="665"/>
      <c r="Z178" s="665"/>
      <c r="AA178" s="665"/>
      <c r="AB178" s="665"/>
      <c r="AC178" s="665"/>
      <c r="AD178" s="665"/>
      <c r="AE178" s="665"/>
      <c r="AF178" s="665"/>
      <c r="AG178" s="665"/>
      <c r="AH178" s="665"/>
      <c r="AI178" s="665"/>
      <c r="AJ178" s="665"/>
      <c r="AK178" s="665"/>
      <c r="AL178" s="665"/>
      <c r="AM178" s="665"/>
      <c r="AN178" s="665"/>
      <c r="AO178" s="665"/>
      <c r="AP178" s="665"/>
      <c r="AQ178" s="665"/>
      <c r="AR178" s="665"/>
      <c r="AS178" s="665"/>
      <c r="AT178" s="665"/>
      <c r="AU178" s="665"/>
      <c r="AV178" s="666"/>
      <c r="AW178" s="233" t="str">
        <f>+IF(AW177&gt;600,"設定文字数を超過しています","")</f>
        <v/>
      </c>
      <c r="AX178" s="90"/>
      <c r="AY178" s="90"/>
      <c r="AZ178" s="90"/>
      <c r="BA178" s="90"/>
      <c r="BB178" s="90"/>
      <c r="BC178" s="90"/>
      <c r="BD178" s="102"/>
      <c r="BE178" s="102"/>
      <c r="BF178" s="102"/>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10"/>
      <c r="CK178" s="110"/>
      <c r="CL178" s="110"/>
      <c r="CM178" s="110"/>
      <c r="CN178" s="110"/>
      <c r="CO178" s="110"/>
      <c r="CP178" s="110"/>
      <c r="CQ178" s="110"/>
      <c r="CR178" s="110"/>
      <c r="CS178" s="110"/>
      <c r="CT178" s="110"/>
    </row>
    <row r="179" spans="1:98" s="99" customFormat="1" ht="120" customHeight="1">
      <c r="A179" s="205"/>
      <c r="B179" s="205"/>
      <c r="C179" s="534"/>
      <c r="D179" s="535"/>
      <c r="E179" s="535"/>
      <c r="F179" s="535"/>
      <c r="G179" s="535"/>
      <c r="H179" s="535"/>
      <c r="I179" s="535"/>
      <c r="J179" s="536"/>
      <c r="K179" s="667"/>
      <c r="L179" s="668"/>
      <c r="M179" s="668"/>
      <c r="N179" s="668"/>
      <c r="O179" s="668"/>
      <c r="P179" s="668"/>
      <c r="Q179" s="668"/>
      <c r="R179" s="668"/>
      <c r="S179" s="668"/>
      <c r="T179" s="668"/>
      <c r="U179" s="668"/>
      <c r="V179" s="668"/>
      <c r="W179" s="668"/>
      <c r="X179" s="668"/>
      <c r="Y179" s="668"/>
      <c r="Z179" s="668"/>
      <c r="AA179" s="668"/>
      <c r="AB179" s="668"/>
      <c r="AC179" s="668"/>
      <c r="AD179" s="668"/>
      <c r="AE179" s="668"/>
      <c r="AF179" s="668"/>
      <c r="AG179" s="668"/>
      <c r="AH179" s="668"/>
      <c r="AI179" s="668"/>
      <c r="AJ179" s="668"/>
      <c r="AK179" s="668"/>
      <c r="AL179" s="668"/>
      <c r="AM179" s="668"/>
      <c r="AN179" s="668"/>
      <c r="AO179" s="668"/>
      <c r="AP179" s="668"/>
      <c r="AQ179" s="668"/>
      <c r="AR179" s="668"/>
      <c r="AS179" s="668"/>
      <c r="AT179" s="668"/>
      <c r="AU179" s="668"/>
      <c r="AV179" s="669"/>
      <c r="AW179" s="90"/>
      <c r="AX179" s="90"/>
      <c r="AY179" s="90"/>
      <c r="AZ179" s="90"/>
      <c r="BA179" s="90"/>
      <c r="BB179" s="90"/>
      <c r="BC179" s="90"/>
      <c r="BD179" s="102"/>
      <c r="BE179" s="102"/>
      <c r="BF179" s="102"/>
      <c r="BG179" s="110"/>
      <c r="BH179" s="110"/>
      <c r="BI179" s="110"/>
      <c r="BJ179" s="110"/>
      <c r="BK179" s="110"/>
      <c r="BL179" s="110"/>
      <c r="BM179" s="110"/>
      <c r="BN179" s="110"/>
      <c r="BO179" s="110"/>
      <c r="BP179" s="110"/>
      <c r="BQ179" s="110"/>
      <c r="BR179" s="110"/>
      <c r="BS179" s="110"/>
      <c r="BT179" s="110"/>
      <c r="BU179" s="110"/>
      <c r="BV179" s="110"/>
      <c r="BW179" s="110"/>
      <c r="BX179" s="110"/>
      <c r="BY179" s="110"/>
      <c r="BZ179" s="110"/>
      <c r="CA179" s="110"/>
      <c r="CB179" s="110"/>
      <c r="CC179" s="110"/>
      <c r="CD179" s="110"/>
      <c r="CE179" s="110"/>
      <c r="CF179" s="110"/>
      <c r="CG179" s="110"/>
      <c r="CH179" s="110"/>
      <c r="CI179" s="110"/>
      <c r="CJ179" s="110"/>
      <c r="CK179" s="110"/>
      <c r="CL179" s="110"/>
      <c r="CM179" s="110"/>
      <c r="CN179" s="110"/>
      <c r="CO179" s="110"/>
      <c r="CP179" s="110"/>
      <c r="CQ179" s="110"/>
      <c r="CR179" s="110"/>
      <c r="CS179" s="110"/>
      <c r="CT179" s="110"/>
    </row>
    <row r="180" spans="1:98" s="99" customFormat="1" ht="24" customHeight="1">
      <c r="A180" s="205"/>
      <c r="B180" s="205"/>
      <c r="C180" s="652" t="s">
        <v>280</v>
      </c>
      <c r="D180" s="654"/>
      <c r="E180" s="1133" t="s">
        <v>281</v>
      </c>
      <c r="F180" s="1133"/>
      <c r="G180" s="1133"/>
      <c r="H180" s="1133"/>
      <c r="I180" s="1133"/>
      <c r="J180" s="1134"/>
      <c r="K180" s="1135" t="s">
        <v>282</v>
      </c>
      <c r="L180" s="1136"/>
      <c r="M180" s="1136"/>
      <c r="N180" s="1136"/>
      <c r="O180" s="1136"/>
      <c r="P180" s="1136"/>
      <c r="Q180" s="1136"/>
      <c r="R180" s="1136"/>
      <c r="S180" s="1136"/>
      <c r="T180" s="1136"/>
      <c r="U180" s="1136"/>
      <c r="V180" s="1136"/>
      <c r="W180" s="1137"/>
      <c r="X180" s="1135" t="s">
        <v>1255</v>
      </c>
      <c r="Y180" s="1136"/>
      <c r="Z180" s="1136"/>
      <c r="AA180" s="1136"/>
      <c r="AB180" s="1136"/>
      <c r="AC180" s="1136"/>
      <c r="AD180" s="1136"/>
      <c r="AE180" s="1136"/>
      <c r="AF180" s="1136"/>
      <c r="AG180" s="1136"/>
      <c r="AH180" s="1136"/>
      <c r="AI180" s="1136"/>
      <c r="AJ180" s="1137"/>
      <c r="AK180" s="1135" t="s">
        <v>1254</v>
      </c>
      <c r="AL180" s="1136"/>
      <c r="AM180" s="1136"/>
      <c r="AN180" s="1136"/>
      <c r="AO180" s="1136"/>
      <c r="AP180" s="1136"/>
      <c r="AQ180" s="1136"/>
      <c r="AR180" s="1136"/>
      <c r="AS180" s="1136"/>
      <c r="AT180" s="1136"/>
      <c r="AU180" s="1136"/>
      <c r="AV180" s="1137"/>
      <c r="AW180" s="109"/>
      <c r="AX180" s="109"/>
      <c r="AY180" s="109"/>
      <c r="AZ180" s="109"/>
      <c r="BA180" s="109"/>
      <c r="BB180" s="109"/>
      <c r="BC180" s="109"/>
      <c r="BD180" s="102"/>
      <c r="BE180" s="102"/>
      <c r="BF180" s="102"/>
      <c r="BG180" s="110"/>
      <c r="BH180" s="110"/>
      <c r="BI180" s="110"/>
      <c r="BJ180" s="110"/>
      <c r="BK180" s="110"/>
      <c r="BL180" s="110"/>
      <c r="BM180" s="110"/>
      <c r="BN180" s="110"/>
      <c r="BO180" s="110"/>
      <c r="BP180" s="110"/>
      <c r="BQ180" s="110"/>
      <c r="BR180" s="110"/>
      <c r="BS180" s="110"/>
      <c r="BT180" s="110"/>
      <c r="BU180" s="110"/>
      <c r="BV180" s="110"/>
      <c r="BW180" s="110"/>
      <c r="BX180" s="110"/>
      <c r="BY180" s="110"/>
      <c r="BZ180" s="110"/>
    </row>
    <row r="181" spans="1:98" s="99" customFormat="1" ht="24" customHeight="1">
      <c r="A181" s="205"/>
      <c r="B181" s="205"/>
      <c r="C181" s="1129"/>
      <c r="D181" s="1130"/>
      <c r="E181" s="1138" t="s">
        <v>256</v>
      </c>
      <c r="F181" s="1139"/>
      <c r="G181" s="1139"/>
      <c r="H181" s="1139"/>
      <c r="I181" s="1139"/>
      <c r="J181" s="1139"/>
      <c r="K181" s="1140">
        <f>ROUNDDOWN(助成金要望額調書!F24,-3)</f>
        <v>0</v>
      </c>
      <c r="L181" s="1141"/>
      <c r="M181" s="1141"/>
      <c r="N181" s="1141"/>
      <c r="O181" s="1141"/>
      <c r="P181" s="1141"/>
      <c r="Q181" s="1141"/>
      <c r="R181" s="1141"/>
      <c r="S181" s="1141"/>
      <c r="T181" s="1142" t="s">
        <v>257</v>
      </c>
      <c r="U181" s="1142"/>
      <c r="V181" s="1142"/>
      <c r="W181" s="1143"/>
      <c r="X181" s="1144"/>
      <c r="Y181" s="1145"/>
      <c r="Z181" s="1145"/>
      <c r="AA181" s="1145"/>
      <c r="AB181" s="1145"/>
      <c r="AC181" s="1145"/>
      <c r="AD181" s="1145"/>
      <c r="AE181" s="1145"/>
      <c r="AF181" s="1145"/>
      <c r="AG181" s="1146" t="s">
        <v>257</v>
      </c>
      <c r="AH181" s="1146"/>
      <c r="AI181" s="1146"/>
      <c r="AJ181" s="1147"/>
      <c r="AK181" s="1144"/>
      <c r="AL181" s="1145"/>
      <c r="AM181" s="1145"/>
      <c r="AN181" s="1145"/>
      <c r="AO181" s="1145"/>
      <c r="AP181" s="1145"/>
      <c r="AQ181" s="1145"/>
      <c r="AR181" s="1145"/>
      <c r="AS181" s="1146" t="s">
        <v>257</v>
      </c>
      <c r="AT181" s="1146"/>
      <c r="AU181" s="1146"/>
      <c r="AV181" s="1147"/>
      <c r="AW181" s="111"/>
      <c r="AX181" s="111"/>
      <c r="AY181" s="111"/>
      <c r="AZ181" s="111"/>
      <c r="BA181" s="111"/>
      <c r="BB181" s="111"/>
      <c r="BC181" s="111"/>
      <c r="BD181" s="102"/>
      <c r="BE181" s="102"/>
      <c r="BF181" s="102"/>
      <c r="BG181" s="110"/>
      <c r="BH181" s="110"/>
      <c r="BI181" s="110"/>
      <c r="BJ181" s="110"/>
      <c r="BK181" s="110"/>
      <c r="BL181" s="110"/>
      <c r="BM181" s="110"/>
      <c r="BN181" s="110"/>
      <c r="BO181" s="110"/>
      <c r="BP181" s="110"/>
      <c r="BQ181" s="110"/>
      <c r="BR181" s="110"/>
      <c r="BS181" s="110"/>
      <c r="BT181" s="110"/>
      <c r="BU181" s="110"/>
      <c r="BV181" s="110"/>
      <c r="BW181" s="110"/>
      <c r="BX181" s="110"/>
      <c r="BY181" s="110"/>
      <c r="BZ181" s="110"/>
    </row>
    <row r="182" spans="1:98" s="99" customFormat="1" ht="24" customHeight="1" thickBot="1">
      <c r="A182" s="205"/>
      <c r="B182" s="205"/>
      <c r="C182" s="1129"/>
      <c r="D182" s="1130"/>
      <c r="E182" s="243"/>
      <c r="F182" s="1148" t="s">
        <v>258</v>
      </c>
      <c r="G182" s="1149"/>
      <c r="H182" s="1149"/>
      <c r="I182" s="1149"/>
      <c r="J182" s="1150"/>
      <c r="K182" s="1153">
        <f>ROUNDDOWN(助成金要望額調書!F32,-3)</f>
        <v>0</v>
      </c>
      <c r="L182" s="1154"/>
      <c r="M182" s="1154"/>
      <c r="N182" s="1154"/>
      <c r="O182" s="1154"/>
      <c r="P182" s="1154"/>
      <c r="Q182" s="1154"/>
      <c r="R182" s="1154"/>
      <c r="S182" s="1154"/>
      <c r="T182" s="1155" t="s">
        <v>257</v>
      </c>
      <c r="U182" s="1155"/>
      <c r="V182" s="1155"/>
      <c r="W182" s="1156"/>
      <c r="X182" s="1157"/>
      <c r="Y182" s="1158"/>
      <c r="Z182" s="1158"/>
      <c r="AA182" s="1158"/>
      <c r="AB182" s="1158"/>
      <c r="AC182" s="1158"/>
      <c r="AD182" s="1158"/>
      <c r="AE182" s="1158"/>
      <c r="AF182" s="1158"/>
      <c r="AG182" s="1053" t="s">
        <v>257</v>
      </c>
      <c r="AH182" s="1053"/>
      <c r="AI182" s="1053"/>
      <c r="AJ182" s="1054"/>
      <c r="AK182" s="1157"/>
      <c r="AL182" s="1158"/>
      <c r="AM182" s="1158"/>
      <c r="AN182" s="1158"/>
      <c r="AO182" s="1158"/>
      <c r="AP182" s="1158"/>
      <c r="AQ182" s="1158"/>
      <c r="AR182" s="1158"/>
      <c r="AS182" s="1053" t="s">
        <v>257</v>
      </c>
      <c r="AT182" s="1053"/>
      <c r="AU182" s="1053"/>
      <c r="AV182" s="1054"/>
      <c r="AW182" s="111"/>
      <c r="AX182" s="111"/>
      <c r="AY182" s="111"/>
      <c r="AZ182" s="111"/>
      <c r="BA182" s="111"/>
      <c r="BB182" s="111"/>
      <c r="BC182" s="111"/>
      <c r="BD182" s="102"/>
      <c r="BE182" s="102"/>
      <c r="BF182" s="102"/>
      <c r="BG182" s="110"/>
      <c r="BH182" s="110"/>
      <c r="BI182" s="110"/>
      <c r="BJ182" s="110"/>
      <c r="BK182" s="110"/>
      <c r="BL182" s="110"/>
      <c r="BM182" s="110"/>
      <c r="BN182" s="110"/>
      <c r="BO182" s="110"/>
      <c r="BP182" s="110"/>
      <c r="BQ182" s="110"/>
      <c r="BR182" s="110"/>
      <c r="BS182" s="110"/>
      <c r="BT182" s="110"/>
      <c r="BU182" s="110"/>
      <c r="BV182" s="110"/>
      <c r="BW182" s="110"/>
      <c r="BX182" s="110"/>
      <c r="BY182" s="110"/>
      <c r="BZ182" s="110"/>
    </row>
    <row r="183" spans="1:98" s="99" customFormat="1" ht="24" customHeight="1" thickTop="1" thickBot="1">
      <c r="A183" s="205"/>
      <c r="B183" s="205"/>
      <c r="C183" s="1129"/>
      <c r="D183" s="1130"/>
      <c r="E183" s="244"/>
      <c r="F183" s="1055" t="s">
        <v>208</v>
      </c>
      <c r="G183" s="1056"/>
      <c r="H183" s="1056"/>
      <c r="I183" s="1056"/>
      <c r="J183" s="1056"/>
      <c r="K183" s="1057">
        <f>ROUNDDOWN(助成金要望額調書!J37,-3)</f>
        <v>0</v>
      </c>
      <c r="L183" s="1058"/>
      <c r="M183" s="1058"/>
      <c r="N183" s="1058"/>
      <c r="O183" s="1058"/>
      <c r="P183" s="1058"/>
      <c r="Q183" s="1058"/>
      <c r="R183" s="1058"/>
      <c r="S183" s="1058"/>
      <c r="T183" s="633" t="s">
        <v>257</v>
      </c>
      <c r="U183" s="633"/>
      <c r="V183" s="633"/>
      <c r="W183" s="634"/>
      <c r="X183" s="739">
        <f>X181-X182</f>
        <v>0</v>
      </c>
      <c r="Y183" s="739"/>
      <c r="Z183" s="739"/>
      <c r="AA183" s="739"/>
      <c r="AB183" s="739"/>
      <c r="AC183" s="739"/>
      <c r="AD183" s="739"/>
      <c r="AE183" s="739"/>
      <c r="AF183" s="739"/>
      <c r="AG183" s="635" t="s">
        <v>257</v>
      </c>
      <c r="AH183" s="635"/>
      <c r="AI183" s="635"/>
      <c r="AJ183" s="636"/>
      <c r="AK183" s="818">
        <f>AK181-AK182</f>
        <v>0</v>
      </c>
      <c r="AL183" s="739"/>
      <c r="AM183" s="739"/>
      <c r="AN183" s="739"/>
      <c r="AO183" s="739"/>
      <c r="AP183" s="739"/>
      <c r="AQ183" s="739"/>
      <c r="AR183" s="739"/>
      <c r="AS183" s="635" t="s">
        <v>257</v>
      </c>
      <c r="AT183" s="635"/>
      <c r="AU183" s="635"/>
      <c r="AV183" s="636"/>
      <c r="AW183" s="111"/>
      <c r="AX183" s="111"/>
      <c r="AY183" s="111"/>
      <c r="AZ183" s="111"/>
      <c r="BA183" s="111"/>
      <c r="BB183" s="111"/>
      <c r="BC183" s="111"/>
      <c r="BD183" s="102"/>
      <c r="BE183" s="102"/>
      <c r="BF183" s="102"/>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row>
    <row r="184" spans="1:98" s="99" customFormat="1" ht="24" customHeight="1" thickBot="1">
      <c r="A184" s="205"/>
      <c r="B184" s="205"/>
      <c r="C184" s="1129"/>
      <c r="D184" s="1130"/>
      <c r="E184" s="1151" t="s">
        <v>283</v>
      </c>
      <c r="F184" s="1151"/>
      <c r="G184" s="1151"/>
      <c r="H184" s="1151"/>
      <c r="I184" s="1151"/>
      <c r="J184" s="1152"/>
      <c r="K184" s="1195">
        <f>K183/1000+X183+AK183</f>
        <v>0</v>
      </c>
      <c r="L184" s="1196"/>
      <c r="M184" s="1196"/>
      <c r="N184" s="1196"/>
      <c r="O184" s="1196"/>
      <c r="P184" s="1196"/>
      <c r="Q184" s="1196"/>
      <c r="R184" s="1196"/>
      <c r="S184" s="1196"/>
      <c r="T184" s="1196"/>
      <c r="U184" s="1196"/>
      <c r="V184" s="1196"/>
      <c r="W184" s="1196"/>
      <c r="X184" s="1197"/>
      <c r="Y184" s="1197"/>
      <c r="Z184" s="1197"/>
      <c r="AA184" s="1197"/>
      <c r="AB184" s="1197"/>
      <c r="AC184" s="1197"/>
      <c r="AD184" s="1197"/>
      <c r="AE184" s="1197"/>
      <c r="AF184" s="1197"/>
      <c r="AG184" s="1197"/>
      <c r="AH184" s="1197"/>
      <c r="AI184" s="1197"/>
      <c r="AJ184" s="1197"/>
      <c r="AK184" s="1159" t="s">
        <v>257</v>
      </c>
      <c r="AL184" s="1159"/>
      <c r="AM184" s="1159"/>
      <c r="AN184" s="1159"/>
      <c r="AO184" s="1159"/>
      <c r="AP184" s="1159"/>
      <c r="AQ184" s="1159"/>
      <c r="AR184" s="1159"/>
      <c r="AS184" s="1159"/>
      <c r="AT184" s="1159"/>
      <c r="AU184" s="1159"/>
      <c r="AV184" s="1160"/>
      <c r="AW184" s="112"/>
      <c r="AX184" s="112"/>
      <c r="AY184" s="112"/>
      <c r="AZ184" s="112"/>
      <c r="BA184" s="112"/>
      <c r="BB184" s="112"/>
      <c r="BC184" s="112"/>
      <c r="BD184" s="102"/>
      <c r="BE184" s="102"/>
      <c r="BF184" s="102"/>
      <c r="BG184" s="110"/>
      <c r="BH184" s="110"/>
      <c r="BI184" s="110"/>
      <c r="BJ184" s="110"/>
      <c r="BK184" s="110"/>
      <c r="BL184" s="110"/>
      <c r="BM184" s="110"/>
      <c r="BN184" s="110"/>
      <c r="BO184" s="110"/>
      <c r="BP184" s="110"/>
      <c r="BQ184" s="110"/>
      <c r="BR184" s="110"/>
      <c r="BS184" s="110"/>
      <c r="BT184" s="110"/>
      <c r="BU184" s="110"/>
      <c r="BV184" s="110"/>
      <c r="BW184" s="110"/>
      <c r="BX184" s="110"/>
      <c r="BY184" s="110"/>
      <c r="BZ184" s="110"/>
    </row>
    <row r="185" spans="1:98" s="99" customFormat="1" ht="81" customHeight="1">
      <c r="A185" s="205"/>
      <c r="B185" s="205"/>
      <c r="C185" s="1131"/>
      <c r="D185" s="1132"/>
      <c r="E185" s="1233" t="s">
        <v>1271</v>
      </c>
      <c r="F185" s="1233"/>
      <c r="G185" s="1233"/>
      <c r="H185" s="1233"/>
      <c r="I185" s="1233"/>
      <c r="J185" s="1233"/>
      <c r="K185" s="1233"/>
      <c r="L185" s="1233"/>
      <c r="M185" s="1233"/>
      <c r="N185" s="1233"/>
      <c r="O185" s="1233"/>
      <c r="P185" s="1233"/>
      <c r="Q185" s="1233"/>
      <c r="R185" s="1233"/>
      <c r="S185" s="1233"/>
      <c r="T185" s="1233"/>
      <c r="U185" s="1233"/>
      <c r="V185" s="1233"/>
      <c r="W185" s="1233"/>
      <c r="X185" s="1233"/>
      <c r="Y185" s="1233"/>
      <c r="Z185" s="1233"/>
      <c r="AA185" s="1233"/>
      <c r="AB185" s="1233"/>
      <c r="AC185" s="1233"/>
      <c r="AD185" s="1233"/>
      <c r="AE185" s="1233"/>
      <c r="AF185" s="1233"/>
      <c r="AG185" s="1233"/>
      <c r="AH185" s="1233"/>
      <c r="AI185" s="1233"/>
      <c r="AJ185" s="1233"/>
      <c r="AK185" s="1233"/>
      <c r="AL185" s="1233"/>
      <c r="AM185" s="1233"/>
      <c r="AN185" s="1233"/>
      <c r="AO185" s="1233"/>
      <c r="AP185" s="1233"/>
      <c r="AQ185" s="1233"/>
      <c r="AR185" s="1233"/>
      <c r="AS185" s="1233"/>
      <c r="AT185" s="1233"/>
      <c r="AU185" s="1233"/>
      <c r="AV185" s="1234"/>
      <c r="AW185" s="101"/>
      <c r="AX185" s="101"/>
      <c r="AY185" s="101"/>
      <c r="AZ185" s="101"/>
      <c r="BA185" s="101"/>
      <c r="BB185" s="101"/>
      <c r="BC185" s="101"/>
      <c r="BD185" s="102"/>
      <c r="BE185" s="102"/>
      <c r="BF185" s="102"/>
      <c r="BG185" s="110"/>
      <c r="BH185" s="110"/>
      <c r="BI185" s="110"/>
      <c r="BJ185" s="110"/>
      <c r="BK185" s="110"/>
      <c r="BL185" s="110"/>
      <c r="BM185" s="110"/>
      <c r="BN185" s="110"/>
      <c r="BO185" s="110"/>
      <c r="BP185" s="110"/>
      <c r="BQ185" s="110"/>
      <c r="BR185" s="110"/>
      <c r="BS185" s="110"/>
      <c r="BT185" s="110"/>
      <c r="BU185" s="110"/>
      <c r="BV185" s="110"/>
      <c r="BW185" s="110"/>
      <c r="BX185" s="110"/>
      <c r="BY185" s="110"/>
      <c r="BZ185" s="110"/>
    </row>
    <row r="186" spans="1:98" ht="8.4499999999999993" customHeight="1">
      <c r="A186" s="178"/>
      <c r="B186" s="178"/>
      <c r="C186" s="240"/>
      <c r="D186" s="240"/>
      <c r="E186" s="240"/>
      <c r="F186" s="240"/>
      <c r="G186" s="240"/>
      <c r="H186" s="240"/>
      <c r="I186" s="240"/>
      <c r="J186" s="240"/>
      <c r="K186" s="100"/>
      <c r="L186" s="100"/>
      <c r="M186" s="100"/>
      <c r="N186" s="100"/>
      <c r="O186" s="100"/>
      <c r="P186" s="100"/>
      <c r="Q186" s="100"/>
      <c r="R186" s="100"/>
      <c r="S186" s="147"/>
      <c r="T186" s="147"/>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95"/>
    </row>
    <row r="187" spans="1:98" ht="6" customHeight="1"/>
    <row r="188" spans="1:98" ht="24.75" customHeight="1">
      <c r="A188" s="178"/>
      <c r="B188" s="178"/>
      <c r="C188" s="538" t="s">
        <v>1256</v>
      </c>
      <c r="D188" s="538"/>
      <c r="E188" s="538"/>
      <c r="F188" s="538"/>
      <c r="G188" s="538"/>
      <c r="H188" s="538"/>
      <c r="I188" s="538"/>
      <c r="J188" s="538"/>
      <c r="K188" s="538"/>
      <c r="L188" s="538"/>
      <c r="M188" s="538"/>
      <c r="N188" s="538"/>
      <c r="O188" s="538"/>
      <c r="P188" s="538"/>
      <c r="Q188" s="538"/>
      <c r="R188" s="538"/>
      <c r="S188" s="538"/>
      <c r="T188" s="538"/>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538"/>
      <c r="AR188" s="538"/>
      <c r="AS188" s="538"/>
      <c r="AT188" s="538"/>
      <c r="AU188" s="538"/>
      <c r="AV188" s="538"/>
      <c r="AW188" s="95"/>
      <c r="AX188" s="177"/>
    </row>
    <row r="189" spans="1:98" s="99" customFormat="1" ht="15" customHeight="1">
      <c r="A189" s="205"/>
      <c r="B189" s="205"/>
      <c r="C189" s="1120" t="s">
        <v>474</v>
      </c>
      <c r="D189" s="1121"/>
      <c r="E189" s="1121"/>
      <c r="F189" s="1121"/>
      <c r="G189" s="1121"/>
      <c r="H189" s="1121"/>
      <c r="I189" s="1121"/>
      <c r="J189" s="1121"/>
      <c r="K189" s="1121"/>
      <c r="L189" s="1121"/>
      <c r="M189" s="1121"/>
      <c r="N189" s="1121"/>
      <c r="O189" s="1121"/>
      <c r="P189" s="1121"/>
      <c r="Q189" s="1121"/>
      <c r="R189" s="1121"/>
      <c r="S189" s="1121"/>
      <c r="T189" s="1121"/>
      <c r="U189" s="1121"/>
      <c r="V189" s="1121"/>
      <c r="W189" s="1121"/>
      <c r="X189" s="1121"/>
      <c r="Y189" s="1121"/>
      <c r="Z189" s="1121"/>
      <c r="AA189" s="1121"/>
      <c r="AB189" s="1121"/>
      <c r="AC189" s="1121"/>
      <c r="AD189" s="1121"/>
      <c r="AE189" s="1121"/>
      <c r="AF189" s="1121"/>
      <c r="AG189" s="1121"/>
      <c r="AH189" s="1121"/>
      <c r="AI189" s="1121"/>
      <c r="AJ189" s="1121"/>
      <c r="AK189" s="1121"/>
      <c r="AL189" s="1121"/>
      <c r="AM189" s="1121"/>
      <c r="AN189" s="1121"/>
      <c r="AO189" s="1121"/>
      <c r="AP189" s="1121"/>
      <c r="AQ189" s="1121"/>
      <c r="AR189" s="1121"/>
      <c r="AS189" s="1121"/>
      <c r="AT189" s="1121"/>
      <c r="AU189" s="1121"/>
      <c r="AV189" s="1122"/>
      <c r="AW189" s="89"/>
      <c r="AX189" s="850"/>
      <c r="AY189" s="850"/>
      <c r="AZ189" s="850"/>
      <c r="BA189" s="89"/>
      <c r="BB189" s="89"/>
      <c r="BC189" s="89"/>
      <c r="BD189" s="102"/>
      <c r="BE189" s="102"/>
      <c r="BF189" s="205"/>
      <c r="BG189" s="110"/>
      <c r="BH189" s="110"/>
      <c r="BI189" s="110"/>
      <c r="BJ189" s="95"/>
      <c r="BK189" s="110"/>
      <c r="BL189" s="110"/>
      <c r="BM189" s="110"/>
      <c r="BN189" s="110"/>
      <c r="BO189" s="110"/>
      <c r="BP189" s="110"/>
      <c r="BQ189" s="110"/>
      <c r="BR189" s="110"/>
      <c r="BS189" s="110"/>
      <c r="BT189" s="110"/>
      <c r="BU189" s="110"/>
      <c r="BV189" s="110"/>
      <c r="BW189" s="110"/>
      <c r="BX189" s="110"/>
      <c r="BY189" s="110"/>
      <c r="BZ189" s="110"/>
      <c r="CA189" s="110"/>
      <c r="CB189" s="110"/>
      <c r="CC189" s="110"/>
      <c r="CD189" s="110"/>
      <c r="CE189" s="110"/>
      <c r="CF189" s="110"/>
      <c r="CG189" s="110"/>
      <c r="CH189" s="110"/>
      <c r="CI189" s="110"/>
      <c r="CJ189" s="110"/>
      <c r="CK189" s="110"/>
      <c r="CL189" s="110"/>
      <c r="CM189" s="110"/>
      <c r="CN189" s="110"/>
      <c r="CO189" s="110"/>
      <c r="CP189" s="110"/>
      <c r="CQ189" s="110"/>
      <c r="CR189" s="110"/>
      <c r="CS189" s="110"/>
      <c r="CT189" s="110"/>
    </row>
    <row r="190" spans="1:98" s="99" customFormat="1" ht="12" customHeight="1">
      <c r="A190" s="205"/>
      <c r="B190" s="205"/>
      <c r="C190" s="1123"/>
      <c r="D190" s="1124"/>
      <c r="E190" s="1124"/>
      <c r="F190" s="1124"/>
      <c r="G190" s="1124"/>
      <c r="H190" s="1124"/>
      <c r="I190" s="1124"/>
      <c r="J190" s="1124"/>
      <c r="K190" s="1124"/>
      <c r="L190" s="1124"/>
      <c r="M190" s="1124"/>
      <c r="N190" s="1124"/>
      <c r="O190" s="1124"/>
      <c r="P190" s="1124"/>
      <c r="Q190" s="1124"/>
      <c r="R190" s="1124"/>
      <c r="S190" s="1124"/>
      <c r="T190" s="1124"/>
      <c r="U190" s="1124"/>
      <c r="V190" s="1124"/>
      <c r="W190" s="1124"/>
      <c r="X190" s="1124"/>
      <c r="Y190" s="1124"/>
      <c r="Z190" s="1124"/>
      <c r="AA190" s="1124"/>
      <c r="AB190" s="1124"/>
      <c r="AC190" s="1124"/>
      <c r="AD190" s="1124"/>
      <c r="AE190" s="1124"/>
      <c r="AF190" s="1124"/>
      <c r="AG190" s="1124"/>
      <c r="AH190" s="1124"/>
      <c r="AI190" s="1124"/>
      <c r="AJ190" s="1124"/>
      <c r="AK190" s="1124"/>
      <c r="AL190" s="1124"/>
      <c r="AM190" s="1124"/>
      <c r="AN190" s="1124"/>
      <c r="AO190" s="1124"/>
      <c r="AP190" s="1124"/>
      <c r="AQ190" s="1124"/>
      <c r="AR190" s="1124"/>
      <c r="AS190" s="1124"/>
      <c r="AT190" s="1124"/>
      <c r="AU190" s="1124"/>
      <c r="AV190" s="1125"/>
      <c r="AW190" s="90"/>
      <c r="AX190" s="90"/>
      <c r="AY190" s="90"/>
      <c r="AZ190" s="90"/>
      <c r="BA190" s="90"/>
      <c r="BB190" s="90"/>
      <c r="BC190" s="90"/>
      <c r="BD190" s="102"/>
      <c r="BE190" s="102"/>
      <c r="BF190" s="205"/>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c r="CF190" s="110"/>
      <c r="CG190" s="110"/>
      <c r="CH190" s="110"/>
      <c r="CI190" s="110"/>
      <c r="CJ190" s="110"/>
      <c r="CK190" s="110"/>
      <c r="CL190" s="110"/>
      <c r="CM190" s="110"/>
      <c r="CN190" s="110"/>
      <c r="CO190" s="110"/>
      <c r="CP190" s="110"/>
      <c r="CQ190" s="110"/>
      <c r="CR190" s="110"/>
      <c r="CS190" s="110"/>
      <c r="CT190" s="110"/>
    </row>
    <row r="191" spans="1:98" s="99" customFormat="1" ht="21" customHeight="1">
      <c r="A191" s="205"/>
      <c r="B191" s="205"/>
      <c r="C191" s="1123"/>
      <c r="D191" s="1124"/>
      <c r="E191" s="1124"/>
      <c r="F191" s="1124"/>
      <c r="G191" s="1124"/>
      <c r="H191" s="1124"/>
      <c r="I191" s="1124"/>
      <c r="J191" s="1124"/>
      <c r="K191" s="1124"/>
      <c r="L191" s="1124"/>
      <c r="M191" s="1124"/>
      <c r="N191" s="1124"/>
      <c r="O191" s="1124"/>
      <c r="P191" s="1124"/>
      <c r="Q191" s="1124"/>
      <c r="R191" s="1124"/>
      <c r="S191" s="1124"/>
      <c r="T191" s="1124"/>
      <c r="U191" s="1124"/>
      <c r="V191" s="1124"/>
      <c r="W191" s="1124"/>
      <c r="X191" s="1124"/>
      <c r="Y191" s="1124"/>
      <c r="Z191" s="1124"/>
      <c r="AA191" s="1124"/>
      <c r="AB191" s="1124"/>
      <c r="AC191" s="1124"/>
      <c r="AD191" s="1124"/>
      <c r="AE191" s="1124"/>
      <c r="AF191" s="1124"/>
      <c r="AG191" s="1124"/>
      <c r="AH191" s="1124"/>
      <c r="AI191" s="1124"/>
      <c r="AJ191" s="1124"/>
      <c r="AK191" s="1124"/>
      <c r="AL191" s="1124"/>
      <c r="AM191" s="1124"/>
      <c r="AN191" s="1124"/>
      <c r="AO191" s="1124"/>
      <c r="AP191" s="1124"/>
      <c r="AQ191" s="1124"/>
      <c r="AR191" s="1124"/>
      <c r="AS191" s="1124"/>
      <c r="AT191" s="1124"/>
      <c r="AU191" s="1124"/>
      <c r="AV191" s="1125"/>
      <c r="AW191" s="209" t="s">
        <v>169</v>
      </c>
      <c r="AX191" s="90"/>
      <c r="AY191" s="90"/>
      <c r="AZ191" s="90"/>
      <c r="BA191" s="90"/>
      <c r="BB191" s="90"/>
      <c r="BC191" s="90"/>
      <c r="BD191" s="102"/>
      <c r="BE191" s="102"/>
      <c r="BF191" s="205"/>
      <c r="BG191" s="110"/>
      <c r="BH191" s="110"/>
      <c r="BI191" s="110"/>
      <c r="BJ191" s="110"/>
      <c r="BK191" s="110"/>
      <c r="BL191" s="110"/>
      <c r="BM191" s="110"/>
      <c r="BN191" s="110"/>
      <c r="BO191" s="110"/>
      <c r="BP191" s="110"/>
      <c r="BQ191" s="110"/>
      <c r="BR191" s="110"/>
      <c r="BS191" s="110"/>
      <c r="BT191" s="110"/>
      <c r="BU191" s="110"/>
      <c r="BV191" s="110"/>
      <c r="BW191" s="110"/>
      <c r="BX191" s="110"/>
      <c r="BY191" s="110"/>
      <c r="BZ191" s="110"/>
      <c r="CA191" s="110"/>
      <c r="CB191" s="110"/>
      <c r="CC191" s="110"/>
      <c r="CD191" s="110"/>
      <c r="CE191" s="110"/>
      <c r="CF191" s="110"/>
      <c r="CG191" s="110"/>
      <c r="CH191" s="110"/>
      <c r="CI191" s="110"/>
      <c r="CJ191" s="110"/>
      <c r="CK191" s="110"/>
      <c r="CL191" s="110"/>
      <c r="CM191" s="110"/>
      <c r="CN191" s="110"/>
      <c r="CO191" s="110"/>
      <c r="CP191" s="110"/>
      <c r="CQ191" s="110"/>
      <c r="CR191" s="110"/>
      <c r="CS191" s="110"/>
      <c r="CT191" s="110"/>
    </row>
    <row r="192" spans="1:98" s="99" customFormat="1" ht="54.95" customHeight="1">
      <c r="A192" s="205"/>
      <c r="B192" s="205"/>
      <c r="C192" s="1117"/>
      <c r="D192" s="1118"/>
      <c r="E192" s="1118"/>
      <c r="F192" s="1118"/>
      <c r="G192" s="1118"/>
      <c r="H192" s="1118"/>
      <c r="I192" s="1118"/>
      <c r="J192" s="1118"/>
      <c r="K192" s="1118"/>
      <c r="L192" s="1118"/>
      <c r="M192" s="1118"/>
      <c r="N192" s="1118"/>
      <c r="O192" s="1118"/>
      <c r="P192" s="1118"/>
      <c r="Q192" s="1118"/>
      <c r="R192" s="1118"/>
      <c r="S192" s="1118"/>
      <c r="T192" s="1118"/>
      <c r="U192" s="1118"/>
      <c r="V192" s="1118"/>
      <c r="W192" s="1118"/>
      <c r="X192" s="1118"/>
      <c r="Y192" s="1118"/>
      <c r="Z192" s="1118"/>
      <c r="AA192" s="1118"/>
      <c r="AB192" s="1118"/>
      <c r="AC192" s="1118"/>
      <c r="AD192" s="1118"/>
      <c r="AE192" s="1118"/>
      <c r="AF192" s="1118"/>
      <c r="AG192" s="1118"/>
      <c r="AH192" s="1118"/>
      <c r="AI192" s="1118"/>
      <c r="AJ192" s="1118"/>
      <c r="AK192" s="1118"/>
      <c r="AL192" s="1118"/>
      <c r="AM192" s="1118"/>
      <c r="AN192" s="1118"/>
      <c r="AO192" s="1118"/>
      <c r="AP192" s="1118"/>
      <c r="AQ192" s="1118"/>
      <c r="AR192" s="1118"/>
      <c r="AS192" s="1118"/>
      <c r="AT192" s="1118"/>
      <c r="AU192" s="1118"/>
      <c r="AV192" s="1119"/>
      <c r="AW192" s="1179">
        <f>+LEN(C192)</f>
        <v>0</v>
      </c>
      <c r="AX192" s="229"/>
      <c r="AY192" s="229"/>
      <c r="AZ192" s="229"/>
      <c r="BA192" s="229"/>
      <c r="BB192" s="229"/>
      <c r="BC192" s="229"/>
      <c r="BD192" s="102"/>
      <c r="BE192" s="102"/>
      <c r="BF192" s="205"/>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c r="CF192" s="110"/>
      <c r="CG192" s="110"/>
      <c r="CH192" s="110"/>
      <c r="CI192" s="110"/>
      <c r="CJ192" s="110"/>
      <c r="CK192" s="110"/>
      <c r="CL192" s="110"/>
      <c r="CM192" s="110"/>
      <c r="CN192" s="110"/>
      <c r="CO192" s="110"/>
      <c r="CP192" s="110"/>
      <c r="CQ192" s="110"/>
      <c r="CR192" s="110"/>
      <c r="CS192" s="110"/>
      <c r="CT192" s="110"/>
    </row>
    <row r="193" spans="1:98" s="99" customFormat="1" ht="54.95" customHeight="1">
      <c r="A193" s="205"/>
      <c r="B193" s="205"/>
      <c r="C193" s="664"/>
      <c r="D193" s="665"/>
      <c r="E193" s="665"/>
      <c r="F193" s="665"/>
      <c r="G193" s="665"/>
      <c r="H193" s="665"/>
      <c r="I193" s="665"/>
      <c r="J193" s="665"/>
      <c r="K193" s="665"/>
      <c r="L193" s="665"/>
      <c r="M193" s="665"/>
      <c r="N193" s="665"/>
      <c r="O193" s="665"/>
      <c r="P193" s="665"/>
      <c r="Q193" s="665"/>
      <c r="R193" s="665"/>
      <c r="S193" s="665"/>
      <c r="T193" s="665"/>
      <c r="U193" s="665"/>
      <c r="V193" s="665"/>
      <c r="W193" s="665"/>
      <c r="X193" s="665"/>
      <c r="Y193" s="665"/>
      <c r="Z193" s="665"/>
      <c r="AA193" s="665"/>
      <c r="AB193" s="665"/>
      <c r="AC193" s="665"/>
      <c r="AD193" s="665"/>
      <c r="AE193" s="665"/>
      <c r="AF193" s="665"/>
      <c r="AG193" s="665"/>
      <c r="AH193" s="665"/>
      <c r="AI193" s="665"/>
      <c r="AJ193" s="665"/>
      <c r="AK193" s="665"/>
      <c r="AL193" s="665"/>
      <c r="AM193" s="665"/>
      <c r="AN193" s="665"/>
      <c r="AO193" s="665"/>
      <c r="AP193" s="665"/>
      <c r="AQ193" s="665"/>
      <c r="AR193" s="665"/>
      <c r="AS193" s="665"/>
      <c r="AT193" s="665"/>
      <c r="AU193" s="665"/>
      <c r="AV193" s="666"/>
      <c r="AW193" s="1179"/>
      <c r="AX193" s="229"/>
      <c r="AY193" s="229"/>
      <c r="AZ193" s="229"/>
      <c r="BA193" s="229"/>
      <c r="BB193" s="229"/>
      <c r="BC193" s="229"/>
      <c r="BD193" s="102"/>
      <c r="BE193" s="102"/>
      <c r="BF193" s="205"/>
      <c r="BG193" s="110"/>
      <c r="BH193" s="110"/>
      <c r="BI193" s="110"/>
      <c r="BJ193" s="110"/>
      <c r="BK193" s="110"/>
      <c r="BL193" s="110"/>
      <c r="BM193" s="110"/>
      <c r="BN193" s="110"/>
      <c r="BO193" s="110"/>
      <c r="BP193" s="110"/>
      <c r="BQ193" s="110"/>
      <c r="BR193" s="110"/>
      <c r="BS193" s="110"/>
      <c r="BT193" s="110"/>
      <c r="BU193" s="110"/>
      <c r="BV193" s="110"/>
      <c r="BW193" s="110"/>
      <c r="BX193" s="110"/>
      <c r="BY193" s="110"/>
      <c r="BZ193" s="110"/>
      <c r="CA193" s="110"/>
      <c r="CB193" s="110"/>
      <c r="CC193" s="110"/>
      <c r="CD193" s="110"/>
      <c r="CE193" s="110"/>
      <c r="CF193" s="110"/>
      <c r="CG193" s="110"/>
      <c r="CH193" s="110"/>
      <c r="CI193" s="110"/>
      <c r="CJ193" s="110"/>
      <c r="CK193" s="110"/>
      <c r="CL193" s="110"/>
      <c r="CM193" s="110"/>
      <c r="CN193" s="110"/>
      <c r="CO193" s="110"/>
      <c r="CP193" s="110"/>
      <c r="CQ193" s="110"/>
      <c r="CR193" s="110"/>
      <c r="CS193" s="110"/>
      <c r="CT193" s="110"/>
    </row>
    <row r="194" spans="1:98" s="99" customFormat="1" ht="54.95" customHeight="1">
      <c r="A194" s="205"/>
      <c r="B194" s="205"/>
      <c r="C194" s="664"/>
      <c r="D194" s="665"/>
      <c r="E194" s="665"/>
      <c r="F194" s="665"/>
      <c r="G194" s="665"/>
      <c r="H194" s="665"/>
      <c r="I194" s="665"/>
      <c r="J194" s="665"/>
      <c r="K194" s="665"/>
      <c r="L194" s="665"/>
      <c r="M194" s="665"/>
      <c r="N194" s="665"/>
      <c r="O194" s="665"/>
      <c r="P194" s="665"/>
      <c r="Q194" s="665"/>
      <c r="R194" s="665"/>
      <c r="S194" s="665"/>
      <c r="T194" s="665"/>
      <c r="U194" s="665"/>
      <c r="V194" s="665"/>
      <c r="W194" s="665"/>
      <c r="X194" s="665"/>
      <c r="Y194" s="665"/>
      <c r="Z194" s="665"/>
      <c r="AA194" s="665"/>
      <c r="AB194" s="665"/>
      <c r="AC194" s="665"/>
      <c r="AD194" s="665"/>
      <c r="AE194" s="665"/>
      <c r="AF194" s="665"/>
      <c r="AG194" s="665"/>
      <c r="AH194" s="665"/>
      <c r="AI194" s="665"/>
      <c r="AJ194" s="665"/>
      <c r="AK194" s="665"/>
      <c r="AL194" s="665"/>
      <c r="AM194" s="665"/>
      <c r="AN194" s="665"/>
      <c r="AO194" s="665"/>
      <c r="AP194" s="665"/>
      <c r="AQ194" s="665"/>
      <c r="AR194" s="665"/>
      <c r="AS194" s="665"/>
      <c r="AT194" s="665"/>
      <c r="AU194" s="665"/>
      <c r="AV194" s="666"/>
      <c r="AW194" s="849" t="str">
        <f>+IF(AW192&gt;650,"設定文字数を超過しています","")</f>
        <v/>
      </c>
      <c r="AX194" s="229"/>
      <c r="AY194" s="229"/>
      <c r="AZ194" s="229"/>
      <c r="BA194" s="229"/>
      <c r="BB194" s="229"/>
      <c r="BC194" s="229"/>
      <c r="BD194" s="102"/>
      <c r="BE194" s="102"/>
      <c r="BF194" s="205"/>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c r="CF194" s="110"/>
      <c r="CG194" s="110"/>
      <c r="CH194" s="110"/>
      <c r="CI194" s="110"/>
      <c r="CJ194" s="110"/>
      <c r="CK194" s="110"/>
      <c r="CL194" s="110"/>
      <c r="CM194" s="110"/>
      <c r="CN194" s="110"/>
      <c r="CO194" s="110"/>
      <c r="CP194" s="110"/>
      <c r="CQ194" s="110"/>
      <c r="CR194" s="110"/>
      <c r="CS194" s="110"/>
      <c r="CT194" s="110"/>
    </row>
    <row r="195" spans="1:98" s="99" customFormat="1" ht="54.95" customHeight="1">
      <c r="A195" s="205"/>
      <c r="B195" s="205"/>
      <c r="C195" s="664"/>
      <c r="D195" s="665"/>
      <c r="E195" s="665"/>
      <c r="F195" s="665"/>
      <c r="G195" s="665"/>
      <c r="H195" s="665"/>
      <c r="I195" s="665"/>
      <c r="J195" s="665"/>
      <c r="K195" s="665"/>
      <c r="L195" s="665"/>
      <c r="M195" s="665"/>
      <c r="N195" s="665"/>
      <c r="O195" s="665"/>
      <c r="P195" s="665"/>
      <c r="Q195" s="665"/>
      <c r="R195" s="665"/>
      <c r="S195" s="665"/>
      <c r="T195" s="665"/>
      <c r="U195" s="665"/>
      <c r="V195" s="665"/>
      <c r="W195" s="665"/>
      <c r="X195" s="665"/>
      <c r="Y195" s="665"/>
      <c r="Z195" s="665"/>
      <c r="AA195" s="665"/>
      <c r="AB195" s="665"/>
      <c r="AC195" s="665"/>
      <c r="AD195" s="665"/>
      <c r="AE195" s="665"/>
      <c r="AF195" s="665"/>
      <c r="AG195" s="665"/>
      <c r="AH195" s="665"/>
      <c r="AI195" s="665"/>
      <c r="AJ195" s="665"/>
      <c r="AK195" s="665"/>
      <c r="AL195" s="665"/>
      <c r="AM195" s="665"/>
      <c r="AN195" s="665"/>
      <c r="AO195" s="665"/>
      <c r="AP195" s="665"/>
      <c r="AQ195" s="665"/>
      <c r="AR195" s="665"/>
      <c r="AS195" s="665"/>
      <c r="AT195" s="665"/>
      <c r="AU195" s="665"/>
      <c r="AV195" s="666"/>
      <c r="AW195" s="849"/>
      <c r="AX195" s="229"/>
      <c r="AY195" s="229"/>
      <c r="AZ195" s="229"/>
      <c r="BA195" s="229"/>
      <c r="BB195" s="229"/>
      <c r="BC195" s="229"/>
      <c r="BD195" s="102"/>
      <c r="BE195" s="102"/>
      <c r="BF195" s="102"/>
      <c r="BG195" s="110"/>
      <c r="BH195" s="110"/>
      <c r="BI195" s="110"/>
      <c r="BJ195" s="110"/>
      <c r="BK195" s="110"/>
      <c r="BL195" s="110"/>
      <c r="BM195" s="110"/>
      <c r="BN195" s="110"/>
      <c r="BO195" s="110"/>
      <c r="BP195" s="110"/>
      <c r="BQ195" s="110"/>
      <c r="BR195" s="110"/>
      <c r="BS195" s="110"/>
      <c r="BT195" s="110"/>
      <c r="BU195" s="110"/>
      <c r="BV195" s="110"/>
      <c r="BW195" s="110"/>
      <c r="BX195" s="110"/>
      <c r="BY195" s="110"/>
      <c r="BZ195" s="110"/>
      <c r="CA195" s="110"/>
      <c r="CB195" s="110"/>
      <c r="CC195" s="110"/>
      <c r="CD195" s="110"/>
      <c r="CE195" s="110"/>
      <c r="CF195" s="110"/>
      <c r="CG195" s="110"/>
      <c r="CH195" s="110"/>
      <c r="CI195" s="110"/>
      <c r="CJ195" s="110"/>
      <c r="CK195" s="110"/>
      <c r="CL195" s="110"/>
      <c r="CM195" s="110"/>
      <c r="CN195" s="110"/>
      <c r="CO195" s="110"/>
      <c r="CP195" s="110"/>
      <c r="CQ195" s="110"/>
      <c r="CR195" s="110"/>
      <c r="CS195" s="110"/>
      <c r="CT195" s="110"/>
    </row>
    <row r="196" spans="1:98" s="99" customFormat="1" ht="54.95" customHeight="1">
      <c r="A196" s="205"/>
      <c r="B196" s="205"/>
      <c r="C196" s="664"/>
      <c r="D196" s="665"/>
      <c r="E196" s="665"/>
      <c r="F196" s="665"/>
      <c r="G196" s="665"/>
      <c r="H196" s="665"/>
      <c r="I196" s="665"/>
      <c r="J196" s="665"/>
      <c r="K196" s="665"/>
      <c r="L196" s="665"/>
      <c r="M196" s="665"/>
      <c r="N196" s="665"/>
      <c r="O196" s="665"/>
      <c r="P196" s="665"/>
      <c r="Q196" s="665"/>
      <c r="R196" s="665"/>
      <c r="S196" s="665"/>
      <c r="T196" s="665"/>
      <c r="U196" s="665"/>
      <c r="V196" s="665"/>
      <c r="W196" s="665"/>
      <c r="X196" s="665"/>
      <c r="Y196" s="665"/>
      <c r="Z196" s="665"/>
      <c r="AA196" s="665"/>
      <c r="AB196" s="665"/>
      <c r="AC196" s="665"/>
      <c r="AD196" s="665"/>
      <c r="AE196" s="665"/>
      <c r="AF196" s="665"/>
      <c r="AG196" s="665"/>
      <c r="AH196" s="665"/>
      <c r="AI196" s="665"/>
      <c r="AJ196" s="665"/>
      <c r="AK196" s="665"/>
      <c r="AL196" s="665"/>
      <c r="AM196" s="665"/>
      <c r="AN196" s="665"/>
      <c r="AO196" s="665"/>
      <c r="AP196" s="665"/>
      <c r="AQ196" s="665"/>
      <c r="AR196" s="665"/>
      <c r="AS196" s="665"/>
      <c r="AT196" s="665"/>
      <c r="AU196" s="665"/>
      <c r="AV196" s="666"/>
      <c r="AW196" s="849"/>
      <c r="AX196" s="229"/>
      <c r="AY196" s="229"/>
      <c r="AZ196" s="229"/>
      <c r="BA196" s="229"/>
      <c r="BB196" s="229"/>
      <c r="BC196" s="229"/>
      <c r="BD196" s="102"/>
      <c r="BE196" s="102"/>
      <c r="BF196" s="102"/>
      <c r="BG196" s="245"/>
      <c r="BH196" s="245"/>
      <c r="BI196" s="245"/>
      <c r="BJ196" s="245"/>
      <c r="BK196" s="245"/>
      <c r="BL196" s="245"/>
      <c r="BM196" s="245"/>
      <c r="BN196" s="245"/>
      <c r="BO196" s="245"/>
      <c r="BP196" s="245"/>
      <c r="BQ196" s="245"/>
      <c r="BR196" s="245"/>
      <c r="BS196" s="245"/>
      <c r="BT196" s="245"/>
      <c r="BU196" s="245"/>
      <c r="BV196" s="245"/>
      <c r="BW196" s="245"/>
      <c r="BX196" s="245"/>
      <c r="BY196" s="245"/>
      <c r="BZ196" s="245"/>
      <c r="CA196" s="245"/>
      <c r="CB196" s="245"/>
      <c r="CC196" s="245"/>
      <c r="CD196" s="110"/>
      <c r="CE196" s="110"/>
      <c r="CF196" s="110"/>
      <c r="CG196" s="110"/>
      <c r="CH196" s="110"/>
      <c r="CI196" s="110"/>
      <c r="CJ196" s="110"/>
      <c r="CK196" s="110"/>
      <c r="CL196" s="110"/>
      <c r="CM196" s="110"/>
      <c r="CN196" s="110"/>
      <c r="CO196" s="110"/>
      <c r="CP196" s="110"/>
      <c r="CQ196" s="110"/>
      <c r="CR196" s="110"/>
      <c r="CS196" s="110"/>
      <c r="CT196" s="110"/>
    </row>
    <row r="197" spans="1:98" s="99" customFormat="1" ht="54.95" customHeight="1">
      <c r="A197" s="205"/>
      <c r="B197" s="205"/>
      <c r="C197" s="664"/>
      <c r="D197" s="665"/>
      <c r="E197" s="665"/>
      <c r="F197" s="665"/>
      <c r="G197" s="665"/>
      <c r="H197" s="665"/>
      <c r="I197" s="665"/>
      <c r="J197" s="665"/>
      <c r="K197" s="665"/>
      <c r="L197" s="665"/>
      <c r="M197" s="665"/>
      <c r="N197" s="665"/>
      <c r="O197" s="665"/>
      <c r="P197" s="665"/>
      <c r="Q197" s="665"/>
      <c r="R197" s="665"/>
      <c r="S197" s="665"/>
      <c r="T197" s="665"/>
      <c r="U197" s="665"/>
      <c r="V197" s="665"/>
      <c r="W197" s="665"/>
      <c r="X197" s="665"/>
      <c r="Y197" s="665"/>
      <c r="Z197" s="665"/>
      <c r="AA197" s="665"/>
      <c r="AB197" s="665"/>
      <c r="AC197" s="665"/>
      <c r="AD197" s="665"/>
      <c r="AE197" s="665"/>
      <c r="AF197" s="665"/>
      <c r="AG197" s="665"/>
      <c r="AH197" s="665"/>
      <c r="AI197" s="665"/>
      <c r="AJ197" s="665"/>
      <c r="AK197" s="665"/>
      <c r="AL197" s="665"/>
      <c r="AM197" s="665"/>
      <c r="AN197" s="665"/>
      <c r="AO197" s="665"/>
      <c r="AP197" s="665"/>
      <c r="AQ197" s="665"/>
      <c r="AR197" s="665"/>
      <c r="AS197" s="665"/>
      <c r="AT197" s="665"/>
      <c r="AU197" s="665"/>
      <c r="AV197" s="666"/>
      <c r="AW197" s="229"/>
      <c r="AX197" s="229"/>
      <c r="AY197" s="229"/>
      <c r="AZ197" s="229"/>
      <c r="BA197" s="229"/>
      <c r="BB197" s="229"/>
      <c r="BC197" s="229"/>
      <c r="BD197" s="102"/>
      <c r="BE197" s="102"/>
      <c r="BF197" s="102"/>
      <c r="BG197" s="245"/>
      <c r="BH197" s="245"/>
      <c r="BI197" s="245"/>
      <c r="BJ197" s="245"/>
      <c r="BK197" s="245"/>
      <c r="BL197" s="245"/>
      <c r="BM197" s="245"/>
      <c r="BN197" s="245"/>
      <c r="BO197" s="245"/>
      <c r="BP197" s="245"/>
      <c r="BQ197" s="245"/>
      <c r="BR197" s="245"/>
      <c r="BS197" s="245"/>
      <c r="BT197" s="245"/>
      <c r="BU197" s="245"/>
      <c r="BV197" s="245"/>
      <c r="BW197" s="245"/>
      <c r="BX197" s="245"/>
      <c r="BY197" s="245"/>
      <c r="BZ197" s="245"/>
      <c r="CA197" s="245"/>
      <c r="CB197" s="245"/>
      <c r="CC197" s="245"/>
      <c r="CD197" s="110"/>
      <c r="CE197" s="110"/>
      <c r="CF197" s="110"/>
      <c r="CG197" s="110"/>
      <c r="CH197" s="110"/>
      <c r="CI197" s="110"/>
      <c r="CJ197" s="110"/>
      <c r="CK197" s="110"/>
      <c r="CL197" s="110"/>
      <c r="CM197" s="110"/>
      <c r="CN197" s="110"/>
      <c r="CO197" s="110"/>
      <c r="CP197" s="110"/>
      <c r="CQ197" s="110"/>
      <c r="CR197" s="110"/>
      <c r="CS197" s="110"/>
      <c r="CT197" s="110"/>
    </row>
    <row r="198" spans="1:98" s="99" customFormat="1" ht="54.95" customHeight="1">
      <c r="A198" s="205"/>
      <c r="B198" s="205"/>
      <c r="C198" s="664"/>
      <c r="D198" s="665"/>
      <c r="E198" s="665"/>
      <c r="F198" s="665"/>
      <c r="G198" s="665"/>
      <c r="H198" s="665"/>
      <c r="I198" s="665"/>
      <c r="J198" s="665"/>
      <c r="K198" s="665"/>
      <c r="L198" s="665"/>
      <c r="M198" s="665"/>
      <c r="N198" s="665"/>
      <c r="O198" s="665"/>
      <c r="P198" s="665"/>
      <c r="Q198" s="665"/>
      <c r="R198" s="665"/>
      <c r="S198" s="665"/>
      <c r="T198" s="665"/>
      <c r="U198" s="665"/>
      <c r="V198" s="665"/>
      <c r="W198" s="665"/>
      <c r="X198" s="665"/>
      <c r="Y198" s="665"/>
      <c r="Z198" s="665"/>
      <c r="AA198" s="665"/>
      <c r="AB198" s="665"/>
      <c r="AC198" s="665"/>
      <c r="AD198" s="665"/>
      <c r="AE198" s="665"/>
      <c r="AF198" s="665"/>
      <c r="AG198" s="665"/>
      <c r="AH198" s="665"/>
      <c r="AI198" s="665"/>
      <c r="AJ198" s="665"/>
      <c r="AK198" s="665"/>
      <c r="AL198" s="665"/>
      <c r="AM198" s="665"/>
      <c r="AN198" s="665"/>
      <c r="AO198" s="665"/>
      <c r="AP198" s="665"/>
      <c r="AQ198" s="665"/>
      <c r="AR198" s="665"/>
      <c r="AS198" s="665"/>
      <c r="AT198" s="665"/>
      <c r="AU198" s="665"/>
      <c r="AV198" s="666"/>
      <c r="AW198" s="229"/>
      <c r="AX198" s="229"/>
      <c r="AY198" s="229"/>
      <c r="AZ198" s="229"/>
      <c r="BA198" s="229"/>
      <c r="BB198" s="229"/>
      <c r="BC198" s="229"/>
      <c r="BD198" s="102"/>
      <c r="BE198" s="102"/>
      <c r="BF198" s="102"/>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110"/>
      <c r="CE198" s="110"/>
      <c r="CF198" s="110"/>
      <c r="CG198" s="110"/>
      <c r="CH198" s="110"/>
      <c r="CI198" s="110"/>
      <c r="CJ198" s="110"/>
      <c r="CK198" s="110"/>
      <c r="CL198" s="110"/>
      <c r="CM198" s="110"/>
      <c r="CN198" s="110"/>
      <c r="CO198" s="110"/>
      <c r="CP198" s="110"/>
      <c r="CQ198" s="110"/>
      <c r="CR198" s="110"/>
      <c r="CS198" s="110"/>
      <c r="CT198" s="110"/>
    </row>
    <row r="199" spans="1:98" s="99" customFormat="1" ht="54.95" customHeight="1">
      <c r="A199" s="205"/>
      <c r="B199" s="205"/>
      <c r="C199" s="667"/>
      <c r="D199" s="668"/>
      <c r="E199" s="668"/>
      <c r="F199" s="668"/>
      <c r="G199" s="668"/>
      <c r="H199" s="668"/>
      <c r="I199" s="668"/>
      <c r="J199" s="668"/>
      <c r="K199" s="668"/>
      <c r="L199" s="668"/>
      <c r="M199" s="668"/>
      <c r="N199" s="668"/>
      <c r="O199" s="668"/>
      <c r="P199" s="668"/>
      <c r="Q199" s="668"/>
      <c r="R199" s="668"/>
      <c r="S199" s="668"/>
      <c r="T199" s="668"/>
      <c r="U199" s="668"/>
      <c r="V199" s="668"/>
      <c r="W199" s="668"/>
      <c r="X199" s="668"/>
      <c r="Y199" s="668"/>
      <c r="Z199" s="668"/>
      <c r="AA199" s="668"/>
      <c r="AB199" s="668"/>
      <c r="AC199" s="668"/>
      <c r="AD199" s="668"/>
      <c r="AE199" s="668"/>
      <c r="AF199" s="668"/>
      <c r="AG199" s="668"/>
      <c r="AH199" s="668"/>
      <c r="AI199" s="668"/>
      <c r="AJ199" s="668"/>
      <c r="AK199" s="668"/>
      <c r="AL199" s="668"/>
      <c r="AM199" s="668"/>
      <c r="AN199" s="668"/>
      <c r="AO199" s="668"/>
      <c r="AP199" s="668"/>
      <c r="AQ199" s="668"/>
      <c r="AR199" s="668"/>
      <c r="AS199" s="668"/>
      <c r="AT199" s="668"/>
      <c r="AU199" s="668"/>
      <c r="AV199" s="669"/>
      <c r="AW199" s="229"/>
      <c r="AX199" s="229"/>
      <c r="AY199" s="229"/>
      <c r="AZ199" s="229"/>
      <c r="BA199" s="229"/>
      <c r="BB199" s="229"/>
      <c r="BC199" s="229"/>
      <c r="BD199" s="102"/>
      <c r="BE199" s="102"/>
      <c r="BF199" s="102"/>
      <c r="BG199" s="245"/>
      <c r="BH199" s="245"/>
      <c r="BI199" s="245"/>
      <c r="BJ199" s="245"/>
      <c r="BK199" s="245"/>
      <c r="BL199" s="245"/>
      <c r="BM199" s="245"/>
      <c r="BN199" s="245"/>
      <c r="BO199" s="245"/>
      <c r="BP199" s="245"/>
      <c r="BQ199" s="245"/>
      <c r="BR199" s="245"/>
      <c r="BS199" s="245"/>
      <c r="BT199" s="245"/>
      <c r="BU199" s="245"/>
      <c r="BV199" s="245"/>
      <c r="BW199" s="245"/>
      <c r="BX199" s="245"/>
      <c r="BY199" s="245"/>
      <c r="BZ199" s="245"/>
      <c r="CA199" s="245"/>
      <c r="CB199" s="245"/>
      <c r="CC199" s="245"/>
      <c r="CD199" s="110"/>
      <c r="CE199" s="110"/>
      <c r="CF199" s="110"/>
      <c r="CG199" s="110"/>
      <c r="CH199" s="110"/>
      <c r="CI199" s="110"/>
      <c r="CJ199" s="110"/>
      <c r="CK199" s="110"/>
      <c r="CL199" s="110"/>
      <c r="CM199" s="110"/>
      <c r="CN199" s="110"/>
      <c r="CO199" s="110"/>
      <c r="CP199" s="110"/>
      <c r="CQ199" s="110"/>
      <c r="CR199" s="110"/>
      <c r="CS199" s="110"/>
      <c r="CT199" s="110"/>
    </row>
    <row r="200" spans="1:98" s="99" customFormat="1" ht="18.600000000000001" customHeight="1">
      <c r="A200" s="205"/>
      <c r="B200" s="205"/>
      <c r="C200" s="637" t="s">
        <v>475</v>
      </c>
      <c r="D200" s="638"/>
      <c r="E200" s="638"/>
      <c r="F200" s="638"/>
      <c r="G200" s="638"/>
      <c r="H200" s="638"/>
      <c r="I200" s="638"/>
      <c r="J200" s="638"/>
      <c r="K200" s="638"/>
      <c r="L200" s="638"/>
      <c r="M200" s="638"/>
      <c r="N200" s="638"/>
      <c r="O200" s="638"/>
      <c r="P200" s="638"/>
      <c r="Q200" s="638"/>
      <c r="R200" s="638"/>
      <c r="S200" s="638"/>
      <c r="T200" s="638"/>
      <c r="U200" s="638"/>
      <c r="V200" s="638"/>
      <c r="W200" s="638"/>
      <c r="X200" s="638"/>
      <c r="Y200" s="638"/>
      <c r="Z200" s="638"/>
      <c r="AA200" s="638"/>
      <c r="AB200" s="638"/>
      <c r="AC200" s="638"/>
      <c r="AD200" s="638"/>
      <c r="AE200" s="638"/>
      <c r="AF200" s="638"/>
      <c r="AG200" s="638"/>
      <c r="AH200" s="638"/>
      <c r="AI200" s="638"/>
      <c r="AJ200" s="638"/>
      <c r="AK200" s="638"/>
      <c r="AL200" s="638"/>
      <c r="AM200" s="638"/>
      <c r="AN200" s="638"/>
      <c r="AO200" s="638"/>
      <c r="AP200" s="638"/>
      <c r="AQ200" s="638"/>
      <c r="AR200" s="638"/>
      <c r="AS200" s="638"/>
      <c r="AT200" s="638"/>
      <c r="AU200" s="638"/>
      <c r="AV200" s="639"/>
      <c r="AW200" s="1179"/>
      <c r="AX200" s="92"/>
      <c r="AY200" s="92"/>
      <c r="AZ200" s="92"/>
      <c r="BA200" s="92"/>
      <c r="BB200" s="92"/>
      <c r="BC200" s="92"/>
      <c r="BD200" s="102"/>
      <c r="BE200" s="102"/>
      <c r="BF200" s="102"/>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c r="CF200" s="110"/>
      <c r="CG200" s="110"/>
      <c r="CH200" s="110"/>
      <c r="CI200" s="110"/>
      <c r="CJ200" s="110"/>
      <c r="CK200" s="110"/>
      <c r="CL200" s="110"/>
      <c r="CM200" s="110"/>
      <c r="CN200" s="110"/>
      <c r="CO200" s="110"/>
      <c r="CP200" s="110"/>
      <c r="CQ200" s="110"/>
      <c r="CR200" s="110"/>
      <c r="CS200" s="110"/>
      <c r="CT200" s="110"/>
    </row>
    <row r="201" spans="1:98" s="99" customFormat="1" ht="18.75" customHeight="1">
      <c r="A201" s="205"/>
      <c r="B201" s="205"/>
      <c r="C201" s="640"/>
      <c r="D201" s="641"/>
      <c r="E201" s="641"/>
      <c r="F201" s="641"/>
      <c r="G201" s="641"/>
      <c r="H201" s="641"/>
      <c r="I201" s="641"/>
      <c r="J201" s="641"/>
      <c r="K201" s="641"/>
      <c r="L201" s="641"/>
      <c r="M201" s="641"/>
      <c r="N201" s="641"/>
      <c r="O201" s="641"/>
      <c r="P201" s="641"/>
      <c r="Q201" s="641"/>
      <c r="R201" s="641"/>
      <c r="S201" s="641"/>
      <c r="T201" s="641"/>
      <c r="U201" s="641"/>
      <c r="V201" s="641"/>
      <c r="W201" s="641"/>
      <c r="X201" s="641"/>
      <c r="Y201" s="641"/>
      <c r="Z201" s="641"/>
      <c r="AA201" s="641"/>
      <c r="AB201" s="641"/>
      <c r="AC201" s="641"/>
      <c r="AD201" s="641"/>
      <c r="AE201" s="641"/>
      <c r="AF201" s="641"/>
      <c r="AG201" s="641"/>
      <c r="AH201" s="641"/>
      <c r="AI201" s="641"/>
      <c r="AJ201" s="641"/>
      <c r="AK201" s="641"/>
      <c r="AL201" s="641"/>
      <c r="AM201" s="641"/>
      <c r="AN201" s="641"/>
      <c r="AO201" s="641"/>
      <c r="AP201" s="641"/>
      <c r="AQ201" s="641"/>
      <c r="AR201" s="641"/>
      <c r="AS201" s="641"/>
      <c r="AT201" s="641"/>
      <c r="AU201" s="641"/>
      <c r="AV201" s="642"/>
      <c r="AW201" s="1179"/>
      <c r="AX201" s="92"/>
      <c r="AY201" s="92"/>
      <c r="AZ201" s="92"/>
      <c r="BA201" s="92"/>
      <c r="BB201" s="92"/>
      <c r="BC201" s="92"/>
      <c r="BD201" s="102"/>
      <c r="BE201" s="102"/>
      <c r="BF201" s="205"/>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c r="CF201" s="110"/>
      <c r="CG201" s="110"/>
      <c r="CH201" s="110"/>
      <c r="CI201" s="110"/>
      <c r="CJ201" s="110"/>
      <c r="CK201" s="110"/>
      <c r="CL201" s="110"/>
      <c r="CM201" s="110"/>
      <c r="CN201" s="110"/>
      <c r="CO201" s="110"/>
      <c r="CP201" s="110"/>
      <c r="CQ201" s="110"/>
      <c r="CR201" s="110"/>
      <c r="CS201" s="110"/>
      <c r="CT201" s="110"/>
    </row>
    <row r="202" spans="1:98" s="99" customFormat="1" ht="21" customHeight="1" thickBot="1">
      <c r="A202" s="205"/>
      <c r="B202" s="205"/>
      <c r="C202" s="640"/>
      <c r="D202" s="641"/>
      <c r="E202" s="641"/>
      <c r="F202" s="641"/>
      <c r="G202" s="641"/>
      <c r="H202" s="641"/>
      <c r="I202" s="641"/>
      <c r="J202" s="641"/>
      <c r="K202" s="641"/>
      <c r="L202" s="641"/>
      <c r="M202" s="641"/>
      <c r="N202" s="641"/>
      <c r="O202" s="641"/>
      <c r="P202" s="641"/>
      <c r="Q202" s="641"/>
      <c r="R202" s="641"/>
      <c r="S202" s="641"/>
      <c r="T202" s="641"/>
      <c r="U202" s="641"/>
      <c r="V202" s="641"/>
      <c r="W202" s="641"/>
      <c r="X202" s="641"/>
      <c r="Y202" s="641"/>
      <c r="Z202" s="641"/>
      <c r="AA202" s="641"/>
      <c r="AB202" s="641"/>
      <c r="AC202" s="641"/>
      <c r="AD202" s="641"/>
      <c r="AE202" s="641"/>
      <c r="AF202" s="641"/>
      <c r="AG202" s="641"/>
      <c r="AH202" s="641"/>
      <c r="AI202" s="641"/>
      <c r="AJ202" s="641"/>
      <c r="AK202" s="641"/>
      <c r="AL202" s="641"/>
      <c r="AM202" s="641"/>
      <c r="AN202" s="641"/>
      <c r="AO202" s="641"/>
      <c r="AP202" s="641"/>
      <c r="AQ202" s="641"/>
      <c r="AR202" s="641"/>
      <c r="AS202" s="641"/>
      <c r="AT202" s="641"/>
      <c r="AU202" s="641"/>
      <c r="AV202" s="642"/>
      <c r="AW202" s="223" t="str">
        <f>IF(AY202=1,"要確認","")</f>
        <v>要確認</v>
      </c>
      <c r="AX202" s="210">
        <f>COUNTIF(別紙１!C4:C50,"&lt;&gt;")</f>
        <v>0</v>
      </c>
      <c r="AY202" s="210">
        <f>IF(J203=0,1,0)</f>
        <v>1</v>
      </c>
      <c r="AZ202" s="229"/>
      <c r="BA202" s="92"/>
      <c r="BB202" s="92"/>
      <c r="BC202" s="92"/>
      <c r="BD202" s="102"/>
      <c r="BE202" s="102"/>
      <c r="BF202" s="205"/>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c r="CF202" s="110"/>
      <c r="CG202" s="110"/>
      <c r="CH202" s="110"/>
      <c r="CI202" s="110"/>
      <c r="CJ202" s="110"/>
      <c r="CK202" s="110"/>
      <c r="CL202" s="110"/>
      <c r="CM202" s="110"/>
      <c r="CN202" s="110"/>
      <c r="CO202" s="110"/>
      <c r="CP202" s="110"/>
      <c r="CQ202" s="110"/>
      <c r="CR202" s="110"/>
      <c r="CS202" s="110"/>
      <c r="CT202" s="110"/>
    </row>
    <row r="203" spans="1:98" s="99" customFormat="1" ht="30" customHeight="1" thickTop="1" thickBot="1">
      <c r="A203" s="205"/>
      <c r="B203" s="205"/>
      <c r="C203" s="1180" t="s">
        <v>179</v>
      </c>
      <c r="D203" s="1181"/>
      <c r="E203" s="1181"/>
      <c r="F203" s="1181"/>
      <c r="G203" s="1181"/>
      <c r="H203" s="1181"/>
      <c r="I203" s="1182"/>
      <c r="J203" s="1183">
        <f>COUNTIF(G205:M216,"&lt;&gt;")+AX202</f>
        <v>0</v>
      </c>
      <c r="K203" s="1184"/>
      <c r="L203" s="1184"/>
      <c r="M203" s="1184"/>
      <c r="N203" s="1184"/>
      <c r="O203" s="1185"/>
      <c r="P203" s="1186" t="s">
        <v>213</v>
      </c>
      <c r="Q203" s="1187"/>
      <c r="R203" s="1187"/>
      <c r="S203" s="1187"/>
      <c r="T203" s="1187"/>
      <c r="U203" s="1187"/>
      <c r="V203" s="1187"/>
      <c r="W203" s="1187"/>
      <c r="X203" s="1187"/>
      <c r="Y203" s="1187"/>
      <c r="Z203" s="1187"/>
      <c r="AA203" s="1187"/>
      <c r="AB203" s="1187"/>
      <c r="AC203" s="1187"/>
      <c r="AD203" s="1187"/>
      <c r="AE203" s="1187"/>
      <c r="AF203" s="1187"/>
      <c r="AG203" s="1187"/>
      <c r="AH203" s="1187"/>
      <c r="AI203" s="1187"/>
      <c r="AJ203" s="1187"/>
      <c r="AK203" s="1187"/>
      <c r="AL203" s="1187"/>
      <c r="AM203" s="1187"/>
      <c r="AN203" s="1187"/>
      <c r="AO203" s="1187"/>
      <c r="AP203" s="1187"/>
      <c r="AQ203" s="1187"/>
      <c r="AR203" s="1187"/>
      <c r="AS203" s="1187"/>
      <c r="AT203" s="1187"/>
      <c r="AU203" s="1187"/>
      <c r="AV203" s="1188"/>
      <c r="AW203" s="223"/>
      <c r="AX203" s="92"/>
      <c r="AY203" s="92"/>
      <c r="AZ203" s="92"/>
      <c r="BA203" s="229"/>
      <c r="BB203" s="229"/>
      <c r="BC203" s="229"/>
      <c r="BD203" s="102"/>
      <c r="BE203" s="102"/>
      <c r="BF203" s="102"/>
      <c r="BG203" s="110"/>
      <c r="BH203" s="110"/>
      <c r="BI203" s="110"/>
      <c r="BJ203" s="110"/>
      <c r="BK203" s="110"/>
      <c r="BL203" s="110"/>
      <c r="BM203" s="110"/>
      <c r="BN203" s="110"/>
      <c r="BO203" s="110"/>
      <c r="BP203" s="110"/>
      <c r="BQ203" s="110"/>
      <c r="BR203" s="110"/>
      <c r="BS203" s="110"/>
      <c r="BT203" s="110"/>
      <c r="BU203" s="110"/>
      <c r="BV203" s="110"/>
      <c r="BW203" s="110"/>
      <c r="BX203" s="110"/>
      <c r="BY203" s="110"/>
      <c r="BZ203" s="110"/>
      <c r="CA203" s="110"/>
      <c r="CB203" s="110"/>
      <c r="CC203" s="110"/>
      <c r="CD203" s="110"/>
      <c r="CE203" s="110"/>
      <c r="CF203" s="110"/>
      <c r="CG203" s="110"/>
      <c r="CH203" s="110"/>
      <c r="CI203" s="110"/>
      <c r="CJ203" s="110"/>
      <c r="CK203" s="110"/>
      <c r="CL203" s="110"/>
      <c r="CM203" s="110"/>
      <c r="CN203" s="110"/>
      <c r="CO203" s="110"/>
      <c r="CP203" s="110"/>
      <c r="CQ203" s="110"/>
      <c r="CR203" s="110"/>
      <c r="CS203" s="110"/>
      <c r="CT203" s="110"/>
    </row>
    <row r="204" spans="1:98" s="99" customFormat="1" ht="30" customHeight="1" thickTop="1" thickBot="1">
      <c r="A204" s="205"/>
      <c r="B204" s="205"/>
      <c r="C204" s="539" t="s">
        <v>476</v>
      </c>
      <c r="D204" s="540"/>
      <c r="E204" s="540"/>
      <c r="F204" s="540"/>
      <c r="G204" s="541" t="s">
        <v>180</v>
      </c>
      <c r="H204" s="541"/>
      <c r="I204" s="541"/>
      <c r="J204" s="541"/>
      <c r="K204" s="541"/>
      <c r="L204" s="541"/>
      <c r="M204" s="541"/>
      <c r="N204" s="563" t="s">
        <v>209</v>
      </c>
      <c r="O204" s="564"/>
      <c r="P204" s="564"/>
      <c r="Q204" s="564"/>
      <c r="R204" s="564"/>
      <c r="S204" s="564"/>
      <c r="T204" s="564"/>
      <c r="U204" s="565" t="s">
        <v>477</v>
      </c>
      <c r="V204" s="566"/>
      <c r="W204" s="566"/>
      <c r="X204" s="566"/>
      <c r="Y204" s="566"/>
      <c r="Z204" s="566"/>
      <c r="AA204" s="566"/>
      <c r="AB204" s="566"/>
      <c r="AC204" s="566"/>
      <c r="AD204" s="567"/>
      <c r="AE204" s="542" t="s">
        <v>478</v>
      </c>
      <c r="AF204" s="542"/>
      <c r="AG204" s="542"/>
      <c r="AH204" s="542"/>
      <c r="AI204" s="542"/>
      <c r="AJ204" s="542"/>
      <c r="AK204" s="542"/>
      <c r="AL204" s="542"/>
      <c r="AM204" s="542"/>
      <c r="AN204" s="542"/>
      <c r="AO204" s="542"/>
      <c r="AP204" s="543" t="s">
        <v>337</v>
      </c>
      <c r="AQ204" s="543"/>
      <c r="AR204" s="543"/>
      <c r="AS204" s="543"/>
      <c r="AT204" s="543"/>
      <c r="AU204" s="543"/>
      <c r="AV204" s="544"/>
      <c r="AW204" s="196"/>
      <c r="AX204" s="92"/>
      <c r="AY204" s="92"/>
      <c r="AZ204" s="92" t="s">
        <v>181</v>
      </c>
      <c r="BA204" s="92"/>
      <c r="BB204" s="92"/>
      <c r="BC204" s="92"/>
      <c r="BD204" s="102"/>
      <c r="BE204" s="102"/>
      <c r="BF204" s="102"/>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c r="CF204" s="110"/>
      <c r="CG204" s="110"/>
      <c r="CH204" s="110"/>
      <c r="CI204" s="110"/>
      <c r="CJ204" s="110"/>
      <c r="CK204" s="110"/>
      <c r="CL204" s="110"/>
      <c r="CM204" s="110"/>
      <c r="CN204" s="110"/>
      <c r="CO204" s="110"/>
      <c r="CP204" s="110"/>
      <c r="CQ204" s="110"/>
      <c r="CR204" s="110"/>
      <c r="CS204" s="110"/>
      <c r="CT204" s="110"/>
    </row>
    <row r="205" spans="1:98" s="99" customFormat="1" ht="48.6" customHeight="1">
      <c r="A205" s="205"/>
      <c r="B205" s="205"/>
      <c r="C205" s="630"/>
      <c r="D205" s="631"/>
      <c r="E205" s="631"/>
      <c r="F205" s="631"/>
      <c r="G205" s="632"/>
      <c r="H205" s="632"/>
      <c r="I205" s="632"/>
      <c r="J205" s="632"/>
      <c r="K205" s="632"/>
      <c r="L205" s="632"/>
      <c r="M205" s="632"/>
      <c r="N205" s="632"/>
      <c r="O205" s="632"/>
      <c r="P205" s="632"/>
      <c r="Q205" s="632"/>
      <c r="R205" s="632"/>
      <c r="S205" s="632"/>
      <c r="T205" s="632"/>
      <c r="U205" s="721"/>
      <c r="V205" s="721"/>
      <c r="W205" s="721"/>
      <c r="X205" s="721"/>
      <c r="Y205" s="721"/>
      <c r="Z205" s="721"/>
      <c r="AA205" s="721"/>
      <c r="AB205" s="721"/>
      <c r="AC205" s="721"/>
      <c r="AD205" s="721"/>
      <c r="AE205" s="721"/>
      <c r="AF205" s="721"/>
      <c r="AG205" s="721"/>
      <c r="AH205" s="721"/>
      <c r="AI205" s="721"/>
      <c r="AJ205" s="721"/>
      <c r="AK205" s="721"/>
      <c r="AL205" s="721"/>
      <c r="AM205" s="721"/>
      <c r="AN205" s="721"/>
      <c r="AO205" s="772"/>
      <c r="AP205" s="819"/>
      <c r="AQ205" s="820"/>
      <c r="AR205" s="820"/>
      <c r="AS205" s="820"/>
      <c r="AT205" s="820"/>
      <c r="AU205" s="820"/>
      <c r="AV205" s="821"/>
      <c r="AW205" s="92"/>
      <c r="AX205" s="92"/>
      <c r="AY205" s="92"/>
      <c r="AZ205" s="92" t="s">
        <v>182</v>
      </c>
      <c r="BA205" s="92"/>
      <c r="BB205" s="92"/>
      <c r="BC205" s="92"/>
      <c r="BD205" s="102"/>
      <c r="BE205" s="102"/>
      <c r="BF205" s="102"/>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10"/>
      <c r="CL205" s="110"/>
      <c r="CM205" s="110"/>
      <c r="CN205" s="110"/>
      <c r="CO205" s="110"/>
      <c r="CP205" s="110"/>
      <c r="CQ205" s="110"/>
      <c r="CR205" s="110"/>
      <c r="CS205" s="110"/>
      <c r="CT205" s="110"/>
    </row>
    <row r="206" spans="1:98" s="99" customFormat="1" ht="48.6" customHeight="1">
      <c r="A206" s="205"/>
      <c r="B206" s="205"/>
      <c r="C206" s="630"/>
      <c r="D206" s="631"/>
      <c r="E206" s="631"/>
      <c r="F206" s="631"/>
      <c r="G206" s="632"/>
      <c r="H206" s="632"/>
      <c r="I206" s="632"/>
      <c r="J206" s="632"/>
      <c r="K206" s="632"/>
      <c r="L206" s="632"/>
      <c r="M206" s="632"/>
      <c r="N206" s="632"/>
      <c r="O206" s="632"/>
      <c r="P206" s="632"/>
      <c r="Q206" s="632"/>
      <c r="R206" s="632"/>
      <c r="S206" s="632"/>
      <c r="T206" s="632"/>
      <c r="U206" s="721"/>
      <c r="V206" s="721"/>
      <c r="W206" s="721"/>
      <c r="X206" s="721"/>
      <c r="Y206" s="721"/>
      <c r="Z206" s="721"/>
      <c r="AA206" s="721"/>
      <c r="AB206" s="721"/>
      <c r="AC206" s="721"/>
      <c r="AD206" s="721"/>
      <c r="AE206" s="721"/>
      <c r="AF206" s="721"/>
      <c r="AG206" s="721"/>
      <c r="AH206" s="721"/>
      <c r="AI206" s="721"/>
      <c r="AJ206" s="721"/>
      <c r="AK206" s="721"/>
      <c r="AL206" s="721"/>
      <c r="AM206" s="721"/>
      <c r="AN206" s="721"/>
      <c r="AO206" s="772"/>
      <c r="AP206" s="797"/>
      <c r="AQ206" s="798"/>
      <c r="AR206" s="798"/>
      <c r="AS206" s="798"/>
      <c r="AT206" s="798"/>
      <c r="AU206" s="798"/>
      <c r="AV206" s="799"/>
      <c r="AW206" s="92"/>
      <c r="AX206" s="92"/>
      <c r="AY206" s="92"/>
      <c r="AZ206" s="92"/>
      <c r="BA206" s="92"/>
      <c r="BB206" s="92"/>
      <c r="BC206" s="92"/>
      <c r="BD206" s="102"/>
      <c r="BE206" s="102"/>
      <c r="BF206" s="102"/>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c r="CF206" s="110"/>
      <c r="CG206" s="110"/>
      <c r="CH206" s="110"/>
      <c r="CI206" s="110"/>
      <c r="CJ206" s="110"/>
      <c r="CK206" s="110"/>
      <c r="CL206" s="110"/>
      <c r="CM206" s="110"/>
      <c r="CN206" s="110"/>
      <c r="CO206" s="110"/>
      <c r="CP206" s="110"/>
      <c r="CQ206" s="110"/>
      <c r="CR206" s="110"/>
      <c r="CS206" s="110"/>
      <c r="CT206" s="110"/>
    </row>
    <row r="207" spans="1:98" s="99" customFormat="1" ht="48.6" customHeight="1">
      <c r="A207" s="205"/>
      <c r="B207" s="205"/>
      <c r="C207" s="630"/>
      <c r="D207" s="631"/>
      <c r="E207" s="631"/>
      <c r="F207" s="631"/>
      <c r="G207" s="632"/>
      <c r="H207" s="632"/>
      <c r="I207" s="632"/>
      <c r="J207" s="632"/>
      <c r="K207" s="632"/>
      <c r="L207" s="632"/>
      <c r="M207" s="632"/>
      <c r="N207" s="632"/>
      <c r="O207" s="632"/>
      <c r="P207" s="632"/>
      <c r="Q207" s="632"/>
      <c r="R207" s="632"/>
      <c r="S207" s="632"/>
      <c r="T207" s="632"/>
      <c r="U207" s="721"/>
      <c r="V207" s="721"/>
      <c r="W207" s="721"/>
      <c r="X207" s="721"/>
      <c r="Y207" s="721"/>
      <c r="Z207" s="721"/>
      <c r="AA207" s="721"/>
      <c r="AB207" s="721"/>
      <c r="AC207" s="721"/>
      <c r="AD207" s="721"/>
      <c r="AE207" s="721"/>
      <c r="AF207" s="721"/>
      <c r="AG207" s="721"/>
      <c r="AH207" s="721"/>
      <c r="AI207" s="721"/>
      <c r="AJ207" s="721"/>
      <c r="AK207" s="721"/>
      <c r="AL207" s="721"/>
      <c r="AM207" s="721"/>
      <c r="AN207" s="721"/>
      <c r="AO207" s="772"/>
      <c r="AP207" s="797"/>
      <c r="AQ207" s="798"/>
      <c r="AR207" s="798"/>
      <c r="AS207" s="798"/>
      <c r="AT207" s="798"/>
      <c r="AU207" s="798"/>
      <c r="AV207" s="799"/>
      <c r="AW207" s="92"/>
      <c r="AX207" s="92"/>
      <c r="AY207" s="92"/>
      <c r="AZ207" s="92"/>
      <c r="BA207" s="92"/>
      <c r="BB207" s="92"/>
      <c r="BC207" s="92"/>
      <c r="BD207" s="102"/>
      <c r="BE207" s="102"/>
      <c r="BF207" s="102"/>
      <c r="BG207" s="110"/>
      <c r="BH207" s="110"/>
      <c r="BI207" s="110"/>
      <c r="BJ207" s="110"/>
      <c r="BK207" s="110"/>
      <c r="BL207" s="110"/>
      <c r="BM207" s="110"/>
      <c r="BN207" s="110"/>
      <c r="BO207" s="110"/>
      <c r="BP207" s="110"/>
      <c r="BQ207" s="110"/>
      <c r="BR207" s="110"/>
      <c r="BS207" s="110"/>
      <c r="BT207" s="110"/>
      <c r="BU207" s="110"/>
      <c r="BV207" s="110"/>
      <c r="BW207" s="110"/>
      <c r="BX207" s="110"/>
      <c r="BY207" s="110"/>
      <c r="BZ207" s="110"/>
      <c r="CA207" s="110"/>
      <c r="CB207" s="110"/>
      <c r="CC207" s="110"/>
      <c r="CD207" s="110"/>
      <c r="CE207" s="110"/>
      <c r="CF207" s="110"/>
      <c r="CG207" s="110"/>
      <c r="CH207" s="110"/>
      <c r="CI207" s="110"/>
      <c r="CJ207" s="110"/>
      <c r="CK207" s="110"/>
      <c r="CL207" s="110"/>
      <c r="CM207" s="110"/>
      <c r="CN207" s="110"/>
      <c r="CO207" s="110"/>
      <c r="CP207" s="110"/>
      <c r="CQ207" s="110"/>
      <c r="CR207" s="110"/>
      <c r="CS207" s="110"/>
      <c r="CT207" s="110"/>
    </row>
    <row r="208" spans="1:98" s="99" customFormat="1" ht="48.6" customHeight="1">
      <c r="A208" s="205"/>
      <c r="B208" s="205"/>
      <c r="C208" s="630"/>
      <c r="D208" s="631"/>
      <c r="E208" s="631"/>
      <c r="F208" s="631"/>
      <c r="G208" s="632"/>
      <c r="H208" s="632"/>
      <c r="I208" s="632"/>
      <c r="J208" s="632"/>
      <c r="K208" s="632"/>
      <c r="L208" s="632"/>
      <c r="M208" s="632"/>
      <c r="N208" s="632"/>
      <c r="O208" s="632"/>
      <c r="P208" s="632"/>
      <c r="Q208" s="632"/>
      <c r="R208" s="632"/>
      <c r="S208" s="632"/>
      <c r="T208" s="632"/>
      <c r="U208" s="721"/>
      <c r="V208" s="721"/>
      <c r="W208" s="721"/>
      <c r="X208" s="721"/>
      <c r="Y208" s="721"/>
      <c r="Z208" s="721"/>
      <c r="AA208" s="721"/>
      <c r="AB208" s="721"/>
      <c r="AC208" s="721"/>
      <c r="AD208" s="721"/>
      <c r="AE208" s="721"/>
      <c r="AF208" s="721"/>
      <c r="AG208" s="721"/>
      <c r="AH208" s="721"/>
      <c r="AI208" s="721"/>
      <c r="AJ208" s="721"/>
      <c r="AK208" s="721"/>
      <c r="AL208" s="721"/>
      <c r="AM208" s="721"/>
      <c r="AN208" s="721"/>
      <c r="AO208" s="772"/>
      <c r="AP208" s="797"/>
      <c r="AQ208" s="798"/>
      <c r="AR208" s="798"/>
      <c r="AS208" s="798"/>
      <c r="AT208" s="798"/>
      <c r="AU208" s="798"/>
      <c r="AV208" s="799"/>
      <c r="AW208" s="92"/>
      <c r="AX208" s="92"/>
      <c r="AY208" s="92"/>
      <c r="AZ208" s="92"/>
      <c r="BA208" s="92"/>
      <c r="BB208" s="92"/>
      <c r="BC208" s="92"/>
      <c r="BD208" s="102"/>
      <c r="BE208" s="102"/>
      <c r="BF208" s="102"/>
      <c r="BG208" s="110"/>
      <c r="BH208" s="110"/>
      <c r="BI208" s="110"/>
      <c r="BJ208" s="110"/>
      <c r="BK208" s="110"/>
      <c r="BL208" s="110"/>
      <c r="BM208" s="110"/>
      <c r="BN208" s="110"/>
      <c r="BO208" s="110"/>
      <c r="BP208" s="110"/>
      <c r="BQ208" s="110"/>
      <c r="BR208" s="110"/>
      <c r="BS208" s="110"/>
      <c r="BT208" s="110"/>
      <c r="BU208" s="110"/>
      <c r="BV208" s="110"/>
      <c r="BW208" s="110"/>
      <c r="BX208" s="110"/>
      <c r="BY208" s="110"/>
      <c r="BZ208" s="110"/>
      <c r="CA208" s="110"/>
      <c r="CB208" s="110"/>
      <c r="CC208" s="110"/>
      <c r="CD208" s="110"/>
      <c r="CE208" s="110"/>
      <c r="CF208" s="110"/>
      <c r="CG208" s="110"/>
      <c r="CH208" s="110"/>
      <c r="CI208" s="110"/>
      <c r="CJ208" s="110"/>
      <c r="CK208" s="110"/>
      <c r="CL208" s="110"/>
      <c r="CM208" s="110"/>
      <c r="CN208" s="110"/>
      <c r="CO208" s="110"/>
      <c r="CP208" s="110"/>
      <c r="CQ208" s="110"/>
      <c r="CR208" s="110"/>
      <c r="CS208" s="110"/>
      <c r="CT208" s="110"/>
    </row>
    <row r="209" spans="1:98" s="99" customFormat="1" ht="48.6" customHeight="1">
      <c r="A209" s="205"/>
      <c r="B209" s="205"/>
      <c r="C209" s="630"/>
      <c r="D209" s="631"/>
      <c r="E209" s="631"/>
      <c r="F209" s="631"/>
      <c r="G209" s="632"/>
      <c r="H209" s="632"/>
      <c r="I209" s="632"/>
      <c r="J209" s="632"/>
      <c r="K209" s="632"/>
      <c r="L209" s="632"/>
      <c r="M209" s="632"/>
      <c r="N209" s="632"/>
      <c r="O209" s="632"/>
      <c r="P209" s="632"/>
      <c r="Q209" s="632"/>
      <c r="R209" s="632"/>
      <c r="S209" s="632"/>
      <c r="T209" s="632"/>
      <c r="U209" s="721"/>
      <c r="V209" s="721"/>
      <c r="W209" s="721"/>
      <c r="X209" s="721"/>
      <c r="Y209" s="721"/>
      <c r="Z209" s="721"/>
      <c r="AA209" s="721"/>
      <c r="AB209" s="721"/>
      <c r="AC209" s="721"/>
      <c r="AD209" s="721"/>
      <c r="AE209" s="721"/>
      <c r="AF209" s="721"/>
      <c r="AG209" s="721"/>
      <c r="AH209" s="721"/>
      <c r="AI209" s="721"/>
      <c r="AJ209" s="721"/>
      <c r="AK209" s="721"/>
      <c r="AL209" s="721"/>
      <c r="AM209" s="721"/>
      <c r="AN209" s="721"/>
      <c r="AO209" s="772"/>
      <c r="AP209" s="797"/>
      <c r="AQ209" s="798"/>
      <c r="AR209" s="798"/>
      <c r="AS209" s="798"/>
      <c r="AT209" s="798"/>
      <c r="AU209" s="798"/>
      <c r="AV209" s="799"/>
      <c r="AW209" s="92"/>
      <c r="AX209" s="92"/>
      <c r="AY209" s="92"/>
      <c r="AZ209" s="92"/>
      <c r="BA209" s="92"/>
      <c r="BB209" s="92"/>
      <c r="BC209" s="92"/>
      <c r="BD209" s="102"/>
      <c r="BE209" s="102"/>
      <c r="BF209" s="102"/>
      <c r="BG209" s="110"/>
      <c r="BH209" s="110"/>
      <c r="BI209" s="110"/>
      <c r="BJ209" s="110"/>
      <c r="BK209" s="110"/>
      <c r="BL209" s="110"/>
      <c r="BM209" s="110"/>
      <c r="BN209" s="110"/>
      <c r="BO209" s="110"/>
      <c r="BP209" s="110"/>
      <c r="BQ209" s="110"/>
      <c r="BR209" s="110"/>
      <c r="BS209" s="110"/>
      <c r="BT209" s="110"/>
      <c r="BU209" s="110"/>
      <c r="BV209" s="110"/>
      <c r="BW209" s="110"/>
      <c r="BX209" s="110"/>
      <c r="BY209" s="110"/>
      <c r="BZ209" s="110"/>
      <c r="CA209" s="110"/>
      <c r="CB209" s="110"/>
      <c r="CC209" s="110"/>
      <c r="CD209" s="110"/>
      <c r="CE209" s="110"/>
      <c r="CF209" s="110"/>
      <c r="CG209" s="110"/>
      <c r="CH209" s="110"/>
      <c r="CI209" s="110"/>
      <c r="CJ209" s="110"/>
      <c r="CK209" s="110"/>
      <c r="CL209" s="110"/>
      <c r="CM209" s="110"/>
      <c r="CN209" s="110"/>
      <c r="CO209" s="110"/>
      <c r="CP209" s="110"/>
      <c r="CQ209" s="110"/>
      <c r="CR209" s="110"/>
      <c r="CS209" s="110"/>
      <c r="CT209" s="110"/>
    </row>
    <row r="210" spans="1:98" s="99" customFormat="1" ht="48.6" customHeight="1">
      <c r="A210" s="205"/>
      <c r="B210" s="205"/>
      <c r="C210" s="630"/>
      <c r="D210" s="631"/>
      <c r="E210" s="631"/>
      <c r="F210" s="631"/>
      <c r="G210" s="632"/>
      <c r="H210" s="632"/>
      <c r="I210" s="632"/>
      <c r="J210" s="632"/>
      <c r="K210" s="632"/>
      <c r="L210" s="632"/>
      <c r="M210" s="632"/>
      <c r="N210" s="632"/>
      <c r="O210" s="632"/>
      <c r="P210" s="632"/>
      <c r="Q210" s="632"/>
      <c r="R210" s="632"/>
      <c r="S210" s="632"/>
      <c r="T210" s="632"/>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72"/>
      <c r="AP210" s="797"/>
      <c r="AQ210" s="798"/>
      <c r="AR210" s="798"/>
      <c r="AS210" s="798"/>
      <c r="AT210" s="798"/>
      <c r="AU210" s="798"/>
      <c r="AV210" s="799"/>
      <c r="AW210" s="92"/>
      <c r="AX210" s="92"/>
      <c r="AY210" s="92"/>
      <c r="AZ210" s="92"/>
      <c r="BA210" s="92"/>
      <c r="BB210" s="92"/>
      <c r="BC210" s="92"/>
      <c r="BD210" s="102"/>
      <c r="BE210" s="102"/>
      <c r="BF210" s="102"/>
      <c r="BG210" s="110"/>
      <c r="BH210" s="110"/>
      <c r="BI210" s="110"/>
      <c r="BJ210" s="110"/>
      <c r="BK210" s="110"/>
      <c r="BL210" s="110"/>
      <c r="BM210" s="110"/>
      <c r="BN210" s="110"/>
      <c r="BO210" s="110"/>
      <c r="BP210" s="110"/>
      <c r="BQ210" s="110"/>
      <c r="BR210" s="110"/>
      <c r="BS210" s="110"/>
      <c r="BT210" s="110"/>
      <c r="BU210" s="110"/>
      <c r="BV210" s="110"/>
      <c r="BW210" s="110"/>
      <c r="BX210" s="110"/>
      <c r="BY210" s="110"/>
      <c r="BZ210" s="110"/>
      <c r="CA210" s="110"/>
      <c r="CB210" s="110"/>
      <c r="CC210" s="110"/>
      <c r="CD210" s="110"/>
      <c r="CE210" s="110"/>
      <c r="CF210" s="110"/>
      <c r="CG210" s="110"/>
      <c r="CH210" s="110"/>
      <c r="CI210" s="110"/>
      <c r="CJ210" s="110"/>
      <c r="CK210" s="110"/>
      <c r="CL210" s="110"/>
      <c r="CM210" s="110"/>
      <c r="CN210" s="110"/>
      <c r="CO210" s="110"/>
      <c r="CP210" s="110"/>
      <c r="CQ210" s="110"/>
      <c r="CR210" s="110"/>
      <c r="CS210" s="110"/>
      <c r="CT210" s="110"/>
    </row>
    <row r="211" spans="1:98" s="99" customFormat="1" ht="48.6" customHeight="1">
      <c r="A211" s="205"/>
      <c r="B211" s="205"/>
      <c r="C211" s="630"/>
      <c r="D211" s="631"/>
      <c r="E211" s="631"/>
      <c r="F211" s="631"/>
      <c r="G211" s="632"/>
      <c r="H211" s="632"/>
      <c r="I211" s="632"/>
      <c r="J211" s="632"/>
      <c r="K211" s="632"/>
      <c r="L211" s="632"/>
      <c r="M211" s="632"/>
      <c r="N211" s="632"/>
      <c r="O211" s="632"/>
      <c r="P211" s="632"/>
      <c r="Q211" s="632"/>
      <c r="R211" s="632"/>
      <c r="S211" s="632"/>
      <c r="T211" s="632"/>
      <c r="U211" s="721"/>
      <c r="V211" s="721"/>
      <c r="W211" s="721"/>
      <c r="X211" s="721"/>
      <c r="Y211" s="721"/>
      <c r="Z211" s="721"/>
      <c r="AA211" s="721"/>
      <c r="AB211" s="721"/>
      <c r="AC211" s="721"/>
      <c r="AD211" s="721"/>
      <c r="AE211" s="721"/>
      <c r="AF211" s="721"/>
      <c r="AG211" s="721"/>
      <c r="AH211" s="721"/>
      <c r="AI211" s="721"/>
      <c r="AJ211" s="721"/>
      <c r="AK211" s="721"/>
      <c r="AL211" s="721"/>
      <c r="AM211" s="721"/>
      <c r="AN211" s="721"/>
      <c r="AO211" s="772"/>
      <c r="AP211" s="797"/>
      <c r="AQ211" s="798"/>
      <c r="AR211" s="798"/>
      <c r="AS211" s="798"/>
      <c r="AT211" s="798"/>
      <c r="AU211" s="798"/>
      <c r="AV211" s="799"/>
      <c r="AW211" s="92"/>
      <c r="AX211" s="92"/>
      <c r="AY211" s="92"/>
      <c r="AZ211" s="92"/>
      <c r="BA211" s="92"/>
      <c r="BB211" s="92"/>
      <c r="BC211" s="92"/>
      <c r="BD211" s="102"/>
      <c r="BE211" s="102"/>
      <c r="BF211" s="102"/>
      <c r="BG211" s="110"/>
      <c r="BH211" s="110"/>
      <c r="BI211" s="110"/>
      <c r="BJ211" s="110"/>
      <c r="BK211" s="110"/>
      <c r="BL211" s="110"/>
      <c r="BM211" s="110"/>
      <c r="BN211" s="110"/>
      <c r="BO211" s="110"/>
      <c r="BP211" s="110"/>
      <c r="BQ211" s="110"/>
      <c r="BR211" s="110"/>
      <c r="BS211" s="110"/>
      <c r="BT211" s="110"/>
      <c r="BU211" s="110"/>
      <c r="BV211" s="110"/>
      <c r="BW211" s="110"/>
      <c r="BX211" s="110"/>
      <c r="BY211" s="110"/>
      <c r="BZ211" s="110"/>
      <c r="CA211" s="110"/>
      <c r="CB211" s="110"/>
      <c r="CC211" s="110"/>
      <c r="CD211" s="110"/>
      <c r="CE211" s="110"/>
      <c r="CF211" s="110"/>
      <c r="CG211" s="110"/>
      <c r="CH211" s="110"/>
      <c r="CI211" s="110"/>
      <c r="CJ211" s="110"/>
      <c r="CK211" s="110"/>
      <c r="CL211" s="110"/>
      <c r="CM211" s="110"/>
      <c r="CN211" s="110"/>
      <c r="CO211" s="110"/>
      <c r="CP211" s="110"/>
      <c r="CQ211" s="110"/>
      <c r="CR211" s="110"/>
      <c r="CS211" s="110"/>
      <c r="CT211" s="110"/>
    </row>
    <row r="212" spans="1:98" s="99" customFormat="1" ht="48.6" customHeight="1">
      <c r="A212" s="205"/>
      <c r="B212" s="205"/>
      <c r="C212" s="630"/>
      <c r="D212" s="631"/>
      <c r="E212" s="631"/>
      <c r="F212" s="631"/>
      <c r="G212" s="632"/>
      <c r="H212" s="632"/>
      <c r="I212" s="632"/>
      <c r="J212" s="632"/>
      <c r="K212" s="632"/>
      <c r="L212" s="632"/>
      <c r="M212" s="632"/>
      <c r="N212" s="632"/>
      <c r="O212" s="632"/>
      <c r="P212" s="632"/>
      <c r="Q212" s="632"/>
      <c r="R212" s="632"/>
      <c r="S212" s="632"/>
      <c r="T212" s="632"/>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72"/>
      <c r="AP212" s="797"/>
      <c r="AQ212" s="798"/>
      <c r="AR212" s="798"/>
      <c r="AS212" s="798"/>
      <c r="AT212" s="798"/>
      <c r="AU212" s="798"/>
      <c r="AV212" s="799"/>
      <c r="AW212" s="92"/>
      <c r="AX212" s="92"/>
      <c r="AY212" s="92"/>
      <c r="AZ212" s="92"/>
      <c r="BA212" s="92"/>
      <c r="BB212" s="92"/>
      <c r="BC212" s="92"/>
      <c r="BD212" s="102"/>
      <c r="BE212" s="102"/>
      <c r="BF212" s="102"/>
      <c r="BG212" s="110"/>
      <c r="BH212" s="110"/>
      <c r="BI212" s="110"/>
      <c r="BJ212" s="110"/>
      <c r="BK212" s="110"/>
      <c r="BL212" s="110"/>
      <c r="BM212" s="110"/>
      <c r="BN212" s="110"/>
      <c r="BO212" s="110"/>
      <c r="BP212" s="110"/>
      <c r="BQ212" s="110"/>
      <c r="BR212" s="110"/>
      <c r="BS212" s="110"/>
      <c r="BT212" s="110"/>
      <c r="BU212" s="110"/>
      <c r="BV212" s="110"/>
      <c r="BW212" s="110"/>
      <c r="BX212" s="110"/>
      <c r="BY212" s="110"/>
      <c r="BZ212" s="110"/>
      <c r="CA212" s="110"/>
      <c r="CB212" s="110"/>
      <c r="CC212" s="110"/>
      <c r="CD212" s="110"/>
      <c r="CE212" s="110"/>
      <c r="CF212" s="110"/>
      <c r="CG212" s="110"/>
      <c r="CH212" s="110"/>
      <c r="CI212" s="110"/>
      <c r="CJ212" s="110"/>
      <c r="CK212" s="110"/>
      <c r="CL212" s="110"/>
      <c r="CM212" s="110"/>
      <c r="CN212" s="110"/>
      <c r="CO212" s="110"/>
      <c r="CP212" s="110"/>
      <c r="CQ212" s="110"/>
      <c r="CR212" s="110"/>
      <c r="CS212" s="110"/>
      <c r="CT212" s="110"/>
    </row>
    <row r="213" spans="1:98" s="99" customFormat="1" ht="48.6" customHeight="1">
      <c r="A213" s="205"/>
      <c r="B213" s="205"/>
      <c r="C213" s="630"/>
      <c r="D213" s="631"/>
      <c r="E213" s="631"/>
      <c r="F213" s="631"/>
      <c r="G213" s="632"/>
      <c r="H213" s="632"/>
      <c r="I213" s="632"/>
      <c r="J213" s="632"/>
      <c r="K213" s="632"/>
      <c r="L213" s="632"/>
      <c r="M213" s="632"/>
      <c r="N213" s="632"/>
      <c r="O213" s="632"/>
      <c r="P213" s="632"/>
      <c r="Q213" s="632"/>
      <c r="R213" s="632"/>
      <c r="S213" s="632"/>
      <c r="T213" s="632"/>
      <c r="U213" s="721"/>
      <c r="V213" s="721"/>
      <c r="W213" s="721"/>
      <c r="X213" s="721"/>
      <c r="Y213" s="721"/>
      <c r="Z213" s="721"/>
      <c r="AA213" s="721"/>
      <c r="AB213" s="721"/>
      <c r="AC213" s="721"/>
      <c r="AD213" s="721"/>
      <c r="AE213" s="721"/>
      <c r="AF213" s="721"/>
      <c r="AG213" s="721"/>
      <c r="AH213" s="721"/>
      <c r="AI213" s="721"/>
      <c r="AJ213" s="721"/>
      <c r="AK213" s="721"/>
      <c r="AL213" s="721"/>
      <c r="AM213" s="721"/>
      <c r="AN213" s="721"/>
      <c r="AO213" s="772"/>
      <c r="AP213" s="797"/>
      <c r="AQ213" s="798"/>
      <c r="AR213" s="798"/>
      <c r="AS213" s="798"/>
      <c r="AT213" s="798"/>
      <c r="AU213" s="798"/>
      <c r="AV213" s="799"/>
      <c r="AW213" s="92"/>
      <c r="AX213" s="92"/>
      <c r="AY213" s="92"/>
      <c r="AZ213" s="92"/>
      <c r="BA213" s="92"/>
      <c r="BB213" s="92"/>
      <c r="BC213" s="92"/>
      <c r="BD213" s="102"/>
      <c r="BE213" s="102"/>
      <c r="BF213" s="102"/>
      <c r="BG213" s="110"/>
      <c r="BH213" s="110"/>
      <c r="BI213" s="110"/>
      <c r="BJ213" s="110"/>
      <c r="BK213" s="110"/>
      <c r="BL213" s="110"/>
      <c r="BM213" s="110"/>
      <c r="BN213" s="110"/>
      <c r="BO213" s="110"/>
      <c r="BP213" s="110"/>
      <c r="BQ213" s="110"/>
      <c r="BR213" s="110"/>
      <c r="BS213" s="110"/>
      <c r="BT213" s="110"/>
      <c r="BU213" s="110"/>
      <c r="BV213" s="110"/>
      <c r="BW213" s="110"/>
      <c r="BX213" s="110"/>
      <c r="BY213" s="110"/>
      <c r="BZ213" s="110"/>
      <c r="CA213" s="110"/>
      <c r="CB213" s="110"/>
      <c r="CC213" s="110"/>
      <c r="CD213" s="110"/>
      <c r="CE213" s="110"/>
      <c r="CF213" s="110"/>
      <c r="CG213" s="110"/>
      <c r="CH213" s="110"/>
      <c r="CI213" s="110"/>
      <c r="CJ213" s="110"/>
      <c r="CK213" s="110"/>
      <c r="CL213" s="110"/>
      <c r="CM213" s="110"/>
      <c r="CN213" s="110"/>
      <c r="CO213" s="110"/>
      <c r="CP213" s="110"/>
      <c r="CQ213" s="110"/>
      <c r="CR213" s="110"/>
      <c r="CS213" s="110"/>
      <c r="CT213" s="110"/>
    </row>
    <row r="214" spans="1:98" s="99" customFormat="1" ht="48.6" customHeight="1">
      <c r="A214" s="205"/>
      <c r="B214" s="205"/>
      <c r="C214" s="630"/>
      <c r="D214" s="631"/>
      <c r="E214" s="631"/>
      <c r="F214" s="631"/>
      <c r="G214" s="632"/>
      <c r="H214" s="632"/>
      <c r="I214" s="632"/>
      <c r="J214" s="632"/>
      <c r="K214" s="632"/>
      <c r="L214" s="632"/>
      <c r="M214" s="632"/>
      <c r="N214" s="632"/>
      <c r="O214" s="632"/>
      <c r="P214" s="632"/>
      <c r="Q214" s="632"/>
      <c r="R214" s="632"/>
      <c r="S214" s="632"/>
      <c r="T214" s="632"/>
      <c r="U214" s="721"/>
      <c r="V214" s="721"/>
      <c r="W214" s="721"/>
      <c r="X214" s="721"/>
      <c r="Y214" s="721"/>
      <c r="Z214" s="721"/>
      <c r="AA214" s="721"/>
      <c r="AB214" s="721"/>
      <c r="AC214" s="721"/>
      <c r="AD214" s="721"/>
      <c r="AE214" s="721"/>
      <c r="AF214" s="721"/>
      <c r="AG214" s="721"/>
      <c r="AH214" s="721"/>
      <c r="AI214" s="721"/>
      <c r="AJ214" s="721"/>
      <c r="AK214" s="721"/>
      <c r="AL214" s="721"/>
      <c r="AM214" s="721"/>
      <c r="AN214" s="721"/>
      <c r="AO214" s="772"/>
      <c r="AP214" s="797"/>
      <c r="AQ214" s="798"/>
      <c r="AR214" s="798"/>
      <c r="AS214" s="798"/>
      <c r="AT214" s="798"/>
      <c r="AU214" s="798"/>
      <c r="AV214" s="799"/>
      <c r="AW214" s="92"/>
      <c r="AX214" s="92"/>
      <c r="AY214" s="92"/>
      <c r="AZ214" s="92"/>
      <c r="BA214" s="92"/>
      <c r="BB214" s="92"/>
      <c r="BC214" s="92"/>
      <c r="BD214" s="102"/>
      <c r="BE214" s="102"/>
      <c r="BF214" s="102"/>
      <c r="BG214" s="110"/>
      <c r="BH214" s="110"/>
      <c r="BI214" s="110"/>
      <c r="BJ214" s="110"/>
      <c r="BK214" s="110"/>
      <c r="BL214" s="110"/>
      <c r="BM214" s="110"/>
      <c r="BN214" s="110"/>
      <c r="BO214" s="110"/>
      <c r="BP214" s="110"/>
      <c r="BQ214" s="110"/>
      <c r="BR214" s="110"/>
      <c r="BS214" s="110"/>
      <c r="BT214" s="110"/>
      <c r="BU214" s="110"/>
      <c r="BV214" s="110"/>
      <c r="BW214" s="110"/>
      <c r="BX214" s="110"/>
      <c r="BY214" s="110"/>
      <c r="BZ214" s="110"/>
      <c r="CA214" s="110"/>
      <c r="CB214" s="110"/>
      <c r="CC214" s="110"/>
      <c r="CD214" s="110"/>
      <c r="CE214" s="110"/>
      <c r="CF214" s="110"/>
      <c r="CG214" s="110"/>
      <c r="CH214" s="110"/>
      <c r="CI214" s="110"/>
      <c r="CJ214" s="110"/>
      <c r="CK214" s="110"/>
      <c r="CL214" s="110"/>
      <c r="CM214" s="110"/>
      <c r="CN214" s="110"/>
      <c r="CO214" s="110"/>
      <c r="CP214" s="110"/>
      <c r="CQ214" s="110"/>
      <c r="CR214" s="110"/>
      <c r="CS214" s="110"/>
      <c r="CT214" s="110"/>
    </row>
    <row r="215" spans="1:98" s="99" customFormat="1" ht="48.6" customHeight="1">
      <c r="A215" s="205"/>
      <c r="B215" s="205"/>
      <c r="C215" s="630"/>
      <c r="D215" s="631"/>
      <c r="E215" s="631"/>
      <c r="F215" s="631"/>
      <c r="G215" s="632"/>
      <c r="H215" s="632"/>
      <c r="I215" s="632"/>
      <c r="J215" s="632"/>
      <c r="K215" s="632"/>
      <c r="L215" s="632"/>
      <c r="M215" s="632"/>
      <c r="N215" s="632"/>
      <c r="O215" s="632"/>
      <c r="P215" s="632"/>
      <c r="Q215" s="632"/>
      <c r="R215" s="632"/>
      <c r="S215" s="632"/>
      <c r="T215" s="632"/>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72"/>
      <c r="AP215" s="797"/>
      <c r="AQ215" s="798"/>
      <c r="AR215" s="798"/>
      <c r="AS215" s="798"/>
      <c r="AT215" s="798"/>
      <c r="AU215" s="798"/>
      <c r="AV215" s="799"/>
      <c r="AW215" s="92"/>
      <c r="AX215" s="92"/>
      <c r="AY215" s="92"/>
      <c r="AZ215" s="92"/>
      <c r="BA215" s="92"/>
      <c r="BB215" s="92"/>
      <c r="BC215" s="92"/>
      <c r="BD215" s="102"/>
      <c r="BE215" s="102"/>
      <c r="BF215" s="102"/>
      <c r="BG215" s="110"/>
      <c r="BH215" s="110"/>
      <c r="BI215" s="110"/>
      <c r="BJ215" s="110"/>
      <c r="BK215" s="110"/>
      <c r="BL215" s="110"/>
      <c r="BM215" s="110"/>
      <c r="BN215" s="110"/>
      <c r="BO215" s="110"/>
      <c r="BP215" s="110"/>
      <c r="BQ215" s="110"/>
      <c r="BR215" s="110"/>
      <c r="BS215" s="110"/>
      <c r="BT215" s="110"/>
      <c r="BU215" s="110"/>
      <c r="BV215" s="110"/>
      <c r="BW215" s="110"/>
      <c r="BX215" s="110"/>
      <c r="BY215" s="110"/>
      <c r="BZ215" s="110"/>
      <c r="CA215" s="110"/>
      <c r="CB215" s="110"/>
      <c r="CC215" s="110"/>
      <c r="CD215" s="110"/>
      <c r="CE215" s="110"/>
      <c r="CF215" s="110"/>
      <c r="CG215" s="110"/>
      <c r="CH215" s="110"/>
      <c r="CI215" s="110"/>
      <c r="CJ215" s="110"/>
      <c r="CK215" s="110"/>
      <c r="CL215" s="110"/>
      <c r="CM215" s="110"/>
      <c r="CN215" s="110"/>
      <c r="CO215" s="110"/>
      <c r="CP215" s="110"/>
      <c r="CQ215" s="110"/>
      <c r="CR215" s="110"/>
      <c r="CS215" s="110"/>
      <c r="CT215" s="110"/>
    </row>
    <row r="216" spans="1:98" s="99" customFormat="1" ht="48.6" customHeight="1" thickBot="1">
      <c r="A216" s="205"/>
      <c r="B216" s="205"/>
      <c r="C216" s="630"/>
      <c r="D216" s="631"/>
      <c r="E216" s="631"/>
      <c r="F216" s="631"/>
      <c r="G216" s="632"/>
      <c r="H216" s="632"/>
      <c r="I216" s="632"/>
      <c r="J216" s="632"/>
      <c r="K216" s="632"/>
      <c r="L216" s="632"/>
      <c r="M216" s="632"/>
      <c r="N216" s="632"/>
      <c r="O216" s="632"/>
      <c r="P216" s="632"/>
      <c r="Q216" s="632"/>
      <c r="R216" s="632"/>
      <c r="S216" s="632"/>
      <c r="T216" s="632"/>
      <c r="U216" s="721"/>
      <c r="V216" s="721"/>
      <c r="W216" s="721"/>
      <c r="X216" s="721"/>
      <c r="Y216" s="721"/>
      <c r="Z216" s="721"/>
      <c r="AA216" s="721"/>
      <c r="AB216" s="721"/>
      <c r="AC216" s="721"/>
      <c r="AD216" s="721"/>
      <c r="AE216" s="721"/>
      <c r="AF216" s="721"/>
      <c r="AG216" s="721"/>
      <c r="AH216" s="721"/>
      <c r="AI216" s="721"/>
      <c r="AJ216" s="721"/>
      <c r="AK216" s="721"/>
      <c r="AL216" s="721"/>
      <c r="AM216" s="721"/>
      <c r="AN216" s="721"/>
      <c r="AO216" s="772"/>
      <c r="AP216" s="776"/>
      <c r="AQ216" s="777"/>
      <c r="AR216" s="777"/>
      <c r="AS216" s="777"/>
      <c r="AT216" s="777"/>
      <c r="AU216" s="777"/>
      <c r="AV216" s="778"/>
      <c r="AW216" s="92"/>
      <c r="AX216" s="92"/>
      <c r="AY216" s="92"/>
      <c r="AZ216" s="92"/>
      <c r="BA216" s="92"/>
      <c r="BB216" s="92"/>
      <c r="BC216" s="92"/>
      <c r="BD216" s="102"/>
      <c r="BE216" s="102"/>
      <c r="BF216" s="102"/>
      <c r="BG216" s="110"/>
      <c r="BH216" s="110"/>
      <c r="BI216" s="110"/>
      <c r="BJ216" s="110"/>
      <c r="BK216" s="110"/>
      <c r="BL216" s="110"/>
      <c r="BM216" s="110"/>
      <c r="BN216" s="110"/>
      <c r="BO216" s="110"/>
      <c r="BP216" s="110"/>
      <c r="BQ216" s="110"/>
      <c r="BR216" s="110"/>
      <c r="BS216" s="110"/>
      <c r="BT216" s="110"/>
      <c r="BU216" s="110"/>
      <c r="BV216" s="110"/>
      <c r="BW216" s="110"/>
      <c r="BX216" s="110"/>
      <c r="BY216" s="110"/>
      <c r="BZ216" s="110"/>
      <c r="CA216" s="110"/>
      <c r="CB216" s="110"/>
      <c r="CC216" s="110"/>
      <c r="CD216" s="110"/>
      <c r="CE216" s="110"/>
      <c r="CF216" s="110"/>
      <c r="CG216" s="110"/>
      <c r="CH216" s="110"/>
      <c r="CI216" s="110"/>
      <c r="CJ216" s="110"/>
      <c r="CK216" s="110"/>
      <c r="CL216" s="110"/>
      <c r="CM216" s="110"/>
      <c r="CN216" s="110"/>
      <c r="CO216" s="110"/>
      <c r="CP216" s="110"/>
      <c r="CQ216" s="110"/>
      <c r="CR216" s="110"/>
      <c r="CS216" s="110"/>
      <c r="CT216" s="110"/>
    </row>
    <row r="217" spans="1:98" s="99" customFormat="1" ht="21.6" customHeight="1" thickBot="1">
      <c r="A217" s="205"/>
      <c r="B217" s="205"/>
      <c r="C217" s="779" t="s">
        <v>479</v>
      </c>
      <c r="D217" s="780"/>
      <c r="E217" s="780"/>
      <c r="F217" s="780"/>
      <c r="G217" s="780"/>
      <c r="H217" s="780"/>
      <c r="I217" s="780"/>
      <c r="J217" s="780"/>
      <c r="K217" s="780"/>
      <c r="L217" s="780"/>
      <c r="M217" s="780"/>
      <c r="N217" s="780"/>
      <c r="O217" s="780"/>
      <c r="P217" s="780"/>
      <c r="Q217" s="780"/>
      <c r="R217" s="780"/>
      <c r="S217" s="780"/>
      <c r="T217" s="780"/>
      <c r="U217" s="780"/>
      <c r="V217" s="780"/>
      <c r="W217" s="780"/>
      <c r="X217" s="781"/>
      <c r="Y217" s="782" t="s">
        <v>480</v>
      </c>
      <c r="Z217" s="783"/>
      <c r="AA217" s="783"/>
      <c r="AB217" s="783"/>
      <c r="AC217" s="783"/>
      <c r="AD217" s="770" t="s">
        <v>386</v>
      </c>
      <c r="AE217" s="770"/>
      <c r="AF217" s="770"/>
      <c r="AG217" s="771"/>
      <c r="AH217" s="773"/>
      <c r="AI217" s="774"/>
      <c r="AJ217" s="775"/>
      <c r="AK217" s="784" t="s">
        <v>25</v>
      </c>
      <c r="AL217" s="785"/>
      <c r="AM217" s="785"/>
      <c r="AN217" s="786"/>
      <c r="AO217" s="773"/>
      <c r="AP217" s="795"/>
      <c r="AQ217" s="796"/>
      <c r="AR217" s="768" t="s">
        <v>14</v>
      </c>
      <c r="AS217" s="769"/>
      <c r="AT217" s="769"/>
      <c r="AU217" s="769"/>
      <c r="AV217" s="769"/>
      <c r="AW217" s="96" t="str">
        <f>IF(AND(AH217="〇",AO217="〇"),"要確認","")</f>
        <v/>
      </c>
      <c r="AX217" s="103"/>
      <c r="AY217" s="103"/>
      <c r="AZ217" s="103"/>
      <c r="BA217" s="103"/>
      <c r="BB217" s="103"/>
      <c r="BC217" s="103"/>
      <c r="BD217" s="102"/>
      <c r="BE217" s="110"/>
      <c r="BF217" s="102"/>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c r="CF217" s="110"/>
      <c r="CG217" s="110"/>
      <c r="CH217" s="110"/>
      <c r="CI217" s="110"/>
      <c r="CJ217" s="110"/>
      <c r="CK217" s="110"/>
      <c r="CL217" s="110"/>
      <c r="CM217" s="110"/>
      <c r="CN217" s="110"/>
      <c r="CO217" s="110"/>
      <c r="CP217" s="110"/>
      <c r="CQ217" s="110"/>
      <c r="CR217" s="110"/>
      <c r="CS217" s="110"/>
      <c r="CT217" s="110"/>
    </row>
    <row r="218" spans="1:98" s="99" customFormat="1" ht="21" customHeight="1">
      <c r="A218" s="205"/>
      <c r="B218" s="205"/>
      <c r="C218" s="1304"/>
      <c r="D218" s="1305"/>
      <c r="E218" s="1305"/>
      <c r="F218" s="1305"/>
      <c r="G218" s="1305"/>
      <c r="H218" s="1305"/>
      <c r="I218" s="1305"/>
      <c r="J218" s="1305"/>
      <c r="K218" s="1305"/>
      <c r="L218" s="1305"/>
      <c r="M218" s="1305"/>
      <c r="N218" s="1305"/>
      <c r="O218" s="1305"/>
      <c r="P218" s="1305"/>
      <c r="Q218" s="1305"/>
      <c r="R218" s="1305"/>
      <c r="S218" s="1305"/>
      <c r="T218" s="1305"/>
      <c r="U218" s="1305"/>
      <c r="V218" s="1305"/>
      <c r="W218" s="1305"/>
      <c r="X218" s="1305"/>
      <c r="Y218" s="1305"/>
      <c r="Z218" s="1305"/>
      <c r="AA218" s="1305"/>
      <c r="AB218" s="1305"/>
      <c r="AC218" s="1305"/>
      <c r="AD218" s="1305"/>
      <c r="AE218" s="1305"/>
      <c r="AF218" s="1305"/>
      <c r="AG218" s="1305"/>
      <c r="AH218" s="1305"/>
      <c r="AI218" s="1305"/>
      <c r="AJ218" s="1305"/>
      <c r="AK218" s="1305"/>
      <c r="AL218" s="1305"/>
      <c r="AM218" s="1305"/>
      <c r="AN218" s="1305"/>
      <c r="AO218" s="1305"/>
      <c r="AP218" s="1305"/>
      <c r="AQ218" s="1305"/>
      <c r="AR218" s="1305"/>
      <c r="AS218" s="1305"/>
      <c r="AT218" s="1305"/>
      <c r="AU218" s="1305"/>
      <c r="AV218" s="1305"/>
      <c r="AW218" s="91"/>
      <c r="AX218" s="103"/>
      <c r="AY218" s="103"/>
      <c r="AZ218" s="103"/>
      <c r="BA218" s="103"/>
      <c r="BB218" s="103"/>
      <c r="BC218" s="103"/>
      <c r="BD218" s="102"/>
      <c r="BE218" s="110"/>
      <c r="BF218" s="102"/>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c r="CF218" s="110"/>
      <c r="CG218" s="110"/>
      <c r="CH218" s="110"/>
      <c r="CI218" s="110"/>
      <c r="CJ218" s="110"/>
      <c r="CK218" s="110"/>
      <c r="CL218" s="110"/>
      <c r="CM218" s="110"/>
      <c r="CN218" s="110"/>
      <c r="CO218" s="110"/>
      <c r="CP218" s="110"/>
      <c r="CQ218" s="110"/>
      <c r="CR218" s="110"/>
      <c r="CS218" s="110"/>
      <c r="CT218" s="110"/>
    </row>
    <row r="219" spans="1:98" s="99" customFormat="1" ht="32.1" customHeight="1">
      <c r="A219" s="205"/>
      <c r="B219" s="205"/>
      <c r="C219" s="1108" t="s">
        <v>1270</v>
      </c>
      <c r="D219" s="1109"/>
      <c r="E219" s="1109"/>
      <c r="F219" s="1109"/>
      <c r="G219" s="1109"/>
      <c r="H219" s="1109"/>
      <c r="I219" s="1109"/>
      <c r="J219" s="1109"/>
      <c r="K219" s="1109"/>
      <c r="L219" s="1109"/>
      <c r="M219" s="1109"/>
      <c r="N219" s="1109"/>
      <c r="O219" s="1109"/>
      <c r="P219" s="1109"/>
      <c r="Q219" s="1109"/>
      <c r="R219" s="1109"/>
      <c r="S219" s="1109"/>
      <c r="T219" s="1109"/>
      <c r="U219" s="1109"/>
      <c r="V219" s="1109"/>
      <c r="W219" s="1109"/>
      <c r="X219" s="1109"/>
      <c r="Y219" s="1109"/>
      <c r="Z219" s="1109"/>
      <c r="AA219" s="1109"/>
      <c r="AB219" s="1109"/>
      <c r="AC219" s="1109"/>
      <c r="AD219" s="1109"/>
      <c r="AE219" s="1109"/>
      <c r="AF219" s="1109"/>
      <c r="AG219" s="1109"/>
      <c r="AH219" s="1109"/>
      <c r="AI219" s="1109"/>
      <c r="AJ219" s="1109"/>
      <c r="AK219" s="1109"/>
      <c r="AL219" s="1109"/>
      <c r="AM219" s="1109"/>
      <c r="AN219" s="1109"/>
      <c r="AO219" s="1109"/>
      <c r="AP219" s="1109"/>
      <c r="AQ219" s="1109"/>
      <c r="AR219" s="1109"/>
      <c r="AS219" s="1109"/>
      <c r="AT219" s="1109"/>
      <c r="AU219" s="1109"/>
      <c r="AV219" s="1110"/>
      <c r="AW219" s="229"/>
      <c r="AX219" s="229"/>
      <c r="AY219" s="229"/>
      <c r="AZ219" s="229"/>
      <c r="BA219" s="229"/>
      <c r="BB219" s="229"/>
      <c r="BC219" s="229"/>
      <c r="BD219" s="102"/>
      <c r="BE219" s="102"/>
      <c r="BF219" s="102"/>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row>
    <row r="220" spans="1:98" s="99" customFormat="1" ht="84.95" customHeight="1">
      <c r="A220" s="205"/>
      <c r="B220" s="205"/>
      <c r="C220" s="1111"/>
      <c r="D220" s="1112"/>
      <c r="E220" s="1112"/>
      <c r="F220" s="1112"/>
      <c r="G220" s="1112"/>
      <c r="H220" s="1112"/>
      <c r="I220" s="1112"/>
      <c r="J220" s="1112"/>
      <c r="K220" s="1112"/>
      <c r="L220" s="1112"/>
      <c r="M220" s="1112"/>
      <c r="N220" s="1112"/>
      <c r="O220" s="1112"/>
      <c r="P220" s="1112"/>
      <c r="Q220" s="1112"/>
      <c r="R220" s="1112"/>
      <c r="S220" s="1112"/>
      <c r="T220" s="1112"/>
      <c r="U220" s="1112"/>
      <c r="V220" s="1112"/>
      <c r="W220" s="1112"/>
      <c r="X220" s="1112"/>
      <c r="Y220" s="1112"/>
      <c r="Z220" s="1112"/>
      <c r="AA220" s="1112"/>
      <c r="AB220" s="1112"/>
      <c r="AC220" s="1112"/>
      <c r="AD220" s="1112"/>
      <c r="AE220" s="1112"/>
      <c r="AF220" s="1112"/>
      <c r="AG220" s="1112"/>
      <c r="AH220" s="1112"/>
      <c r="AI220" s="1112"/>
      <c r="AJ220" s="1112"/>
      <c r="AK220" s="1112"/>
      <c r="AL220" s="1112"/>
      <c r="AM220" s="1112"/>
      <c r="AN220" s="1112"/>
      <c r="AO220" s="1112"/>
      <c r="AP220" s="1112"/>
      <c r="AQ220" s="1112"/>
      <c r="AR220" s="1112"/>
      <c r="AS220" s="1112"/>
      <c r="AT220" s="1112"/>
      <c r="AU220" s="1112"/>
      <c r="AV220" s="1113"/>
      <c r="AW220" s="229"/>
      <c r="AX220" s="229"/>
      <c r="AY220" s="229"/>
      <c r="AZ220" s="229"/>
      <c r="BA220" s="229"/>
      <c r="BB220" s="229"/>
      <c r="BC220" s="229"/>
      <c r="BD220" s="102"/>
      <c r="BE220" s="102"/>
      <c r="BF220" s="102"/>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row>
    <row r="221" spans="1:98" s="99" customFormat="1" ht="8.1" customHeight="1">
      <c r="A221" s="205"/>
      <c r="B221" s="205"/>
      <c r="C221" s="841"/>
      <c r="D221" s="842"/>
      <c r="E221" s="842"/>
      <c r="F221" s="842"/>
      <c r="G221" s="842"/>
      <c r="H221" s="842"/>
      <c r="I221" s="842"/>
      <c r="J221" s="842"/>
      <c r="K221" s="842"/>
      <c r="L221" s="842"/>
      <c r="M221" s="842"/>
      <c r="N221" s="842"/>
      <c r="O221" s="1309" t="s">
        <v>285</v>
      </c>
      <c r="P221" s="1077"/>
      <c r="Q221" s="1077"/>
      <c r="R221" s="1077"/>
      <c r="S221" s="1077"/>
      <c r="T221" s="1077"/>
      <c r="U221" s="1077"/>
      <c r="V221" s="1077"/>
      <c r="W221" s="1077"/>
      <c r="X221" s="1077"/>
      <c r="Y221" s="1077"/>
      <c r="Z221" s="1077"/>
      <c r="AA221" s="1077"/>
      <c r="AB221" s="1077"/>
      <c r="AC221" s="1077"/>
      <c r="AD221" s="1077"/>
      <c r="AE221" s="1077"/>
      <c r="AF221" s="1077"/>
      <c r="AG221" s="1077"/>
      <c r="AH221" s="1077"/>
      <c r="AI221" s="1077"/>
      <c r="AJ221" s="1077"/>
      <c r="AK221" s="1077"/>
      <c r="AL221" s="1077"/>
      <c r="AM221" s="1077"/>
      <c r="AN221" s="1077"/>
      <c r="AO221" s="1077"/>
      <c r="AP221" s="1077"/>
      <c r="AQ221" s="1077"/>
      <c r="AR221" s="1077"/>
      <c r="AS221" s="1077"/>
      <c r="AT221" s="1077"/>
      <c r="AU221" s="1077"/>
      <c r="AV221" s="1310"/>
      <c r="AW221" s="103"/>
      <c r="AX221" s="103"/>
      <c r="AY221" s="103"/>
      <c r="AZ221" s="103"/>
      <c r="BA221" s="103"/>
      <c r="BB221" s="103"/>
      <c r="BC221" s="103"/>
      <c r="BD221" s="102"/>
      <c r="BE221" s="102"/>
      <c r="BF221" s="102"/>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row>
    <row r="222" spans="1:98" s="99" customFormat="1" ht="17.100000000000001" customHeight="1">
      <c r="A222" s="205"/>
      <c r="B222" s="205"/>
      <c r="C222" s="843"/>
      <c r="D222" s="844"/>
      <c r="E222" s="844"/>
      <c r="F222" s="844"/>
      <c r="G222" s="844"/>
      <c r="H222" s="844"/>
      <c r="I222" s="844"/>
      <c r="J222" s="844"/>
      <c r="K222" s="844"/>
      <c r="L222" s="844"/>
      <c r="M222" s="844"/>
      <c r="N222" s="844"/>
      <c r="O222" s="1256"/>
      <c r="P222" s="1257"/>
      <c r="Q222" s="1257"/>
      <c r="R222" s="1257"/>
      <c r="S222" s="1257"/>
      <c r="T222" s="1257"/>
      <c r="U222" s="1257"/>
      <c r="V222" s="1257"/>
      <c r="W222" s="1257"/>
      <c r="X222" s="1257"/>
      <c r="Y222" s="1257"/>
      <c r="Z222" s="1257"/>
      <c r="AA222" s="1257"/>
      <c r="AB222" s="1257"/>
      <c r="AC222" s="1257"/>
      <c r="AD222" s="1257"/>
      <c r="AE222" s="1257"/>
      <c r="AF222" s="1257"/>
      <c r="AG222" s="1257"/>
      <c r="AH222" s="1257"/>
      <c r="AI222" s="1257"/>
      <c r="AJ222" s="1257"/>
      <c r="AK222" s="1257"/>
      <c r="AL222" s="1257"/>
      <c r="AM222" s="1257"/>
      <c r="AN222" s="1257"/>
      <c r="AO222" s="1257"/>
      <c r="AP222" s="1257"/>
      <c r="AQ222" s="1257"/>
      <c r="AR222" s="1257"/>
      <c r="AS222" s="1257"/>
      <c r="AT222" s="1257"/>
      <c r="AU222" s="1257"/>
      <c r="AV222" s="1258"/>
      <c r="AW222" s="209" t="s">
        <v>169</v>
      </c>
      <c r="AX222" s="103">
        <f>COUNTIF(E224:L230,"&lt;&gt;")</f>
        <v>3</v>
      </c>
      <c r="AY222" s="103">
        <f>IF(AX222=3,1,0)</f>
        <v>1</v>
      </c>
      <c r="AZ222" s="103"/>
      <c r="BA222" s="103"/>
      <c r="BB222" s="103"/>
      <c r="BC222" s="103"/>
      <c r="BD222" s="102"/>
      <c r="BE222" s="102"/>
      <c r="BF222" s="102"/>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row>
    <row r="223" spans="1:98" s="99" customFormat="1" ht="21" customHeight="1">
      <c r="A223" s="205"/>
      <c r="B223" s="205"/>
      <c r="C223" s="1059" t="s">
        <v>286</v>
      </c>
      <c r="D223" s="1060"/>
      <c r="E223" s="1076" t="s">
        <v>287</v>
      </c>
      <c r="F223" s="1077"/>
      <c r="G223" s="1077"/>
      <c r="H223" s="1077"/>
      <c r="I223" s="1077"/>
      <c r="J223" s="1077"/>
      <c r="K223" s="1077"/>
      <c r="L223" s="1078"/>
      <c r="M223" s="1079" t="s">
        <v>288</v>
      </c>
      <c r="N223" s="1080"/>
      <c r="O223" s="1161"/>
      <c r="P223" s="1162"/>
      <c r="Q223" s="1162"/>
      <c r="R223" s="1162"/>
      <c r="S223" s="1162"/>
      <c r="T223" s="1162"/>
      <c r="U223" s="1162"/>
      <c r="V223" s="1162"/>
      <c r="W223" s="1162"/>
      <c r="X223" s="1162"/>
      <c r="Y223" s="1162"/>
      <c r="Z223" s="1162"/>
      <c r="AA223" s="1162"/>
      <c r="AB223" s="1162"/>
      <c r="AC223" s="1162"/>
      <c r="AD223" s="1162"/>
      <c r="AE223" s="1162"/>
      <c r="AF223" s="1162"/>
      <c r="AG223" s="1162"/>
      <c r="AH223" s="1162"/>
      <c r="AI223" s="1162"/>
      <c r="AJ223" s="1162"/>
      <c r="AK223" s="1162"/>
      <c r="AL223" s="1162"/>
      <c r="AM223" s="1162"/>
      <c r="AN223" s="1162"/>
      <c r="AO223" s="1162"/>
      <c r="AP223" s="1162"/>
      <c r="AQ223" s="1162"/>
      <c r="AR223" s="1162"/>
      <c r="AS223" s="1162"/>
      <c r="AT223" s="1162"/>
      <c r="AU223" s="1162"/>
      <c r="AV223" s="1163"/>
      <c r="AW223" s="89">
        <f>+LEN(O223)</f>
        <v>0</v>
      </c>
      <c r="AX223" s="229"/>
      <c r="AY223" s="229"/>
      <c r="AZ223" s="229"/>
      <c r="BA223" s="229"/>
      <c r="BB223" s="229"/>
      <c r="BC223" s="229"/>
      <c r="BD223" s="102"/>
      <c r="BE223" s="102"/>
      <c r="BF223" s="102"/>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row>
    <row r="224" spans="1:98" s="99" customFormat="1" ht="132" customHeight="1">
      <c r="A224" s="205"/>
      <c r="B224" s="205"/>
      <c r="C224" s="1061"/>
      <c r="D224" s="1062"/>
      <c r="E224" s="1259"/>
      <c r="F224" s="1260"/>
      <c r="G224" s="1260"/>
      <c r="H224" s="1260"/>
      <c r="I224" s="1260"/>
      <c r="J224" s="1260"/>
      <c r="K224" s="1260"/>
      <c r="L224" s="1261"/>
      <c r="M224" s="1081"/>
      <c r="N224" s="1082"/>
      <c r="O224" s="1089"/>
      <c r="P224" s="1090"/>
      <c r="Q224" s="1090"/>
      <c r="R224" s="1090"/>
      <c r="S224" s="1090"/>
      <c r="T224" s="1090"/>
      <c r="U224" s="1090"/>
      <c r="V224" s="1090"/>
      <c r="W224" s="1090"/>
      <c r="X224" s="1090"/>
      <c r="Y224" s="1090"/>
      <c r="Z224" s="1090"/>
      <c r="AA224" s="1090"/>
      <c r="AB224" s="1090"/>
      <c r="AC224" s="1090"/>
      <c r="AD224" s="1090"/>
      <c r="AE224" s="1090"/>
      <c r="AF224" s="1090"/>
      <c r="AG224" s="1090"/>
      <c r="AH224" s="1090"/>
      <c r="AI224" s="1090"/>
      <c r="AJ224" s="1090"/>
      <c r="AK224" s="1090"/>
      <c r="AL224" s="1090"/>
      <c r="AM224" s="1090"/>
      <c r="AN224" s="1090"/>
      <c r="AO224" s="1090"/>
      <c r="AP224" s="1090"/>
      <c r="AQ224" s="1090"/>
      <c r="AR224" s="1090"/>
      <c r="AS224" s="1090"/>
      <c r="AT224" s="1090"/>
      <c r="AU224" s="1090"/>
      <c r="AV224" s="1091"/>
      <c r="AW224" s="223" t="str">
        <f>+IF(AW223&gt;300,"設定文字数を超過しています","")</f>
        <v/>
      </c>
      <c r="AX224" s="229"/>
      <c r="AY224" s="229"/>
      <c r="AZ224" s="229"/>
      <c r="BA224" s="229"/>
      <c r="BB224" s="229"/>
      <c r="BC224" s="229"/>
      <c r="BD224" s="102"/>
      <c r="BE224" s="102"/>
      <c r="BF224" s="102"/>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row>
    <row r="225" spans="1:78" s="99" customFormat="1" ht="21" customHeight="1">
      <c r="A225" s="205"/>
      <c r="B225" s="205"/>
      <c r="C225" s="1061"/>
      <c r="D225" s="1062"/>
      <c r="E225" s="1083" t="s">
        <v>289</v>
      </c>
      <c r="F225" s="1051"/>
      <c r="G225" s="1051"/>
      <c r="H225" s="1051"/>
      <c r="I225" s="1051"/>
      <c r="J225" s="1051"/>
      <c r="K225" s="1051"/>
      <c r="L225" s="1084"/>
      <c r="M225" s="1085" t="s">
        <v>290</v>
      </c>
      <c r="N225" s="1086"/>
      <c r="O225" s="1089"/>
      <c r="P225" s="1090"/>
      <c r="Q225" s="1090"/>
      <c r="R225" s="1090"/>
      <c r="S225" s="1090"/>
      <c r="T225" s="1090"/>
      <c r="U225" s="1090"/>
      <c r="V225" s="1090"/>
      <c r="W225" s="1090"/>
      <c r="X225" s="1090"/>
      <c r="Y225" s="1090"/>
      <c r="Z225" s="1090"/>
      <c r="AA225" s="1090"/>
      <c r="AB225" s="1090"/>
      <c r="AC225" s="1090"/>
      <c r="AD225" s="1090"/>
      <c r="AE225" s="1090"/>
      <c r="AF225" s="1090"/>
      <c r="AG225" s="1090"/>
      <c r="AH225" s="1090"/>
      <c r="AI225" s="1090"/>
      <c r="AJ225" s="1090"/>
      <c r="AK225" s="1090"/>
      <c r="AL225" s="1090"/>
      <c r="AM225" s="1090"/>
      <c r="AN225" s="1090"/>
      <c r="AO225" s="1090"/>
      <c r="AP225" s="1090"/>
      <c r="AQ225" s="1090"/>
      <c r="AR225" s="1090"/>
      <c r="AS225" s="1090"/>
      <c r="AT225" s="1090"/>
      <c r="AU225" s="1090"/>
      <c r="AV225" s="1091"/>
      <c r="AW225" s="89">
        <f>+LEN(O225)</f>
        <v>0</v>
      </c>
      <c r="AX225" s="229"/>
      <c r="AY225" s="229"/>
      <c r="AZ225" s="229"/>
      <c r="BA225" s="229"/>
      <c r="BB225" s="229"/>
      <c r="BC225" s="229"/>
      <c r="BD225" s="102"/>
      <c r="BE225" s="102"/>
      <c r="BF225" s="102"/>
      <c r="BG225" s="110"/>
      <c r="BH225" s="110"/>
      <c r="BI225" s="110"/>
      <c r="BJ225" s="110"/>
      <c r="BK225" s="110"/>
      <c r="BL225" s="110"/>
      <c r="BM225" s="110"/>
      <c r="BN225" s="110"/>
      <c r="BO225" s="110"/>
      <c r="BP225" s="110"/>
      <c r="BQ225" s="110"/>
      <c r="BR225" s="110"/>
      <c r="BS225" s="110"/>
      <c r="BT225" s="110"/>
      <c r="BU225" s="110"/>
      <c r="BV225" s="110"/>
      <c r="BW225" s="110"/>
      <c r="BX225" s="110"/>
      <c r="BY225" s="110"/>
      <c r="BZ225" s="110"/>
    </row>
    <row r="226" spans="1:78" s="99" customFormat="1" ht="132" customHeight="1">
      <c r="A226" s="205"/>
      <c r="B226" s="205"/>
      <c r="C226" s="1063"/>
      <c r="D226" s="1064"/>
      <c r="E226" s="1095"/>
      <c r="F226" s="1010"/>
      <c r="G226" s="1010"/>
      <c r="H226" s="1010"/>
      <c r="I226" s="1010"/>
      <c r="J226" s="1010"/>
      <c r="K226" s="1010"/>
      <c r="L226" s="1096"/>
      <c r="M226" s="1087"/>
      <c r="N226" s="1088"/>
      <c r="O226" s="1092"/>
      <c r="P226" s="1093"/>
      <c r="Q226" s="1093"/>
      <c r="R226" s="1093"/>
      <c r="S226" s="1093"/>
      <c r="T226" s="1093"/>
      <c r="U226" s="1093"/>
      <c r="V226" s="1093"/>
      <c r="W226" s="1093"/>
      <c r="X226" s="1093"/>
      <c r="Y226" s="1093"/>
      <c r="Z226" s="1093"/>
      <c r="AA226" s="1093"/>
      <c r="AB226" s="1093"/>
      <c r="AC226" s="1093"/>
      <c r="AD226" s="1093"/>
      <c r="AE226" s="1093"/>
      <c r="AF226" s="1093"/>
      <c r="AG226" s="1093"/>
      <c r="AH226" s="1093"/>
      <c r="AI226" s="1093"/>
      <c r="AJ226" s="1093"/>
      <c r="AK226" s="1093"/>
      <c r="AL226" s="1093"/>
      <c r="AM226" s="1093"/>
      <c r="AN226" s="1093"/>
      <c r="AO226" s="1093"/>
      <c r="AP226" s="1093"/>
      <c r="AQ226" s="1093"/>
      <c r="AR226" s="1093"/>
      <c r="AS226" s="1093"/>
      <c r="AT226" s="1093"/>
      <c r="AU226" s="1093"/>
      <c r="AV226" s="1094"/>
      <c r="AW226" s="223" t="str">
        <f>+IF(AW225&gt;300,"設定文字数を超過しています","")</f>
        <v/>
      </c>
      <c r="AX226" s="229"/>
      <c r="AY226" s="229"/>
      <c r="AZ226" s="229"/>
      <c r="BA226" s="229"/>
      <c r="BB226" s="229"/>
      <c r="BC226" s="229"/>
      <c r="BD226" s="102"/>
      <c r="BE226" s="102"/>
      <c r="BF226" s="102"/>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row>
    <row r="227" spans="1:78" s="99" customFormat="1" ht="21" customHeight="1">
      <c r="A227" s="205"/>
      <c r="B227" s="205"/>
      <c r="C227" s="1059" t="s">
        <v>291</v>
      </c>
      <c r="D227" s="1060"/>
      <c r="E227" s="1076" t="s">
        <v>287</v>
      </c>
      <c r="F227" s="1077"/>
      <c r="G227" s="1077"/>
      <c r="H227" s="1077"/>
      <c r="I227" s="1077"/>
      <c r="J227" s="1077"/>
      <c r="K227" s="1077"/>
      <c r="L227" s="1078"/>
      <c r="M227" s="1079" t="s">
        <v>288</v>
      </c>
      <c r="N227" s="1080"/>
      <c r="O227" s="1161"/>
      <c r="P227" s="1162"/>
      <c r="Q227" s="1162"/>
      <c r="R227" s="1162"/>
      <c r="S227" s="1162"/>
      <c r="T227" s="1162"/>
      <c r="U227" s="1162"/>
      <c r="V227" s="1162"/>
      <c r="W227" s="1162"/>
      <c r="X227" s="1162"/>
      <c r="Y227" s="1162"/>
      <c r="Z227" s="1162"/>
      <c r="AA227" s="1162"/>
      <c r="AB227" s="1162"/>
      <c r="AC227" s="1162"/>
      <c r="AD227" s="1162"/>
      <c r="AE227" s="1162"/>
      <c r="AF227" s="1162"/>
      <c r="AG227" s="1162"/>
      <c r="AH227" s="1162"/>
      <c r="AI227" s="1162"/>
      <c r="AJ227" s="1162"/>
      <c r="AK227" s="1162"/>
      <c r="AL227" s="1162"/>
      <c r="AM227" s="1162"/>
      <c r="AN227" s="1162"/>
      <c r="AO227" s="1162"/>
      <c r="AP227" s="1162"/>
      <c r="AQ227" s="1162"/>
      <c r="AR227" s="1162"/>
      <c r="AS227" s="1162"/>
      <c r="AT227" s="1162"/>
      <c r="AU227" s="1162"/>
      <c r="AV227" s="1163"/>
      <c r="AW227" s="89">
        <f>+LEN(O227)</f>
        <v>0</v>
      </c>
      <c r="AX227" s="229"/>
      <c r="AY227" s="229"/>
      <c r="AZ227" s="229"/>
      <c r="BA227" s="229"/>
      <c r="BB227" s="229"/>
      <c r="BC227" s="229"/>
      <c r="BD227" s="102"/>
      <c r="BE227" s="102"/>
      <c r="BF227" s="102"/>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row>
    <row r="228" spans="1:78" s="99" customFormat="1" ht="132" customHeight="1">
      <c r="A228" s="205"/>
      <c r="B228" s="205"/>
      <c r="C228" s="1061"/>
      <c r="D228" s="1062"/>
      <c r="E228" s="1259"/>
      <c r="F228" s="1260"/>
      <c r="G228" s="1260"/>
      <c r="H228" s="1260"/>
      <c r="I228" s="1260"/>
      <c r="J228" s="1260"/>
      <c r="K228" s="1260"/>
      <c r="L228" s="1261"/>
      <c r="M228" s="1081"/>
      <c r="N228" s="1082"/>
      <c r="O228" s="1089"/>
      <c r="P228" s="1090"/>
      <c r="Q228" s="1090"/>
      <c r="R228" s="1090"/>
      <c r="S228" s="1090"/>
      <c r="T228" s="1090"/>
      <c r="U228" s="1090"/>
      <c r="V228" s="1090"/>
      <c r="W228" s="1090"/>
      <c r="X228" s="1090"/>
      <c r="Y228" s="1090"/>
      <c r="Z228" s="1090"/>
      <c r="AA228" s="1090"/>
      <c r="AB228" s="1090"/>
      <c r="AC228" s="1090"/>
      <c r="AD228" s="1090"/>
      <c r="AE228" s="1090"/>
      <c r="AF228" s="1090"/>
      <c r="AG228" s="1090"/>
      <c r="AH228" s="1090"/>
      <c r="AI228" s="1090"/>
      <c r="AJ228" s="1090"/>
      <c r="AK228" s="1090"/>
      <c r="AL228" s="1090"/>
      <c r="AM228" s="1090"/>
      <c r="AN228" s="1090"/>
      <c r="AO228" s="1090"/>
      <c r="AP228" s="1090"/>
      <c r="AQ228" s="1090"/>
      <c r="AR228" s="1090"/>
      <c r="AS228" s="1090"/>
      <c r="AT228" s="1090"/>
      <c r="AU228" s="1090"/>
      <c r="AV228" s="1091"/>
      <c r="AW228" s="223" t="str">
        <f>+IF(AW227&gt;300,"設定文字数を超過しています","")</f>
        <v/>
      </c>
      <c r="AX228" s="229"/>
      <c r="AY228" s="229"/>
      <c r="AZ228" s="229"/>
      <c r="BA228" s="229"/>
      <c r="BB228" s="229"/>
      <c r="BC228" s="229"/>
      <c r="BD228" s="102"/>
      <c r="BE228" s="102"/>
      <c r="BF228" s="102"/>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row>
    <row r="229" spans="1:78" s="99" customFormat="1" ht="21.75" customHeight="1">
      <c r="A229" s="205"/>
      <c r="B229" s="205"/>
      <c r="C229" s="1061"/>
      <c r="D229" s="1062"/>
      <c r="E229" s="1083" t="s">
        <v>289</v>
      </c>
      <c r="F229" s="1051"/>
      <c r="G229" s="1051"/>
      <c r="H229" s="1051"/>
      <c r="I229" s="1051"/>
      <c r="J229" s="1051"/>
      <c r="K229" s="1051"/>
      <c r="L229" s="1084"/>
      <c r="M229" s="1085" t="s">
        <v>290</v>
      </c>
      <c r="N229" s="1086"/>
      <c r="O229" s="1089"/>
      <c r="P229" s="1090"/>
      <c r="Q229" s="1090"/>
      <c r="R229" s="1090"/>
      <c r="S229" s="1090"/>
      <c r="T229" s="1090"/>
      <c r="U229" s="1090"/>
      <c r="V229" s="1090"/>
      <c r="W229" s="1090"/>
      <c r="X229" s="1090"/>
      <c r="Y229" s="1090"/>
      <c r="Z229" s="1090"/>
      <c r="AA229" s="1090"/>
      <c r="AB229" s="1090"/>
      <c r="AC229" s="1090"/>
      <c r="AD229" s="1090"/>
      <c r="AE229" s="1090"/>
      <c r="AF229" s="1090"/>
      <c r="AG229" s="1090"/>
      <c r="AH229" s="1090"/>
      <c r="AI229" s="1090"/>
      <c r="AJ229" s="1090"/>
      <c r="AK229" s="1090"/>
      <c r="AL229" s="1090"/>
      <c r="AM229" s="1090"/>
      <c r="AN229" s="1090"/>
      <c r="AO229" s="1090"/>
      <c r="AP229" s="1090"/>
      <c r="AQ229" s="1090"/>
      <c r="AR229" s="1090"/>
      <c r="AS229" s="1090"/>
      <c r="AT229" s="1090"/>
      <c r="AU229" s="1090"/>
      <c r="AV229" s="1091"/>
      <c r="AW229" s="89">
        <f>+LEN(O229)</f>
        <v>0</v>
      </c>
      <c r="AX229" s="229"/>
      <c r="AY229" s="229"/>
      <c r="AZ229" s="229"/>
      <c r="BA229" s="229"/>
      <c r="BB229" s="229"/>
      <c r="BC229" s="229"/>
      <c r="BD229" s="102"/>
      <c r="BE229" s="102"/>
      <c r="BF229" s="102"/>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row>
    <row r="230" spans="1:78" s="99" customFormat="1" ht="132" customHeight="1">
      <c r="A230" s="205"/>
      <c r="B230" s="205"/>
      <c r="C230" s="1063"/>
      <c r="D230" s="1064"/>
      <c r="E230" s="1095"/>
      <c r="F230" s="1010"/>
      <c r="G230" s="1010"/>
      <c r="H230" s="1010"/>
      <c r="I230" s="1010"/>
      <c r="J230" s="1010"/>
      <c r="K230" s="1010"/>
      <c r="L230" s="1096"/>
      <c r="M230" s="1087"/>
      <c r="N230" s="1088"/>
      <c r="O230" s="1092"/>
      <c r="P230" s="1093"/>
      <c r="Q230" s="1093"/>
      <c r="R230" s="1093"/>
      <c r="S230" s="1093"/>
      <c r="T230" s="1093"/>
      <c r="U230" s="1093"/>
      <c r="V230" s="1093"/>
      <c r="W230" s="1093"/>
      <c r="X230" s="1093"/>
      <c r="Y230" s="1093"/>
      <c r="Z230" s="1093"/>
      <c r="AA230" s="1093"/>
      <c r="AB230" s="1093"/>
      <c r="AC230" s="1093"/>
      <c r="AD230" s="1093"/>
      <c r="AE230" s="1093"/>
      <c r="AF230" s="1093"/>
      <c r="AG230" s="1093"/>
      <c r="AH230" s="1093"/>
      <c r="AI230" s="1093"/>
      <c r="AJ230" s="1093"/>
      <c r="AK230" s="1093"/>
      <c r="AL230" s="1093"/>
      <c r="AM230" s="1093"/>
      <c r="AN230" s="1093"/>
      <c r="AO230" s="1093"/>
      <c r="AP230" s="1093"/>
      <c r="AQ230" s="1093"/>
      <c r="AR230" s="1093"/>
      <c r="AS230" s="1093"/>
      <c r="AT230" s="1093"/>
      <c r="AU230" s="1093"/>
      <c r="AV230" s="1094"/>
      <c r="AW230" s="223" t="str">
        <f>+IF(AW229&gt;300,"設定文字数を超過しています","")</f>
        <v/>
      </c>
      <c r="AX230" s="229"/>
      <c r="AY230" s="229"/>
      <c r="AZ230" s="229"/>
      <c r="BA230" s="229"/>
      <c r="BB230" s="229"/>
      <c r="BC230" s="229"/>
      <c r="BD230" s="102"/>
      <c r="BE230" s="102"/>
      <c r="BF230" s="102"/>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row>
    <row r="231" spans="1:78" ht="8.1" customHeight="1">
      <c r="A231" s="95"/>
      <c r="B231" s="95"/>
      <c r="C231" s="1103"/>
      <c r="D231" s="1103"/>
      <c r="E231" s="1103"/>
      <c r="F231" s="1103"/>
      <c r="G231" s="1103"/>
      <c r="H231" s="1103"/>
      <c r="I231" s="1103"/>
      <c r="J231" s="1103"/>
      <c r="K231" s="1103"/>
      <c r="L231" s="1103"/>
      <c r="M231" s="1103"/>
      <c r="N231" s="1103"/>
      <c r="O231" s="1103"/>
      <c r="P231" s="1103"/>
      <c r="Q231" s="1103"/>
      <c r="R231" s="1103"/>
      <c r="S231" s="1103"/>
      <c r="T231" s="1103"/>
    </row>
    <row r="232" spans="1:78" ht="20.100000000000001" customHeight="1">
      <c r="A232" s="95"/>
      <c r="B232" s="95"/>
      <c r="C232" s="1103" t="s">
        <v>506</v>
      </c>
      <c r="D232" s="1103"/>
      <c r="E232" s="1103"/>
      <c r="F232" s="1103"/>
      <c r="G232" s="1103"/>
      <c r="H232" s="1103"/>
      <c r="I232" s="1103"/>
      <c r="J232" s="1103"/>
      <c r="K232" s="1103"/>
      <c r="L232" s="1103"/>
      <c r="M232" s="1103"/>
      <c r="N232" s="1103"/>
      <c r="O232" s="1103"/>
      <c r="P232" s="1103"/>
      <c r="Q232" s="1103"/>
      <c r="R232" s="1103"/>
      <c r="S232" s="1103"/>
      <c r="T232" s="1103"/>
    </row>
    <row r="233" spans="1:78" ht="21.95" customHeight="1">
      <c r="A233" s="95"/>
      <c r="B233" s="95"/>
      <c r="C233" s="212" t="s">
        <v>173</v>
      </c>
      <c r="D233" s="247"/>
      <c r="E233" s="247"/>
      <c r="F233" s="247"/>
      <c r="G233" s="247"/>
      <c r="H233" s="247"/>
      <c r="I233" s="247"/>
      <c r="J233" s="247"/>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row>
    <row r="234" spans="1:78" ht="18" customHeight="1" thickBot="1">
      <c r="A234" s="95"/>
      <c r="B234" s="95"/>
      <c r="C234" s="824" t="s">
        <v>7</v>
      </c>
      <c r="D234" s="824"/>
      <c r="E234" s="824"/>
      <c r="F234" s="824"/>
      <c r="G234" s="824"/>
      <c r="H234" s="824"/>
      <c r="I234" s="824"/>
      <c r="J234" s="1267"/>
      <c r="K234" s="1267"/>
      <c r="L234" s="1267"/>
      <c r="M234" s="1267"/>
      <c r="N234" s="1267"/>
      <c r="O234" s="1267"/>
      <c r="P234" s="1267"/>
      <c r="Q234" s="1267"/>
      <c r="R234" s="1267"/>
      <c r="S234" s="1267"/>
      <c r="T234" s="1267"/>
      <c r="U234" s="1267"/>
      <c r="V234" s="1267"/>
      <c r="W234" s="1267"/>
      <c r="X234" s="1267"/>
      <c r="Y234" s="1267"/>
      <c r="Z234" s="1267"/>
      <c r="AA234" s="824" t="s">
        <v>71</v>
      </c>
      <c r="AB234" s="824"/>
      <c r="AC234" s="824"/>
      <c r="AD234" s="824"/>
      <c r="AE234" s="824"/>
      <c r="AF234" s="824"/>
      <c r="AG234" s="824"/>
      <c r="AH234" s="824"/>
      <c r="AI234" s="824"/>
      <c r="AJ234" s="824"/>
      <c r="AK234" s="824"/>
      <c r="AL234" s="824"/>
      <c r="AM234" s="824"/>
      <c r="AN234" s="824"/>
      <c r="AO234" s="1264" t="s">
        <v>187</v>
      </c>
      <c r="AP234" s="1265"/>
      <c r="AQ234" s="1266"/>
      <c r="AR234" s="1306" t="s">
        <v>16</v>
      </c>
      <c r="AS234" s="1307"/>
      <c r="AT234" s="1307"/>
      <c r="AU234" s="1307"/>
      <c r="AV234" s="1308"/>
      <c r="AW234" s="95"/>
    </row>
    <row r="235" spans="1:78" ht="15" customHeight="1">
      <c r="A235" s="95"/>
      <c r="B235" s="95"/>
      <c r="C235" s="1286" t="s">
        <v>34</v>
      </c>
      <c r="D235" s="1286"/>
      <c r="E235" s="1286"/>
      <c r="F235" s="1286"/>
      <c r="G235" s="1286"/>
      <c r="H235" s="1286"/>
      <c r="I235" s="1286"/>
      <c r="J235" s="1069" t="s">
        <v>254</v>
      </c>
      <c r="K235" s="1070"/>
      <c r="L235" s="1071"/>
      <c r="M235" s="1072"/>
      <c r="N235" s="1072"/>
      <c r="O235" s="1072"/>
      <c r="P235" s="1072"/>
      <c r="Q235" s="1073"/>
      <c r="R235" s="1074" t="s">
        <v>255</v>
      </c>
      <c r="S235" s="1075"/>
      <c r="T235" s="1071"/>
      <c r="U235" s="1072"/>
      <c r="V235" s="1072"/>
      <c r="W235" s="1072"/>
      <c r="X235" s="1072"/>
      <c r="Y235" s="1072"/>
      <c r="Z235" s="1073"/>
      <c r="AA235" s="1097"/>
      <c r="AB235" s="1098"/>
      <c r="AC235" s="1098"/>
      <c r="AD235" s="1098"/>
      <c r="AE235" s="1114" t="s">
        <v>74</v>
      </c>
      <c r="AF235" s="1114"/>
      <c r="AG235" s="1280"/>
      <c r="AH235" s="1280"/>
      <c r="AI235" s="1114" t="s">
        <v>75</v>
      </c>
      <c r="AJ235" s="1114"/>
      <c r="AK235" s="1280"/>
      <c r="AL235" s="1280"/>
      <c r="AM235" s="1283" t="s">
        <v>76</v>
      </c>
      <c r="AN235" s="1283"/>
      <c r="AO235" s="964" t="str">
        <f>IF(AA235="","",DATEDIF(BB235,BC235,"Y"))</f>
        <v/>
      </c>
      <c r="AP235" s="965"/>
      <c r="AQ235" s="1299"/>
      <c r="AR235" s="1290"/>
      <c r="AS235" s="1291"/>
      <c r="AT235" s="1291"/>
      <c r="AU235" s="1291"/>
      <c r="AV235" s="1292"/>
      <c r="AW235" s="95"/>
      <c r="BB235" s="248" t="str">
        <f>AA235&amp;"/"&amp;AG235&amp;"/"&amp;AK235</f>
        <v>//</v>
      </c>
      <c r="BC235" s="249">
        <f ca="1">TODAY()</f>
        <v>44554</v>
      </c>
    </row>
    <row r="236" spans="1:78" ht="11.45" customHeight="1">
      <c r="A236" s="95"/>
      <c r="B236" s="95"/>
      <c r="C236" s="1287" t="s">
        <v>8</v>
      </c>
      <c r="D236" s="1287"/>
      <c r="E236" s="1287"/>
      <c r="F236" s="1287"/>
      <c r="G236" s="1287"/>
      <c r="H236" s="1287"/>
      <c r="I236" s="1287"/>
      <c r="J236" s="1104" t="s">
        <v>252</v>
      </c>
      <c r="K236" s="1105"/>
      <c r="L236" s="1065"/>
      <c r="M236" s="1066"/>
      <c r="N236" s="1066"/>
      <c r="O236" s="1066"/>
      <c r="P236" s="1066"/>
      <c r="Q236" s="1067"/>
      <c r="R236" s="1104" t="s">
        <v>253</v>
      </c>
      <c r="S236" s="1105"/>
      <c r="T236" s="1065"/>
      <c r="U236" s="1066"/>
      <c r="V236" s="1066"/>
      <c r="W236" s="1066"/>
      <c r="X236" s="1066"/>
      <c r="Y236" s="1066"/>
      <c r="Z236" s="1067"/>
      <c r="AA236" s="1099"/>
      <c r="AB236" s="1100"/>
      <c r="AC236" s="1100"/>
      <c r="AD236" s="1100"/>
      <c r="AE236" s="1115"/>
      <c r="AF236" s="1115"/>
      <c r="AG236" s="1281"/>
      <c r="AH236" s="1281"/>
      <c r="AI236" s="1115"/>
      <c r="AJ236" s="1115"/>
      <c r="AK236" s="1281"/>
      <c r="AL236" s="1281"/>
      <c r="AM236" s="1284"/>
      <c r="AN236" s="1284"/>
      <c r="AO236" s="1300"/>
      <c r="AP236" s="1301"/>
      <c r="AQ236" s="1302"/>
      <c r="AR236" s="1293"/>
      <c r="AS236" s="1294"/>
      <c r="AT236" s="1294"/>
      <c r="AU236" s="1294"/>
      <c r="AV236" s="1295"/>
      <c r="AW236" s="95"/>
      <c r="BB236" s="248"/>
    </row>
    <row r="237" spans="1:78" ht="11.45" customHeight="1" thickBot="1">
      <c r="A237" s="95"/>
      <c r="B237" s="95"/>
      <c r="C237" s="877"/>
      <c r="D237" s="877"/>
      <c r="E237" s="877"/>
      <c r="F237" s="877"/>
      <c r="G237" s="877"/>
      <c r="H237" s="877"/>
      <c r="I237" s="877"/>
      <c r="J237" s="1106"/>
      <c r="K237" s="1107"/>
      <c r="L237" s="1068"/>
      <c r="M237" s="931"/>
      <c r="N237" s="931"/>
      <c r="O237" s="931"/>
      <c r="P237" s="931"/>
      <c r="Q237" s="932"/>
      <c r="R237" s="1106"/>
      <c r="S237" s="1107"/>
      <c r="T237" s="1068"/>
      <c r="U237" s="931"/>
      <c r="V237" s="931"/>
      <c r="W237" s="931"/>
      <c r="X237" s="931"/>
      <c r="Y237" s="931"/>
      <c r="Z237" s="932"/>
      <c r="AA237" s="1101"/>
      <c r="AB237" s="1102"/>
      <c r="AC237" s="1102"/>
      <c r="AD237" s="1102"/>
      <c r="AE237" s="1116"/>
      <c r="AF237" s="1116"/>
      <c r="AG237" s="1282"/>
      <c r="AH237" s="1282"/>
      <c r="AI237" s="1116"/>
      <c r="AJ237" s="1116"/>
      <c r="AK237" s="1282"/>
      <c r="AL237" s="1282"/>
      <c r="AM237" s="1285"/>
      <c r="AN237" s="1285"/>
      <c r="AO237" s="967"/>
      <c r="AP237" s="968"/>
      <c r="AQ237" s="1303"/>
      <c r="AR237" s="1296"/>
      <c r="AS237" s="1297"/>
      <c r="AT237" s="1297"/>
      <c r="AU237" s="1297"/>
      <c r="AV237" s="1298"/>
      <c r="AW237" s="95"/>
    </row>
    <row r="238" spans="1:78" ht="17.100000000000001" customHeight="1">
      <c r="A238" s="95"/>
      <c r="B238" s="95"/>
      <c r="C238" s="824" t="s">
        <v>97</v>
      </c>
      <c r="D238" s="824"/>
      <c r="E238" s="824"/>
      <c r="F238" s="824"/>
      <c r="G238" s="824"/>
      <c r="H238" s="824"/>
      <c r="I238" s="824"/>
      <c r="J238" s="1274" t="s">
        <v>13</v>
      </c>
      <c r="K238" s="1275"/>
      <c r="L238" s="1288"/>
      <c r="M238" s="1288"/>
      <c r="N238" s="1288"/>
      <c r="O238" s="1288"/>
      <c r="P238" s="1288"/>
      <c r="Q238" s="1288"/>
      <c r="R238" s="1288"/>
      <c r="S238" s="1288"/>
      <c r="T238" s="1288"/>
      <c r="U238" s="1288"/>
      <c r="V238" s="1288"/>
      <c r="W238" s="1288"/>
      <c r="X238" s="1288"/>
      <c r="Y238" s="1288"/>
      <c r="Z238" s="1288"/>
      <c r="AA238" s="1288"/>
      <c r="AB238" s="1288"/>
      <c r="AC238" s="1288"/>
      <c r="AD238" s="1288"/>
      <c r="AE238" s="1288"/>
      <c r="AF238" s="1288"/>
      <c r="AG238" s="1288"/>
      <c r="AH238" s="1288"/>
      <c r="AI238" s="1288"/>
      <c r="AJ238" s="1288"/>
      <c r="AK238" s="1288"/>
      <c r="AL238" s="1288"/>
      <c r="AM238" s="1288"/>
      <c r="AN238" s="1288"/>
      <c r="AO238" s="1288"/>
      <c r="AP238" s="1288"/>
      <c r="AQ238" s="1288"/>
      <c r="AR238" s="1288"/>
      <c r="AS238" s="1288"/>
      <c r="AT238" s="1288"/>
      <c r="AU238" s="1288"/>
      <c r="AV238" s="1289"/>
      <c r="AW238" s="95"/>
    </row>
    <row r="239" spans="1:78" ht="28.35" customHeight="1">
      <c r="A239" s="95"/>
      <c r="B239" s="95"/>
      <c r="C239" s="824"/>
      <c r="D239" s="824"/>
      <c r="E239" s="824"/>
      <c r="F239" s="824"/>
      <c r="G239" s="824"/>
      <c r="H239" s="824"/>
      <c r="I239" s="824"/>
      <c r="J239" s="1313" t="s">
        <v>241</v>
      </c>
      <c r="K239" s="929"/>
      <c r="L239" s="928"/>
      <c r="M239" s="928"/>
      <c r="N239" s="928"/>
      <c r="O239" s="928"/>
      <c r="P239" s="928"/>
      <c r="Q239" s="915"/>
      <c r="R239" s="915"/>
      <c r="S239" s="915"/>
      <c r="T239" s="915"/>
      <c r="U239" s="915"/>
      <c r="V239" s="915"/>
      <c r="W239" s="915"/>
      <c r="X239" s="915"/>
      <c r="Y239" s="915"/>
      <c r="Z239" s="915"/>
      <c r="AA239" s="915"/>
      <c r="AB239" s="915"/>
      <c r="AC239" s="915"/>
      <c r="AD239" s="915"/>
      <c r="AE239" s="915"/>
      <c r="AF239" s="915"/>
      <c r="AG239" s="915"/>
      <c r="AH239" s="915"/>
      <c r="AI239" s="915"/>
      <c r="AJ239" s="915"/>
      <c r="AK239" s="915"/>
      <c r="AL239" s="915"/>
      <c r="AM239" s="915"/>
      <c r="AN239" s="915"/>
      <c r="AO239" s="915"/>
      <c r="AP239" s="915"/>
      <c r="AQ239" s="915"/>
      <c r="AR239" s="915"/>
      <c r="AS239" s="915"/>
      <c r="AT239" s="915"/>
      <c r="AU239" s="915"/>
      <c r="AV239" s="916"/>
      <c r="AW239" s="95"/>
    </row>
    <row r="240" spans="1:78" ht="17.100000000000001" customHeight="1">
      <c r="A240" s="95"/>
      <c r="B240" s="95"/>
      <c r="C240" s="824" t="s">
        <v>10</v>
      </c>
      <c r="D240" s="824"/>
      <c r="E240" s="824"/>
      <c r="F240" s="824"/>
      <c r="G240" s="824"/>
      <c r="H240" s="824"/>
      <c r="I240" s="824"/>
      <c r="J240" s="825" t="s">
        <v>50</v>
      </c>
      <c r="K240" s="826"/>
      <c r="L240" s="826"/>
      <c r="M240" s="827"/>
      <c r="N240" s="1268"/>
      <c r="O240" s="926"/>
      <c r="P240" s="926"/>
      <c r="Q240" s="926"/>
      <c r="R240" s="926"/>
      <c r="S240" s="926"/>
      <c r="T240" s="926"/>
      <c r="U240" s="926"/>
      <c r="V240" s="926"/>
      <c r="W240" s="926"/>
      <c r="X240" s="926"/>
      <c r="Y240" s="926"/>
      <c r="Z240" s="927"/>
      <c r="AA240" s="1269" t="s">
        <v>35</v>
      </c>
      <c r="AB240" s="1269"/>
      <c r="AC240" s="1269"/>
      <c r="AD240" s="1269"/>
      <c r="AE240" s="1269"/>
      <c r="AF240" s="1269"/>
      <c r="AG240" s="1269"/>
      <c r="AH240" s="1270"/>
      <c r="AI240" s="1270"/>
      <c r="AJ240" s="1270"/>
      <c r="AK240" s="1270"/>
      <c r="AL240" s="1270"/>
      <c r="AM240" s="1270"/>
      <c r="AN240" s="1270"/>
      <c r="AO240" s="1270"/>
      <c r="AP240" s="1270"/>
      <c r="AQ240" s="1270"/>
      <c r="AR240" s="1270"/>
      <c r="AS240" s="1270"/>
      <c r="AT240" s="1270"/>
      <c r="AU240" s="1270"/>
      <c r="AV240" s="1270"/>
      <c r="AW240" s="95"/>
    </row>
    <row r="241" spans="1:98" ht="17.100000000000001" customHeight="1">
      <c r="A241" s="95"/>
      <c r="B241" s="95"/>
      <c r="C241" s="824"/>
      <c r="D241" s="824"/>
      <c r="E241" s="824"/>
      <c r="F241" s="824"/>
      <c r="G241" s="824"/>
      <c r="H241" s="824"/>
      <c r="I241" s="824"/>
      <c r="J241" s="825" t="s">
        <v>51</v>
      </c>
      <c r="K241" s="826"/>
      <c r="L241" s="826"/>
      <c r="M241" s="827"/>
      <c r="N241" s="1268"/>
      <c r="O241" s="926"/>
      <c r="P241" s="926"/>
      <c r="Q241" s="926"/>
      <c r="R241" s="926"/>
      <c r="S241" s="926"/>
      <c r="T241" s="926"/>
      <c r="U241" s="926"/>
      <c r="V241" s="926"/>
      <c r="W241" s="926"/>
      <c r="X241" s="926"/>
      <c r="Y241" s="926"/>
      <c r="Z241" s="927"/>
      <c r="AA241" s="1269"/>
      <c r="AB241" s="1269"/>
      <c r="AC241" s="1269"/>
      <c r="AD241" s="1269"/>
      <c r="AE241" s="1269"/>
      <c r="AF241" s="1269"/>
      <c r="AG241" s="1269"/>
      <c r="AH241" s="1270"/>
      <c r="AI241" s="1270"/>
      <c r="AJ241" s="1270"/>
      <c r="AK241" s="1270"/>
      <c r="AL241" s="1270"/>
      <c r="AM241" s="1270"/>
      <c r="AN241" s="1270"/>
      <c r="AO241" s="1270"/>
      <c r="AP241" s="1270"/>
      <c r="AQ241" s="1270"/>
      <c r="AR241" s="1270"/>
      <c r="AS241" s="1270"/>
      <c r="AT241" s="1270"/>
      <c r="AU241" s="1270"/>
      <c r="AV241" s="1270"/>
      <c r="AW241" s="95"/>
    </row>
    <row r="242" spans="1:98" ht="22.5" customHeight="1">
      <c r="A242" s="95"/>
      <c r="B242" s="95"/>
      <c r="C242" s="824" t="s">
        <v>72</v>
      </c>
      <c r="D242" s="824"/>
      <c r="E242" s="824"/>
      <c r="F242" s="824"/>
      <c r="G242" s="824"/>
      <c r="H242" s="824" t="s">
        <v>11</v>
      </c>
      <c r="I242" s="824"/>
      <c r="J242" s="824"/>
      <c r="K242" s="824"/>
      <c r="L242" s="824" t="s">
        <v>12</v>
      </c>
      <c r="M242" s="824"/>
      <c r="N242" s="824"/>
      <c r="O242" s="824"/>
      <c r="P242" s="824"/>
      <c r="Q242" s="824"/>
      <c r="R242" s="824"/>
      <c r="S242" s="824"/>
      <c r="T242" s="824"/>
      <c r="U242" s="824"/>
      <c r="V242" s="824"/>
      <c r="W242" s="824"/>
      <c r="X242" s="824"/>
      <c r="Y242" s="824"/>
      <c r="Z242" s="824"/>
      <c r="AA242" s="824"/>
      <c r="AB242" s="824"/>
      <c r="AC242" s="824"/>
      <c r="AD242" s="824"/>
      <c r="AE242" s="824"/>
      <c r="AF242" s="824"/>
      <c r="AG242" s="824"/>
      <c r="AH242" s="824"/>
      <c r="AI242" s="824"/>
      <c r="AJ242" s="824"/>
      <c r="AK242" s="824"/>
      <c r="AL242" s="824"/>
      <c r="AM242" s="824"/>
      <c r="AN242" s="824"/>
      <c r="AO242" s="824"/>
      <c r="AP242" s="824"/>
      <c r="AQ242" s="824"/>
      <c r="AR242" s="824"/>
      <c r="AS242" s="824"/>
      <c r="AT242" s="824"/>
      <c r="AU242" s="824"/>
      <c r="AV242" s="824"/>
      <c r="AW242" s="95"/>
    </row>
    <row r="243" spans="1:98" ht="26.1" customHeight="1">
      <c r="A243" s="95"/>
      <c r="B243" s="95"/>
      <c r="C243" s="834"/>
      <c r="D243" s="834"/>
      <c r="E243" s="834"/>
      <c r="F243" s="834"/>
      <c r="G243" s="834"/>
      <c r="H243" s="834"/>
      <c r="I243" s="834"/>
      <c r="J243" s="834"/>
      <c r="K243" s="834"/>
      <c r="L243" s="823"/>
      <c r="M243" s="823"/>
      <c r="N243" s="823"/>
      <c r="O243" s="823"/>
      <c r="P243" s="823"/>
      <c r="Q243" s="823"/>
      <c r="R243" s="823"/>
      <c r="S243" s="823"/>
      <c r="T243" s="823"/>
      <c r="U243" s="823"/>
      <c r="V243" s="823"/>
      <c r="W243" s="823"/>
      <c r="X243" s="823"/>
      <c r="Y243" s="823"/>
      <c r="Z243" s="823"/>
      <c r="AA243" s="823"/>
      <c r="AB243" s="823"/>
      <c r="AC243" s="823"/>
      <c r="AD243" s="823"/>
      <c r="AE243" s="823"/>
      <c r="AF243" s="823"/>
      <c r="AG243" s="823"/>
      <c r="AH243" s="823"/>
      <c r="AI243" s="823"/>
      <c r="AJ243" s="823"/>
      <c r="AK243" s="823"/>
      <c r="AL243" s="823"/>
      <c r="AM243" s="823"/>
      <c r="AN243" s="823"/>
      <c r="AO243" s="823"/>
      <c r="AP243" s="823"/>
      <c r="AQ243" s="823"/>
      <c r="AR243" s="823"/>
      <c r="AS243" s="823"/>
      <c r="AT243" s="823"/>
      <c r="AU243" s="823"/>
      <c r="AV243" s="823"/>
      <c r="AW243" s="95"/>
    </row>
    <row r="244" spans="1:98" ht="26.1" customHeight="1">
      <c r="A244" s="95"/>
      <c r="B244" s="95"/>
      <c r="C244" s="1012"/>
      <c r="D244" s="1012"/>
      <c r="E244" s="1012"/>
      <c r="F244" s="1012"/>
      <c r="G244" s="1012"/>
      <c r="H244" s="1012"/>
      <c r="I244" s="1012"/>
      <c r="J244" s="1012"/>
      <c r="K244" s="1012"/>
      <c r="L244" s="1013"/>
      <c r="M244" s="1013"/>
      <c r="N244" s="1013"/>
      <c r="O244" s="1013"/>
      <c r="P244" s="1013"/>
      <c r="Q244" s="1013"/>
      <c r="R244" s="1013"/>
      <c r="S244" s="1013"/>
      <c r="T244" s="1013"/>
      <c r="U244" s="1013"/>
      <c r="V244" s="1013"/>
      <c r="W244" s="1013"/>
      <c r="X244" s="1013"/>
      <c r="Y244" s="1013"/>
      <c r="Z244" s="1013"/>
      <c r="AA244" s="1013"/>
      <c r="AB244" s="1013"/>
      <c r="AC244" s="1013"/>
      <c r="AD244" s="1013"/>
      <c r="AE244" s="1013"/>
      <c r="AF244" s="1013"/>
      <c r="AG244" s="1013"/>
      <c r="AH244" s="1013"/>
      <c r="AI244" s="1013"/>
      <c r="AJ244" s="1013"/>
      <c r="AK244" s="1013"/>
      <c r="AL244" s="1013"/>
      <c r="AM244" s="1013"/>
      <c r="AN244" s="1013"/>
      <c r="AO244" s="1013"/>
      <c r="AP244" s="1013"/>
      <c r="AQ244" s="1013"/>
      <c r="AR244" s="1013"/>
      <c r="AS244" s="1013"/>
      <c r="AT244" s="1013"/>
      <c r="AU244" s="1013"/>
      <c r="AV244" s="1013"/>
      <c r="AW244" s="95"/>
    </row>
    <row r="245" spans="1:98" ht="26.1" customHeight="1">
      <c r="A245" s="95"/>
      <c r="B245" s="95"/>
      <c r="C245" s="1012"/>
      <c r="D245" s="1012"/>
      <c r="E245" s="1012"/>
      <c r="F245" s="1012"/>
      <c r="G245" s="1012"/>
      <c r="H245" s="1012"/>
      <c r="I245" s="1012"/>
      <c r="J245" s="1012"/>
      <c r="K245" s="1012"/>
      <c r="L245" s="1013"/>
      <c r="M245" s="1013"/>
      <c r="N245" s="1013"/>
      <c r="O245" s="1013"/>
      <c r="P245" s="1013"/>
      <c r="Q245" s="1013"/>
      <c r="R245" s="1013"/>
      <c r="S245" s="1013"/>
      <c r="T245" s="1013"/>
      <c r="U245" s="1013"/>
      <c r="V245" s="1013"/>
      <c r="W245" s="1013"/>
      <c r="X245" s="1013"/>
      <c r="Y245" s="1013"/>
      <c r="Z245" s="1013"/>
      <c r="AA245" s="1013"/>
      <c r="AB245" s="1013"/>
      <c r="AC245" s="1013"/>
      <c r="AD245" s="1013"/>
      <c r="AE245" s="1013"/>
      <c r="AF245" s="1013"/>
      <c r="AG245" s="1013"/>
      <c r="AH245" s="1013"/>
      <c r="AI245" s="1013"/>
      <c r="AJ245" s="1013"/>
      <c r="AK245" s="1013"/>
      <c r="AL245" s="1013"/>
      <c r="AM245" s="1013"/>
      <c r="AN245" s="1013"/>
      <c r="AO245" s="1013"/>
      <c r="AP245" s="1013"/>
      <c r="AQ245" s="1013"/>
      <c r="AR245" s="1013"/>
      <c r="AS245" s="1013"/>
      <c r="AT245" s="1013"/>
      <c r="AU245" s="1013"/>
      <c r="AV245" s="1013"/>
      <c r="AW245" s="95"/>
    </row>
    <row r="246" spans="1:98" ht="26.1" customHeight="1">
      <c r="A246" s="95"/>
      <c r="B246" s="95"/>
      <c r="C246" s="1012"/>
      <c r="D246" s="1012"/>
      <c r="E246" s="1012"/>
      <c r="F246" s="1012"/>
      <c r="G246" s="1012"/>
      <c r="H246" s="1012"/>
      <c r="I246" s="1012"/>
      <c r="J246" s="1012"/>
      <c r="K246" s="1012"/>
      <c r="L246" s="1013"/>
      <c r="M246" s="1013"/>
      <c r="N246" s="1013"/>
      <c r="O246" s="1013"/>
      <c r="P246" s="1013"/>
      <c r="Q246" s="1013"/>
      <c r="R246" s="1013"/>
      <c r="S246" s="1013"/>
      <c r="T246" s="1013"/>
      <c r="U246" s="1013"/>
      <c r="V246" s="1013"/>
      <c r="W246" s="1013"/>
      <c r="X246" s="1013"/>
      <c r="Y246" s="1013"/>
      <c r="Z246" s="1013"/>
      <c r="AA246" s="1013"/>
      <c r="AB246" s="1013"/>
      <c r="AC246" s="1013"/>
      <c r="AD246" s="1013"/>
      <c r="AE246" s="1013"/>
      <c r="AF246" s="1013"/>
      <c r="AG246" s="1013"/>
      <c r="AH246" s="1013"/>
      <c r="AI246" s="1013"/>
      <c r="AJ246" s="1013"/>
      <c r="AK246" s="1013"/>
      <c r="AL246" s="1013"/>
      <c r="AM246" s="1013"/>
      <c r="AN246" s="1013"/>
      <c r="AO246" s="1013"/>
      <c r="AP246" s="1013"/>
      <c r="AQ246" s="1013"/>
      <c r="AR246" s="1013"/>
      <c r="AS246" s="1013"/>
      <c r="AT246" s="1013"/>
      <c r="AU246" s="1013"/>
      <c r="AV246" s="1013"/>
      <c r="AW246" s="95"/>
    </row>
    <row r="247" spans="1:98" ht="26.1" customHeight="1">
      <c r="A247" s="95"/>
      <c r="B247" s="95"/>
      <c r="C247" s="1012"/>
      <c r="D247" s="1012"/>
      <c r="E247" s="1012"/>
      <c r="F247" s="1012"/>
      <c r="G247" s="1012"/>
      <c r="H247" s="1012"/>
      <c r="I247" s="1012"/>
      <c r="J247" s="1012"/>
      <c r="K247" s="1012"/>
      <c r="L247" s="1013"/>
      <c r="M247" s="1013"/>
      <c r="N247" s="1013"/>
      <c r="O247" s="1013"/>
      <c r="P247" s="1013"/>
      <c r="Q247" s="1013"/>
      <c r="R247" s="1013"/>
      <c r="S247" s="1013"/>
      <c r="T247" s="1013"/>
      <c r="U247" s="1013"/>
      <c r="V247" s="1013"/>
      <c r="W247" s="1013"/>
      <c r="X247" s="1013"/>
      <c r="Y247" s="1013"/>
      <c r="Z247" s="1013"/>
      <c r="AA247" s="1013"/>
      <c r="AB247" s="1013"/>
      <c r="AC247" s="1013"/>
      <c r="AD247" s="1013"/>
      <c r="AE247" s="1013"/>
      <c r="AF247" s="1013"/>
      <c r="AG247" s="1013"/>
      <c r="AH247" s="1013"/>
      <c r="AI247" s="1013"/>
      <c r="AJ247" s="1013"/>
      <c r="AK247" s="1013"/>
      <c r="AL247" s="1013"/>
      <c r="AM247" s="1013"/>
      <c r="AN247" s="1013"/>
      <c r="AO247" s="1013"/>
      <c r="AP247" s="1013"/>
      <c r="AQ247" s="1013"/>
      <c r="AR247" s="1013"/>
      <c r="AS247" s="1013"/>
      <c r="AT247" s="1013"/>
      <c r="AU247" s="1013"/>
      <c r="AV247" s="1013"/>
      <c r="AW247" s="95"/>
    </row>
    <row r="248" spans="1:98" ht="26.1" customHeight="1">
      <c r="A248" s="95"/>
      <c r="B248" s="95"/>
      <c r="C248" s="1012"/>
      <c r="D248" s="1012"/>
      <c r="E248" s="1012"/>
      <c r="F248" s="1012"/>
      <c r="G248" s="1012"/>
      <c r="H248" s="1012"/>
      <c r="I248" s="1012"/>
      <c r="J248" s="1012"/>
      <c r="K248" s="1012"/>
      <c r="L248" s="1013"/>
      <c r="M248" s="1013"/>
      <c r="N248" s="1013"/>
      <c r="O248" s="1013"/>
      <c r="P248" s="1013"/>
      <c r="Q248" s="1013"/>
      <c r="R248" s="1013"/>
      <c r="S248" s="1013"/>
      <c r="T248" s="1013"/>
      <c r="U248" s="1013"/>
      <c r="V248" s="1013"/>
      <c r="W248" s="1013"/>
      <c r="X248" s="1013"/>
      <c r="Y248" s="1013"/>
      <c r="Z248" s="1013"/>
      <c r="AA248" s="1013"/>
      <c r="AB248" s="1013"/>
      <c r="AC248" s="1013"/>
      <c r="AD248" s="1013"/>
      <c r="AE248" s="1013"/>
      <c r="AF248" s="1013"/>
      <c r="AG248" s="1013"/>
      <c r="AH248" s="1013"/>
      <c r="AI248" s="1013"/>
      <c r="AJ248" s="1013"/>
      <c r="AK248" s="1013"/>
      <c r="AL248" s="1013"/>
      <c r="AM248" s="1013"/>
      <c r="AN248" s="1013"/>
      <c r="AO248" s="1013"/>
      <c r="AP248" s="1013"/>
      <c r="AQ248" s="1013"/>
      <c r="AR248" s="1013"/>
      <c r="AS248" s="1013"/>
      <c r="AT248" s="1013"/>
      <c r="AU248" s="1013"/>
      <c r="AV248" s="1013"/>
      <c r="AW248" s="95"/>
    </row>
    <row r="249" spans="1:98" ht="26.1" customHeight="1" thickBot="1">
      <c r="A249" s="95"/>
      <c r="B249" s="95"/>
      <c r="C249" s="1242"/>
      <c r="D249" s="1242"/>
      <c r="E249" s="1242"/>
      <c r="F249" s="1242"/>
      <c r="G249" s="1242"/>
      <c r="H249" s="1242"/>
      <c r="I249" s="1242"/>
      <c r="J249" s="1242"/>
      <c r="K249" s="1242"/>
      <c r="L249" s="1241"/>
      <c r="M249" s="1241"/>
      <c r="N249" s="1241"/>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95"/>
    </row>
    <row r="250" spans="1:98" s="99" customFormat="1" ht="23.25" customHeight="1" thickBot="1">
      <c r="A250" s="102"/>
      <c r="B250" s="102"/>
      <c r="C250" s="835" t="s">
        <v>15</v>
      </c>
      <c r="D250" s="836"/>
      <c r="E250" s="836"/>
      <c r="F250" s="837"/>
      <c r="G250" s="1254" t="s">
        <v>174</v>
      </c>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8"/>
      <c r="AL250" s="1255"/>
      <c r="AM250" s="800"/>
      <c r="AN250" s="801"/>
      <c r="AO250" s="822" t="s">
        <v>27</v>
      </c>
      <c r="AP250" s="822"/>
      <c r="AQ250" s="822"/>
      <c r="AR250" s="800"/>
      <c r="AS250" s="801"/>
      <c r="AT250" s="822" t="s">
        <v>28</v>
      </c>
      <c r="AU250" s="822"/>
      <c r="AV250" s="1178"/>
      <c r="AW250" s="219" t="str">
        <f>IF(AND(AM250="〇",AR250="〇"),"要確認","")</f>
        <v/>
      </c>
      <c r="AX250" s="100"/>
      <c r="AY250" s="100"/>
      <c r="AZ250" s="100"/>
      <c r="BA250" s="100"/>
      <c r="BB250" s="100"/>
      <c r="BC250" s="100"/>
      <c r="BD250" s="102"/>
      <c r="BE250" s="102"/>
      <c r="BF250" s="102"/>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row>
    <row r="251" spans="1:98" s="99" customFormat="1" ht="29.25" customHeight="1">
      <c r="A251" s="102"/>
      <c r="B251" s="102"/>
      <c r="C251" s="838"/>
      <c r="D251" s="839"/>
      <c r="E251" s="839"/>
      <c r="F251" s="840"/>
      <c r="G251" s="1244" t="s">
        <v>175</v>
      </c>
      <c r="H251" s="1245"/>
      <c r="I251" s="1245"/>
      <c r="J251" s="1245"/>
      <c r="K251" s="1245"/>
      <c r="L251" s="1245"/>
      <c r="M251" s="1245"/>
      <c r="N251" s="1245"/>
      <c r="O251" s="1245"/>
      <c r="P251" s="1245"/>
      <c r="Q251" s="1245"/>
      <c r="R251" s="1245"/>
      <c r="S251" s="1245"/>
      <c r="T251" s="1245"/>
      <c r="U251" s="1245"/>
      <c r="V251" s="1245"/>
      <c r="W251" s="1245"/>
      <c r="X251" s="1245"/>
      <c r="Y251" s="1245"/>
      <c r="Z251" s="1245"/>
      <c r="AA251" s="1245"/>
      <c r="AB251" s="1245"/>
      <c r="AC251" s="1245"/>
      <c r="AD251" s="1245"/>
      <c r="AE251" s="1245"/>
      <c r="AF251" s="1245"/>
      <c r="AG251" s="1245"/>
      <c r="AH251" s="1245"/>
      <c r="AI251" s="1245"/>
      <c r="AJ251" s="1245"/>
      <c r="AK251" s="1245"/>
      <c r="AL251" s="1245"/>
      <c r="AM251" s="1245"/>
      <c r="AN251" s="1245"/>
      <c r="AO251" s="1245"/>
      <c r="AP251" s="1245"/>
      <c r="AQ251" s="1245"/>
      <c r="AR251" s="1245"/>
      <c r="AS251" s="1245"/>
      <c r="AT251" s="1245"/>
      <c r="AU251" s="1245"/>
      <c r="AV251" s="1246"/>
      <c r="AW251" s="101"/>
      <c r="AX251" s="101"/>
      <c r="AY251" s="101"/>
      <c r="AZ251" s="101"/>
      <c r="BA251" s="101"/>
      <c r="BB251" s="101"/>
      <c r="BC251" s="101"/>
      <c r="BD251" s="102"/>
      <c r="BE251" s="102"/>
      <c r="BF251" s="102"/>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row>
    <row r="252" spans="1:98" s="99" customFormat="1" ht="6.6" customHeight="1">
      <c r="A252" s="102"/>
      <c r="B252" s="102"/>
      <c r="C252" s="838"/>
      <c r="D252" s="839"/>
      <c r="E252" s="839"/>
      <c r="F252" s="840"/>
      <c r="G252" s="1247"/>
      <c r="H252" s="1248"/>
      <c r="I252" s="1248"/>
      <c r="J252" s="1248"/>
      <c r="K252" s="1248"/>
      <c r="L252" s="1248"/>
      <c r="M252" s="1248"/>
      <c r="N252" s="1248"/>
      <c r="O252" s="1248"/>
      <c r="P252" s="1248"/>
      <c r="Q252" s="1248"/>
      <c r="R252" s="1248"/>
      <c r="S252" s="1248"/>
      <c r="T252" s="1248"/>
      <c r="U252" s="1248"/>
      <c r="V252" s="1248"/>
      <c r="W252" s="1248"/>
      <c r="X252" s="1248"/>
      <c r="Y252" s="1248"/>
      <c r="Z252" s="1248"/>
      <c r="AA252" s="1248"/>
      <c r="AB252" s="1248"/>
      <c r="AC252" s="1248"/>
      <c r="AD252" s="1248"/>
      <c r="AE252" s="1248"/>
      <c r="AF252" s="1248"/>
      <c r="AG252" s="1248"/>
      <c r="AH252" s="1248"/>
      <c r="AI252" s="1248"/>
      <c r="AJ252" s="1248"/>
      <c r="AK252" s="1248"/>
      <c r="AL252" s="1248"/>
      <c r="AM252" s="1248"/>
      <c r="AN252" s="1248"/>
      <c r="AO252" s="1248"/>
      <c r="AP252" s="1248"/>
      <c r="AQ252" s="1248"/>
      <c r="AR252" s="1248"/>
      <c r="AS252" s="1248"/>
      <c r="AT252" s="1248"/>
      <c r="AU252" s="1248"/>
      <c r="AV252" s="1249"/>
      <c r="AW252" s="101"/>
      <c r="AX252" s="101"/>
      <c r="AY252" s="101"/>
      <c r="AZ252" s="101"/>
      <c r="BA252" s="101"/>
      <c r="BB252" s="101"/>
      <c r="BC252" s="101"/>
      <c r="BD252" s="102"/>
      <c r="BE252" s="102"/>
      <c r="BF252" s="102"/>
      <c r="BG252" s="110"/>
      <c r="BH252" s="110"/>
      <c r="BI252" s="110"/>
      <c r="BJ252" s="110"/>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row>
    <row r="253" spans="1:98" s="99" customFormat="1" ht="12.6" customHeight="1">
      <c r="A253" s="102"/>
      <c r="B253" s="102"/>
      <c r="C253" s="1059" t="s">
        <v>73</v>
      </c>
      <c r="D253" s="1170"/>
      <c r="E253" s="835" t="s">
        <v>267</v>
      </c>
      <c r="F253" s="836"/>
      <c r="G253" s="836"/>
      <c r="H253" s="836"/>
      <c r="I253" s="836"/>
      <c r="J253" s="837"/>
      <c r="K253" s="835" t="s">
        <v>0</v>
      </c>
      <c r="L253" s="836"/>
      <c r="M253" s="836"/>
      <c r="N253" s="836"/>
      <c r="O253" s="836"/>
      <c r="P253" s="836"/>
      <c r="Q253" s="836"/>
      <c r="R253" s="836"/>
      <c r="S253" s="837"/>
      <c r="T253" s="1276" t="s">
        <v>481</v>
      </c>
      <c r="U253" s="1277"/>
      <c r="V253" s="828" t="s">
        <v>268</v>
      </c>
      <c r="W253" s="828"/>
      <c r="X253" s="828"/>
      <c r="Y253" s="828"/>
      <c r="Z253" s="828"/>
      <c r="AA253" s="828"/>
      <c r="AB253" s="1250" t="s">
        <v>482</v>
      </c>
      <c r="AC253" s="1250"/>
      <c r="AD253" s="1250"/>
      <c r="AE253" s="1250"/>
      <c r="AF253" s="1250"/>
      <c r="AG253" s="1252" t="s">
        <v>358</v>
      </c>
      <c r="AH253" s="1253"/>
      <c r="AI253" s="1253"/>
      <c r="AJ253" s="1253"/>
      <c r="AK253" s="1253"/>
      <c r="AL253" s="1253"/>
      <c r="AM253" s="1253"/>
      <c r="AN253" s="1253"/>
      <c r="AO253" s="1253"/>
      <c r="AP253" s="1253"/>
      <c r="AQ253" s="1253"/>
      <c r="AR253" s="1253"/>
      <c r="AS253" s="1253"/>
      <c r="AT253" s="1253"/>
      <c r="AU253" s="1253"/>
      <c r="AV253" s="1253"/>
      <c r="AW253" s="100"/>
      <c r="AX253" s="100"/>
      <c r="AY253" s="100"/>
      <c r="AZ253" s="100"/>
      <c r="BA253" s="100"/>
      <c r="BB253" s="100"/>
      <c r="BC253" s="100"/>
      <c r="BD253" s="102"/>
      <c r="BE253" s="102"/>
      <c r="BF253" s="102"/>
      <c r="BG253" s="110"/>
      <c r="BH253" s="110"/>
      <c r="BI253" s="110"/>
      <c r="BJ253" s="110"/>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row>
    <row r="254" spans="1:98" s="99" customFormat="1" ht="17.100000000000001" customHeight="1" thickBot="1">
      <c r="A254" s="102"/>
      <c r="B254" s="102"/>
      <c r="C254" s="1061"/>
      <c r="D254" s="1172"/>
      <c r="E254" s="845"/>
      <c r="F254" s="846"/>
      <c r="G254" s="846"/>
      <c r="H254" s="846"/>
      <c r="I254" s="846"/>
      <c r="J254" s="847"/>
      <c r="K254" s="845"/>
      <c r="L254" s="846"/>
      <c r="M254" s="846"/>
      <c r="N254" s="846"/>
      <c r="O254" s="846"/>
      <c r="P254" s="846"/>
      <c r="Q254" s="846"/>
      <c r="R254" s="846"/>
      <c r="S254" s="847"/>
      <c r="T254" s="1278"/>
      <c r="U254" s="1279"/>
      <c r="V254" s="829"/>
      <c r="W254" s="829"/>
      <c r="X254" s="829"/>
      <c r="Y254" s="829"/>
      <c r="Z254" s="829"/>
      <c r="AA254" s="829"/>
      <c r="AB254" s="1251"/>
      <c r="AC254" s="1251"/>
      <c r="AD254" s="1251"/>
      <c r="AE254" s="1251"/>
      <c r="AF254" s="1251"/>
      <c r="AG254" s="1253"/>
      <c r="AH254" s="1253"/>
      <c r="AI254" s="1253"/>
      <c r="AJ254" s="1253"/>
      <c r="AK254" s="1253"/>
      <c r="AL254" s="1253"/>
      <c r="AM254" s="1253"/>
      <c r="AN254" s="1253"/>
      <c r="AO254" s="1253"/>
      <c r="AP254" s="1253"/>
      <c r="AQ254" s="1253"/>
      <c r="AR254" s="1253"/>
      <c r="AS254" s="1253"/>
      <c r="AT254" s="1253"/>
      <c r="AU254" s="1253"/>
      <c r="AV254" s="1253"/>
      <c r="AW254" s="100"/>
      <c r="AX254" s="100"/>
      <c r="AY254" s="100"/>
      <c r="AZ254" s="100"/>
      <c r="BA254" s="100"/>
      <c r="BB254" s="100"/>
      <c r="BC254" s="100"/>
      <c r="BD254" s="102"/>
      <c r="BE254" s="102"/>
      <c r="BF254" s="102"/>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row>
    <row r="255" spans="1:98" s="99" customFormat="1" ht="26.1" customHeight="1">
      <c r="A255" s="102"/>
      <c r="B255" s="102"/>
      <c r="C255" s="1061"/>
      <c r="D255" s="1172"/>
      <c r="E255" s="831"/>
      <c r="F255" s="832"/>
      <c r="G255" s="832"/>
      <c r="H255" s="832"/>
      <c r="I255" s="832"/>
      <c r="J255" s="833"/>
      <c r="K255" s="1271"/>
      <c r="L255" s="1272"/>
      <c r="M255" s="1272"/>
      <c r="N255" s="1272"/>
      <c r="O255" s="1272"/>
      <c r="P255" s="1272"/>
      <c r="Q255" s="1272"/>
      <c r="R255" s="1272"/>
      <c r="S255" s="1273"/>
      <c r="T255" s="1262"/>
      <c r="U255" s="1263"/>
      <c r="V255" s="830"/>
      <c r="W255" s="830"/>
      <c r="X255" s="830"/>
      <c r="Y255" s="830"/>
      <c r="Z255" s="830"/>
      <c r="AA255" s="830"/>
      <c r="AB255" s="830"/>
      <c r="AC255" s="830"/>
      <c r="AD255" s="830"/>
      <c r="AE255" s="830"/>
      <c r="AF255" s="830"/>
      <c r="AG255" s="1311"/>
      <c r="AH255" s="1312"/>
      <c r="AI255" s="1312"/>
      <c r="AJ255" s="1312"/>
      <c r="AK255" s="1312"/>
      <c r="AL255" s="1312"/>
      <c r="AM255" s="1312"/>
      <c r="AN255" s="1312"/>
      <c r="AO255" s="250" t="s">
        <v>269</v>
      </c>
      <c r="AP255" s="1243"/>
      <c r="AQ255" s="1243"/>
      <c r="AR255" s="1243"/>
      <c r="AS255" s="1243"/>
      <c r="AT255" s="1243"/>
      <c r="AU255" s="1243"/>
      <c r="AV255" s="251" t="s">
        <v>270</v>
      </c>
      <c r="AW255" s="106" t="str">
        <f>IF(AND(NOT(K255=""),AG255=""),"要確認","")</f>
        <v/>
      </c>
      <c r="AX255" s="178"/>
      <c r="AY255" s="178"/>
      <c r="AZ255" s="178"/>
      <c r="BA255" s="178"/>
      <c r="BB255" s="178"/>
      <c r="BC255" s="178"/>
      <c r="BD255" s="102"/>
      <c r="BE255" s="102"/>
      <c r="BF255" s="102"/>
      <c r="BG255" s="110"/>
      <c r="BH255" s="110"/>
      <c r="BI255" s="110"/>
      <c r="BJ255" s="110"/>
      <c r="BK255" s="110"/>
      <c r="BL255" s="110"/>
      <c r="BM255" s="110"/>
      <c r="BN255" s="110"/>
      <c r="BO255" s="110"/>
      <c r="BP255" s="110"/>
      <c r="BQ255" s="110"/>
      <c r="BR255" s="110"/>
      <c r="BS255" s="110"/>
      <c r="BT255" s="110"/>
      <c r="BU255" s="110"/>
      <c r="BV255" s="252"/>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row>
    <row r="256" spans="1:98" s="99" customFormat="1" ht="26.1" customHeight="1">
      <c r="A256" s="102"/>
      <c r="B256" s="102"/>
      <c r="C256" s="1061"/>
      <c r="D256" s="1172"/>
      <c r="E256" s="812"/>
      <c r="F256" s="813"/>
      <c r="G256" s="813"/>
      <c r="H256" s="813"/>
      <c r="I256" s="813"/>
      <c r="J256" s="814"/>
      <c r="K256" s="787"/>
      <c r="L256" s="788"/>
      <c r="M256" s="788"/>
      <c r="N256" s="788"/>
      <c r="O256" s="788"/>
      <c r="P256" s="788"/>
      <c r="Q256" s="788"/>
      <c r="R256" s="788"/>
      <c r="S256" s="789"/>
      <c r="T256" s="790"/>
      <c r="U256" s="791"/>
      <c r="V256" s="815"/>
      <c r="W256" s="816"/>
      <c r="X256" s="816"/>
      <c r="Y256" s="816"/>
      <c r="Z256" s="816"/>
      <c r="AA256" s="817"/>
      <c r="AB256" s="815"/>
      <c r="AC256" s="816"/>
      <c r="AD256" s="816"/>
      <c r="AE256" s="816"/>
      <c r="AF256" s="817"/>
      <c r="AG256" s="793"/>
      <c r="AH256" s="794"/>
      <c r="AI256" s="794"/>
      <c r="AJ256" s="794"/>
      <c r="AK256" s="794"/>
      <c r="AL256" s="794"/>
      <c r="AM256" s="794"/>
      <c r="AN256" s="794"/>
      <c r="AO256" s="253" t="s">
        <v>269</v>
      </c>
      <c r="AP256" s="811"/>
      <c r="AQ256" s="811"/>
      <c r="AR256" s="811"/>
      <c r="AS256" s="811"/>
      <c r="AT256" s="811"/>
      <c r="AU256" s="811"/>
      <c r="AV256" s="254" t="s">
        <v>270</v>
      </c>
      <c r="AW256" s="106" t="str">
        <f t="shared" ref="AW256:AW266" si="0">IF(AND(NOT(K256=""),AG256=""),"要確認","")</f>
        <v/>
      </c>
      <c r="AX256" s="178"/>
      <c r="AY256" s="178"/>
      <c r="AZ256" s="178"/>
      <c r="BA256" s="178"/>
      <c r="BB256" s="178"/>
      <c r="BC256" s="178"/>
      <c r="BD256" s="102"/>
      <c r="BE256" s="102"/>
      <c r="BF256" s="102"/>
      <c r="BG256" s="110"/>
      <c r="BH256" s="110"/>
      <c r="BI256" s="110"/>
      <c r="BJ256" s="110"/>
      <c r="BK256" s="110"/>
      <c r="BL256" s="110"/>
      <c r="BM256" s="110"/>
      <c r="BN256" s="110"/>
      <c r="BO256" s="110"/>
      <c r="BP256" s="110"/>
      <c r="BQ256" s="110"/>
      <c r="BR256" s="110"/>
      <c r="BS256" s="110"/>
      <c r="BT256" s="110"/>
      <c r="BU256" s="110"/>
      <c r="BV256" s="252"/>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row>
    <row r="257" spans="1:98" s="99" customFormat="1" ht="26.1" customHeight="1">
      <c r="A257" s="102"/>
      <c r="B257" s="102"/>
      <c r="C257" s="1061"/>
      <c r="D257" s="1172"/>
      <c r="E257" s="812"/>
      <c r="F257" s="813"/>
      <c r="G257" s="813"/>
      <c r="H257" s="813"/>
      <c r="I257" s="813"/>
      <c r="J257" s="814"/>
      <c r="K257" s="787"/>
      <c r="L257" s="788"/>
      <c r="M257" s="788"/>
      <c r="N257" s="788"/>
      <c r="O257" s="788"/>
      <c r="P257" s="788"/>
      <c r="Q257" s="788"/>
      <c r="R257" s="788"/>
      <c r="S257" s="789"/>
      <c r="T257" s="790"/>
      <c r="U257" s="791"/>
      <c r="V257" s="815"/>
      <c r="W257" s="816"/>
      <c r="X257" s="816"/>
      <c r="Y257" s="816"/>
      <c r="Z257" s="816"/>
      <c r="AA257" s="817"/>
      <c r="AB257" s="815"/>
      <c r="AC257" s="816"/>
      <c r="AD257" s="816"/>
      <c r="AE257" s="816"/>
      <c r="AF257" s="817"/>
      <c r="AG257" s="793"/>
      <c r="AH257" s="794"/>
      <c r="AI257" s="794"/>
      <c r="AJ257" s="794"/>
      <c r="AK257" s="794"/>
      <c r="AL257" s="794"/>
      <c r="AM257" s="794"/>
      <c r="AN257" s="794"/>
      <c r="AO257" s="253" t="s">
        <v>269</v>
      </c>
      <c r="AP257" s="811"/>
      <c r="AQ257" s="811"/>
      <c r="AR257" s="811"/>
      <c r="AS257" s="811"/>
      <c r="AT257" s="811"/>
      <c r="AU257" s="811"/>
      <c r="AV257" s="254" t="s">
        <v>270</v>
      </c>
      <c r="AW257" s="106" t="str">
        <f t="shared" si="0"/>
        <v/>
      </c>
      <c r="AX257" s="178"/>
      <c r="AY257" s="178"/>
      <c r="AZ257" s="178"/>
      <c r="BA257" s="178"/>
      <c r="BB257" s="178"/>
      <c r="BC257" s="178"/>
      <c r="BD257" s="102"/>
      <c r="BE257" s="102"/>
      <c r="BF257" s="102"/>
      <c r="BG257" s="110"/>
      <c r="BH257" s="110"/>
      <c r="BI257" s="110"/>
      <c r="BJ257" s="110"/>
      <c r="BK257" s="110"/>
      <c r="BL257" s="110"/>
      <c r="BM257" s="110"/>
      <c r="BN257" s="110"/>
      <c r="BO257" s="110"/>
      <c r="BP257" s="110"/>
      <c r="BQ257" s="110"/>
      <c r="BR257" s="110"/>
      <c r="BS257" s="110"/>
      <c r="BT257" s="110"/>
      <c r="BU257" s="110"/>
      <c r="BV257" s="252"/>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row>
    <row r="258" spans="1:98" s="99" customFormat="1" ht="26.1" customHeight="1">
      <c r="A258" s="102"/>
      <c r="B258" s="102"/>
      <c r="C258" s="1061"/>
      <c r="D258" s="1172"/>
      <c r="E258" s="812"/>
      <c r="F258" s="813"/>
      <c r="G258" s="813"/>
      <c r="H258" s="813"/>
      <c r="I258" s="813"/>
      <c r="J258" s="814"/>
      <c r="K258" s="787"/>
      <c r="L258" s="788"/>
      <c r="M258" s="788"/>
      <c r="N258" s="788"/>
      <c r="O258" s="788"/>
      <c r="P258" s="788"/>
      <c r="Q258" s="788"/>
      <c r="R258" s="788"/>
      <c r="S258" s="789"/>
      <c r="T258" s="790"/>
      <c r="U258" s="791"/>
      <c r="V258" s="815"/>
      <c r="W258" s="816"/>
      <c r="X258" s="816"/>
      <c r="Y258" s="816"/>
      <c r="Z258" s="816"/>
      <c r="AA258" s="817"/>
      <c r="AB258" s="815"/>
      <c r="AC258" s="816"/>
      <c r="AD258" s="816"/>
      <c r="AE258" s="816"/>
      <c r="AF258" s="817"/>
      <c r="AG258" s="793"/>
      <c r="AH258" s="794"/>
      <c r="AI258" s="794"/>
      <c r="AJ258" s="794"/>
      <c r="AK258" s="794"/>
      <c r="AL258" s="794"/>
      <c r="AM258" s="794"/>
      <c r="AN258" s="794"/>
      <c r="AO258" s="253" t="s">
        <v>269</v>
      </c>
      <c r="AP258" s="811"/>
      <c r="AQ258" s="811"/>
      <c r="AR258" s="811"/>
      <c r="AS258" s="811"/>
      <c r="AT258" s="811"/>
      <c r="AU258" s="811"/>
      <c r="AV258" s="254" t="s">
        <v>270</v>
      </c>
      <c r="AW258" s="106" t="str">
        <f t="shared" si="0"/>
        <v/>
      </c>
      <c r="AX258" s="178"/>
      <c r="AY258" s="178"/>
      <c r="AZ258" s="178"/>
      <c r="BA258" s="178"/>
      <c r="BB258" s="178"/>
      <c r="BC258" s="178"/>
      <c r="BD258" s="102"/>
      <c r="BE258" s="102"/>
      <c r="BF258" s="102"/>
      <c r="BG258" s="110"/>
      <c r="BH258" s="110"/>
      <c r="BI258" s="110"/>
      <c r="BJ258" s="110"/>
      <c r="BK258" s="110"/>
      <c r="BL258" s="110"/>
      <c r="BM258" s="110"/>
      <c r="BN258" s="110"/>
      <c r="BO258" s="110"/>
      <c r="BP258" s="110"/>
      <c r="BQ258" s="110"/>
      <c r="BR258" s="110"/>
      <c r="BS258" s="110"/>
      <c r="BT258" s="110"/>
      <c r="BU258" s="110"/>
      <c r="BV258" s="252"/>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row>
    <row r="259" spans="1:98" s="99" customFormat="1" ht="26.1" customHeight="1">
      <c r="A259" s="102"/>
      <c r="B259" s="102"/>
      <c r="C259" s="1061"/>
      <c r="D259" s="1172"/>
      <c r="E259" s="812"/>
      <c r="F259" s="813"/>
      <c r="G259" s="813"/>
      <c r="H259" s="813"/>
      <c r="I259" s="813"/>
      <c r="J259" s="814"/>
      <c r="K259" s="787"/>
      <c r="L259" s="788"/>
      <c r="M259" s="788"/>
      <c r="N259" s="788"/>
      <c r="O259" s="788"/>
      <c r="P259" s="788"/>
      <c r="Q259" s="788"/>
      <c r="R259" s="788"/>
      <c r="S259" s="789"/>
      <c r="T259" s="790"/>
      <c r="U259" s="791"/>
      <c r="V259" s="815"/>
      <c r="W259" s="816"/>
      <c r="X259" s="816"/>
      <c r="Y259" s="816"/>
      <c r="Z259" s="816"/>
      <c r="AA259" s="817"/>
      <c r="AB259" s="815"/>
      <c r="AC259" s="816"/>
      <c r="AD259" s="816"/>
      <c r="AE259" s="816"/>
      <c r="AF259" s="817"/>
      <c r="AG259" s="793"/>
      <c r="AH259" s="794"/>
      <c r="AI259" s="794"/>
      <c r="AJ259" s="794"/>
      <c r="AK259" s="794"/>
      <c r="AL259" s="794"/>
      <c r="AM259" s="794"/>
      <c r="AN259" s="794"/>
      <c r="AO259" s="253" t="s">
        <v>269</v>
      </c>
      <c r="AP259" s="811"/>
      <c r="AQ259" s="811"/>
      <c r="AR259" s="811"/>
      <c r="AS259" s="811"/>
      <c r="AT259" s="811"/>
      <c r="AU259" s="811"/>
      <c r="AV259" s="254" t="s">
        <v>270</v>
      </c>
      <c r="AW259" s="106" t="str">
        <f t="shared" si="0"/>
        <v/>
      </c>
      <c r="AX259" s="178"/>
      <c r="AY259" s="178"/>
      <c r="AZ259" s="178"/>
      <c r="BA259" s="178"/>
      <c r="BB259" s="178"/>
      <c r="BC259" s="178"/>
      <c r="BD259" s="102"/>
      <c r="BE259" s="102"/>
      <c r="BF259" s="102"/>
      <c r="BG259" s="110"/>
      <c r="BH259" s="110"/>
      <c r="BI259" s="110"/>
      <c r="BJ259" s="110"/>
      <c r="BK259" s="110"/>
      <c r="BL259" s="110"/>
      <c r="BM259" s="110"/>
      <c r="BN259" s="110"/>
      <c r="BO259" s="110"/>
      <c r="BP259" s="110"/>
      <c r="BQ259" s="110"/>
      <c r="BR259" s="110"/>
      <c r="BS259" s="110"/>
      <c r="BT259" s="110"/>
      <c r="BU259" s="110"/>
      <c r="BV259" s="252"/>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row>
    <row r="260" spans="1:98" s="99" customFormat="1" ht="26.1" customHeight="1">
      <c r="A260" s="102"/>
      <c r="B260" s="102"/>
      <c r="C260" s="1061"/>
      <c r="D260" s="1172"/>
      <c r="E260" s="812"/>
      <c r="F260" s="813"/>
      <c r="G260" s="813"/>
      <c r="H260" s="813"/>
      <c r="I260" s="813"/>
      <c r="J260" s="814"/>
      <c r="K260" s="787"/>
      <c r="L260" s="788"/>
      <c r="M260" s="788"/>
      <c r="N260" s="788"/>
      <c r="O260" s="788"/>
      <c r="P260" s="788"/>
      <c r="Q260" s="788"/>
      <c r="R260" s="788"/>
      <c r="S260" s="789"/>
      <c r="T260" s="790"/>
      <c r="U260" s="791"/>
      <c r="V260" s="815"/>
      <c r="W260" s="816"/>
      <c r="X260" s="816"/>
      <c r="Y260" s="816"/>
      <c r="Z260" s="816"/>
      <c r="AA260" s="817"/>
      <c r="AB260" s="815"/>
      <c r="AC260" s="816"/>
      <c r="AD260" s="816"/>
      <c r="AE260" s="816"/>
      <c r="AF260" s="817"/>
      <c r="AG260" s="793"/>
      <c r="AH260" s="794"/>
      <c r="AI260" s="794"/>
      <c r="AJ260" s="794"/>
      <c r="AK260" s="794"/>
      <c r="AL260" s="794"/>
      <c r="AM260" s="794"/>
      <c r="AN260" s="794"/>
      <c r="AO260" s="253" t="s">
        <v>269</v>
      </c>
      <c r="AP260" s="811"/>
      <c r="AQ260" s="811"/>
      <c r="AR260" s="811"/>
      <c r="AS260" s="811"/>
      <c r="AT260" s="811"/>
      <c r="AU260" s="811"/>
      <c r="AV260" s="254" t="s">
        <v>270</v>
      </c>
      <c r="AW260" s="106" t="str">
        <f t="shared" si="0"/>
        <v/>
      </c>
      <c r="AX260" s="178"/>
      <c r="AY260" s="178"/>
      <c r="AZ260" s="178"/>
      <c r="BA260" s="178"/>
      <c r="BB260" s="178"/>
      <c r="BC260" s="178"/>
      <c r="BD260" s="102"/>
      <c r="BE260" s="102"/>
      <c r="BF260" s="102"/>
      <c r="BG260" s="110"/>
      <c r="BH260" s="110"/>
      <c r="BI260" s="110"/>
      <c r="BJ260" s="110"/>
      <c r="BK260" s="110"/>
      <c r="BL260" s="110"/>
      <c r="BM260" s="110"/>
      <c r="BN260" s="110"/>
      <c r="BO260" s="110"/>
      <c r="BP260" s="110"/>
      <c r="BQ260" s="110"/>
      <c r="BR260" s="110"/>
      <c r="BS260" s="110"/>
      <c r="BT260" s="110"/>
      <c r="BU260" s="110"/>
      <c r="BV260" s="252"/>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row>
    <row r="261" spans="1:98" s="99" customFormat="1" ht="26.1" customHeight="1">
      <c r="A261" s="102"/>
      <c r="B261" s="102"/>
      <c r="C261" s="1061"/>
      <c r="D261" s="1172"/>
      <c r="E261" s="812"/>
      <c r="F261" s="813"/>
      <c r="G261" s="813"/>
      <c r="H261" s="813"/>
      <c r="I261" s="813"/>
      <c r="J261" s="814"/>
      <c r="K261" s="787"/>
      <c r="L261" s="788"/>
      <c r="M261" s="788"/>
      <c r="N261" s="788"/>
      <c r="O261" s="788"/>
      <c r="P261" s="788"/>
      <c r="Q261" s="788"/>
      <c r="R261" s="788"/>
      <c r="S261" s="789"/>
      <c r="T261" s="790"/>
      <c r="U261" s="791"/>
      <c r="V261" s="792"/>
      <c r="W261" s="792"/>
      <c r="X261" s="792"/>
      <c r="Y261" s="792"/>
      <c r="Z261" s="792"/>
      <c r="AA261" s="792"/>
      <c r="AB261" s="792"/>
      <c r="AC261" s="792"/>
      <c r="AD261" s="792"/>
      <c r="AE261" s="792"/>
      <c r="AF261" s="792"/>
      <c r="AG261" s="793"/>
      <c r="AH261" s="794"/>
      <c r="AI261" s="794"/>
      <c r="AJ261" s="794"/>
      <c r="AK261" s="794"/>
      <c r="AL261" s="794"/>
      <c r="AM261" s="794"/>
      <c r="AN261" s="794"/>
      <c r="AO261" s="253" t="s">
        <v>269</v>
      </c>
      <c r="AP261" s="811"/>
      <c r="AQ261" s="811"/>
      <c r="AR261" s="811"/>
      <c r="AS261" s="811"/>
      <c r="AT261" s="811"/>
      <c r="AU261" s="811"/>
      <c r="AV261" s="254" t="s">
        <v>270</v>
      </c>
      <c r="AW261" s="106" t="str">
        <f t="shared" si="0"/>
        <v/>
      </c>
      <c r="AX261" s="178"/>
      <c r="AY261" s="178"/>
      <c r="AZ261" s="178"/>
      <c r="BA261" s="178"/>
      <c r="BB261" s="178"/>
      <c r="BC261" s="178"/>
      <c r="BD261" s="102"/>
      <c r="BE261" s="102"/>
      <c r="BF261" s="102"/>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row>
    <row r="262" spans="1:98" s="99" customFormat="1" ht="26.1" customHeight="1">
      <c r="A262" s="102"/>
      <c r="B262" s="102"/>
      <c r="C262" s="1061"/>
      <c r="D262" s="1172"/>
      <c r="E262" s="812"/>
      <c r="F262" s="813"/>
      <c r="G262" s="813"/>
      <c r="H262" s="813"/>
      <c r="I262" s="813"/>
      <c r="J262" s="814"/>
      <c r="K262" s="787"/>
      <c r="L262" s="788"/>
      <c r="M262" s="788"/>
      <c r="N262" s="788"/>
      <c r="O262" s="788"/>
      <c r="P262" s="788"/>
      <c r="Q262" s="788"/>
      <c r="R262" s="788"/>
      <c r="S262" s="789"/>
      <c r="T262" s="790"/>
      <c r="U262" s="791"/>
      <c r="V262" s="792"/>
      <c r="W262" s="792"/>
      <c r="X262" s="792"/>
      <c r="Y262" s="792"/>
      <c r="Z262" s="792"/>
      <c r="AA262" s="792"/>
      <c r="AB262" s="792"/>
      <c r="AC262" s="792"/>
      <c r="AD262" s="792"/>
      <c r="AE262" s="792"/>
      <c r="AF262" s="792"/>
      <c r="AG262" s="793"/>
      <c r="AH262" s="794"/>
      <c r="AI262" s="794"/>
      <c r="AJ262" s="794"/>
      <c r="AK262" s="794"/>
      <c r="AL262" s="794"/>
      <c r="AM262" s="794"/>
      <c r="AN262" s="794"/>
      <c r="AO262" s="253" t="s">
        <v>269</v>
      </c>
      <c r="AP262" s="811"/>
      <c r="AQ262" s="811"/>
      <c r="AR262" s="811"/>
      <c r="AS262" s="811"/>
      <c r="AT262" s="811"/>
      <c r="AU262" s="811"/>
      <c r="AV262" s="254" t="s">
        <v>270</v>
      </c>
      <c r="AW262" s="106" t="str">
        <f t="shared" si="0"/>
        <v/>
      </c>
      <c r="AX262" s="178"/>
      <c r="AY262" s="178"/>
      <c r="AZ262" s="178"/>
      <c r="BA262" s="178"/>
      <c r="BB262" s="178"/>
      <c r="BC262" s="178"/>
      <c r="BD262" s="102"/>
      <c r="BE262" s="102"/>
      <c r="BF262" s="102"/>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row>
    <row r="263" spans="1:98" s="99" customFormat="1" ht="26.1" customHeight="1">
      <c r="A263" s="102"/>
      <c r="B263" s="102"/>
      <c r="C263" s="1061"/>
      <c r="D263" s="1172"/>
      <c r="E263" s="812"/>
      <c r="F263" s="813"/>
      <c r="G263" s="813"/>
      <c r="H263" s="813"/>
      <c r="I263" s="813"/>
      <c r="J263" s="814"/>
      <c r="K263" s="787"/>
      <c r="L263" s="788"/>
      <c r="M263" s="788"/>
      <c r="N263" s="788"/>
      <c r="O263" s="788"/>
      <c r="P263" s="788"/>
      <c r="Q263" s="788"/>
      <c r="R263" s="788"/>
      <c r="S263" s="789"/>
      <c r="T263" s="790"/>
      <c r="U263" s="791"/>
      <c r="V263" s="792"/>
      <c r="W263" s="792"/>
      <c r="X263" s="792"/>
      <c r="Y263" s="792"/>
      <c r="Z263" s="792"/>
      <c r="AA263" s="792"/>
      <c r="AB263" s="792"/>
      <c r="AC263" s="792"/>
      <c r="AD263" s="792"/>
      <c r="AE263" s="792"/>
      <c r="AF263" s="792"/>
      <c r="AG263" s="793"/>
      <c r="AH263" s="794"/>
      <c r="AI263" s="794"/>
      <c r="AJ263" s="794"/>
      <c r="AK263" s="794"/>
      <c r="AL263" s="794"/>
      <c r="AM263" s="794"/>
      <c r="AN263" s="794"/>
      <c r="AO263" s="253" t="s">
        <v>269</v>
      </c>
      <c r="AP263" s="811"/>
      <c r="AQ263" s="811"/>
      <c r="AR263" s="811"/>
      <c r="AS263" s="811"/>
      <c r="AT263" s="811"/>
      <c r="AU263" s="811"/>
      <c r="AV263" s="254" t="s">
        <v>270</v>
      </c>
      <c r="AW263" s="106" t="str">
        <f t="shared" si="0"/>
        <v/>
      </c>
      <c r="AX263" s="178"/>
      <c r="AY263" s="178"/>
      <c r="AZ263" s="178"/>
      <c r="BA263" s="178"/>
      <c r="BB263" s="178"/>
      <c r="BC263" s="178"/>
      <c r="BD263" s="102"/>
      <c r="BE263" s="102"/>
      <c r="BF263" s="102"/>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row>
    <row r="264" spans="1:98" s="99" customFormat="1" ht="26.1" customHeight="1">
      <c r="A264" s="102"/>
      <c r="B264" s="102"/>
      <c r="C264" s="1061"/>
      <c r="D264" s="1172"/>
      <c r="E264" s="812"/>
      <c r="F264" s="813"/>
      <c r="G264" s="813"/>
      <c r="H264" s="813"/>
      <c r="I264" s="813"/>
      <c r="J264" s="814"/>
      <c r="K264" s="787"/>
      <c r="L264" s="788"/>
      <c r="M264" s="788"/>
      <c r="N264" s="788"/>
      <c r="O264" s="788"/>
      <c r="P264" s="788"/>
      <c r="Q264" s="788"/>
      <c r="R264" s="788"/>
      <c r="S264" s="789"/>
      <c r="T264" s="790"/>
      <c r="U264" s="791"/>
      <c r="V264" s="792"/>
      <c r="W264" s="792"/>
      <c r="X264" s="792"/>
      <c r="Y264" s="792"/>
      <c r="Z264" s="792"/>
      <c r="AA264" s="792"/>
      <c r="AB264" s="792"/>
      <c r="AC264" s="792"/>
      <c r="AD264" s="792"/>
      <c r="AE264" s="792"/>
      <c r="AF264" s="792"/>
      <c r="AG264" s="793"/>
      <c r="AH264" s="794"/>
      <c r="AI264" s="794"/>
      <c r="AJ264" s="794"/>
      <c r="AK264" s="794"/>
      <c r="AL264" s="794"/>
      <c r="AM264" s="794"/>
      <c r="AN264" s="794"/>
      <c r="AO264" s="253" t="s">
        <v>269</v>
      </c>
      <c r="AP264" s="811"/>
      <c r="AQ264" s="811"/>
      <c r="AR264" s="811"/>
      <c r="AS264" s="811"/>
      <c r="AT264" s="811"/>
      <c r="AU264" s="811"/>
      <c r="AV264" s="254" t="s">
        <v>270</v>
      </c>
      <c r="AW264" s="106" t="str">
        <f t="shared" si="0"/>
        <v/>
      </c>
      <c r="AX264" s="178"/>
      <c r="AY264" s="178"/>
      <c r="AZ264" s="178"/>
      <c r="BA264" s="178"/>
      <c r="BB264" s="178"/>
      <c r="BC264" s="178"/>
      <c r="BD264" s="102"/>
      <c r="BE264" s="102"/>
      <c r="BF264" s="102"/>
      <c r="BG264" s="110"/>
      <c r="BH264" s="110"/>
      <c r="BI264" s="110"/>
      <c r="BJ264" s="110"/>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row>
    <row r="265" spans="1:98" s="99" customFormat="1" ht="26.1" customHeight="1">
      <c r="A265" s="102"/>
      <c r="B265" s="102"/>
      <c r="C265" s="1061"/>
      <c r="D265" s="1172"/>
      <c r="E265" s="1050" t="s">
        <v>271</v>
      </c>
      <c r="F265" s="1051"/>
      <c r="G265" s="1051"/>
      <c r="H265" s="1051"/>
      <c r="I265" s="1051"/>
      <c r="J265" s="1052"/>
      <c r="K265" s="787"/>
      <c r="L265" s="788"/>
      <c r="M265" s="788"/>
      <c r="N265" s="788"/>
      <c r="O265" s="788"/>
      <c r="P265" s="788"/>
      <c r="Q265" s="788"/>
      <c r="R265" s="788"/>
      <c r="S265" s="789"/>
      <c r="T265" s="790"/>
      <c r="U265" s="791"/>
      <c r="V265" s="792"/>
      <c r="W265" s="792"/>
      <c r="X265" s="792"/>
      <c r="Y265" s="792"/>
      <c r="Z265" s="792"/>
      <c r="AA265" s="792"/>
      <c r="AB265" s="792"/>
      <c r="AC265" s="792"/>
      <c r="AD265" s="792"/>
      <c r="AE265" s="792"/>
      <c r="AF265" s="792"/>
      <c r="AG265" s="793"/>
      <c r="AH265" s="794"/>
      <c r="AI265" s="794"/>
      <c r="AJ265" s="794"/>
      <c r="AK265" s="794"/>
      <c r="AL265" s="794"/>
      <c r="AM265" s="794"/>
      <c r="AN265" s="794"/>
      <c r="AO265" s="253" t="s">
        <v>269</v>
      </c>
      <c r="AP265" s="811"/>
      <c r="AQ265" s="811"/>
      <c r="AR265" s="811"/>
      <c r="AS265" s="811"/>
      <c r="AT265" s="811"/>
      <c r="AU265" s="811"/>
      <c r="AV265" s="254" t="s">
        <v>270</v>
      </c>
      <c r="AW265" s="106" t="str">
        <f t="shared" si="0"/>
        <v/>
      </c>
      <c r="AX265" s="106" t="str">
        <f>IF(AND(K265="",K266=""),"要確認","")</f>
        <v>要確認</v>
      </c>
      <c r="AY265" s="272">
        <f>COUNTIF(K265:AU266,"&lt;&gt;")</f>
        <v>2</v>
      </c>
      <c r="AZ265" s="178"/>
      <c r="BA265" s="178"/>
      <c r="BB265" s="178"/>
      <c r="BC265" s="178"/>
      <c r="BD265" s="102"/>
      <c r="BE265" s="102"/>
      <c r="BF265" s="102"/>
      <c r="BG265" s="110"/>
      <c r="BH265" s="110"/>
      <c r="BI265" s="110"/>
      <c r="BJ265" s="110"/>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row>
    <row r="266" spans="1:98" s="99" customFormat="1" ht="26.1" customHeight="1" thickBot="1">
      <c r="A266" s="102"/>
      <c r="B266" s="102"/>
      <c r="C266" s="1063"/>
      <c r="D266" s="1174"/>
      <c r="E266" s="1256" t="s">
        <v>271</v>
      </c>
      <c r="F266" s="1257"/>
      <c r="G266" s="1257"/>
      <c r="H266" s="1257"/>
      <c r="I266" s="1257"/>
      <c r="J266" s="1258"/>
      <c r="K266" s="1009"/>
      <c r="L266" s="1010"/>
      <c r="M266" s="1010"/>
      <c r="N266" s="1010"/>
      <c r="O266" s="1010"/>
      <c r="P266" s="1010"/>
      <c r="Q266" s="1010"/>
      <c r="R266" s="1010"/>
      <c r="S266" s="1011"/>
      <c r="T266" s="1176"/>
      <c r="U266" s="1177"/>
      <c r="V266" s="1240"/>
      <c r="W266" s="1240"/>
      <c r="X266" s="1240"/>
      <c r="Y266" s="1240"/>
      <c r="Z266" s="1240"/>
      <c r="AA266" s="1240"/>
      <c r="AB266" s="1240"/>
      <c r="AC266" s="1240"/>
      <c r="AD266" s="1240"/>
      <c r="AE266" s="1240"/>
      <c r="AF266" s="1240"/>
      <c r="AG266" s="1238"/>
      <c r="AH266" s="1239"/>
      <c r="AI266" s="1239"/>
      <c r="AJ266" s="1239"/>
      <c r="AK266" s="1239"/>
      <c r="AL266" s="1239"/>
      <c r="AM266" s="1239"/>
      <c r="AN266" s="1239"/>
      <c r="AO266" s="255" t="s">
        <v>269</v>
      </c>
      <c r="AP266" s="1167"/>
      <c r="AQ266" s="1167"/>
      <c r="AR266" s="1168"/>
      <c r="AS266" s="1168"/>
      <c r="AT266" s="1168"/>
      <c r="AU266" s="1168"/>
      <c r="AV266" s="256" t="s">
        <v>270</v>
      </c>
      <c r="AW266" s="106" t="str">
        <f t="shared" si="0"/>
        <v/>
      </c>
      <c r="AX266" s="178"/>
      <c r="AY266" s="272">
        <f>IF(AY265=2,1,0)</f>
        <v>1</v>
      </c>
      <c r="AZ266" s="178"/>
      <c r="BA266" s="178"/>
      <c r="BB266" s="178"/>
      <c r="BC266" s="178"/>
      <c r="BD266" s="102"/>
      <c r="BE266" s="102"/>
      <c r="BF266" s="102"/>
      <c r="BG266" s="110"/>
      <c r="BH266" s="110"/>
      <c r="BI266" s="110"/>
      <c r="BJ266" s="110"/>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row>
    <row r="267" spans="1:98" s="99" customFormat="1" ht="24.95" customHeight="1" thickBot="1">
      <c r="A267" s="102"/>
      <c r="B267" s="102"/>
      <c r="C267" s="779" t="s">
        <v>479</v>
      </c>
      <c r="D267" s="780"/>
      <c r="E267" s="780"/>
      <c r="F267" s="780"/>
      <c r="G267" s="780"/>
      <c r="H267" s="780"/>
      <c r="I267" s="780"/>
      <c r="J267" s="780"/>
      <c r="K267" s="780"/>
      <c r="L267" s="780"/>
      <c r="M267" s="780"/>
      <c r="N267" s="780"/>
      <c r="O267" s="780"/>
      <c r="P267" s="780"/>
      <c r="Q267" s="780"/>
      <c r="R267" s="780"/>
      <c r="S267" s="780"/>
      <c r="T267" s="1026"/>
      <c r="U267" s="1026"/>
      <c r="V267" s="780"/>
      <c r="W267" s="780"/>
      <c r="X267" s="781"/>
      <c r="Y267" s="782" t="s">
        <v>483</v>
      </c>
      <c r="Z267" s="783"/>
      <c r="AA267" s="783"/>
      <c r="AB267" s="783"/>
      <c r="AC267" s="783"/>
      <c r="AD267" s="956" t="s">
        <v>342</v>
      </c>
      <c r="AE267" s="956"/>
      <c r="AF267" s="956"/>
      <c r="AG267" s="957"/>
      <c r="AH267" s="773"/>
      <c r="AI267" s="774"/>
      <c r="AJ267" s="775"/>
      <c r="AK267" s="784" t="s">
        <v>25</v>
      </c>
      <c r="AL267" s="785"/>
      <c r="AM267" s="785"/>
      <c r="AN267" s="786"/>
      <c r="AO267" s="773"/>
      <c r="AP267" s="774"/>
      <c r="AQ267" s="775"/>
      <c r="AR267" s="768" t="s">
        <v>14</v>
      </c>
      <c r="AS267" s="769"/>
      <c r="AT267" s="769"/>
      <c r="AU267" s="769"/>
      <c r="AV267" s="769"/>
      <c r="AW267" s="96" t="str">
        <f>IF(AND(AH267="〇",AO267="〇"),"要確認","")</f>
        <v/>
      </c>
      <c r="AX267" s="178"/>
      <c r="AY267" s="178"/>
      <c r="AZ267" s="178"/>
      <c r="BA267" s="178"/>
      <c r="BB267" s="178"/>
      <c r="BC267" s="178"/>
      <c r="BD267" s="102"/>
      <c r="BE267" s="102"/>
      <c r="BF267" s="102"/>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row>
    <row r="268" spans="1:98" s="99" customFormat="1" ht="24.6" customHeight="1">
      <c r="A268" s="102"/>
      <c r="B268" s="102"/>
      <c r="C268" s="212" t="s">
        <v>484</v>
      </c>
      <c r="D268" s="211"/>
      <c r="E268" s="211"/>
      <c r="F268" s="211"/>
      <c r="G268" s="211"/>
      <c r="H268" s="211"/>
      <c r="I268" s="211"/>
      <c r="J268" s="211"/>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79"/>
      <c r="AZ268" s="102"/>
      <c r="BA268" s="102"/>
      <c r="BB268" s="102"/>
      <c r="BC268" s="102"/>
      <c r="BD268" s="102"/>
      <c r="BE268" s="102"/>
      <c r="BF268" s="102"/>
      <c r="BG268" s="110"/>
      <c r="BH268" s="110"/>
      <c r="BI268" s="110"/>
      <c r="BJ268" s="110"/>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row>
    <row r="269" spans="1:98" s="99" customFormat="1" ht="35.1" customHeight="1">
      <c r="A269" s="102"/>
      <c r="B269" s="102"/>
      <c r="C269" s="1059" t="s">
        <v>214</v>
      </c>
      <c r="D269" s="1169"/>
      <c r="E269" s="1169"/>
      <c r="F269" s="1169"/>
      <c r="G269" s="1169"/>
      <c r="H269" s="1169"/>
      <c r="I269" s="1170"/>
      <c r="J269" s="594" t="s">
        <v>193</v>
      </c>
      <c r="K269" s="595"/>
      <c r="L269" s="595"/>
      <c r="M269" s="595"/>
      <c r="N269" s="1025"/>
      <c r="O269" s="1040" t="s">
        <v>511</v>
      </c>
      <c r="P269" s="1040"/>
      <c r="Q269" s="1040"/>
      <c r="R269" s="1040"/>
      <c r="S269" s="1040"/>
      <c r="T269" s="1040"/>
      <c r="U269" s="1040"/>
      <c r="V269" s="1040"/>
      <c r="W269" s="1040"/>
      <c r="X269" s="1040"/>
      <c r="Y269" s="1040"/>
      <c r="Z269" s="1040"/>
      <c r="AA269" s="1040"/>
      <c r="AB269" s="1040"/>
      <c r="AC269" s="1040"/>
      <c r="AD269" s="1040"/>
      <c r="AE269" s="1040"/>
      <c r="AF269" s="1040"/>
      <c r="AG269" s="1040"/>
      <c r="AH269" s="1040"/>
      <c r="AI269" s="1040"/>
      <c r="AJ269" s="1040"/>
      <c r="AK269" s="1040"/>
      <c r="AL269" s="1040"/>
      <c r="AM269" s="1040"/>
      <c r="AN269" s="1040" t="s">
        <v>485</v>
      </c>
      <c r="AO269" s="1040"/>
      <c r="AP269" s="1040"/>
      <c r="AQ269" s="1040"/>
      <c r="AR269" s="1040"/>
      <c r="AS269" s="1040"/>
      <c r="AT269" s="1040"/>
      <c r="AU269" s="1040"/>
      <c r="AV269" s="1040"/>
      <c r="AW269" s="103"/>
      <c r="AX269" s="103"/>
      <c r="AY269" s="103"/>
      <c r="AZ269" s="103"/>
      <c r="BA269" s="103"/>
      <c r="BB269" s="103"/>
      <c r="BC269" s="103"/>
      <c r="BD269" s="102"/>
      <c r="BE269" s="102"/>
      <c r="BF269" s="102"/>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row>
    <row r="270" spans="1:98" s="99" customFormat="1" ht="54" customHeight="1">
      <c r="A270" s="102"/>
      <c r="B270" s="102"/>
      <c r="C270" s="1061"/>
      <c r="D270" s="1171"/>
      <c r="E270" s="1171"/>
      <c r="F270" s="1171"/>
      <c r="G270" s="1171"/>
      <c r="H270" s="1171"/>
      <c r="I270" s="1172"/>
      <c r="J270" s="831"/>
      <c r="K270" s="832"/>
      <c r="L270" s="832"/>
      <c r="M270" s="832"/>
      <c r="N270" s="833"/>
      <c r="O270" s="1036"/>
      <c r="P270" s="1037"/>
      <c r="Q270" s="1037"/>
      <c r="R270" s="1037"/>
      <c r="S270" s="1037"/>
      <c r="T270" s="1037"/>
      <c r="U270" s="1037"/>
      <c r="V270" s="1037"/>
      <c r="W270" s="1037"/>
      <c r="X270" s="1037"/>
      <c r="Y270" s="1037"/>
      <c r="Z270" s="1037"/>
      <c r="AA270" s="1037"/>
      <c r="AB270" s="1037"/>
      <c r="AC270" s="1037"/>
      <c r="AD270" s="1037"/>
      <c r="AE270" s="1037"/>
      <c r="AF270" s="1037"/>
      <c r="AG270" s="1037"/>
      <c r="AH270" s="1037"/>
      <c r="AI270" s="1037"/>
      <c r="AJ270" s="1037"/>
      <c r="AK270" s="1037"/>
      <c r="AL270" s="1037"/>
      <c r="AM270" s="1038"/>
      <c r="AN270" s="1039"/>
      <c r="AO270" s="1039"/>
      <c r="AP270" s="1039"/>
      <c r="AQ270" s="1039"/>
      <c r="AR270" s="1039"/>
      <c r="AS270" s="1039"/>
      <c r="AT270" s="1039"/>
      <c r="AU270" s="1039"/>
      <c r="AV270" s="1039"/>
      <c r="AW270" s="103"/>
      <c r="AX270" s="103"/>
      <c r="AY270" s="103"/>
      <c r="AZ270" s="103"/>
      <c r="BA270" s="103"/>
      <c r="BB270" s="103"/>
      <c r="BC270" s="103"/>
      <c r="BD270" s="102"/>
      <c r="BE270" s="102"/>
      <c r="BF270" s="102"/>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row>
    <row r="271" spans="1:98" s="99" customFormat="1" ht="54" customHeight="1">
      <c r="A271" s="102"/>
      <c r="B271" s="102"/>
      <c r="C271" s="1061"/>
      <c r="D271" s="1171"/>
      <c r="E271" s="1171"/>
      <c r="F271" s="1171"/>
      <c r="G271" s="1171"/>
      <c r="H271" s="1171"/>
      <c r="I271" s="1172"/>
      <c r="J271" s="812"/>
      <c r="K271" s="813"/>
      <c r="L271" s="813"/>
      <c r="M271" s="813"/>
      <c r="N271" s="814"/>
      <c r="O271" s="1027"/>
      <c r="P271" s="1028"/>
      <c r="Q271" s="1028"/>
      <c r="R271" s="1028"/>
      <c r="S271" s="1028"/>
      <c r="T271" s="1028"/>
      <c r="U271" s="1028"/>
      <c r="V271" s="1028"/>
      <c r="W271" s="1028"/>
      <c r="X271" s="1028"/>
      <c r="Y271" s="1028"/>
      <c r="Z271" s="1028"/>
      <c r="AA271" s="1028"/>
      <c r="AB271" s="1028"/>
      <c r="AC271" s="1028"/>
      <c r="AD271" s="1028"/>
      <c r="AE271" s="1028"/>
      <c r="AF271" s="1028"/>
      <c r="AG271" s="1028"/>
      <c r="AH271" s="1028"/>
      <c r="AI271" s="1028"/>
      <c r="AJ271" s="1028"/>
      <c r="AK271" s="1028"/>
      <c r="AL271" s="1028"/>
      <c r="AM271" s="1029"/>
      <c r="AN271" s="942"/>
      <c r="AO271" s="942"/>
      <c r="AP271" s="942"/>
      <c r="AQ271" s="942"/>
      <c r="AR271" s="942"/>
      <c r="AS271" s="942"/>
      <c r="AT271" s="942"/>
      <c r="AU271" s="942"/>
      <c r="AV271" s="942"/>
      <c r="AW271" s="90"/>
      <c r="AX271" s="90"/>
      <c r="AY271" s="90"/>
      <c r="AZ271" s="90"/>
      <c r="BA271" s="90"/>
      <c r="BB271" s="90"/>
      <c r="BC271" s="90"/>
      <c r="BD271" s="102"/>
      <c r="BE271" s="102"/>
      <c r="BF271" s="102"/>
      <c r="BG271" s="110"/>
      <c r="BH271" s="110"/>
      <c r="BI271" s="110"/>
      <c r="BJ271" s="110"/>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row>
    <row r="272" spans="1:98" s="99" customFormat="1" ht="54" customHeight="1">
      <c r="A272" s="102"/>
      <c r="B272" s="102"/>
      <c r="C272" s="1061"/>
      <c r="D272" s="1171"/>
      <c r="E272" s="1171"/>
      <c r="F272" s="1171"/>
      <c r="G272" s="1171"/>
      <c r="H272" s="1171"/>
      <c r="I272" s="1172"/>
      <c r="J272" s="812"/>
      <c r="K272" s="813"/>
      <c r="L272" s="813"/>
      <c r="M272" s="813"/>
      <c r="N272" s="814"/>
      <c r="O272" s="1027"/>
      <c r="P272" s="1028"/>
      <c r="Q272" s="1028"/>
      <c r="R272" s="1028"/>
      <c r="S272" s="1028"/>
      <c r="T272" s="1028"/>
      <c r="U272" s="1028"/>
      <c r="V272" s="1028"/>
      <c r="W272" s="1028"/>
      <c r="X272" s="1028"/>
      <c r="Y272" s="1028"/>
      <c r="Z272" s="1028"/>
      <c r="AA272" s="1028"/>
      <c r="AB272" s="1028"/>
      <c r="AC272" s="1028"/>
      <c r="AD272" s="1028"/>
      <c r="AE272" s="1028"/>
      <c r="AF272" s="1028"/>
      <c r="AG272" s="1028"/>
      <c r="AH272" s="1028"/>
      <c r="AI272" s="1028"/>
      <c r="AJ272" s="1028"/>
      <c r="AK272" s="1028"/>
      <c r="AL272" s="1028"/>
      <c r="AM272" s="1029"/>
      <c r="AN272" s="942"/>
      <c r="AO272" s="942"/>
      <c r="AP272" s="942"/>
      <c r="AQ272" s="942"/>
      <c r="AR272" s="942"/>
      <c r="AS272" s="942"/>
      <c r="AT272" s="942"/>
      <c r="AU272" s="942"/>
      <c r="AV272" s="942"/>
      <c r="AW272" s="90"/>
      <c r="AX272" s="90"/>
      <c r="AY272" s="90"/>
      <c r="AZ272" s="90"/>
      <c r="BA272" s="90"/>
      <c r="BB272" s="90"/>
      <c r="BC272" s="90"/>
      <c r="BD272" s="102"/>
      <c r="BE272" s="102"/>
      <c r="BF272" s="102"/>
      <c r="BG272" s="110"/>
      <c r="BH272" s="110"/>
      <c r="BI272" s="110"/>
      <c r="BJ272" s="110"/>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row>
    <row r="273" spans="1:98" s="99" customFormat="1" ht="54" customHeight="1">
      <c r="A273" s="102"/>
      <c r="B273" s="102"/>
      <c r="C273" s="1061"/>
      <c r="D273" s="1171"/>
      <c r="E273" s="1171"/>
      <c r="F273" s="1171"/>
      <c r="G273" s="1171"/>
      <c r="H273" s="1171"/>
      <c r="I273" s="1172"/>
      <c r="J273" s="812"/>
      <c r="K273" s="813"/>
      <c r="L273" s="813"/>
      <c r="M273" s="813"/>
      <c r="N273" s="814"/>
      <c r="O273" s="787"/>
      <c r="P273" s="788"/>
      <c r="Q273" s="788"/>
      <c r="R273" s="788"/>
      <c r="S273" s="788"/>
      <c r="T273" s="788"/>
      <c r="U273" s="788"/>
      <c r="V273" s="788"/>
      <c r="W273" s="788"/>
      <c r="X273" s="788"/>
      <c r="Y273" s="788"/>
      <c r="Z273" s="788"/>
      <c r="AA273" s="788"/>
      <c r="AB273" s="788"/>
      <c r="AC273" s="788"/>
      <c r="AD273" s="788"/>
      <c r="AE273" s="788"/>
      <c r="AF273" s="788"/>
      <c r="AG273" s="788"/>
      <c r="AH273" s="788"/>
      <c r="AI273" s="788"/>
      <c r="AJ273" s="788"/>
      <c r="AK273" s="788"/>
      <c r="AL273" s="788"/>
      <c r="AM273" s="789"/>
      <c r="AN273" s="942"/>
      <c r="AO273" s="942"/>
      <c r="AP273" s="942"/>
      <c r="AQ273" s="942"/>
      <c r="AR273" s="942"/>
      <c r="AS273" s="942"/>
      <c r="AT273" s="942"/>
      <c r="AU273" s="942"/>
      <c r="AV273" s="942"/>
      <c r="AW273" s="90"/>
      <c r="AX273" s="90"/>
      <c r="AY273" s="90"/>
      <c r="AZ273" s="90"/>
      <c r="BA273" s="90"/>
      <c r="BB273" s="90"/>
      <c r="BC273" s="90"/>
      <c r="BD273" s="102"/>
      <c r="BE273" s="102"/>
      <c r="BF273" s="102"/>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row>
    <row r="274" spans="1:98" s="99" customFormat="1" ht="54" customHeight="1">
      <c r="A274" s="102"/>
      <c r="B274" s="102"/>
      <c r="C274" s="1061"/>
      <c r="D274" s="1171"/>
      <c r="E274" s="1171"/>
      <c r="F274" s="1171"/>
      <c r="G274" s="1171"/>
      <c r="H274" s="1171"/>
      <c r="I274" s="1172"/>
      <c r="J274" s="812"/>
      <c r="K274" s="813"/>
      <c r="L274" s="813"/>
      <c r="M274" s="813"/>
      <c r="N274" s="814"/>
      <c r="O274" s="787"/>
      <c r="P274" s="788"/>
      <c r="Q274" s="788"/>
      <c r="R274" s="788"/>
      <c r="S274" s="788"/>
      <c r="T274" s="788"/>
      <c r="U274" s="788"/>
      <c r="V274" s="788"/>
      <c r="W274" s="788"/>
      <c r="X274" s="788"/>
      <c r="Y274" s="788"/>
      <c r="Z274" s="788"/>
      <c r="AA274" s="788"/>
      <c r="AB274" s="788"/>
      <c r="AC274" s="788"/>
      <c r="AD274" s="788"/>
      <c r="AE274" s="788"/>
      <c r="AF274" s="788"/>
      <c r="AG274" s="788"/>
      <c r="AH274" s="788"/>
      <c r="AI274" s="788"/>
      <c r="AJ274" s="788"/>
      <c r="AK274" s="788"/>
      <c r="AL274" s="788"/>
      <c r="AM274" s="789"/>
      <c r="AN274" s="942"/>
      <c r="AO274" s="942"/>
      <c r="AP274" s="942"/>
      <c r="AQ274" s="942"/>
      <c r="AR274" s="942"/>
      <c r="AS274" s="942"/>
      <c r="AT274" s="942"/>
      <c r="AU274" s="942"/>
      <c r="AV274" s="942"/>
      <c r="AW274" s="90"/>
      <c r="AX274" s="90"/>
      <c r="AY274" s="90"/>
      <c r="AZ274" s="90"/>
      <c r="BA274" s="90"/>
      <c r="BB274" s="90"/>
      <c r="BC274" s="90"/>
      <c r="BD274" s="102"/>
      <c r="BE274" s="102"/>
      <c r="BF274" s="102"/>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row>
    <row r="275" spans="1:98" s="99" customFormat="1" ht="54" customHeight="1">
      <c r="A275" s="102"/>
      <c r="B275" s="102"/>
      <c r="C275" s="1061"/>
      <c r="D275" s="1171"/>
      <c r="E275" s="1171"/>
      <c r="F275" s="1171"/>
      <c r="G275" s="1171"/>
      <c r="H275" s="1171"/>
      <c r="I275" s="1172"/>
      <c r="J275" s="812"/>
      <c r="K275" s="813"/>
      <c r="L275" s="813"/>
      <c r="M275" s="813"/>
      <c r="N275" s="814"/>
      <c r="O275" s="787"/>
      <c r="P275" s="788"/>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9"/>
      <c r="AN275" s="942"/>
      <c r="AO275" s="942"/>
      <c r="AP275" s="942"/>
      <c r="AQ275" s="942"/>
      <c r="AR275" s="942"/>
      <c r="AS275" s="942"/>
      <c r="AT275" s="942"/>
      <c r="AU275" s="942"/>
      <c r="AV275" s="942"/>
      <c r="AW275" s="90"/>
      <c r="AX275" s="90"/>
      <c r="AY275" s="90"/>
      <c r="AZ275" s="90"/>
      <c r="BA275" s="90"/>
      <c r="BB275" s="90"/>
      <c r="BC275" s="90"/>
      <c r="BD275" s="102"/>
      <c r="BE275" s="102"/>
      <c r="BF275" s="102"/>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row>
    <row r="276" spans="1:98" s="99" customFormat="1" ht="54" customHeight="1">
      <c r="A276" s="102"/>
      <c r="B276" s="102"/>
      <c r="C276" s="1061"/>
      <c r="D276" s="1171"/>
      <c r="E276" s="1171"/>
      <c r="F276" s="1171"/>
      <c r="G276" s="1171"/>
      <c r="H276" s="1171"/>
      <c r="I276" s="1172"/>
      <c r="J276" s="812"/>
      <c r="K276" s="813"/>
      <c r="L276" s="813"/>
      <c r="M276" s="813"/>
      <c r="N276" s="814"/>
      <c r="O276" s="787"/>
      <c r="P276" s="788"/>
      <c r="Q276" s="788"/>
      <c r="R276" s="788"/>
      <c r="S276" s="788"/>
      <c r="T276" s="788"/>
      <c r="U276" s="788"/>
      <c r="V276" s="788"/>
      <c r="W276" s="788"/>
      <c r="X276" s="788"/>
      <c r="Y276" s="788"/>
      <c r="Z276" s="788"/>
      <c r="AA276" s="788"/>
      <c r="AB276" s="788"/>
      <c r="AC276" s="788"/>
      <c r="AD276" s="788"/>
      <c r="AE276" s="788"/>
      <c r="AF276" s="788"/>
      <c r="AG276" s="788"/>
      <c r="AH276" s="788"/>
      <c r="AI276" s="788"/>
      <c r="AJ276" s="788"/>
      <c r="AK276" s="788"/>
      <c r="AL276" s="788"/>
      <c r="AM276" s="789"/>
      <c r="AN276" s="942"/>
      <c r="AO276" s="942"/>
      <c r="AP276" s="942"/>
      <c r="AQ276" s="942"/>
      <c r="AR276" s="942"/>
      <c r="AS276" s="942"/>
      <c r="AT276" s="942"/>
      <c r="AU276" s="942"/>
      <c r="AV276" s="942"/>
      <c r="AW276" s="90"/>
      <c r="AX276" s="90"/>
      <c r="AY276" s="90"/>
      <c r="AZ276" s="90"/>
      <c r="BA276" s="90"/>
      <c r="BB276" s="90"/>
      <c r="BC276" s="90"/>
      <c r="BD276" s="102"/>
      <c r="BE276" s="102"/>
      <c r="BF276" s="102"/>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row>
    <row r="277" spans="1:98" s="99" customFormat="1" ht="54" customHeight="1">
      <c r="A277" s="102"/>
      <c r="B277" s="102"/>
      <c r="C277" s="1061"/>
      <c r="D277" s="1171"/>
      <c r="E277" s="1171"/>
      <c r="F277" s="1171"/>
      <c r="G277" s="1171"/>
      <c r="H277" s="1171"/>
      <c r="I277" s="1172"/>
      <c r="J277" s="812"/>
      <c r="K277" s="813"/>
      <c r="L277" s="813"/>
      <c r="M277" s="813"/>
      <c r="N277" s="814"/>
      <c r="O277" s="787"/>
      <c r="P277" s="788"/>
      <c r="Q277" s="788"/>
      <c r="R277" s="788"/>
      <c r="S277" s="788"/>
      <c r="T277" s="788"/>
      <c r="U277" s="788"/>
      <c r="V277" s="788"/>
      <c r="W277" s="788"/>
      <c r="X277" s="788"/>
      <c r="Y277" s="788"/>
      <c r="Z277" s="788"/>
      <c r="AA277" s="788"/>
      <c r="AB277" s="788"/>
      <c r="AC277" s="788"/>
      <c r="AD277" s="788"/>
      <c r="AE277" s="788"/>
      <c r="AF277" s="788"/>
      <c r="AG277" s="788"/>
      <c r="AH277" s="788"/>
      <c r="AI277" s="788"/>
      <c r="AJ277" s="788"/>
      <c r="AK277" s="788"/>
      <c r="AL277" s="788"/>
      <c r="AM277" s="789"/>
      <c r="AN277" s="942"/>
      <c r="AO277" s="942"/>
      <c r="AP277" s="942"/>
      <c r="AQ277" s="942"/>
      <c r="AR277" s="942"/>
      <c r="AS277" s="942"/>
      <c r="AT277" s="942"/>
      <c r="AU277" s="942"/>
      <c r="AV277" s="942"/>
      <c r="AW277" s="90"/>
      <c r="AX277" s="90"/>
      <c r="AY277" s="90"/>
      <c r="AZ277" s="90"/>
      <c r="BA277" s="90"/>
      <c r="BB277" s="90"/>
      <c r="BC277" s="90"/>
      <c r="BD277" s="102"/>
      <c r="BE277" s="102"/>
      <c r="BF277" s="102"/>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row>
    <row r="278" spans="1:98" s="99" customFormat="1" ht="54" customHeight="1">
      <c r="A278" s="102"/>
      <c r="B278" s="102"/>
      <c r="C278" s="1061"/>
      <c r="D278" s="1171"/>
      <c r="E278" s="1171"/>
      <c r="F278" s="1171"/>
      <c r="G278" s="1171"/>
      <c r="H278" s="1171"/>
      <c r="I278" s="1172"/>
      <c r="J278" s="812"/>
      <c r="K278" s="813"/>
      <c r="L278" s="813"/>
      <c r="M278" s="813"/>
      <c r="N278" s="814"/>
      <c r="O278" s="787"/>
      <c r="P278" s="788"/>
      <c r="Q278" s="788"/>
      <c r="R278" s="788"/>
      <c r="S278" s="788"/>
      <c r="T278" s="788"/>
      <c r="U278" s="788"/>
      <c r="V278" s="788"/>
      <c r="W278" s="788"/>
      <c r="X278" s="788"/>
      <c r="Y278" s="788"/>
      <c r="Z278" s="788"/>
      <c r="AA278" s="788"/>
      <c r="AB278" s="788"/>
      <c r="AC278" s="788"/>
      <c r="AD278" s="788"/>
      <c r="AE278" s="788"/>
      <c r="AF278" s="788"/>
      <c r="AG278" s="788"/>
      <c r="AH278" s="788"/>
      <c r="AI278" s="788"/>
      <c r="AJ278" s="788"/>
      <c r="AK278" s="788"/>
      <c r="AL278" s="788"/>
      <c r="AM278" s="789"/>
      <c r="AN278" s="942"/>
      <c r="AO278" s="942"/>
      <c r="AP278" s="942"/>
      <c r="AQ278" s="942"/>
      <c r="AR278" s="942"/>
      <c r="AS278" s="942"/>
      <c r="AT278" s="942"/>
      <c r="AU278" s="942"/>
      <c r="AV278" s="942"/>
      <c r="AW278" s="90"/>
      <c r="AX278" s="90"/>
      <c r="AY278" s="90"/>
      <c r="AZ278" s="90"/>
      <c r="BA278" s="90"/>
      <c r="BB278" s="90"/>
      <c r="BC278" s="90"/>
      <c r="BD278" s="102"/>
      <c r="BE278" s="102"/>
      <c r="BF278" s="102"/>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row>
    <row r="279" spans="1:98" s="99" customFormat="1" ht="54" customHeight="1">
      <c r="A279" s="102"/>
      <c r="B279" s="102"/>
      <c r="C279" s="1061"/>
      <c r="D279" s="1171"/>
      <c r="E279" s="1171"/>
      <c r="F279" s="1171"/>
      <c r="G279" s="1171"/>
      <c r="H279" s="1171"/>
      <c r="I279" s="1172"/>
      <c r="J279" s="812"/>
      <c r="K279" s="813"/>
      <c r="L279" s="813"/>
      <c r="M279" s="813"/>
      <c r="N279" s="814"/>
      <c r="O279" s="787"/>
      <c r="P279" s="788"/>
      <c r="Q279" s="788"/>
      <c r="R279" s="788"/>
      <c r="S279" s="788"/>
      <c r="T279" s="788"/>
      <c r="U279" s="788"/>
      <c r="V279" s="788"/>
      <c r="W279" s="788"/>
      <c r="X279" s="788"/>
      <c r="Y279" s="788"/>
      <c r="Z279" s="788"/>
      <c r="AA279" s="788"/>
      <c r="AB279" s="788"/>
      <c r="AC279" s="788"/>
      <c r="AD279" s="788"/>
      <c r="AE279" s="788"/>
      <c r="AF279" s="788"/>
      <c r="AG279" s="788"/>
      <c r="AH279" s="788"/>
      <c r="AI279" s="788"/>
      <c r="AJ279" s="788"/>
      <c r="AK279" s="788"/>
      <c r="AL279" s="788"/>
      <c r="AM279" s="789"/>
      <c r="AN279" s="942"/>
      <c r="AO279" s="942"/>
      <c r="AP279" s="942"/>
      <c r="AQ279" s="942"/>
      <c r="AR279" s="942"/>
      <c r="AS279" s="942"/>
      <c r="AT279" s="942"/>
      <c r="AU279" s="942"/>
      <c r="AV279" s="942"/>
      <c r="AW279" s="90"/>
      <c r="AX279" s="90"/>
      <c r="AY279" s="90"/>
      <c r="AZ279" s="90"/>
      <c r="BA279" s="90"/>
      <c r="BB279" s="90"/>
      <c r="BC279" s="90"/>
      <c r="BD279" s="102"/>
      <c r="BE279" s="102"/>
      <c r="BF279" s="102"/>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row>
    <row r="280" spans="1:98" s="99" customFormat="1" ht="54" customHeight="1">
      <c r="A280" s="102"/>
      <c r="B280" s="102"/>
      <c r="C280" s="1061"/>
      <c r="D280" s="1171"/>
      <c r="E280" s="1171"/>
      <c r="F280" s="1171"/>
      <c r="G280" s="1171"/>
      <c r="H280" s="1171"/>
      <c r="I280" s="1172"/>
      <c r="J280" s="812"/>
      <c r="K280" s="813"/>
      <c r="L280" s="813"/>
      <c r="M280" s="813"/>
      <c r="N280" s="814"/>
      <c r="O280" s="787"/>
      <c r="P280" s="788"/>
      <c r="Q280" s="788"/>
      <c r="R280" s="788"/>
      <c r="S280" s="788"/>
      <c r="T280" s="788"/>
      <c r="U280" s="788"/>
      <c r="V280" s="788"/>
      <c r="W280" s="788"/>
      <c r="X280" s="788"/>
      <c r="Y280" s="788"/>
      <c r="Z280" s="788"/>
      <c r="AA280" s="788"/>
      <c r="AB280" s="788"/>
      <c r="AC280" s="788"/>
      <c r="AD280" s="788"/>
      <c r="AE280" s="788"/>
      <c r="AF280" s="788"/>
      <c r="AG280" s="788"/>
      <c r="AH280" s="788"/>
      <c r="AI280" s="788"/>
      <c r="AJ280" s="788"/>
      <c r="AK280" s="788"/>
      <c r="AL280" s="788"/>
      <c r="AM280" s="789"/>
      <c r="AN280" s="942"/>
      <c r="AO280" s="942"/>
      <c r="AP280" s="942"/>
      <c r="AQ280" s="942"/>
      <c r="AR280" s="942"/>
      <c r="AS280" s="942"/>
      <c r="AT280" s="942"/>
      <c r="AU280" s="942"/>
      <c r="AV280" s="942"/>
      <c r="AW280" s="90"/>
      <c r="AX280" s="90"/>
      <c r="AY280" s="90"/>
      <c r="AZ280" s="90"/>
      <c r="BA280" s="90"/>
      <c r="BB280" s="90"/>
      <c r="BC280" s="90"/>
      <c r="BD280" s="102"/>
      <c r="BE280" s="102"/>
      <c r="BF280" s="102"/>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row>
    <row r="281" spans="1:98" s="99" customFormat="1" ht="54" customHeight="1">
      <c r="A281" s="102"/>
      <c r="B281" s="102"/>
      <c r="C281" s="1061"/>
      <c r="D281" s="1171"/>
      <c r="E281" s="1171"/>
      <c r="F281" s="1171"/>
      <c r="G281" s="1171"/>
      <c r="H281" s="1171"/>
      <c r="I281" s="1172"/>
      <c r="J281" s="812"/>
      <c r="K281" s="813"/>
      <c r="L281" s="813"/>
      <c r="M281" s="813"/>
      <c r="N281" s="814"/>
      <c r="O281" s="787"/>
      <c r="P281" s="788"/>
      <c r="Q281" s="788"/>
      <c r="R281" s="788"/>
      <c r="S281" s="788"/>
      <c r="T281" s="788"/>
      <c r="U281" s="788"/>
      <c r="V281" s="788"/>
      <c r="W281" s="788"/>
      <c r="X281" s="788"/>
      <c r="Y281" s="788"/>
      <c r="Z281" s="788"/>
      <c r="AA281" s="788"/>
      <c r="AB281" s="788"/>
      <c r="AC281" s="788"/>
      <c r="AD281" s="788"/>
      <c r="AE281" s="788"/>
      <c r="AF281" s="788"/>
      <c r="AG281" s="788"/>
      <c r="AH281" s="788"/>
      <c r="AI281" s="788"/>
      <c r="AJ281" s="788"/>
      <c r="AK281" s="788"/>
      <c r="AL281" s="788"/>
      <c r="AM281" s="789"/>
      <c r="AN281" s="942"/>
      <c r="AO281" s="942"/>
      <c r="AP281" s="942"/>
      <c r="AQ281" s="942"/>
      <c r="AR281" s="942"/>
      <c r="AS281" s="942"/>
      <c r="AT281" s="942"/>
      <c r="AU281" s="942"/>
      <c r="AV281" s="942"/>
      <c r="AW281" s="90"/>
      <c r="AX281" s="90"/>
      <c r="AY281" s="90"/>
      <c r="AZ281" s="90"/>
      <c r="BA281" s="90"/>
      <c r="BB281" s="90"/>
      <c r="BC281" s="90"/>
      <c r="BD281" s="102"/>
      <c r="BE281" s="102"/>
      <c r="BF281" s="102"/>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row>
    <row r="282" spans="1:98" s="99" customFormat="1" ht="54" customHeight="1">
      <c r="A282" s="102"/>
      <c r="B282" s="102"/>
      <c r="C282" s="1061"/>
      <c r="D282" s="1171"/>
      <c r="E282" s="1171"/>
      <c r="F282" s="1171"/>
      <c r="G282" s="1171"/>
      <c r="H282" s="1171"/>
      <c r="I282" s="1172"/>
      <c r="J282" s="812"/>
      <c r="K282" s="813"/>
      <c r="L282" s="813"/>
      <c r="M282" s="813"/>
      <c r="N282" s="814"/>
      <c r="O282" s="787"/>
      <c r="P282" s="788"/>
      <c r="Q282" s="788"/>
      <c r="R282" s="788"/>
      <c r="S282" s="788"/>
      <c r="T282" s="788"/>
      <c r="U282" s="788"/>
      <c r="V282" s="788"/>
      <c r="W282" s="788"/>
      <c r="X282" s="788"/>
      <c r="Y282" s="788"/>
      <c r="Z282" s="788"/>
      <c r="AA282" s="788"/>
      <c r="AB282" s="788"/>
      <c r="AC282" s="788"/>
      <c r="AD282" s="788"/>
      <c r="AE282" s="788"/>
      <c r="AF282" s="788"/>
      <c r="AG282" s="788"/>
      <c r="AH282" s="788"/>
      <c r="AI282" s="788"/>
      <c r="AJ282" s="788"/>
      <c r="AK282" s="788"/>
      <c r="AL282" s="788"/>
      <c r="AM282" s="789"/>
      <c r="AN282" s="942"/>
      <c r="AO282" s="942"/>
      <c r="AP282" s="942"/>
      <c r="AQ282" s="942"/>
      <c r="AR282" s="942"/>
      <c r="AS282" s="942"/>
      <c r="AT282" s="942"/>
      <c r="AU282" s="942"/>
      <c r="AV282" s="942"/>
      <c r="AW282" s="90"/>
      <c r="AX282" s="90"/>
      <c r="AY282" s="90"/>
      <c r="AZ282" s="90"/>
      <c r="BA282" s="90"/>
      <c r="BB282" s="90"/>
      <c r="BC282" s="90"/>
      <c r="BD282" s="102"/>
      <c r="BE282" s="102"/>
      <c r="BF282" s="102"/>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row>
    <row r="283" spans="1:98" s="99" customFormat="1" ht="54" customHeight="1">
      <c r="A283" s="102"/>
      <c r="B283" s="102"/>
      <c r="C283" s="1063"/>
      <c r="D283" s="1173"/>
      <c r="E283" s="1173"/>
      <c r="F283" s="1173"/>
      <c r="G283" s="1173"/>
      <c r="H283" s="1173"/>
      <c r="I283" s="1174"/>
      <c r="J283" s="1164"/>
      <c r="K283" s="1165"/>
      <c r="L283" s="1165"/>
      <c r="M283" s="1165"/>
      <c r="N283" s="1166"/>
      <c r="O283" s="1009"/>
      <c r="P283" s="1010"/>
      <c r="Q283" s="1010"/>
      <c r="R283" s="1010"/>
      <c r="S283" s="1010"/>
      <c r="T283" s="1010"/>
      <c r="U283" s="1010"/>
      <c r="V283" s="1010"/>
      <c r="W283" s="1010"/>
      <c r="X283" s="1010"/>
      <c r="Y283" s="1010"/>
      <c r="Z283" s="1010"/>
      <c r="AA283" s="1010"/>
      <c r="AB283" s="1010"/>
      <c r="AC283" s="1010"/>
      <c r="AD283" s="1010"/>
      <c r="AE283" s="1010"/>
      <c r="AF283" s="1010"/>
      <c r="AG283" s="1010"/>
      <c r="AH283" s="1010"/>
      <c r="AI283" s="1010"/>
      <c r="AJ283" s="1010"/>
      <c r="AK283" s="1010"/>
      <c r="AL283" s="1010"/>
      <c r="AM283" s="1011"/>
      <c r="AN283" s="1175"/>
      <c r="AO283" s="1175"/>
      <c r="AP283" s="1175"/>
      <c r="AQ283" s="1175"/>
      <c r="AR283" s="1175"/>
      <c r="AS283" s="1175"/>
      <c r="AT283" s="1175"/>
      <c r="AU283" s="1175"/>
      <c r="AV283" s="1175"/>
      <c r="AW283" s="90"/>
      <c r="AX283" s="90"/>
      <c r="AY283" s="90"/>
      <c r="AZ283" s="90"/>
      <c r="BA283" s="90"/>
      <c r="BB283" s="90"/>
      <c r="BC283" s="90"/>
      <c r="BD283" s="102"/>
      <c r="BE283" s="102"/>
      <c r="BF283" s="102"/>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row>
    <row r="285" spans="1:98" ht="17.45" customHeight="1">
      <c r="A285" s="178"/>
      <c r="B285" s="178"/>
      <c r="C285" s="537" t="s">
        <v>502</v>
      </c>
      <c r="D285" s="537"/>
      <c r="E285" s="537"/>
      <c r="F285" s="537"/>
      <c r="G285" s="537"/>
      <c r="H285" s="537"/>
      <c r="I285" s="537"/>
      <c r="J285" s="537"/>
      <c r="K285" s="537"/>
      <c r="L285" s="537"/>
      <c r="M285" s="537"/>
      <c r="N285" s="537"/>
      <c r="O285" s="537"/>
      <c r="P285" s="537"/>
      <c r="Q285" s="537"/>
      <c r="R285" s="537"/>
      <c r="S285" s="537"/>
      <c r="T285" s="537"/>
      <c r="U285" s="537"/>
      <c r="V285" s="537"/>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95"/>
    </row>
    <row r="286" spans="1:98" ht="32.25" customHeight="1" thickBot="1">
      <c r="A286" s="178"/>
      <c r="B286" s="178"/>
      <c r="C286" s="943" t="s">
        <v>507</v>
      </c>
      <c r="D286" s="944"/>
      <c r="E286" s="944"/>
      <c r="F286" s="944"/>
      <c r="G286" s="944"/>
      <c r="H286" s="944"/>
      <c r="I286" s="944"/>
      <c r="J286" s="944"/>
      <c r="K286" s="944"/>
      <c r="L286" s="944"/>
      <c r="M286" s="944"/>
      <c r="N286" s="944"/>
      <c r="O286" s="944"/>
      <c r="P286" s="944"/>
      <c r="Q286" s="944"/>
      <c r="R286" s="944"/>
      <c r="S286" s="944"/>
      <c r="T286" s="944"/>
      <c r="U286" s="944"/>
      <c r="V286" s="944"/>
      <c r="W286" s="944"/>
      <c r="X286" s="944"/>
      <c r="Y286" s="944"/>
      <c r="Z286" s="944"/>
      <c r="AA286" s="944"/>
      <c r="AB286" s="944"/>
      <c r="AC286" s="944"/>
      <c r="AD286" s="944"/>
      <c r="AE286" s="944"/>
      <c r="AF286" s="944"/>
      <c r="AG286" s="944"/>
      <c r="AH286" s="944"/>
      <c r="AI286" s="944"/>
      <c r="AJ286" s="944"/>
      <c r="AK286" s="944"/>
      <c r="AL286" s="944"/>
      <c r="AM286" s="944"/>
      <c r="AN286" s="944"/>
      <c r="AO286" s="944"/>
      <c r="AP286" s="944"/>
      <c r="AQ286" s="944"/>
      <c r="AR286" s="944"/>
      <c r="AS286" s="944"/>
      <c r="AT286" s="944"/>
      <c r="AU286" s="944"/>
      <c r="AV286" s="945"/>
      <c r="AW286" s="95"/>
    </row>
    <row r="287" spans="1:98" ht="26.85" customHeight="1" thickBot="1">
      <c r="A287" s="178"/>
      <c r="B287" s="178"/>
      <c r="C287" s="946" t="s">
        <v>259</v>
      </c>
      <c r="D287" s="947"/>
      <c r="E287" s="947"/>
      <c r="F287" s="947"/>
      <c r="G287" s="947"/>
      <c r="H287" s="947"/>
      <c r="I287" s="947"/>
      <c r="J287" s="947"/>
      <c r="K287" s="800"/>
      <c r="L287" s="801"/>
      <c r="M287" s="953" t="s">
        <v>260</v>
      </c>
      <c r="N287" s="953"/>
      <c r="O287" s="953"/>
      <c r="P287" s="955" t="s">
        <v>262</v>
      </c>
      <c r="Q287" s="955"/>
      <c r="R287" s="596"/>
      <c r="S287" s="597"/>
      <c r="T287" s="950" t="s">
        <v>263</v>
      </c>
      <c r="U287" s="951"/>
      <c r="V287" s="951"/>
      <c r="W287" s="951"/>
      <c r="X287" s="951"/>
      <c r="Y287" s="952"/>
      <c r="Z287" s="596"/>
      <c r="AA287" s="597"/>
      <c r="AB287" s="989" t="s">
        <v>486</v>
      </c>
      <c r="AC287" s="989"/>
      <c r="AD287" s="989"/>
      <c r="AE287" s="989"/>
      <c r="AF287" s="989"/>
      <c r="AG287" s="989"/>
      <c r="AH287" s="989"/>
      <c r="AI287" s="596"/>
      <c r="AJ287" s="597"/>
      <c r="AK287" s="989" t="s">
        <v>333</v>
      </c>
      <c r="AL287" s="989"/>
      <c r="AM287" s="989"/>
      <c r="AN287" s="989"/>
      <c r="AO287" s="989"/>
      <c r="AP287" s="989"/>
      <c r="AQ287" s="989"/>
      <c r="AR287" s="989"/>
      <c r="AS287" s="989"/>
      <c r="AT287" s="989"/>
      <c r="AU287" s="989"/>
      <c r="AV287" s="180"/>
      <c r="AW287" s="96" t="str">
        <f>IF(AND(K287="〇",R287="",Z287="",AI287=""),"要確認","")</f>
        <v/>
      </c>
    </row>
    <row r="288" spans="1:98" ht="26.85" customHeight="1" thickBot="1">
      <c r="A288" s="178"/>
      <c r="B288" s="178"/>
      <c r="C288" s="948"/>
      <c r="D288" s="949"/>
      <c r="E288" s="949"/>
      <c r="F288" s="949"/>
      <c r="G288" s="949"/>
      <c r="H288" s="949"/>
      <c r="I288" s="949"/>
      <c r="J288" s="949"/>
      <c r="K288" s="800"/>
      <c r="L288" s="801"/>
      <c r="M288" s="954" t="s">
        <v>261</v>
      </c>
      <c r="N288" s="954"/>
      <c r="O288" s="954"/>
      <c r="P288" s="1019"/>
      <c r="Q288" s="803"/>
      <c r="R288" s="803"/>
      <c r="S288" s="803"/>
      <c r="T288" s="803"/>
      <c r="U288" s="803"/>
      <c r="V288" s="803"/>
      <c r="W288" s="803"/>
      <c r="X288" s="803"/>
      <c r="Y288" s="1020"/>
      <c r="Z288" s="800"/>
      <c r="AA288" s="801"/>
      <c r="AB288" s="802" t="s">
        <v>487</v>
      </c>
      <c r="AC288" s="695"/>
      <c r="AD288" s="695"/>
      <c r="AE288" s="695"/>
      <c r="AF288" s="695"/>
      <c r="AG288" s="695"/>
      <c r="AH288" s="696"/>
      <c r="AI288" s="803"/>
      <c r="AJ288" s="803"/>
      <c r="AK288" s="803"/>
      <c r="AL288" s="803"/>
      <c r="AM288" s="803"/>
      <c r="AN288" s="803"/>
      <c r="AO288" s="803"/>
      <c r="AP288" s="803"/>
      <c r="AQ288" s="803"/>
      <c r="AR288" s="803"/>
      <c r="AS288" s="803"/>
      <c r="AT288" s="803"/>
      <c r="AU288" s="803"/>
      <c r="AV288" s="804"/>
      <c r="AW288" s="95" t="str">
        <f>IF(AND(K287="〇",K288="〇"),"要確認","")</f>
        <v/>
      </c>
    </row>
    <row r="289" spans="1:98" ht="30" customHeight="1" thickBot="1">
      <c r="A289" s="178"/>
      <c r="B289" s="178"/>
      <c r="C289" s="964" t="s">
        <v>264</v>
      </c>
      <c r="D289" s="965"/>
      <c r="E289" s="965"/>
      <c r="F289" s="965"/>
      <c r="G289" s="965"/>
      <c r="H289" s="965"/>
      <c r="I289" s="965"/>
      <c r="J289" s="966"/>
      <c r="K289" s="976"/>
      <c r="L289" s="976"/>
      <c r="M289" s="977"/>
      <c r="N289" s="977"/>
      <c r="O289" s="977"/>
      <c r="P289" s="977"/>
      <c r="Q289" s="977"/>
      <c r="R289" s="977"/>
      <c r="S289" s="977"/>
      <c r="T289" s="977"/>
      <c r="U289" s="977"/>
      <c r="V289" s="977"/>
      <c r="W289" s="977"/>
      <c r="X289" s="977"/>
      <c r="Y289" s="977"/>
      <c r="Z289" s="977"/>
      <c r="AA289" s="977"/>
      <c r="AB289" s="977"/>
      <c r="AC289" s="977"/>
      <c r="AD289" s="977"/>
      <c r="AE289" s="977"/>
      <c r="AF289" s="978"/>
      <c r="AG289" s="978"/>
      <c r="AH289" s="978"/>
      <c r="AI289" s="977"/>
      <c r="AJ289" s="977"/>
      <c r="AK289" s="977"/>
      <c r="AL289" s="977"/>
      <c r="AM289" s="977"/>
      <c r="AN289" s="978"/>
      <c r="AO289" s="978"/>
      <c r="AP289" s="978"/>
      <c r="AQ289" s="977"/>
      <c r="AR289" s="977"/>
      <c r="AS289" s="977"/>
      <c r="AT289" s="977"/>
      <c r="AU289" s="977"/>
      <c r="AV289" s="977"/>
      <c r="AW289" s="95"/>
    </row>
    <row r="290" spans="1:98" ht="26.85" customHeight="1">
      <c r="A290" s="178"/>
      <c r="B290" s="178"/>
      <c r="C290" s="967"/>
      <c r="D290" s="968"/>
      <c r="E290" s="968"/>
      <c r="F290" s="968"/>
      <c r="G290" s="968"/>
      <c r="H290" s="968"/>
      <c r="I290" s="968"/>
      <c r="J290" s="768"/>
      <c r="K290" s="958" t="s">
        <v>488</v>
      </c>
      <c r="L290" s="959"/>
      <c r="M290" s="959"/>
      <c r="N290" s="959"/>
      <c r="O290" s="959"/>
      <c r="P290" s="959"/>
      <c r="Q290" s="959"/>
      <c r="R290" s="959"/>
      <c r="S290" s="959"/>
      <c r="T290" s="959"/>
      <c r="U290" s="959"/>
      <c r="V290" s="959"/>
      <c r="W290" s="959"/>
      <c r="X290" s="959"/>
      <c r="Y290" s="959"/>
      <c r="Z290" s="959"/>
      <c r="AA290" s="959"/>
      <c r="AB290" s="959"/>
      <c r="AC290" s="959"/>
      <c r="AD290" s="959"/>
      <c r="AE290" s="960"/>
      <c r="AF290" s="961"/>
      <c r="AG290" s="962"/>
      <c r="AH290" s="963"/>
      <c r="AI290" s="808" t="s">
        <v>489</v>
      </c>
      <c r="AJ290" s="809"/>
      <c r="AK290" s="809"/>
      <c r="AL290" s="809"/>
      <c r="AM290" s="810"/>
      <c r="AN290" s="961"/>
      <c r="AO290" s="962"/>
      <c r="AP290" s="963"/>
      <c r="AQ290" s="808" t="s">
        <v>490</v>
      </c>
      <c r="AR290" s="809"/>
      <c r="AS290" s="809"/>
      <c r="AT290" s="809"/>
      <c r="AU290" s="809"/>
      <c r="AV290" s="809"/>
      <c r="AW290" s="96" t="str">
        <f>IF(AND(AF290="〇",AN290="〇"),"要確認","")</f>
        <v/>
      </c>
    </row>
    <row r="291" spans="1:98" ht="30" customHeight="1">
      <c r="A291" s="178"/>
      <c r="B291" s="178"/>
      <c r="C291" s="964" t="s">
        <v>284</v>
      </c>
      <c r="D291" s="965"/>
      <c r="E291" s="965"/>
      <c r="F291" s="965"/>
      <c r="G291" s="965"/>
      <c r="H291" s="965"/>
      <c r="I291" s="965"/>
      <c r="J291" s="966"/>
      <c r="K291" s="976"/>
      <c r="L291" s="976"/>
      <c r="M291" s="976"/>
      <c r="N291" s="976"/>
      <c r="O291" s="976"/>
      <c r="P291" s="976"/>
      <c r="Q291" s="976"/>
      <c r="R291" s="976"/>
      <c r="S291" s="976"/>
      <c r="T291" s="976"/>
      <c r="U291" s="976"/>
      <c r="V291" s="976"/>
      <c r="W291" s="976"/>
      <c r="X291" s="976"/>
      <c r="Y291" s="976"/>
      <c r="Z291" s="976"/>
      <c r="AA291" s="976"/>
      <c r="AB291" s="976"/>
      <c r="AC291" s="976"/>
      <c r="AD291" s="976"/>
      <c r="AE291" s="976"/>
      <c r="AF291" s="977"/>
      <c r="AG291" s="977"/>
      <c r="AH291" s="977"/>
      <c r="AI291" s="977"/>
      <c r="AJ291" s="977"/>
      <c r="AK291" s="977"/>
      <c r="AL291" s="977"/>
      <c r="AM291" s="977"/>
      <c r="AN291" s="977"/>
      <c r="AO291" s="977"/>
      <c r="AP291" s="977"/>
      <c r="AQ291" s="977"/>
      <c r="AR291" s="977"/>
      <c r="AS291" s="977"/>
      <c r="AT291" s="977"/>
      <c r="AU291" s="977"/>
      <c r="AV291" s="977"/>
      <c r="AW291" s="95"/>
    </row>
    <row r="292" spans="1:98" ht="26.85" customHeight="1">
      <c r="A292" s="178"/>
      <c r="B292" s="178"/>
      <c r="C292" s="972" t="s">
        <v>265</v>
      </c>
      <c r="D292" s="972"/>
      <c r="E292" s="972"/>
      <c r="F292" s="972"/>
      <c r="G292" s="972"/>
      <c r="H292" s="972"/>
      <c r="I292" s="972"/>
      <c r="J292" s="972"/>
      <c r="K292" s="1021"/>
      <c r="L292" s="985"/>
      <c r="M292" s="985"/>
      <c r="N292" s="985"/>
      <c r="O292" s="985"/>
      <c r="P292" s="985"/>
      <c r="Q292" s="985"/>
      <c r="R292" s="988" t="s">
        <v>74</v>
      </c>
      <c r="S292" s="988"/>
      <c r="T292" s="988"/>
      <c r="U292" s="985"/>
      <c r="V292" s="985"/>
      <c r="W292" s="985"/>
      <c r="X292" s="985"/>
      <c r="Y292" s="986" t="s">
        <v>11</v>
      </c>
      <c r="Z292" s="986"/>
      <c r="AA292" s="986"/>
      <c r="AB292" s="986" t="s">
        <v>266</v>
      </c>
      <c r="AC292" s="986"/>
      <c r="AD292" s="986"/>
      <c r="AE292" s="986"/>
      <c r="AF292" s="1021"/>
      <c r="AG292" s="985"/>
      <c r="AH292" s="985"/>
      <c r="AI292" s="985"/>
      <c r="AJ292" s="985"/>
      <c r="AK292" s="985"/>
      <c r="AL292" s="985"/>
      <c r="AM292" s="988" t="s">
        <v>74</v>
      </c>
      <c r="AN292" s="988"/>
      <c r="AO292" s="988"/>
      <c r="AP292" s="985"/>
      <c r="AQ292" s="985"/>
      <c r="AR292" s="985"/>
      <c r="AS292" s="985"/>
      <c r="AT292" s="986" t="s">
        <v>11</v>
      </c>
      <c r="AU292" s="986"/>
      <c r="AV292" s="987"/>
      <c r="AW292" s="95"/>
    </row>
    <row r="293" spans="1:98" ht="6.6" customHeight="1" thickBot="1">
      <c r="A293" s="178"/>
      <c r="B293" s="257"/>
      <c r="C293" s="258"/>
      <c r="D293" s="259"/>
      <c r="E293" s="259"/>
      <c r="F293" s="259"/>
      <c r="G293" s="259"/>
      <c r="H293" s="259"/>
      <c r="I293" s="260"/>
      <c r="J293" s="260"/>
      <c r="K293" s="261"/>
      <c r="L293" s="261"/>
      <c r="M293" s="226"/>
      <c r="N293" s="226"/>
      <c r="O293" s="226"/>
      <c r="P293" s="226"/>
      <c r="Q293" s="226"/>
      <c r="R293" s="262"/>
      <c r="S293" s="262"/>
      <c r="T293" s="262"/>
      <c r="U293" s="261"/>
      <c r="V293" s="261"/>
      <c r="W293" s="261"/>
      <c r="X293" s="261"/>
      <c r="Y293" s="261"/>
      <c r="Z293" s="261"/>
      <c r="AA293" s="261"/>
      <c r="AB293" s="226"/>
      <c r="AC293" s="226"/>
      <c r="AD293" s="226"/>
      <c r="AE293" s="226"/>
      <c r="AF293" s="226"/>
      <c r="AG293" s="226"/>
      <c r="AH293" s="226"/>
      <c r="AI293" s="261"/>
      <c r="AJ293" s="261"/>
      <c r="AK293" s="226"/>
      <c r="AL293" s="226"/>
      <c r="AM293" s="263"/>
      <c r="AN293" s="263"/>
      <c r="AO293" s="263"/>
      <c r="AP293" s="226"/>
      <c r="AQ293" s="226"/>
      <c r="AR293" s="226"/>
      <c r="AS293" s="226"/>
      <c r="AT293" s="226"/>
      <c r="AU293" s="226"/>
      <c r="AV293" s="264"/>
      <c r="AW293" s="108"/>
    </row>
    <row r="294" spans="1:98" ht="26.85" customHeight="1" thickBot="1">
      <c r="A294" s="178"/>
      <c r="B294" s="178"/>
      <c r="C294" s="946" t="s">
        <v>259</v>
      </c>
      <c r="D294" s="947"/>
      <c r="E294" s="947"/>
      <c r="F294" s="947"/>
      <c r="G294" s="947"/>
      <c r="H294" s="947"/>
      <c r="I294" s="947"/>
      <c r="J294" s="947"/>
      <c r="K294" s="800"/>
      <c r="L294" s="801"/>
      <c r="M294" s="953" t="s">
        <v>260</v>
      </c>
      <c r="N294" s="953"/>
      <c r="O294" s="953"/>
      <c r="P294" s="955" t="s">
        <v>262</v>
      </c>
      <c r="Q294" s="955"/>
      <c r="R294" s="596"/>
      <c r="S294" s="597"/>
      <c r="T294" s="950" t="s">
        <v>263</v>
      </c>
      <c r="U294" s="951"/>
      <c r="V294" s="951"/>
      <c r="W294" s="951"/>
      <c r="X294" s="951"/>
      <c r="Y294" s="952"/>
      <c r="Z294" s="596"/>
      <c r="AA294" s="597"/>
      <c r="AB294" s="989" t="s">
        <v>486</v>
      </c>
      <c r="AC294" s="989"/>
      <c r="AD294" s="989"/>
      <c r="AE294" s="989"/>
      <c r="AF294" s="989"/>
      <c r="AG294" s="989"/>
      <c r="AH294" s="989"/>
      <c r="AI294" s="596"/>
      <c r="AJ294" s="597"/>
      <c r="AK294" s="989" t="s">
        <v>333</v>
      </c>
      <c r="AL294" s="989"/>
      <c r="AM294" s="989"/>
      <c r="AN294" s="989"/>
      <c r="AO294" s="989"/>
      <c r="AP294" s="989"/>
      <c r="AQ294" s="989"/>
      <c r="AR294" s="989"/>
      <c r="AS294" s="989"/>
      <c r="AT294" s="989"/>
      <c r="AU294" s="989"/>
      <c r="AV294" s="180"/>
      <c r="AW294" s="96" t="str">
        <f>IF(AND(K294="〇",R294="",Z294="",AI294=""),"要確認","")</f>
        <v/>
      </c>
    </row>
    <row r="295" spans="1:98" ht="26.85" customHeight="1" thickBot="1">
      <c r="A295" s="178"/>
      <c r="B295" s="178"/>
      <c r="C295" s="948"/>
      <c r="D295" s="949"/>
      <c r="E295" s="949"/>
      <c r="F295" s="949"/>
      <c r="G295" s="949"/>
      <c r="H295" s="949"/>
      <c r="I295" s="949"/>
      <c r="J295" s="949"/>
      <c r="K295" s="800"/>
      <c r="L295" s="801"/>
      <c r="M295" s="954" t="s">
        <v>261</v>
      </c>
      <c r="N295" s="954"/>
      <c r="O295" s="954"/>
      <c r="P295" s="1019"/>
      <c r="Q295" s="803"/>
      <c r="R295" s="803"/>
      <c r="S295" s="803"/>
      <c r="T295" s="803"/>
      <c r="U295" s="803"/>
      <c r="V295" s="803"/>
      <c r="W295" s="803"/>
      <c r="X295" s="803"/>
      <c r="Y295" s="1020"/>
      <c r="Z295" s="800"/>
      <c r="AA295" s="801"/>
      <c r="AB295" s="802" t="s">
        <v>487</v>
      </c>
      <c r="AC295" s="695"/>
      <c r="AD295" s="695"/>
      <c r="AE295" s="695"/>
      <c r="AF295" s="695"/>
      <c r="AG295" s="695"/>
      <c r="AH295" s="696"/>
      <c r="AI295" s="803"/>
      <c r="AJ295" s="803"/>
      <c r="AK295" s="803"/>
      <c r="AL295" s="803"/>
      <c r="AM295" s="803"/>
      <c r="AN295" s="803"/>
      <c r="AO295" s="803"/>
      <c r="AP295" s="803"/>
      <c r="AQ295" s="803"/>
      <c r="AR295" s="803"/>
      <c r="AS295" s="803"/>
      <c r="AT295" s="803"/>
      <c r="AU295" s="803"/>
      <c r="AV295" s="804"/>
      <c r="AW295" s="95" t="str">
        <f>IF(AND(K294="〇",K295="〇"),"要確認","")</f>
        <v/>
      </c>
    </row>
    <row r="296" spans="1:98" ht="30" customHeight="1" thickBot="1">
      <c r="A296" s="178"/>
      <c r="B296" s="178"/>
      <c r="C296" s="964" t="s">
        <v>264</v>
      </c>
      <c r="D296" s="965"/>
      <c r="E296" s="965"/>
      <c r="F296" s="965"/>
      <c r="G296" s="965"/>
      <c r="H296" s="965"/>
      <c r="I296" s="965"/>
      <c r="J296" s="966"/>
      <c r="K296" s="976"/>
      <c r="L296" s="976"/>
      <c r="M296" s="977"/>
      <c r="N296" s="977"/>
      <c r="O296" s="977"/>
      <c r="P296" s="977"/>
      <c r="Q296" s="977"/>
      <c r="R296" s="977"/>
      <c r="S296" s="977"/>
      <c r="T296" s="977"/>
      <c r="U296" s="977"/>
      <c r="V296" s="977"/>
      <c r="W296" s="977"/>
      <c r="X296" s="977"/>
      <c r="Y296" s="977"/>
      <c r="Z296" s="977"/>
      <c r="AA296" s="977"/>
      <c r="AB296" s="977"/>
      <c r="AC296" s="977"/>
      <c r="AD296" s="977"/>
      <c r="AE296" s="977"/>
      <c r="AF296" s="978"/>
      <c r="AG296" s="978"/>
      <c r="AH296" s="978"/>
      <c r="AI296" s="977"/>
      <c r="AJ296" s="977"/>
      <c r="AK296" s="977"/>
      <c r="AL296" s="977"/>
      <c r="AM296" s="977"/>
      <c r="AN296" s="978"/>
      <c r="AO296" s="978"/>
      <c r="AP296" s="978"/>
      <c r="AQ296" s="977"/>
      <c r="AR296" s="977"/>
      <c r="AS296" s="977"/>
      <c r="AT296" s="977"/>
      <c r="AU296" s="977"/>
      <c r="AV296" s="977"/>
      <c r="AW296" s="95"/>
    </row>
    <row r="297" spans="1:98" ht="26.85" customHeight="1">
      <c r="A297" s="178"/>
      <c r="B297" s="178"/>
      <c r="C297" s="967"/>
      <c r="D297" s="968"/>
      <c r="E297" s="968"/>
      <c r="F297" s="968"/>
      <c r="G297" s="968"/>
      <c r="H297" s="968"/>
      <c r="I297" s="968"/>
      <c r="J297" s="768"/>
      <c r="K297" s="958" t="s">
        <v>488</v>
      </c>
      <c r="L297" s="959"/>
      <c r="M297" s="959"/>
      <c r="N297" s="959"/>
      <c r="O297" s="959"/>
      <c r="P297" s="959"/>
      <c r="Q297" s="959"/>
      <c r="R297" s="959"/>
      <c r="S297" s="959"/>
      <c r="T297" s="959"/>
      <c r="U297" s="959"/>
      <c r="V297" s="959"/>
      <c r="W297" s="959"/>
      <c r="X297" s="959"/>
      <c r="Y297" s="959"/>
      <c r="Z297" s="959"/>
      <c r="AA297" s="959"/>
      <c r="AB297" s="959"/>
      <c r="AC297" s="959"/>
      <c r="AD297" s="959"/>
      <c r="AE297" s="960"/>
      <c r="AF297" s="805"/>
      <c r="AG297" s="806"/>
      <c r="AH297" s="807"/>
      <c r="AI297" s="808" t="s">
        <v>489</v>
      </c>
      <c r="AJ297" s="809"/>
      <c r="AK297" s="809"/>
      <c r="AL297" s="809"/>
      <c r="AM297" s="810"/>
      <c r="AN297" s="805"/>
      <c r="AO297" s="806"/>
      <c r="AP297" s="807"/>
      <c r="AQ297" s="808" t="s">
        <v>490</v>
      </c>
      <c r="AR297" s="809"/>
      <c r="AS297" s="809"/>
      <c r="AT297" s="809"/>
      <c r="AU297" s="809"/>
      <c r="AV297" s="809"/>
      <c r="AW297" s="96" t="str">
        <f>IF(AND(AF297="〇",AN297="〇"),"要確認","")</f>
        <v/>
      </c>
    </row>
    <row r="298" spans="1:98" ht="30" customHeight="1">
      <c r="A298" s="178"/>
      <c r="B298" s="178"/>
      <c r="C298" s="964" t="s">
        <v>284</v>
      </c>
      <c r="D298" s="965"/>
      <c r="E298" s="965"/>
      <c r="F298" s="965"/>
      <c r="G298" s="965"/>
      <c r="H298" s="965"/>
      <c r="I298" s="965"/>
      <c r="J298" s="966"/>
      <c r="K298" s="976"/>
      <c r="L298" s="976"/>
      <c r="M298" s="977"/>
      <c r="N298" s="977"/>
      <c r="O298" s="977"/>
      <c r="P298" s="977"/>
      <c r="Q298" s="977"/>
      <c r="R298" s="977"/>
      <c r="S298" s="977"/>
      <c r="T298" s="977"/>
      <c r="U298" s="977"/>
      <c r="V298" s="977"/>
      <c r="W298" s="977"/>
      <c r="X298" s="977"/>
      <c r="Y298" s="977"/>
      <c r="Z298" s="977"/>
      <c r="AA298" s="977"/>
      <c r="AB298" s="977"/>
      <c r="AC298" s="977"/>
      <c r="AD298" s="977"/>
      <c r="AE298" s="977"/>
      <c r="AF298" s="977"/>
      <c r="AG298" s="977"/>
      <c r="AH298" s="977"/>
      <c r="AI298" s="977"/>
      <c r="AJ298" s="977"/>
      <c r="AK298" s="977"/>
      <c r="AL298" s="977"/>
      <c r="AM298" s="977"/>
      <c r="AN298" s="977"/>
      <c r="AO298" s="977"/>
      <c r="AP298" s="977"/>
      <c r="AQ298" s="977"/>
      <c r="AR298" s="977"/>
      <c r="AS298" s="977"/>
      <c r="AT298" s="977"/>
      <c r="AU298" s="977"/>
      <c r="AV298" s="977"/>
      <c r="AW298" s="95"/>
    </row>
    <row r="299" spans="1:98" ht="26.85" customHeight="1" thickBot="1">
      <c r="A299" s="178"/>
      <c r="B299" s="178"/>
      <c r="C299" s="972" t="s">
        <v>265</v>
      </c>
      <c r="D299" s="972"/>
      <c r="E299" s="972"/>
      <c r="F299" s="972"/>
      <c r="G299" s="972"/>
      <c r="H299" s="972"/>
      <c r="I299" s="972"/>
      <c r="J299" s="972"/>
      <c r="K299" s="1023"/>
      <c r="L299" s="975"/>
      <c r="M299" s="975"/>
      <c r="N299" s="975"/>
      <c r="O299" s="975"/>
      <c r="P299" s="975"/>
      <c r="Q299" s="975"/>
      <c r="R299" s="990" t="s">
        <v>74</v>
      </c>
      <c r="S299" s="990"/>
      <c r="T299" s="990"/>
      <c r="U299" s="975"/>
      <c r="V299" s="975"/>
      <c r="W299" s="975"/>
      <c r="X299" s="975"/>
      <c r="Y299" s="953" t="s">
        <v>1235</v>
      </c>
      <c r="Z299" s="953"/>
      <c r="AA299" s="953"/>
      <c r="AB299" s="953" t="s">
        <v>266</v>
      </c>
      <c r="AC299" s="953"/>
      <c r="AD299" s="953"/>
      <c r="AE299" s="953"/>
      <c r="AF299" s="1021"/>
      <c r="AG299" s="985"/>
      <c r="AH299" s="985"/>
      <c r="AI299" s="975"/>
      <c r="AJ299" s="975"/>
      <c r="AK299" s="975"/>
      <c r="AL299" s="975"/>
      <c r="AM299" s="990" t="s">
        <v>74</v>
      </c>
      <c r="AN299" s="988"/>
      <c r="AO299" s="1024"/>
      <c r="AP299" s="973"/>
      <c r="AQ299" s="974"/>
      <c r="AR299" s="975"/>
      <c r="AS299" s="975"/>
      <c r="AT299" s="953" t="s">
        <v>11</v>
      </c>
      <c r="AU299" s="953"/>
      <c r="AV299" s="1022"/>
      <c r="AW299" s="95"/>
    </row>
    <row r="300" spans="1:98" s="99" customFormat="1" ht="27.6" customHeight="1" thickBot="1">
      <c r="A300" s="205"/>
      <c r="B300" s="205"/>
      <c r="C300" s="779" t="s">
        <v>491</v>
      </c>
      <c r="D300" s="780"/>
      <c r="E300" s="780"/>
      <c r="F300" s="780"/>
      <c r="G300" s="780"/>
      <c r="H300" s="780"/>
      <c r="I300" s="780"/>
      <c r="J300" s="780"/>
      <c r="K300" s="780"/>
      <c r="L300" s="780"/>
      <c r="M300" s="780"/>
      <c r="N300" s="780"/>
      <c r="O300" s="780"/>
      <c r="P300" s="780"/>
      <c r="Q300" s="780"/>
      <c r="R300" s="780"/>
      <c r="S300" s="780"/>
      <c r="T300" s="780"/>
      <c r="U300" s="780"/>
      <c r="V300" s="780"/>
      <c r="W300" s="780"/>
      <c r="X300" s="781"/>
      <c r="Y300" s="782" t="s">
        <v>492</v>
      </c>
      <c r="Z300" s="783"/>
      <c r="AA300" s="783"/>
      <c r="AB300" s="783"/>
      <c r="AC300" s="783"/>
      <c r="AD300" s="770" t="s">
        <v>342</v>
      </c>
      <c r="AE300" s="770"/>
      <c r="AF300" s="770"/>
      <c r="AG300" s="771"/>
      <c r="AH300" s="773"/>
      <c r="AI300" s="774"/>
      <c r="AJ300" s="775"/>
      <c r="AK300" s="784" t="s">
        <v>25</v>
      </c>
      <c r="AL300" s="785"/>
      <c r="AM300" s="785"/>
      <c r="AN300" s="786"/>
      <c r="AO300" s="773"/>
      <c r="AP300" s="774"/>
      <c r="AQ300" s="775"/>
      <c r="AR300" s="768" t="s">
        <v>14</v>
      </c>
      <c r="AS300" s="769"/>
      <c r="AT300" s="769"/>
      <c r="AU300" s="769"/>
      <c r="AV300" s="769"/>
      <c r="AW300" s="96" t="str">
        <f>IF(AND(AH300="〇",AO300="〇"),"要確認","")</f>
        <v/>
      </c>
      <c r="AX300" s="103"/>
      <c r="AY300" s="103"/>
      <c r="AZ300" s="103"/>
      <c r="BA300" s="103"/>
      <c r="BB300" s="103"/>
      <c r="BC300" s="103"/>
      <c r="BD300" s="102"/>
      <c r="BE300" s="110"/>
      <c r="BF300" s="102"/>
      <c r="BG300" s="110"/>
      <c r="BH300" s="110"/>
      <c r="BI300" s="110"/>
      <c r="BJ300" s="110"/>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row>
    <row r="301" spans="1:98" s="99" customFormat="1" ht="30" customHeight="1">
      <c r="A301" s="205"/>
      <c r="B301" s="205"/>
      <c r="C301" s="1314"/>
      <c r="D301" s="1315"/>
      <c r="E301" s="1315"/>
      <c r="F301" s="1315"/>
      <c r="G301" s="1315"/>
      <c r="H301" s="1315"/>
      <c r="I301" s="1315"/>
      <c r="J301" s="1315"/>
      <c r="K301" s="1315"/>
      <c r="L301" s="1315"/>
      <c r="M301" s="1315"/>
      <c r="N301" s="1315"/>
      <c r="O301" s="1315"/>
      <c r="P301" s="1315"/>
      <c r="Q301" s="1315"/>
      <c r="R301" s="1315"/>
      <c r="S301" s="1315"/>
      <c r="T301" s="1315"/>
      <c r="U301" s="1315"/>
      <c r="V301" s="1315"/>
      <c r="W301" s="1315"/>
      <c r="X301" s="1315"/>
      <c r="Y301" s="1315"/>
      <c r="Z301" s="1315"/>
      <c r="AA301" s="1315"/>
      <c r="AB301" s="1315"/>
      <c r="AC301" s="1315"/>
      <c r="AD301" s="1315"/>
      <c r="AE301" s="1315"/>
      <c r="AF301" s="1315"/>
      <c r="AG301" s="1315"/>
      <c r="AH301" s="1315"/>
      <c r="AI301" s="1315"/>
      <c r="AJ301" s="1315"/>
      <c r="AK301" s="1315"/>
      <c r="AL301" s="1315"/>
      <c r="AM301" s="1315"/>
      <c r="AN301" s="1315"/>
      <c r="AO301" s="1315"/>
      <c r="AP301" s="1315"/>
      <c r="AQ301" s="1315"/>
      <c r="AR301" s="1315"/>
      <c r="AS301" s="1315"/>
      <c r="AT301" s="1315"/>
      <c r="AU301" s="1315"/>
      <c r="AV301" s="1315"/>
      <c r="AW301" s="96"/>
      <c r="AX301" s="103"/>
      <c r="AY301" s="103"/>
      <c r="AZ301" s="103"/>
      <c r="BA301" s="103"/>
      <c r="BB301" s="103"/>
      <c r="BC301" s="103"/>
      <c r="BD301" s="102"/>
      <c r="BE301" s="110"/>
      <c r="BF301" s="102"/>
      <c r="BG301" s="110"/>
      <c r="BH301" s="110"/>
      <c r="BI301" s="110"/>
      <c r="BJ301" s="110"/>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row>
    <row r="302" spans="1:98" ht="20.100000000000001" customHeight="1">
      <c r="C302" s="1033" t="s">
        <v>166</v>
      </c>
      <c r="D302" s="1033"/>
      <c r="E302" s="1033"/>
      <c r="F302" s="1033"/>
      <c r="G302" s="1033"/>
      <c r="H302" s="1033"/>
      <c r="I302" s="1033"/>
      <c r="J302" s="1033"/>
      <c r="K302" s="1033"/>
      <c r="L302" s="1033"/>
      <c r="M302" s="1033"/>
      <c r="N302" s="1033"/>
      <c r="O302" s="1033"/>
      <c r="P302" s="1033"/>
      <c r="Q302" s="1033"/>
      <c r="R302" s="1033"/>
      <c r="S302" s="1033"/>
      <c r="T302" s="1033"/>
      <c r="U302" s="1033"/>
      <c r="V302" s="1033"/>
      <c r="W302" s="1033"/>
      <c r="X302" s="1033"/>
      <c r="Y302" s="1033"/>
      <c r="Z302" s="1033"/>
      <c r="AA302" s="1033"/>
      <c r="AB302" s="1033"/>
      <c r="AC302" s="1033"/>
      <c r="AD302" s="1033"/>
      <c r="AE302" s="1033"/>
      <c r="AF302" s="1033"/>
      <c r="AG302" s="1033"/>
      <c r="AH302" s="1033"/>
      <c r="AI302" s="1033"/>
      <c r="AJ302" s="1033"/>
      <c r="AK302" s="1033"/>
      <c r="AL302" s="1033"/>
      <c r="AM302" s="1033"/>
      <c r="AN302" s="1033"/>
      <c r="AO302" s="1033"/>
      <c r="AP302" s="1033"/>
      <c r="AQ302" s="1033"/>
      <c r="AR302" s="1033"/>
      <c r="AS302" s="1033"/>
      <c r="AT302" s="1033"/>
      <c r="AU302" s="1033"/>
      <c r="AV302" s="1033"/>
      <c r="AW302" s="95"/>
    </row>
    <row r="303" spans="1:98" ht="12.75" customHeight="1">
      <c r="C303" s="979" t="s">
        <v>31</v>
      </c>
      <c r="D303" s="980"/>
      <c r="E303" s="980"/>
      <c r="F303" s="980"/>
      <c r="G303" s="980"/>
      <c r="H303" s="980"/>
      <c r="I303" s="980"/>
      <c r="J303" s="980"/>
      <c r="K303" s="980"/>
      <c r="L303" s="980"/>
      <c r="M303" s="980"/>
      <c r="N303" s="980"/>
      <c r="O303" s="980"/>
      <c r="P303" s="980"/>
      <c r="Q303" s="980"/>
      <c r="R303" s="980"/>
      <c r="S303" s="980"/>
      <c r="T303" s="980"/>
      <c r="U303" s="980"/>
      <c r="V303" s="980"/>
      <c r="W303" s="980"/>
      <c r="X303" s="980"/>
      <c r="Y303" s="980"/>
      <c r="Z303" s="980"/>
      <c r="AA303" s="980"/>
      <c r="AB303" s="980"/>
      <c r="AC303" s="980"/>
      <c r="AD303" s="980"/>
      <c r="AE303" s="980"/>
      <c r="AF303" s="980"/>
      <c r="AG303" s="980"/>
      <c r="AH303" s="980"/>
      <c r="AI303" s="980"/>
      <c r="AJ303" s="980"/>
      <c r="AK303" s="980"/>
      <c r="AL303" s="980"/>
      <c r="AM303" s="980"/>
      <c r="AN303" s="980"/>
      <c r="AO303" s="980"/>
      <c r="AP303" s="980"/>
      <c r="AQ303" s="980"/>
      <c r="AR303" s="980"/>
      <c r="AS303" s="980"/>
      <c r="AT303" s="980"/>
      <c r="AU303" s="980"/>
      <c r="AV303" s="981"/>
      <c r="AW303" s="95"/>
    </row>
    <row r="304" spans="1:98" ht="26.45" customHeight="1" thickBot="1">
      <c r="C304" s="982"/>
      <c r="D304" s="983"/>
      <c r="E304" s="983"/>
      <c r="F304" s="983"/>
      <c r="G304" s="983"/>
      <c r="H304" s="983"/>
      <c r="I304" s="983"/>
      <c r="J304" s="983"/>
      <c r="K304" s="983"/>
      <c r="L304" s="983"/>
      <c r="M304" s="983"/>
      <c r="N304" s="983"/>
      <c r="O304" s="983"/>
      <c r="P304" s="983"/>
      <c r="Q304" s="983"/>
      <c r="R304" s="983"/>
      <c r="S304" s="983"/>
      <c r="T304" s="983"/>
      <c r="U304" s="983"/>
      <c r="V304" s="983"/>
      <c r="W304" s="983"/>
      <c r="X304" s="983"/>
      <c r="Y304" s="983"/>
      <c r="Z304" s="983"/>
      <c r="AA304" s="983"/>
      <c r="AB304" s="983"/>
      <c r="AC304" s="983"/>
      <c r="AD304" s="983"/>
      <c r="AE304" s="983"/>
      <c r="AF304" s="983"/>
      <c r="AG304" s="983"/>
      <c r="AH304" s="983"/>
      <c r="AI304" s="983"/>
      <c r="AJ304" s="983"/>
      <c r="AK304" s="983"/>
      <c r="AL304" s="983"/>
      <c r="AM304" s="983"/>
      <c r="AN304" s="983"/>
      <c r="AO304" s="983"/>
      <c r="AP304" s="983"/>
      <c r="AQ304" s="983"/>
      <c r="AR304" s="983"/>
      <c r="AS304" s="983"/>
      <c r="AT304" s="983"/>
      <c r="AU304" s="983"/>
      <c r="AV304" s="984"/>
      <c r="AW304" s="96" t="str">
        <f>IF(BF304&gt;1,"要確認","")</f>
        <v/>
      </c>
      <c r="BF304" s="95">
        <f>COUNTIFS(C305:D317,"○")</f>
        <v>0</v>
      </c>
    </row>
    <row r="305" spans="3:49" ht="20.100000000000001" customHeight="1">
      <c r="C305" s="1016"/>
      <c r="D305" s="1017"/>
      <c r="E305" s="1041" t="s">
        <v>3</v>
      </c>
      <c r="F305" s="1042"/>
      <c r="G305" s="1042"/>
      <c r="H305" s="1042"/>
      <c r="I305" s="1042"/>
      <c r="J305" s="1042"/>
      <c r="K305" s="1042"/>
      <c r="L305" s="1042"/>
      <c r="M305" s="1042"/>
      <c r="N305" s="1042"/>
      <c r="O305" s="1042"/>
      <c r="P305" s="1042"/>
      <c r="Q305" s="1042"/>
      <c r="R305" s="1042"/>
      <c r="S305" s="1043"/>
      <c r="T305" s="936" t="s">
        <v>4</v>
      </c>
      <c r="U305" s="937"/>
      <c r="V305" s="937"/>
      <c r="W305" s="937"/>
      <c r="X305" s="937"/>
      <c r="Y305" s="937"/>
      <c r="Z305" s="937"/>
      <c r="AA305" s="937"/>
      <c r="AB305" s="937"/>
      <c r="AC305" s="937"/>
      <c r="AD305" s="937"/>
      <c r="AE305" s="937"/>
      <c r="AF305" s="937"/>
      <c r="AG305" s="937"/>
      <c r="AH305" s="937"/>
      <c r="AI305" s="937"/>
      <c r="AJ305" s="937"/>
      <c r="AK305" s="937"/>
      <c r="AL305" s="937"/>
      <c r="AM305" s="937"/>
      <c r="AN305" s="937"/>
      <c r="AO305" s="937"/>
      <c r="AP305" s="937"/>
      <c r="AQ305" s="937"/>
      <c r="AR305" s="937"/>
      <c r="AS305" s="937"/>
      <c r="AT305" s="937"/>
      <c r="AU305" s="937"/>
      <c r="AV305" s="938"/>
      <c r="AW305" s="95"/>
    </row>
    <row r="306" spans="3:49" ht="21.6" customHeight="1">
      <c r="C306" s="1014"/>
      <c r="D306" s="1015"/>
      <c r="E306" s="1044"/>
      <c r="F306" s="1045"/>
      <c r="G306" s="1045"/>
      <c r="H306" s="1045"/>
      <c r="I306" s="1045"/>
      <c r="J306" s="1045"/>
      <c r="K306" s="1045"/>
      <c r="L306" s="1045"/>
      <c r="M306" s="1045"/>
      <c r="N306" s="1045"/>
      <c r="O306" s="1045"/>
      <c r="P306" s="1045"/>
      <c r="Q306" s="1045"/>
      <c r="R306" s="1045"/>
      <c r="S306" s="1046"/>
      <c r="T306" s="939" t="s">
        <v>5</v>
      </c>
      <c r="U306" s="940"/>
      <c r="V306" s="940"/>
      <c r="W306" s="940"/>
      <c r="X306" s="940"/>
      <c r="Y306" s="940"/>
      <c r="Z306" s="940"/>
      <c r="AA306" s="940"/>
      <c r="AB306" s="940"/>
      <c r="AC306" s="940"/>
      <c r="AD306" s="940"/>
      <c r="AE306" s="940"/>
      <c r="AF306" s="940"/>
      <c r="AG306" s="940"/>
      <c r="AH306" s="940"/>
      <c r="AI306" s="940"/>
      <c r="AJ306" s="940"/>
      <c r="AK306" s="940"/>
      <c r="AL306" s="940"/>
      <c r="AM306" s="940"/>
      <c r="AN306" s="940"/>
      <c r="AO306" s="940"/>
      <c r="AP306" s="940"/>
      <c r="AQ306" s="940"/>
      <c r="AR306" s="940"/>
      <c r="AS306" s="940"/>
      <c r="AT306" s="940"/>
      <c r="AU306" s="940"/>
      <c r="AV306" s="941"/>
      <c r="AW306" s="95"/>
    </row>
    <row r="307" spans="3:49" ht="32.450000000000003" customHeight="1">
      <c r="C307" s="1014"/>
      <c r="D307" s="1015"/>
      <c r="E307" s="1044"/>
      <c r="F307" s="1045"/>
      <c r="G307" s="1045"/>
      <c r="H307" s="1045"/>
      <c r="I307" s="1045"/>
      <c r="J307" s="1045"/>
      <c r="K307" s="1045"/>
      <c r="L307" s="1045"/>
      <c r="M307" s="1045"/>
      <c r="N307" s="1045"/>
      <c r="O307" s="1045"/>
      <c r="P307" s="1045"/>
      <c r="Q307" s="1045"/>
      <c r="R307" s="1045"/>
      <c r="S307" s="1046"/>
      <c r="T307" s="939" t="s">
        <v>6</v>
      </c>
      <c r="U307" s="940"/>
      <c r="V307" s="940"/>
      <c r="W307" s="940"/>
      <c r="X307" s="940"/>
      <c r="Y307" s="940"/>
      <c r="Z307" s="940"/>
      <c r="AA307" s="940"/>
      <c r="AB307" s="940"/>
      <c r="AC307" s="940"/>
      <c r="AD307" s="940"/>
      <c r="AE307" s="940"/>
      <c r="AF307" s="940"/>
      <c r="AG307" s="940"/>
      <c r="AH307" s="940"/>
      <c r="AI307" s="940"/>
      <c r="AJ307" s="940"/>
      <c r="AK307" s="940"/>
      <c r="AL307" s="940"/>
      <c r="AM307" s="940"/>
      <c r="AN307" s="940"/>
      <c r="AO307" s="940"/>
      <c r="AP307" s="940"/>
      <c r="AQ307" s="940"/>
      <c r="AR307" s="940"/>
      <c r="AS307" s="940"/>
      <c r="AT307" s="940"/>
      <c r="AU307" s="940"/>
      <c r="AV307" s="941"/>
      <c r="AW307" s="95"/>
    </row>
    <row r="308" spans="3:49" ht="22.35" customHeight="1">
      <c r="C308" s="1014"/>
      <c r="D308" s="1015"/>
      <c r="E308" s="1047"/>
      <c r="F308" s="1048"/>
      <c r="G308" s="1048"/>
      <c r="H308" s="1048"/>
      <c r="I308" s="1048"/>
      <c r="J308" s="1048"/>
      <c r="K308" s="1048"/>
      <c r="L308" s="1048"/>
      <c r="M308" s="1048"/>
      <c r="N308" s="1048"/>
      <c r="O308" s="1048"/>
      <c r="P308" s="1048"/>
      <c r="Q308" s="1048"/>
      <c r="R308" s="1048"/>
      <c r="S308" s="1049"/>
      <c r="T308" s="939" t="s">
        <v>23</v>
      </c>
      <c r="U308" s="940"/>
      <c r="V308" s="940"/>
      <c r="W308" s="940"/>
      <c r="X308" s="940"/>
      <c r="Y308" s="940"/>
      <c r="Z308" s="940"/>
      <c r="AA308" s="940"/>
      <c r="AB308" s="940"/>
      <c r="AC308" s="940"/>
      <c r="AD308" s="940"/>
      <c r="AE308" s="940"/>
      <c r="AF308" s="940"/>
      <c r="AG308" s="940"/>
      <c r="AH308" s="940"/>
      <c r="AI308" s="940"/>
      <c r="AJ308" s="940"/>
      <c r="AK308" s="940"/>
      <c r="AL308" s="940"/>
      <c r="AM308" s="940"/>
      <c r="AN308" s="940"/>
      <c r="AO308" s="940"/>
      <c r="AP308" s="940"/>
      <c r="AQ308" s="940"/>
      <c r="AR308" s="940"/>
      <c r="AS308" s="940"/>
      <c r="AT308" s="940"/>
      <c r="AU308" s="940"/>
      <c r="AV308" s="941"/>
      <c r="AW308" s="95"/>
    </row>
    <row r="309" spans="3:49" ht="20.100000000000001" customHeight="1">
      <c r="C309" s="1014"/>
      <c r="D309" s="1015"/>
      <c r="E309" s="1034" t="s">
        <v>36</v>
      </c>
      <c r="F309" s="1035"/>
      <c r="G309" s="1035"/>
      <c r="H309" s="1035"/>
      <c r="I309" s="1035"/>
      <c r="J309" s="1035"/>
      <c r="K309" s="1035"/>
      <c r="L309" s="1035"/>
      <c r="M309" s="1035"/>
      <c r="N309" s="1035"/>
      <c r="O309" s="1035"/>
      <c r="P309" s="1035"/>
      <c r="Q309" s="1035"/>
      <c r="R309" s="1035"/>
      <c r="S309" s="1035"/>
      <c r="T309" s="971" t="s">
        <v>17</v>
      </c>
      <c r="U309" s="971"/>
      <c r="V309" s="971"/>
      <c r="W309" s="971"/>
      <c r="X309" s="971"/>
      <c r="Y309" s="971"/>
      <c r="Z309" s="971"/>
      <c r="AA309" s="971"/>
      <c r="AB309" s="971"/>
      <c r="AC309" s="971"/>
      <c r="AD309" s="971"/>
      <c r="AE309" s="971"/>
      <c r="AF309" s="971"/>
      <c r="AG309" s="971"/>
      <c r="AH309" s="971"/>
      <c r="AI309" s="971"/>
      <c r="AJ309" s="971"/>
      <c r="AK309" s="971"/>
      <c r="AL309" s="971"/>
      <c r="AM309" s="971"/>
      <c r="AN309" s="971"/>
      <c r="AO309" s="971"/>
      <c r="AP309" s="971"/>
      <c r="AQ309" s="971"/>
      <c r="AR309" s="971"/>
      <c r="AS309" s="971"/>
      <c r="AT309" s="971"/>
      <c r="AU309" s="971"/>
      <c r="AV309" s="971"/>
      <c r="AW309" s="95"/>
    </row>
    <row r="310" spans="3:49" ht="20.100000000000001" customHeight="1">
      <c r="C310" s="1014"/>
      <c r="D310" s="1015"/>
      <c r="E310" s="1034"/>
      <c r="F310" s="1035"/>
      <c r="G310" s="1035"/>
      <c r="H310" s="1035"/>
      <c r="I310" s="1035"/>
      <c r="J310" s="1035"/>
      <c r="K310" s="1035"/>
      <c r="L310" s="1035"/>
      <c r="M310" s="1035"/>
      <c r="N310" s="1035"/>
      <c r="O310" s="1035"/>
      <c r="P310" s="1035"/>
      <c r="Q310" s="1035"/>
      <c r="R310" s="1035"/>
      <c r="S310" s="1035"/>
      <c r="T310" s="971" t="s">
        <v>18</v>
      </c>
      <c r="U310" s="971"/>
      <c r="V310" s="971"/>
      <c r="W310" s="971"/>
      <c r="X310" s="971"/>
      <c r="Y310" s="971"/>
      <c r="Z310" s="971"/>
      <c r="AA310" s="971"/>
      <c r="AB310" s="971"/>
      <c r="AC310" s="971"/>
      <c r="AD310" s="971"/>
      <c r="AE310" s="971"/>
      <c r="AF310" s="971"/>
      <c r="AG310" s="971"/>
      <c r="AH310" s="971"/>
      <c r="AI310" s="971"/>
      <c r="AJ310" s="971"/>
      <c r="AK310" s="971"/>
      <c r="AL310" s="971"/>
      <c r="AM310" s="971"/>
      <c r="AN310" s="971"/>
      <c r="AO310" s="971"/>
      <c r="AP310" s="971"/>
      <c r="AQ310" s="971"/>
      <c r="AR310" s="971"/>
      <c r="AS310" s="971"/>
      <c r="AT310" s="971"/>
      <c r="AU310" s="971"/>
      <c r="AV310" s="971"/>
      <c r="AW310" s="95"/>
    </row>
    <row r="311" spans="3:49" ht="20.100000000000001" customHeight="1">
      <c r="C311" s="1014"/>
      <c r="D311" s="1015"/>
      <c r="E311" s="1034"/>
      <c r="F311" s="1035"/>
      <c r="G311" s="1035"/>
      <c r="H311" s="1035"/>
      <c r="I311" s="1035"/>
      <c r="J311" s="1035"/>
      <c r="K311" s="1035"/>
      <c r="L311" s="1035"/>
      <c r="M311" s="1035"/>
      <c r="N311" s="1035"/>
      <c r="O311" s="1035"/>
      <c r="P311" s="1035"/>
      <c r="Q311" s="1035"/>
      <c r="R311" s="1035"/>
      <c r="S311" s="1035"/>
      <c r="T311" s="1018" t="s">
        <v>19</v>
      </c>
      <c r="U311" s="1018"/>
      <c r="V311" s="1018"/>
      <c r="W311" s="1018"/>
      <c r="X311" s="1018"/>
      <c r="Y311" s="1018"/>
      <c r="Z311" s="1018"/>
      <c r="AA311" s="1018"/>
      <c r="AB311" s="1018"/>
      <c r="AC311" s="1018"/>
      <c r="AD311" s="1018"/>
      <c r="AE311" s="1018"/>
      <c r="AF311" s="1018"/>
      <c r="AG311" s="1018"/>
      <c r="AH311" s="1018"/>
      <c r="AI311" s="1018"/>
      <c r="AJ311" s="1018"/>
      <c r="AK311" s="1018"/>
      <c r="AL311" s="1018"/>
      <c r="AM311" s="1018"/>
      <c r="AN311" s="1018"/>
      <c r="AO311" s="1018"/>
      <c r="AP311" s="1018"/>
      <c r="AQ311" s="1018"/>
      <c r="AR311" s="1018"/>
      <c r="AS311" s="1018"/>
      <c r="AT311" s="1018"/>
      <c r="AU311" s="1018"/>
      <c r="AV311" s="1018"/>
      <c r="AW311" s="95"/>
    </row>
    <row r="312" spans="3:49" ht="20.100000000000001" customHeight="1">
      <c r="C312" s="1014"/>
      <c r="D312" s="1015"/>
      <c r="E312" s="1034"/>
      <c r="F312" s="1035"/>
      <c r="G312" s="1035"/>
      <c r="H312" s="1035"/>
      <c r="I312" s="1035"/>
      <c r="J312" s="1035"/>
      <c r="K312" s="1035"/>
      <c r="L312" s="1035"/>
      <c r="M312" s="1035"/>
      <c r="N312" s="1035"/>
      <c r="O312" s="1035"/>
      <c r="P312" s="1035"/>
      <c r="Q312" s="1035"/>
      <c r="R312" s="1035"/>
      <c r="S312" s="1035"/>
      <c r="T312" s="971" t="s">
        <v>32</v>
      </c>
      <c r="U312" s="971"/>
      <c r="V312" s="971"/>
      <c r="W312" s="971"/>
      <c r="X312" s="971"/>
      <c r="Y312" s="971"/>
      <c r="Z312" s="971"/>
      <c r="AA312" s="971"/>
      <c r="AB312" s="971"/>
      <c r="AC312" s="971"/>
      <c r="AD312" s="971"/>
      <c r="AE312" s="971"/>
      <c r="AF312" s="971"/>
      <c r="AG312" s="971"/>
      <c r="AH312" s="971"/>
      <c r="AI312" s="971"/>
      <c r="AJ312" s="971"/>
      <c r="AK312" s="971"/>
      <c r="AL312" s="971"/>
      <c r="AM312" s="971"/>
      <c r="AN312" s="971"/>
      <c r="AO312" s="971"/>
      <c r="AP312" s="971"/>
      <c r="AQ312" s="971"/>
      <c r="AR312" s="971"/>
      <c r="AS312" s="971"/>
      <c r="AT312" s="971"/>
      <c r="AU312" s="971"/>
      <c r="AV312" s="971"/>
      <c r="AW312" s="95"/>
    </row>
    <row r="313" spans="3:49" ht="22.35" customHeight="1">
      <c r="C313" s="1014"/>
      <c r="D313" s="1015"/>
      <c r="E313" s="1034"/>
      <c r="F313" s="1035"/>
      <c r="G313" s="1035"/>
      <c r="H313" s="1035"/>
      <c r="I313" s="1035"/>
      <c r="J313" s="1035"/>
      <c r="K313" s="1035"/>
      <c r="L313" s="1035"/>
      <c r="M313" s="1035"/>
      <c r="N313" s="1035"/>
      <c r="O313" s="1035"/>
      <c r="P313" s="1035"/>
      <c r="Q313" s="1035"/>
      <c r="R313" s="1035"/>
      <c r="S313" s="1035"/>
      <c r="T313" s="1018" t="s">
        <v>20</v>
      </c>
      <c r="U313" s="1018"/>
      <c r="V313" s="1018"/>
      <c r="W313" s="1018"/>
      <c r="X313" s="1018"/>
      <c r="Y313" s="1018"/>
      <c r="Z313" s="1018"/>
      <c r="AA313" s="1018"/>
      <c r="AB313" s="1018"/>
      <c r="AC313" s="1018"/>
      <c r="AD313" s="1018"/>
      <c r="AE313" s="1018"/>
      <c r="AF313" s="1018"/>
      <c r="AG313" s="1018"/>
      <c r="AH313" s="1018"/>
      <c r="AI313" s="1018"/>
      <c r="AJ313" s="1018"/>
      <c r="AK313" s="1018"/>
      <c r="AL313" s="1018"/>
      <c r="AM313" s="1018"/>
      <c r="AN313" s="1018"/>
      <c r="AO313" s="1018"/>
      <c r="AP313" s="1018"/>
      <c r="AQ313" s="1018"/>
      <c r="AR313" s="1018"/>
      <c r="AS313" s="1018"/>
      <c r="AT313" s="1018"/>
      <c r="AU313" s="1018"/>
      <c r="AV313" s="1018"/>
      <c r="AW313" s="95"/>
    </row>
    <row r="314" spans="3:49" ht="21" customHeight="1">
      <c r="C314" s="1014"/>
      <c r="D314" s="1015"/>
      <c r="E314" s="1034"/>
      <c r="F314" s="1035"/>
      <c r="G314" s="1035"/>
      <c r="H314" s="1035"/>
      <c r="I314" s="1035"/>
      <c r="J314" s="1035"/>
      <c r="K314" s="1035"/>
      <c r="L314" s="1035"/>
      <c r="M314" s="1035"/>
      <c r="N314" s="1035"/>
      <c r="O314" s="1035"/>
      <c r="P314" s="1035"/>
      <c r="Q314" s="1035"/>
      <c r="R314" s="1035"/>
      <c r="S314" s="1035"/>
      <c r="T314" s="1018" t="s">
        <v>33</v>
      </c>
      <c r="U314" s="1018"/>
      <c r="V314" s="1018"/>
      <c r="W314" s="1018"/>
      <c r="X314" s="1018"/>
      <c r="Y314" s="1018"/>
      <c r="Z314" s="1018"/>
      <c r="AA314" s="1018"/>
      <c r="AB314" s="1018"/>
      <c r="AC314" s="1018"/>
      <c r="AD314" s="1018"/>
      <c r="AE314" s="1018"/>
      <c r="AF314" s="1018"/>
      <c r="AG314" s="1018"/>
      <c r="AH314" s="1018"/>
      <c r="AI314" s="1018"/>
      <c r="AJ314" s="1018"/>
      <c r="AK314" s="1018"/>
      <c r="AL314" s="1018"/>
      <c r="AM314" s="1018"/>
      <c r="AN314" s="1018"/>
      <c r="AO314" s="1018"/>
      <c r="AP314" s="1018"/>
      <c r="AQ314" s="1018"/>
      <c r="AR314" s="1018"/>
      <c r="AS314" s="1018"/>
      <c r="AT314" s="1018"/>
      <c r="AU314" s="1018"/>
      <c r="AV314" s="1018"/>
      <c r="AW314" s="95"/>
    </row>
    <row r="315" spans="3:49" ht="21" customHeight="1">
      <c r="C315" s="1014"/>
      <c r="D315" s="1015"/>
      <c r="E315" s="1034"/>
      <c r="F315" s="1035"/>
      <c r="G315" s="1035"/>
      <c r="H315" s="1035"/>
      <c r="I315" s="1035"/>
      <c r="J315" s="1035"/>
      <c r="K315" s="1035"/>
      <c r="L315" s="1035"/>
      <c r="M315" s="1035"/>
      <c r="N315" s="1035"/>
      <c r="O315" s="1035"/>
      <c r="P315" s="1035"/>
      <c r="Q315" s="1035"/>
      <c r="R315" s="1035"/>
      <c r="S315" s="1035"/>
      <c r="T315" s="971" t="s">
        <v>9</v>
      </c>
      <c r="U315" s="971"/>
      <c r="V315" s="971"/>
      <c r="W315" s="971"/>
      <c r="X315" s="971"/>
      <c r="Y315" s="971"/>
      <c r="Z315" s="971"/>
      <c r="AA315" s="971"/>
      <c r="AB315" s="971"/>
      <c r="AC315" s="971"/>
      <c r="AD315" s="971"/>
      <c r="AE315" s="971"/>
      <c r="AF315" s="971"/>
      <c r="AG315" s="971"/>
      <c r="AH315" s="971"/>
      <c r="AI315" s="971"/>
      <c r="AJ315" s="971"/>
      <c r="AK315" s="971"/>
      <c r="AL315" s="971"/>
      <c r="AM315" s="971"/>
      <c r="AN315" s="971"/>
      <c r="AO315" s="971"/>
      <c r="AP315" s="971"/>
      <c r="AQ315" s="971"/>
      <c r="AR315" s="971"/>
      <c r="AS315" s="971"/>
      <c r="AT315" s="971"/>
      <c r="AU315" s="971"/>
      <c r="AV315" s="971"/>
      <c r="AW315" s="95"/>
    </row>
    <row r="316" spans="3:49" ht="20.100000000000001" customHeight="1">
      <c r="C316" s="1031"/>
      <c r="D316" s="1032"/>
      <c r="E316" s="1030" t="s">
        <v>508</v>
      </c>
      <c r="F316" s="992"/>
      <c r="G316" s="992"/>
      <c r="H316" s="992"/>
      <c r="I316" s="992"/>
      <c r="J316" s="992"/>
      <c r="K316" s="992"/>
      <c r="L316" s="992"/>
      <c r="M316" s="992"/>
      <c r="N316" s="992"/>
      <c r="O316" s="992"/>
      <c r="P316" s="992"/>
      <c r="Q316" s="992"/>
      <c r="R316" s="992"/>
      <c r="S316" s="992"/>
      <c r="T316" s="992"/>
      <c r="U316" s="992"/>
      <c r="V316" s="992"/>
      <c r="W316" s="992"/>
      <c r="X316" s="992"/>
      <c r="Y316" s="992"/>
      <c r="Z316" s="992"/>
      <c r="AA316" s="992"/>
      <c r="AB316" s="992"/>
      <c r="AC316" s="992"/>
      <c r="AD316" s="992"/>
      <c r="AE316" s="992"/>
      <c r="AF316" s="992"/>
      <c r="AG316" s="992"/>
      <c r="AH316" s="992"/>
      <c r="AI316" s="992"/>
      <c r="AJ316" s="992"/>
      <c r="AK316" s="992"/>
      <c r="AL316" s="992"/>
      <c r="AM316" s="992"/>
      <c r="AN316" s="992"/>
      <c r="AO316" s="992"/>
      <c r="AP316" s="992"/>
      <c r="AQ316" s="992"/>
      <c r="AR316" s="992"/>
      <c r="AS316" s="992"/>
      <c r="AT316" s="992"/>
      <c r="AU316" s="992"/>
      <c r="AV316" s="992"/>
      <c r="AW316" s="95"/>
    </row>
    <row r="317" spans="3:49" ht="20.100000000000001" customHeight="1" thickBot="1">
      <c r="C317" s="969"/>
      <c r="D317" s="970"/>
      <c r="E317" s="991" t="s">
        <v>509</v>
      </c>
      <c r="F317" s="992"/>
      <c r="G317" s="992"/>
      <c r="H317" s="992"/>
      <c r="I317" s="992"/>
      <c r="J317" s="992"/>
      <c r="K317" s="992"/>
      <c r="L317" s="992"/>
      <c r="M317" s="992"/>
      <c r="N317" s="992"/>
      <c r="O317" s="992"/>
      <c r="P317" s="992"/>
      <c r="Q317" s="992"/>
      <c r="R317" s="992"/>
      <c r="S317" s="992"/>
      <c r="T317" s="992"/>
      <c r="U317" s="992"/>
      <c r="V317" s="992"/>
      <c r="W317" s="992"/>
      <c r="X317" s="992"/>
      <c r="Y317" s="992"/>
      <c r="Z317" s="992"/>
      <c r="AA317" s="992"/>
      <c r="AB317" s="992"/>
      <c r="AC317" s="992"/>
      <c r="AD317" s="992"/>
      <c r="AE317" s="992"/>
      <c r="AF317" s="992"/>
      <c r="AG317" s="992"/>
      <c r="AH317" s="992"/>
      <c r="AI317" s="992"/>
      <c r="AJ317" s="992"/>
      <c r="AK317" s="992"/>
      <c r="AL317" s="992"/>
      <c r="AM317" s="992"/>
      <c r="AN317" s="992"/>
      <c r="AO317" s="992"/>
      <c r="AP317" s="992"/>
      <c r="AQ317" s="992"/>
      <c r="AR317" s="992"/>
      <c r="AS317" s="992"/>
      <c r="AT317" s="992"/>
      <c r="AU317" s="992"/>
      <c r="AV317" s="992"/>
      <c r="AW317" s="95"/>
    </row>
  </sheetData>
  <sheetProtection algorithmName="SHA-512" hashValue="Mbs80d6ZiohpIO7ZAbRo8PQhV3xorLgOspdPyfHzasAhTd5HKxvG7tptyiOxrxOAkt48g/XnTkwfFANilv0VWQ==" saltValue="N1tqM0Cnd7Rfwf16sUI3rQ==" spinCount="100000" sheet="1" selectLockedCells="1"/>
  <protectedRanges>
    <protectedRange sqref="AO217 AO300:AO301 AO267" name="範囲116"/>
    <protectedRange sqref="AH217 AH300:AH301 AH267" name="範囲115"/>
  </protectedRanges>
  <mergeCells count="736">
    <mergeCell ref="C176:J179"/>
    <mergeCell ref="C301:AV301"/>
    <mergeCell ref="E259:J259"/>
    <mergeCell ref="K259:S259"/>
    <mergeCell ref="T259:U259"/>
    <mergeCell ref="V259:AA259"/>
    <mergeCell ref="AB259:AF259"/>
    <mergeCell ref="AG259:AN259"/>
    <mergeCell ref="AP259:AU259"/>
    <mergeCell ref="C245:G245"/>
    <mergeCell ref="H245:K245"/>
    <mergeCell ref="L245:AV245"/>
    <mergeCell ref="AN279:AV279"/>
    <mergeCell ref="J280:N280"/>
    <mergeCell ref="O280:AM280"/>
    <mergeCell ref="AN280:AV280"/>
    <mergeCell ref="J276:N276"/>
    <mergeCell ref="O276:AM276"/>
    <mergeCell ref="C215:F215"/>
    <mergeCell ref="L239:P239"/>
    <mergeCell ref="L248:AV248"/>
    <mergeCell ref="V261:AA261"/>
    <mergeCell ref="AP264:AU264"/>
    <mergeCell ref="AP263:AU263"/>
    <mergeCell ref="AP265:AU265"/>
    <mergeCell ref="AG264:AN264"/>
    <mergeCell ref="V264:AA264"/>
    <mergeCell ref="AB265:AF265"/>
    <mergeCell ref="AG265:AN265"/>
    <mergeCell ref="C218:AV218"/>
    <mergeCell ref="E223:L223"/>
    <mergeCell ref="E224:L224"/>
    <mergeCell ref="AR234:AV234"/>
    <mergeCell ref="Q239:AV239"/>
    <mergeCell ref="O221:AV222"/>
    <mergeCell ref="E263:J263"/>
    <mergeCell ref="L246:AV246"/>
    <mergeCell ref="C242:G242"/>
    <mergeCell ref="H242:K242"/>
    <mergeCell ref="L242:AV242"/>
    <mergeCell ref="AG255:AN255"/>
    <mergeCell ref="K264:S264"/>
    <mergeCell ref="AB264:AF264"/>
    <mergeCell ref="K262:S262"/>
    <mergeCell ref="AG235:AH237"/>
    <mergeCell ref="AE235:AF237"/>
    <mergeCell ref="J239:K239"/>
    <mergeCell ref="O227:AV228"/>
    <mergeCell ref="AO234:AQ234"/>
    <mergeCell ref="J234:Z234"/>
    <mergeCell ref="C232:T232"/>
    <mergeCell ref="C238:I239"/>
    <mergeCell ref="N240:Z240"/>
    <mergeCell ref="AA240:AG241"/>
    <mergeCell ref="AH240:AV241"/>
    <mergeCell ref="K255:S255"/>
    <mergeCell ref="AA234:AN234"/>
    <mergeCell ref="J238:K238"/>
    <mergeCell ref="H249:K249"/>
    <mergeCell ref="K253:S254"/>
    <mergeCell ref="T253:U254"/>
    <mergeCell ref="AK235:AL237"/>
    <mergeCell ref="AM235:AN237"/>
    <mergeCell ref="C235:I235"/>
    <mergeCell ref="C247:G247"/>
    <mergeCell ref="C236:I237"/>
    <mergeCell ref="C253:D266"/>
    <mergeCell ref="N241:Z241"/>
    <mergeCell ref="L238:AV238"/>
    <mergeCell ref="AR235:AV237"/>
    <mergeCell ref="AO235:AQ237"/>
    <mergeCell ref="H247:K247"/>
    <mergeCell ref="K155:L155"/>
    <mergeCell ref="M155:R155"/>
    <mergeCell ref="S155:T155"/>
    <mergeCell ref="E185:AV185"/>
    <mergeCell ref="K172:AV173"/>
    <mergeCell ref="AG266:AN266"/>
    <mergeCell ref="V266:AA266"/>
    <mergeCell ref="AN272:AV272"/>
    <mergeCell ref="J273:N273"/>
    <mergeCell ref="O273:AM273"/>
    <mergeCell ref="E261:J261"/>
    <mergeCell ref="J241:M241"/>
    <mergeCell ref="E256:J256"/>
    <mergeCell ref="K256:S256"/>
    <mergeCell ref="AP256:AU256"/>
    <mergeCell ref="L249:AV249"/>
    <mergeCell ref="C246:G246"/>
    <mergeCell ref="H246:K246"/>
    <mergeCell ref="C249:G249"/>
    <mergeCell ref="AP255:AU255"/>
    <mergeCell ref="G251:AV252"/>
    <mergeCell ref="AB253:AF254"/>
    <mergeCell ref="AG253:AV254"/>
    <mergeCell ref="G250:AL250"/>
    <mergeCell ref="K153:AV153"/>
    <mergeCell ref="K154:AV154"/>
    <mergeCell ref="J139:T139"/>
    <mergeCell ref="C143:J152"/>
    <mergeCell ref="K143:AV143"/>
    <mergeCell ref="C92:V92"/>
    <mergeCell ref="K88:AV90"/>
    <mergeCell ref="C86:J90"/>
    <mergeCell ref="K86:AJ86"/>
    <mergeCell ref="AK86:AM86"/>
    <mergeCell ref="N25:Z25"/>
    <mergeCell ref="C39:V39"/>
    <mergeCell ref="C49:J56"/>
    <mergeCell ref="C36:I36"/>
    <mergeCell ref="C37:I37"/>
    <mergeCell ref="J37:N37"/>
    <mergeCell ref="O37:R37"/>
    <mergeCell ref="S37:U37"/>
    <mergeCell ref="V37:AA37"/>
    <mergeCell ref="C33:AV33"/>
    <mergeCell ref="C34:D34"/>
    <mergeCell ref="E34:I34"/>
    <mergeCell ref="AA34:AE34"/>
    <mergeCell ref="AF34:AG34"/>
    <mergeCell ref="AH34:AL34"/>
    <mergeCell ref="AI35:AO35"/>
    <mergeCell ref="AP35:AS35"/>
    <mergeCell ref="AA25:AD25"/>
    <mergeCell ref="AE25:AV25"/>
    <mergeCell ref="AM34:AN34"/>
    <mergeCell ref="AO34:AV34"/>
    <mergeCell ref="AT35:AV35"/>
    <mergeCell ref="J34:K34"/>
    <mergeCell ref="AO23:AU23"/>
    <mergeCell ref="J22:M22"/>
    <mergeCell ref="J19:M20"/>
    <mergeCell ref="N21:Z21"/>
    <mergeCell ref="AA21:AD21"/>
    <mergeCell ref="K184:AJ184"/>
    <mergeCell ref="J23:M23"/>
    <mergeCell ref="J24:M24"/>
    <mergeCell ref="N24:Z24"/>
    <mergeCell ref="AA24:AH24"/>
    <mergeCell ref="N19:O19"/>
    <mergeCell ref="N23:Z23"/>
    <mergeCell ref="AA23:AB23"/>
    <mergeCell ref="AC23:AE23"/>
    <mergeCell ref="AF23:AG23"/>
    <mergeCell ref="AH23:AI23"/>
    <mergeCell ref="AE21:AV21"/>
    <mergeCell ref="N22:Z22"/>
    <mergeCell ref="AA22:AD22"/>
    <mergeCell ref="AE22:AV22"/>
    <mergeCell ref="N20:O20"/>
    <mergeCell ref="P20:T20"/>
    <mergeCell ref="U20:AV20"/>
    <mergeCell ref="J25:M25"/>
    <mergeCell ref="C210:F210"/>
    <mergeCell ref="G210:M210"/>
    <mergeCell ref="AE206:AO206"/>
    <mergeCell ref="AE207:AO207"/>
    <mergeCell ref="U207:AD207"/>
    <mergeCell ref="C213:F213"/>
    <mergeCell ref="AW192:AW193"/>
    <mergeCell ref="U206:AD206"/>
    <mergeCell ref="AW13:AW14"/>
    <mergeCell ref="O36:R36"/>
    <mergeCell ref="S36:U36"/>
    <mergeCell ref="AF37:AV37"/>
    <mergeCell ref="C35:I35"/>
    <mergeCell ref="J35:N35"/>
    <mergeCell ref="O35:R35"/>
    <mergeCell ref="L34:Q34"/>
    <mergeCell ref="R34:S34"/>
    <mergeCell ref="T34:X34"/>
    <mergeCell ref="C19:I21"/>
    <mergeCell ref="J21:M21"/>
    <mergeCell ref="P19:AV19"/>
    <mergeCell ref="AI24:AV24"/>
    <mergeCell ref="AJ23:AK23"/>
    <mergeCell ref="AL23:AN23"/>
    <mergeCell ref="C269:I283"/>
    <mergeCell ref="AN283:AV283"/>
    <mergeCell ref="T266:U266"/>
    <mergeCell ref="AN275:AV275"/>
    <mergeCell ref="AN274:AV274"/>
    <mergeCell ref="AN290:AP290"/>
    <mergeCell ref="AQ290:AV290"/>
    <mergeCell ref="AT250:AV250"/>
    <mergeCell ref="AW200:AW201"/>
    <mergeCell ref="C203:I203"/>
    <mergeCell ref="J203:O203"/>
    <mergeCell ref="P203:AV203"/>
    <mergeCell ref="U213:AD213"/>
    <mergeCell ref="U214:AD214"/>
    <mergeCell ref="U215:AD215"/>
    <mergeCell ref="U216:AD216"/>
    <mergeCell ref="AP206:AV206"/>
    <mergeCell ref="AP207:AV207"/>
    <mergeCell ref="AP210:AV210"/>
    <mergeCell ref="AP211:AV211"/>
    <mergeCell ref="AP212:AV212"/>
    <mergeCell ref="AP213:AV213"/>
    <mergeCell ref="AP214:AV214"/>
    <mergeCell ref="AP215:AV215"/>
    <mergeCell ref="K291:AV291"/>
    <mergeCell ref="T294:Y294"/>
    <mergeCell ref="M223:N224"/>
    <mergeCell ref="O223:AV224"/>
    <mergeCell ref="V255:AA255"/>
    <mergeCell ref="U211:AD211"/>
    <mergeCell ref="AN276:AV276"/>
    <mergeCell ref="J283:N283"/>
    <mergeCell ref="O283:AM283"/>
    <mergeCell ref="AP266:AU266"/>
    <mergeCell ref="N213:T213"/>
    <mergeCell ref="N211:T211"/>
    <mergeCell ref="K265:S265"/>
    <mergeCell ref="T265:U265"/>
    <mergeCell ref="E266:J266"/>
    <mergeCell ref="AB266:AF266"/>
    <mergeCell ref="V265:AA265"/>
    <mergeCell ref="T258:U258"/>
    <mergeCell ref="AG261:AN261"/>
    <mergeCell ref="E228:L228"/>
    <mergeCell ref="E229:L229"/>
    <mergeCell ref="M229:N230"/>
    <mergeCell ref="O229:AV230"/>
    <mergeCell ref="E230:L230"/>
    <mergeCell ref="AX189:AZ189"/>
    <mergeCell ref="K177:AV179"/>
    <mergeCell ref="K174:AV175"/>
    <mergeCell ref="C189:AV191"/>
    <mergeCell ref="K176:AV176"/>
    <mergeCell ref="C180:D185"/>
    <mergeCell ref="E180:J180"/>
    <mergeCell ref="K180:W180"/>
    <mergeCell ref="X180:AJ180"/>
    <mergeCell ref="AK180:AV180"/>
    <mergeCell ref="E181:J181"/>
    <mergeCell ref="K181:S181"/>
    <mergeCell ref="T181:W181"/>
    <mergeCell ref="X181:AF181"/>
    <mergeCell ref="AG181:AJ181"/>
    <mergeCell ref="AK181:AR181"/>
    <mergeCell ref="AS181:AV181"/>
    <mergeCell ref="F182:J182"/>
    <mergeCell ref="E184:J184"/>
    <mergeCell ref="K182:S182"/>
    <mergeCell ref="T182:W182"/>
    <mergeCell ref="X182:AF182"/>
    <mergeCell ref="AG182:AJ182"/>
    <mergeCell ref="C172:J175"/>
    <mergeCell ref="AW194:AW196"/>
    <mergeCell ref="AS182:AV182"/>
    <mergeCell ref="F183:J183"/>
    <mergeCell ref="K183:S183"/>
    <mergeCell ref="C223:D226"/>
    <mergeCell ref="L236:Q237"/>
    <mergeCell ref="T236:Z237"/>
    <mergeCell ref="J235:K235"/>
    <mergeCell ref="L235:Q235"/>
    <mergeCell ref="R235:S235"/>
    <mergeCell ref="T235:Z235"/>
    <mergeCell ref="C227:D230"/>
    <mergeCell ref="E227:L227"/>
    <mergeCell ref="M227:N228"/>
    <mergeCell ref="E225:L225"/>
    <mergeCell ref="M225:N226"/>
    <mergeCell ref="O225:AV226"/>
    <mergeCell ref="E226:L226"/>
    <mergeCell ref="AA235:AD237"/>
    <mergeCell ref="C231:T231"/>
    <mergeCell ref="J236:K237"/>
    <mergeCell ref="R236:S237"/>
    <mergeCell ref="C219:AV220"/>
    <mergeCell ref="AI235:AJ237"/>
    <mergeCell ref="E264:J264"/>
    <mergeCell ref="AO267:AQ267"/>
    <mergeCell ref="AK267:AN267"/>
    <mergeCell ref="AN282:AV282"/>
    <mergeCell ref="O278:AM278"/>
    <mergeCell ref="AN278:AV278"/>
    <mergeCell ref="J271:N271"/>
    <mergeCell ref="T264:U264"/>
    <mergeCell ref="E305:S308"/>
    <mergeCell ref="J282:N282"/>
    <mergeCell ref="O282:AM282"/>
    <mergeCell ref="K294:L294"/>
    <mergeCell ref="AB287:AH287"/>
    <mergeCell ref="C294:J295"/>
    <mergeCell ref="M294:O294"/>
    <mergeCell ref="P294:Q294"/>
    <mergeCell ref="R294:S294"/>
    <mergeCell ref="C300:X300"/>
    <mergeCell ref="AH300:AJ300"/>
    <mergeCell ref="AK300:AN300"/>
    <mergeCell ref="AO300:AQ300"/>
    <mergeCell ref="AR300:AV300"/>
    <mergeCell ref="AK294:AU294"/>
    <mergeCell ref="E265:J265"/>
    <mergeCell ref="AR267:AV267"/>
    <mergeCell ref="J269:N269"/>
    <mergeCell ref="C267:X267"/>
    <mergeCell ref="Y267:AC267"/>
    <mergeCell ref="O271:AM271"/>
    <mergeCell ref="E316:AV316"/>
    <mergeCell ref="T315:AV315"/>
    <mergeCell ref="C316:D316"/>
    <mergeCell ref="C302:AV302"/>
    <mergeCell ref="T310:AV310"/>
    <mergeCell ref="E309:S315"/>
    <mergeCell ref="AN271:AV271"/>
    <mergeCell ref="J272:N272"/>
    <mergeCell ref="O272:AM272"/>
    <mergeCell ref="O270:AM270"/>
    <mergeCell ref="AN270:AV270"/>
    <mergeCell ref="J274:N274"/>
    <mergeCell ref="O274:AM274"/>
    <mergeCell ref="O269:AM269"/>
    <mergeCell ref="AN269:AV269"/>
    <mergeCell ref="J270:N270"/>
    <mergeCell ref="K289:AV289"/>
    <mergeCell ref="K292:Q292"/>
    <mergeCell ref="U292:X292"/>
    <mergeCell ref="J278:N278"/>
    <mergeCell ref="J277:N277"/>
    <mergeCell ref="AN277:AV277"/>
    <mergeCell ref="T313:AV313"/>
    <mergeCell ref="T314:AV314"/>
    <mergeCell ref="T311:AV311"/>
    <mergeCell ref="AN297:AP297"/>
    <mergeCell ref="AQ297:AV297"/>
    <mergeCell ref="P288:Y288"/>
    <mergeCell ref="Z288:AA288"/>
    <mergeCell ref="AB288:AH288"/>
    <mergeCell ref="AI288:AV288"/>
    <mergeCell ref="AB292:AE292"/>
    <mergeCell ref="AF292:AL292"/>
    <mergeCell ref="AI294:AJ294"/>
    <mergeCell ref="AT299:AV299"/>
    <mergeCell ref="K299:Q299"/>
    <mergeCell ref="AB299:AE299"/>
    <mergeCell ref="AF299:AL299"/>
    <mergeCell ref="AM299:AO299"/>
    <mergeCell ref="P295:Y295"/>
    <mergeCell ref="C298:J298"/>
    <mergeCell ref="K298:AV298"/>
    <mergeCell ref="C292:J292"/>
    <mergeCell ref="AB294:AH294"/>
    <mergeCell ref="Y300:AC300"/>
    <mergeCell ref="AD300:AG300"/>
    <mergeCell ref="E317:AV317"/>
    <mergeCell ref="C58:R58"/>
    <mergeCell ref="K59:AV59"/>
    <mergeCell ref="K60:AV60"/>
    <mergeCell ref="K61:AV61"/>
    <mergeCell ref="K62:AQ62"/>
    <mergeCell ref="AR62:AV62"/>
    <mergeCell ref="K74:AV74"/>
    <mergeCell ref="K75:M75"/>
    <mergeCell ref="N75:AC75"/>
    <mergeCell ref="O277:AM277"/>
    <mergeCell ref="K266:S266"/>
    <mergeCell ref="C244:G244"/>
    <mergeCell ref="H244:K244"/>
    <mergeCell ref="L244:AV244"/>
    <mergeCell ref="C309:D315"/>
    <mergeCell ref="C234:I234"/>
    <mergeCell ref="AH267:AJ267"/>
    <mergeCell ref="Y292:AA292"/>
    <mergeCell ref="AM292:AO292"/>
    <mergeCell ref="C305:D308"/>
    <mergeCell ref="AD267:AG267"/>
    <mergeCell ref="K290:AE290"/>
    <mergeCell ref="AF290:AH290"/>
    <mergeCell ref="AI290:AM290"/>
    <mergeCell ref="C289:J290"/>
    <mergeCell ref="C317:D317"/>
    <mergeCell ref="T309:AV309"/>
    <mergeCell ref="T312:AV312"/>
    <mergeCell ref="O281:AM281"/>
    <mergeCell ref="AN281:AV281"/>
    <mergeCell ref="Z287:AA287"/>
    <mergeCell ref="T308:AV308"/>
    <mergeCell ref="C291:J291"/>
    <mergeCell ref="Z294:AA294"/>
    <mergeCell ref="K295:L295"/>
    <mergeCell ref="M295:O295"/>
    <mergeCell ref="C299:J299"/>
    <mergeCell ref="AP299:AS299"/>
    <mergeCell ref="C296:J297"/>
    <mergeCell ref="K296:AV296"/>
    <mergeCell ref="K297:AE297"/>
    <mergeCell ref="C303:AV304"/>
    <mergeCell ref="T307:AV307"/>
    <mergeCell ref="AP292:AS292"/>
    <mergeCell ref="T305:AV305"/>
    <mergeCell ref="T306:AV306"/>
    <mergeCell ref="J275:N275"/>
    <mergeCell ref="O275:AM275"/>
    <mergeCell ref="AN273:AV273"/>
    <mergeCell ref="C286:AV286"/>
    <mergeCell ref="C287:J288"/>
    <mergeCell ref="T287:Y287"/>
    <mergeCell ref="J279:N279"/>
    <mergeCell ref="O279:AM279"/>
    <mergeCell ref="K287:L287"/>
    <mergeCell ref="K288:L288"/>
    <mergeCell ref="M287:O287"/>
    <mergeCell ref="M288:O288"/>
    <mergeCell ref="P287:Q287"/>
    <mergeCell ref="R287:S287"/>
    <mergeCell ref="AT292:AV292"/>
    <mergeCell ref="R292:T292"/>
    <mergeCell ref="AI287:AJ287"/>
    <mergeCell ref="AK287:AU287"/>
    <mergeCell ref="J281:N281"/>
    <mergeCell ref="R299:T299"/>
    <mergeCell ref="U299:X299"/>
    <mergeCell ref="Y299:AA299"/>
    <mergeCell ref="C13:I13"/>
    <mergeCell ref="J13:AV13"/>
    <mergeCell ref="J14:M15"/>
    <mergeCell ref="J16:M16"/>
    <mergeCell ref="N16:Z16"/>
    <mergeCell ref="N14:O14"/>
    <mergeCell ref="P14:AV14"/>
    <mergeCell ref="U15:AV15"/>
    <mergeCell ref="C14:I18"/>
    <mergeCell ref="J18:O18"/>
    <mergeCell ref="P18:AV18"/>
    <mergeCell ref="P15:T15"/>
    <mergeCell ref="N15:O15"/>
    <mergeCell ref="AA16:AD16"/>
    <mergeCell ref="AE16:AV16"/>
    <mergeCell ref="J17:M17"/>
    <mergeCell ref="N17:Z17"/>
    <mergeCell ref="AA17:AD17"/>
    <mergeCell ref="AE17:AV17"/>
    <mergeCell ref="C4:AV4"/>
    <mergeCell ref="C5:L5"/>
    <mergeCell ref="M5:O5"/>
    <mergeCell ref="P5:AA5"/>
    <mergeCell ref="AB5:AE5"/>
    <mergeCell ref="AF5:AH5"/>
    <mergeCell ref="AI5:AV5"/>
    <mergeCell ref="C12:I12"/>
    <mergeCell ref="J12:AV12"/>
    <mergeCell ref="C2:AV2"/>
    <mergeCell ref="AA3:AD3"/>
    <mergeCell ref="AE3:AH3"/>
    <mergeCell ref="AI3:AL3"/>
    <mergeCell ref="AM3:AN3"/>
    <mergeCell ref="AO3:AP3"/>
    <mergeCell ref="AQ3:AR3"/>
    <mergeCell ref="AS3:AT3"/>
    <mergeCell ref="AU3:AV3"/>
    <mergeCell ref="E3:N3"/>
    <mergeCell ref="O3:Q3"/>
    <mergeCell ref="C8:L8"/>
    <mergeCell ref="C9:I9"/>
    <mergeCell ref="J9:AV9"/>
    <mergeCell ref="C10:I10"/>
    <mergeCell ref="J10:AV10"/>
    <mergeCell ref="C11:I11"/>
    <mergeCell ref="J11:AV11"/>
    <mergeCell ref="C6:AV6"/>
    <mergeCell ref="C7:L7"/>
    <mergeCell ref="M7:O7"/>
    <mergeCell ref="P7:AA7"/>
    <mergeCell ref="AB7:AE7"/>
    <mergeCell ref="AF7:AH7"/>
    <mergeCell ref="AI7:AV7"/>
    <mergeCell ref="AW62:AW63"/>
    <mergeCell ref="AW66:AW68"/>
    <mergeCell ref="AX93:BA93"/>
    <mergeCell ref="C94:AK94"/>
    <mergeCell ref="AL94:AV94"/>
    <mergeCell ref="C95:D103"/>
    <mergeCell ref="E95:AK103"/>
    <mergeCell ref="AL95:AV103"/>
    <mergeCell ref="C104:D114"/>
    <mergeCell ref="E104:AK114"/>
    <mergeCell ref="AL104:AV114"/>
    <mergeCell ref="K84:AV84"/>
    <mergeCell ref="K85:AV85"/>
    <mergeCell ref="K80:L80"/>
    <mergeCell ref="M80:S80"/>
    <mergeCell ref="T80:U80"/>
    <mergeCell ref="V80:AB80"/>
    <mergeCell ref="AC80:AD80"/>
    <mergeCell ref="AE80:AK80"/>
    <mergeCell ref="AL80:AM80"/>
    <mergeCell ref="AN80:AV80"/>
    <mergeCell ref="AN86:AP86"/>
    <mergeCell ref="V81:AB81"/>
    <mergeCell ref="AC81:AD81"/>
    <mergeCell ref="AO250:AQ250"/>
    <mergeCell ref="L243:AV243"/>
    <mergeCell ref="C240:I241"/>
    <mergeCell ref="J240:M240"/>
    <mergeCell ref="V256:AA256"/>
    <mergeCell ref="V253:AA254"/>
    <mergeCell ref="AB255:AF255"/>
    <mergeCell ref="AB258:AF258"/>
    <mergeCell ref="E255:J255"/>
    <mergeCell ref="AM250:AN250"/>
    <mergeCell ref="C243:G243"/>
    <mergeCell ref="C250:F252"/>
    <mergeCell ref="AR250:AS250"/>
    <mergeCell ref="E253:J254"/>
    <mergeCell ref="AB256:AF256"/>
    <mergeCell ref="AG256:AN256"/>
    <mergeCell ref="T255:U255"/>
    <mergeCell ref="K257:S257"/>
    <mergeCell ref="L247:AV247"/>
    <mergeCell ref="C248:G248"/>
    <mergeCell ref="H248:K248"/>
    <mergeCell ref="T256:U256"/>
    <mergeCell ref="E257:J257"/>
    <mergeCell ref="V257:AA257"/>
    <mergeCell ref="Z295:AA295"/>
    <mergeCell ref="AB295:AH295"/>
    <mergeCell ref="AI295:AV295"/>
    <mergeCell ref="AF297:AH297"/>
    <mergeCell ref="AI297:AM297"/>
    <mergeCell ref="AP262:AU262"/>
    <mergeCell ref="E260:J260"/>
    <mergeCell ref="AP257:AU257"/>
    <mergeCell ref="AB257:AF257"/>
    <mergeCell ref="AG257:AN257"/>
    <mergeCell ref="AP261:AU261"/>
    <mergeCell ref="E262:J262"/>
    <mergeCell ref="AB260:AF260"/>
    <mergeCell ref="K260:S260"/>
    <mergeCell ref="V260:AA260"/>
    <mergeCell ref="AG258:AN258"/>
    <mergeCell ref="T262:U262"/>
    <mergeCell ref="AG260:AN260"/>
    <mergeCell ref="AB261:AF261"/>
    <mergeCell ref="V258:AA258"/>
    <mergeCell ref="T257:U257"/>
    <mergeCell ref="K258:S258"/>
    <mergeCell ref="AP260:AU260"/>
    <mergeCell ref="AP258:AU258"/>
    <mergeCell ref="AO217:AQ217"/>
    <mergeCell ref="G208:M208"/>
    <mergeCell ref="N208:T208"/>
    <mergeCell ref="U208:AD208"/>
    <mergeCell ref="AE209:AO209"/>
    <mergeCell ref="AP209:AV209"/>
    <mergeCell ref="G214:M214"/>
    <mergeCell ref="AE208:AO208"/>
    <mergeCell ref="AE216:AO216"/>
    <mergeCell ref="N212:T212"/>
    <mergeCell ref="G215:M215"/>
    <mergeCell ref="U212:AD212"/>
    <mergeCell ref="AP208:AV208"/>
    <mergeCell ref="N215:T215"/>
    <mergeCell ref="G211:M211"/>
    <mergeCell ref="G213:M213"/>
    <mergeCell ref="N214:T214"/>
    <mergeCell ref="K261:S261"/>
    <mergeCell ref="T261:U261"/>
    <mergeCell ref="AB263:AF263"/>
    <mergeCell ref="AG263:AN263"/>
    <mergeCell ref="K263:S263"/>
    <mergeCell ref="T263:U263"/>
    <mergeCell ref="V263:AA263"/>
    <mergeCell ref="E258:J258"/>
    <mergeCell ref="C221:N222"/>
    <mergeCell ref="V262:AA262"/>
    <mergeCell ref="AB262:AF262"/>
    <mergeCell ref="AG262:AN262"/>
    <mergeCell ref="T260:U260"/>
    <mergeCell ref="H243:K243"/>
    <mergeCell ref="G212:M212"/>
    <mergeCell ref="G207:M207"/>
    <mergeCell ref="C207:F207"/>
    <mergeCell ref="K156:L156"/>
    <mergeCell ref="C216:F216"/>
    <mergeCell ref="G216:M216"/>
    <mergeCell ref="C208:F208"/>
    <mergeCell ref="C212:F212"/>
    <mergeCell ref="AR217:AV217"/>
    <mergeCell ref="N216:T216"/>
    <mergeCell ref="AD217:AG217"/>
    <mergeCell ref="AE210:AO210"/>
    <mergeCell ref="AE211:AO211"/>
    <mergeCell ref="AH217:AJ217"/>
    <mergeCell ref="AP216:AV216"/>
    <mergeCell ref="C217:X217"/>
    <mergeCell ref="Y217:AC217"/>
    <mergeCell ref="N210:T210"/>
    <mergeCell ref="AK217:AN217"/>
    <mergeCell ref="AE212:AO212"/>
    <mergeCell ref="AE213:AO213"/>
    <mergeCell ref="AE214:AO214"/>
    <mergeCell ref="AE215:AO215"/>
    <mergeCell ref="U210:AD210"/>
    <mergeCell ref="AC139:AV139"/>
    <mergeCell ref="AL115:AV115"/>
    <mergeCell ref="C116:D125"/>
    <mergeCell ref="AL127:AV136"/>
    <mergeCell ref="C126:AK126"/>
    <mergeCell ref="C211:F211"/>
    <mergeCell ref="C214:F214"/>
    <mergeCell ref="J27:N27"/>
    <mergeCell ref="O27:R27"/>
    <mergeCell ref="T27:U27"/>
    <mergeCell ref="W27:X27"/>
    <mergeCell ref="AA27:AJ27"/>
    <mergeCell ref="K41:AV41"/>
    <mergeCell ref="K42:AV48"/>
    <mergeCell ref="AI155:AJ155"/>
    <mergeCell ref="AK155:AV155"/>
    <mergeCell ref="AT83:AV83"/>
    <mergeCell ref="K49:AV49"/>
    <mergeCell ref="C84:J85"/>
    <mergeCell ref="AF35:AH35"/>
    <mergeCell ref="K63:AV64"/>
    <mergeCell ref="AD75:AF75"/>
    <mergeCell ref="K81:L81"/>
    <mergeCell ref="M81:S81"/>
    <mergeCell ref="C209:F209"/>
    <mergeCell ref="G209:M209"/>
    <mergeCell ref="N209:T209"/>
    <mergeCell ref="U209:AD209"/>
    <mergeCell ref="M156:R156"/>
    <mergeCell ref="S156:T156"/>
    <mergeCell ref="U156:Z156"/>
    <mergeCell ref="AA156:AU156"/>
    <mergeCell ref="K157:AV157"/>
    <mergeCell ref="K158:AV163"/>
    <mergeCell ref="K164:L168"/>
    <mergeCell ref="M164:AV164"/>
    <mergeCell ref="M165:AV168"/>
    <mergeCell ref="X183:AF183"/>
    <mergeCell ref="AG183:AJ183"/>
    <mergeCell ref="AK183:AR183"/>
    <mergeCell ref="N205:T205"/>
    <mergeCell ref="AP205:AV205"/>
    <mergeCell ref="AE205:AO205"/>
    <mergeCell ref="U205:AD205"/>
    <mergeCell ref="N207:T207"/>
    <mergeCell ref="AK184:AV184"/>
    <mergeCell ref="AK182:AR182"/>
    <mergeCell ref="C192:AV199"/>
    <mergeCell ref="C115:AK115"/>
    <mergeCell ref="C127:D136"/>
    <mergeCell ref="E127:AK136"/>
    <mergeCell ref="J138:T138"/>
    <mergeCell ref="K77:AV78"/>
    <mergeCell ref="K79:AV79"/>
    <mergeCell ref="K51:AV56"/>
    <mergeCell ref="AA28:AK28"/>
    <mergeCell ref="AL28:AS28"/>
    <mergeCell ref="T81:U81"/>
    <mergeCell ref="AE81:AK81"/>
    <mergeCell ref="AL81:AM81"/>
    <mergeCell ref="AN81:AV81"/>
    <mergeCell ref="K82:L82"/>
    <mergeCell ref="M82:O82"/>
    <mergeCell ref="P82:AU82"/>
    <mergeCell ref="K83:AS83"/>
    <mergeCell ref="C59:J83"/>
    <mergeCell ref="AG75:AV75"/>
    <mergeCell ref="AB35:AE35"/>
    <mergeCell ref="AK27:AS27"/>
    <mergeCell ref="AT27:AV27"/>
    <mergeCell ref="J28:Z28"/>
    <mergeCell ref="C206:F206"/>
    <mergeCell ref="N206:T206"/>
    <mergeCell ref="G206:M206"/>
    <mergeCell ref="T183:W183"/>
    <mergeCell ref="AS183:AV183"/>
    <mergeCell ref="C200:AV202"/>
    <mergeCell ref="G205:M205"/>
    <mergeCell ref="C205:F205"/>
    <mergeCell ref="AQ86:AS86"/>
    <mergeCell ref="K87:AV87"/>
    <mergeCell ref="AT86:AV86"/>
    <mergeCell ref="C93:AV93"/>
    <mergeCell ref="C138:I139"/>
    <mergeCell ref="K144:AV152"/>
    <mergeCell ref="U138:AB139"/>
    <mergeCell ref="AC138:AV138"/>
    <mergeCell ref="AL126:AV126"/>
    <mergeCell ref="E116:AK125"/>
    <mergeCell ref="AL116:AV125"/>
    <mergeCell ref="C137:AV137"/>
    <mergeCell ref="C40:J48"/>
    <mergeCell ref="AT28:AV28"/>
    <mergeCell ref="C29:I29"/>
    <mergeCell ref="J29:K29"/>
    <mergeCell ref="L29:V29"/>
    <mergeCell ref="W29:X29"/>
    <mergeCell ref="Y29:AH29"/>
    <mergeCell ref="AI29:AJ29"/>
    <mergeCell ref="AK29:AV29"/>
    <mergeCell ref="K40:AV40"/>
    <mergeCell ref="C26:I28"/>
    <mergeCell ref="J26:N26"/>
    <mergeCell ref="O26:R26"/>
    <mergeCell ref="T26:U26"/>
    <mergeCell ref="W26:X26"/>
    <mergeCell ref="AA26:AJ26"/>
    <mergeCell ref="AK26:AS26"/>
    <mergeCell ref="AT26:AV26"/>
    <mergeCell ref="C30:I32"/>
    <mergeCell ref="J30:AV30"/>
    <mergeCell ref="J31:AV32"/>
    <mergeCell ref="Y34:Z34"/>
    <mergeCell ref="S35:U35"/>
    <mergeCell ref="V35:AA35"/>
    <mergeCell ref="C22:I25"/>
    <mergeCell ref="C285:V285"/>
    <mergeCell ref="C188:AV188"/>
    <mergeCell ref="C204:F204"/>
    <mergeCell ref="G204:M204"/>
    <mergeCell ref="AE204:AO204"/>
    <mergeCell ref="AP204:AV204"/>
    <mergeCell ref="C140:AV140"/>
    <mergeCell ref="C141:I141"/>
    <mergeCell ref="J141:AV141"/>
    <mergeCell ref="C153:J168"/>
    <mergeCell ref="K50:AV50"/>
    <mergeCell ref="C171:AV171"/>
    <mergeCell ref="N204:T204"/>
    <mergeCell ref="U204:AD204"/>
    <mergeCell ref="U155:Z155"/>
    <mergeCell ref="AA155:AB155"/>
    <mergeCell ref="AC155:AH155"/>
    <mergeCell ref="AB37:AE37"/>
    <mergeCell ref="K65:AV73"/>
    <mergeCell ref="C38:I38"/>
    <mergeCell ref="J38:P38"/>
    <mergeCell ref="AA38:AJ38"/>
    <mergeCell ref="K76:AV76"/>
  </mergeCells>
  <phoneticPr fontId="1"/>
  <dataValidations count="28">
    <dataValidation type="list" allowBlank="1" showInputMessage="1" showErrorMessage="1" sqref="AF23:AG23 AJ23:AK23 K75:M75 AA23:AB23 AD75:AF75 C305:D317 AM34 C34 AF34 J34 R34 Y34 AI29:AJ29 J29:K29 W29:X29 AT83" xr:uid="{00000000-0002-0000-0100-000000000000}">
      <formula1>"○"</formula1>
    </dataValidation>
    <dataValidation type="list" allowBlank="1" showInputMessage="1" showErrorMessage="1" sqref="AR250:AS250 AM250:AN250 R287:S287 AO300:AQ300 AH217:AJ217 AO267:AQ267 AN297:AP297 S156 K155:L155 S155:T155 K156 Z287:AA288 AF290:AH290 AN290:AP290 AH300:AJ300 AH267:AJ267 AN86:AP86 AT86:AV86 AA155:AB155 AI155:AJ155 AI287:AJ287 K287:L288 R294:S294 AI294:AJ294 K294:L295 Z294:AA295 AF297:AH297 AO217:AQ217"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235 V255:AF255 AB256:AB266 V256:V266 W261:AA266 AC261:AF266"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80:AM81 T80:U81 K80:L81 AC80:AD81 K82" xr:uid="{00000000-0002-0000-0100-000005000000}">
      <formula1>"○,◎"</formula1>
    </dataValidation>
    <dataValidation type="list" allowBlank="1" showInputMessage="1" showErrorMessage="1" sqref="AP205:AV216" xr:uid="{00000000-0002-0000-0100-000006000000}">
      <formula1>"実績有,新規（内諾済）,新規（今後調整）"</formula1>
    </dataValidation>
    <dataValidation type="list" allowBlank="1" showInputMessage="1" showErrorMessage="1" sqref="K60:AV60" xr:uid="{00000000-0002-0000-0100-000007000000}">
      <formula1>$BJ$59:$BJ$74</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1:AV32" xr:uid="{00000000-0002-0000-0100-000009000000}">
      <formula1>400</formula1>
    </dataValidation>
    <dataValidation type="textLength" operator="lessThanOrEqual" allowBlank="1" showInputMessage="1" showErrorMessage="1" sqref="K51:AV56 C192:AV199 K42:AV48" xr:uid="{00000000-0002-0000-0100-00000A000000}">
      <formula1>670</formula1>
    </dataValidation>
    <dataValidation type="textLength" operator="lessThanOrEqual" allowBlank="1" showInputMessage="1" showErrorMessage="1" sqref="K62:AQ62" xr:uid="{00000000-0002-0000-0100-00000B000000}">
      <formula1>30</formula1>
    </dataValidation>
    <dataValidation type="textLength" operator="lessThanOrEqual" allowBlank="1" showInputMessage="1" showErrorMessage="1" sqref="K65:AV73 O223:AV230" xr:uid="{00000000-0002-0000-0100-00000C000000}">
      <formula1>320</formula1>
    </dataValidation>
    <dataValidation type="textLength" operator="lessThanOrEqual" allowBlank="1" showInputMessage="1" showErrorMessage="1" sqref="K77:AV78" xr:uid="{00000000-0002-0000-0100-00000D000000}">
      <formula1>200</formula1>
    </dataValidation>
    <dataValidation type="textLength" operator="lessThanOrEqual" allowBlank="1" showInputMessage="1" showErrorMessage="1" sqref="K88:AV90" xr:uid="{00000000-0002-0000-0100-00000E000000}">
      <formula1>270</formula1>
    </dataValidation>
    <dataValidation type="textLength" operator="lessThanOrEqual" allowBlank="1" showInputMessage="1" showErrorMessage="1" sqref="E95:AK114 E127:AK136 E116:AK125" xr:uid="{00000000-0002-0000-0100-00000F000000}">
      <formula1>1400</formula1>
    </dataValidation>
    <dataValidation type="textLength" operator="lessThanOrEqual" allowBlank="1" showInputMessage="1" showErrorMessage="1" sqref="AL127:AV136 AL95:AV114 AL116:AV125" xr:uid="{00000000-0002-0000-0100-000010000000}">
      <formula1>450</formula1>
    </dataValidation>
    <dataValidation type="textLength" operator="lessThanOrEqual" allowBlank="1" showInputMessage="1" showErrorMessage="1" sqref="J139:T139" xr:uid="{00000000-0002-0000-0100-000011000000}">
      <formula1>120</formula1>
    </dataValidation>
    <dataValidation type="textLength" operator="lessThanOrEqual" allowBlank="1" showInputMessage="1" showErrorMessage="1" sqref="AC139:AV139" xr:uid="{00000000-0002-0000-0100-000012000000}">
      <formula1>220</formula1>
    </dataValidation>
    <dataValidation type="textLength" operator="lessThanOrEqual" allowBlank="1" showInputMessage="1" showErrorMessage="1" sqref="K177:AV179 K174:AV175 U156 K144:AV152 AL154:AV154 AV156 K156 K154:AK155 M156 S156" xr:uid="{00000000-0002-0000-0100-000013000000}">
      <formula1>620</formula1>
    </dataValidation>
    <dataValidation type="textLength" operator="lessThanOrEqual" allowBlank="1" showInputMessage="1" showErrorMessage="1" sqref="M165:AV168" xr:uid="{00000000-0002-0000-0100-000014000000}">
      <formula1>300</formula1>
    </dataValidation>
    <dataValidation type="textLength" operator="lessThanOrEqual" allowBlank="1" showInputMessage="1" showErrorMessage="1" sqref="K158:AV163" xr:uid="{00000000-0002-0000-0100-000015000000}">
      <formula1>420</formula1>
    </dataValidation>
    <dataValidation type="textLength" allowBlank="1" showInputMessage="1" showErrorMessage="1" sqref="K85:AV85" xr:uid="{00000000-0002-0000-0100-000017000000}">
      <formula1>0</formula1>
      <formula2>220</formula2>
    </dataValidation>
    <dataValidation type="textLength" imeMode="off" operator="equal" allowBlank="1" showInputMessage="1" showErrorMessage="1" errorTitle="郵便番号" error="「xxx-xxxx」の形式で入力お願いします" promptTitle="郵便番号" prompt="「xxx-xxxx」の形式で入力お願いします" sqref="P19:AV19 L238:AR238" xr:uid="{343C92C3-412A-4C64-B66B-932B5395FED9}">
      <formula1>8</formula1>
    </dataValidation>
    <dataValidation imeMode="off" allowBlank="1" showInputMessage="1" showErrorMessage="1" sqref="N16:Z17 N21:Z21 AE21:AV21 N23:Z25 N240:Z241" xr:uid="{5211A0BA-3C81-450A-8367-E9DF420DE74A}"/>
    <dataValidation type="list" allowBlank="1" showInputMessage="1" sqref="P20:T20 P15:T15 L239:P239" xr:uid="{A36079C0-7FC8-4BB4-8D33-22B2E22D84AB}">
      <formula1>$AZ$15:$AZ$61</formula1>
    </dataValidation>
    <dataValidation type="textLength" operator="lessThanOrEqual" allowBlank="1" showInputMessage="1" showErrorMessage="1" sqref="J141:AV141" xr:uid="{3FEBC1FD-3147-4E31-AB6B-EF2EC6DAA51E}">
      <formula1>370</formula1>
    </dataValidation>
    <dataValidation type="list" allowBlank="1" showInputMessage="1" showErrorMessage="1" sqref="T255:U266" xr:uid="{447197B7-8F4D-4B4B-8E29-910C7556ABAB}">
      <formula1>"10代,20代,30代,40代,50代,60代,70代,80代,90代"</formula1>
    </dataValidation>
  </dataValidations>
  <hyperlinks>
    <hyperlink ref="AD300:AG300" location="別紙３!Print_Area" display="こちら" xr:uid="{00000000-0004-0000-0100-000000000000}"/>
    <hyperlink ref="AD267:AG267" location="別紙２!Print_Area" display="こちら" xr:uid="{00000000-0004-0000-0100-000001000000}"/>
    <hyperlink ref="AD217:AG217" location="別紙１!Print_Area" display="こちら" xr:uid="{00000000-0004-0000-0100-000002000000}"/>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22" manualBreakCount="22">
    <brk id="29" min="2" max="47" man="1"/>
    <brk id="38" min="2" max="47" man="1"/>
    <brk id="56" min="2" max="47" man="1"/>
    <brk id="83" min="2" max="47" man="1"/>
    <brk id="91" min="2" max="47" man="1"/>
    <brk id="114" min="2" max="47" man="1"/>
    <brk id="125" min="2" max="47" man="1"/>
    <brk id="136" min="2" max="47" man="1"/>
    <brk id="142" min="2" max="47" man="1"/>
    <brk id="152" min="2" max="47" man="1"/>
    <brk id="169" min="2" max="47" man="1"/>
    <brk id="175" min="2" max="47" man="1"/>
    <brk id="186" min="2" max="47" man="1"/>
    <brk id="199" min="2" max="47" man="1"/>
    <brk id="217" min="2" max="47" man="1"/>
    <brk id="230" min="2" max="47" man="1"/>
    <brk id="267" min="2" max="47" man="1"/>
    <brk id="199" min="2" max="47" man="1"/>
    <brk id="218" min="2" max="47" man="1"/>
    <brk id="230" min="2" max="47" man="1"/>
    <brk id="267" min="2" max="47" man="1"/>
    <brk id="283"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67A7-19D9-4094-82CA-9E2BF2CC8A3B}">
  <sheetPr codeName="Sheet3">
    <pageSetUpPr fitToPage="1"/>
  </sheetPr>
  <dimension ref="A1"/>
  <sheetViews>
    <sheetView showGridLines="0" view="pageBreakPreview" zoomScaleNormal="100" zoomScaleSheetLayoutView="100" workbookViewId="0"/>
  </sheetViews>
  <sheetFormatPr defaultRowHeight="13.5"/>
  <sheetData/>
  <sheetProtection algorithmName="SHA-512" hashValue="KJReVVhc3Ok4sPJBuuHZp3axBWYtKBxMRukSA3iyhe8R2Y9bzbMK4bo0+5Y3mD+jQbDu8v1QWf9ZJ6JECrcs5w==" saltValue="2Zwo1WVszd/q0KqpFH3YtA==" spinCount="100000" sheet="1" objects="1" scenarios="1" selectLockedCells="1" selectUnlockedCells="1"/>
  <phoneticPr fontId="1"/>
  <pageMargins left="0.7" right="0.7" top="0.75" bottom="0.75" header="0.3" footer="0.3"/>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0F88-E7FC-4B2E-AC33-44700E5E1AD1}">
  <sheetPr codeName="Sheet4">
    <pageSetUpPr fitToPage="1"/>
  </sheetPr>
  <dimension ref="B1:AA691"/>
  <sheetViews>
    <sheetView showGridLines="0" view="pageBreakPreview" zoomScaleNormal="100" zoomScaleSheetLayoutView="100" workbookViewId="0">
      <pane ySplit="3" topLeftCell="A4" activePane="bottomLeft" state="frozen"/>
      <selection pane="bottomLeft" activeCell="D4" sqref="D4"/>
    </sheetView>
  </sheetViews>
  <sheetFormatPr defaultRowHeight="13.5"/>
  <cols>
    <col min="1" max="1" width="9" style="147"/>
    <col min="2" max="3" width="8.75" style="147" hidden="1" customWidth="1"/>
    <col min="4" max="4" width="15.25" style="323" customWidth="1"/>
    <col min="5" max="5" width="3" style="323" customWidth="1"/>
    <col min="6" max="6" width="8.25" style="324" customWidth="1"/>
    <col min="7" max="7" width="24" style="323" customWidth="1"/>
    <col min="8" max="8" width="10.25" style="323" bestFit="1" customWidth="1"/>
    <col min="9" max="9" width="3.5" style="323" customWidth="1"/>
    <col min="10" max="10" width="2.875" style="323" customWidth="1"/>
    <col min="11" max="11" width="7.25" style="323" customWidth="1"/>
    <col min="12" max="12" width="4.5" style="323" customWidth="1"/>
    <col min="13" max="13" width="4.25" style="323" customWidth="1"/>
    <col min="14" max="14" width="7.25" style="323" customWidth="1"/>
    <col min="15" max="15" width="5.75" style="323" customWidth="1"/>
    <col min="16" max="16" width="2.875" style="323" customWidth="1"/>
    <col min="17" max="17" width="7.25" style="323" customWidth="1"/>
    <col min="18" max="18" width="5.75" style="323" customWidth="1"/>
    <col min="19" max="19" width="3" style="323" customWidth="1"/>
    <col min="20" max="20" width="11.5" style="323" bestFit="1" customWidth="1"/>
    <col min="21" max="21" width="4.5" style="323" customWidth="1"/>
    <col min="22" max="27" width="8.875" style="147" hidden="1" customWidth="1"/>
    <col min="28" max="16384" width="9" style="147"/>
  </cols>
  <sheetData>
    <row r="1" spans="2:26">
      <c r="C1" s="147">
        <v>1</v>
      </c>
      <c r="T1" s="323">
        <f>要望書!J11</f>
        <v>0</v>
      </c>
      <c r="W1" s="147">
        <v>21</v>
      </c>
      <c r="X1" s="147">
        <v>22</v>
      </c>
    </row>
    <row r="2" spans="2:26" ht="14.25" thickBot="1"/>
    <row r="3" spans="2:26">
      <c r="D3" s="325" t="s">
        <v>200</v>
      </c>
      <c r="E3" s="326"/>
      <c r="F3" s="327" t="s">
        <v>194</v>
      </c>
      <c r="G3" s="328" t="s">
        <v>196</v>
      </c>
      <c r="H3" s="328" t="s">
        <v>195</v>
      </c>
      <c r="I3" s="328"/>
      <c r="J3" s="328"/>
      <c r="K3" s="328" t="s">
        <v>234</v>
      </c>
      <c r="L3" s="328" t="s">
        <v>201</v>
      </c>
      <c r="M3" s="328"/>
      <c r="N3" s="328" t="s">
        <v>234</v>
      </c>
      <c r="O3" s="328" t="s">
        <v>201</v>
      </c>
      <c r="P3" s="328"/>
      <c r="Q3" s="328" t="s">
        <v>234</v>
      </c>
      <c r="R3" s="328" t="s">
        <v>201</v>
      </c>
      <c r="S3" s="329"/>
      <c r="T3" s="330" t="s">
        <v>197</v>
      </c>
      <c r="U3" s="331"/>
      <c r="Z3" s="147" t="s">
        <v>204</v>
      </c>
    </row>
    <row r="4" spans="2:26">
      <c r="B4" s="147">
        <f>+COUNTIF($D$4:D4,D4)</f>
        <v>0</v>
      </c>
      <c r="C4" s="147" t="str">
        <f>+D4&amp;B4</f>
        <v>0</v>
      </c>
      <c r="D4" s="273"/>
      <c r="E4" s="332" t="s">
        <v>513</v>
      </c>
      <c r="F4" s="230"/>
      <c r="G4" s="161"/>
      <c r="H4" s="162"/>
      <c r="I4" s="333" t="s">
        <v>199</v>
      </c>
      <c r="J4" s="334" t="str">
        <f>IF(K4&gt;=1,"×","")</f>
        <v/>
      </c>
      <c r="K4" s="166"/>
      <c r="L4" s="161"/>
      <c r="M4" s="334" t="str">
        <f>IF(N4&gt;=1,"×","")</f>
        <v/>
      </c>
      <c r="N4" s="162"/>
      <c r="O4" s="161"/>
      <c r="P4" s="334" t="str">
        <f>IF(Q4&gt;=1,"×","")</f>
        <v/>
      </c>
      <c r="Q4" s="166"/>
      <c r="R4" s="161"/>
      <c r="S4" s="333" t="s">
        <v>198</v>
      </c>
      <c r="T4" s="335">
        <f>IF(AND(K4&gt;0,N4&gt;0,Q4&gt;0),H4*K4*N4*Q4,IF(AND(K4&gt;0,N4&gt;0),H4*K4*N4,IF(K4&gt;0,H4*K4,H4)))</f>
        <v>0</v>
      </c>
      <c r="U4" s="336" t="s">
        <v>199</v>
      </c>
      <c r="X4" s="147" t="str">
        <f>IF(K4&gt;0,CONCATENATE(E4,F4,"　",G4,"　",TEXT(H4,"#,###"),I4,J4,K4,L4,M4,N4,O4,P4,Q4,R4,S4,T4,U4),CONCATENATE(E4,F4,"　",G4,"　",TEXT(H4,"#,###"),I4))</f>
        <v>柱　　円</v>
      </c>
    </row>
    <row r="5" spans="2:26">
      <c r="B5" s="147">
        <f>+COUNTIF($D$4:D5,D5)</f>
        <v>0</v>
      </c>
      <c r="C5" s="147" t="str">
        <f t="shared" ref="C5:C68" si="0">+D5&amp;B5</f>
        <v>0</v>
      </c>
      <c r="D5" s="273"/>
      <c r="E5" s="332" t="s">
        <v>513</v>
      </c>
      <c r="F5" s="230"/>
      <c r="G5" s="161"/>
      <c r="H5" s="162"/>
      <c r="I5" s="333" t="s">
        <v>199</v>
      </c>
      <c r="J5" s="334" t="str">
        <f t="shared" ref="J5:J68" si="1">IF(K5&gt;=1,"×","")</f>
        <v/>
      </c>
      <c r="K5" s="166"/>
      <c r="L5" s="161"/>
      <c r="M5" s="334" t="str">
        <f t="shared" ref="M5:M68" si="2">IF(N5&gt;=1,"×","")</f>
        <v/>
      </c>
      <c r="N5" s="162"/>
      <c r="O5" s="161"/>
      <c r="P5" s="334" t="str">
        <f t="shared" ref="P5:P68" si="3">IF(Q5&gt;=1,"×","")</f>
        <v/>
      </c>
      <c r="Q5" s="166"/>
      <c r="R5" s="161"/>
      <c r="S5" s="333" t="s">
        <v>198</v>
      </c>
      <c r="T5" s="335">
        <f t="shared" ref="T5:T68" si="4">IF(AND(K5&gt;0,N5&gt;0,Q5&gt;0),H5*K5*N5*Q5,IF(AND(K5&gt;0,N5&gt;0),H5*K5*N5,IF(K5&gt;0,H5*K5,H5)))</f>
        <v>0</v>
      </c>
      <c r="U5" s="336" t="s">
        <v>199</v>
      </c>
      <c r="X5" s="147" t="str">
        <f t="shared" ref="X5:X68" si="5">IF(K5&gt;0,CONCATENATE(E5,F5,"　",G5,"　",TEXT(H5,"#,###"),I5,J5,K5,L5,M5,N5,O5,P5,Q5,R5,S5,T5,U5),CONCATENATE(E5,F5,"　",G5,"　",TEXT(H5,"#,###"),I5))</f>
        <v>柱　　円</v>
      </c>
    </row>
    <row r="6" spans="2:26">
      <c r="B6" s="147">
        <f>+COUNTIF($D$4:D6,D6)</f>
        <v>0</v>
      </c>
      <c r="C6" s="147" t="str">
        <f t="shared" si="0"/>
        <v>0</v>
      </c>
      <c r="D6" s="273"/>
      <c r="E6" s="332" t="s">
        <v>513</v>
      </c>
      <c r="F6" s="230"/>
      <c r="G6" s="161"/>
      <c r="H6" s="162"/>
      <c r="I6" s="333" t="s">
        <v>199</v>
      </c>
      <c r="J6" s="334" t="str">
        <f t="shared" si="1"/>
        <v/>
      </c>
      <c r="K6" s="166"/>
      <c r="L6" s="161"/>
      <c r="M6" s="334" t="str">
        <f t="shared" si="2"/>
        <v/>
      </c>
      <c r="N6" s="162"/>
      <c r="O6" s="161"/>
      <c r="P6" s="334" t="str">
        <f t="shared" si="3"/>
        <v/>
      </c>
      <c r="Q6" s="166"/>
      <c r="R6" s="161"/>
      <c r="S6" s="333" t="s">
        <v>198</v>
      </c>
      <c r="T6" s="335">
        <f t="shared" si="4"/>
        <v>0</v>
      </c>
      <c r="U6" s="336" t="s">
        <v>199</v>
      </c>
      <c r="X6" s="147" t="str">
        <f t="shared" si="5"/>
        <v>柱　　円</v>
      </c>
    </row>
    <row r="7" spans="2:26">
      <c r="B7" s="147">
        <f>+COUNTIF($D$4:D7,D7)</f>
        <v>0</v>
      </c>
      <c r="C7" s="147" t="str">
        <f t="shared" si="0"/>
        <v>0</v>
      </c>
      <c r="D7" s="273"/>
      <c r="E7" s="332" t="s">
        <v>513</v>
      </c>
      <c r="F7" s="230"/>
      <c r="G7" s="161"/>
      <c r="H7" s="162"/>
      <c r="I7" s="333" t="s">
        <v>199</v>
      </c>
      <c r="J7" s="334" t="str">
        <f t="shared" si="1"/>
        <v/>
      </c>
      <c r="K7" s="166"/>
      <c r="L7" s="161"/>
      <c r="M7" s="334" t="str">
        <f t="shared" si="2"/>
        <v/>
      </c>
      <c r="N7" s="162"/>
      <c r="O7" s="161"/>
      <c r="P7" s="334" t="str">
        <f t="shared" si="3"/>
        <v/>
      </c>
      <c r="Q7" s="166"/>
      <c r="R7" s="161"/>
      <c r="S7" s="333" t="s">
        <v>198</v>
      </c>
      <c r="T7" s="335">
        <f t="shared" si="4"/>
        <v>0</v>
      </c>
      <c r="U7" s="336" t="s">
        <v>199</v>
      </c>
      <c r="X7" s="147" t="str">
        <f t="shared" si="5"/>
        <v>柱　　円</v>
      </c>
    </row>
    <row r="8" spans="2:26">
      <c r="B8" s="147">
        <f>+COUNTIF($D$4:D8,D8)</f>
        <v>0</v>
      </c>
      <c r="C8" s="147" t="str">
        <f t="shared" si="0"/>
        <v>0</v>
      </c>
      <c r="D8" s="273"/>
      <c r="E8" s="332" t="s">
        <v>513</v>
      </c>
      <c r="F8" s="230"/>
      <c r="G8" s="161"/>
      <c r="H8" s="162"/>
      <c r="I8" s="333" t="s">
        <v>199</v>
      </c>
      <c r="J8" s="334" t="str">
        <f t="shared" si="1"/>
        <v/>
      </c>
      <c r="K8" s="166"/>
      <c r="L8" s="161"/>
      <c r="M8" s="334" t="str">
        <f t="shared" si="2"/>
        <v/>
      </c>
      <c r="N8" s="162"/>
      <c r="O8" s="161"/>
      <c r="P8" s="334" t="str">
        <f t="shared" si="3"/>
        <v/>
      </c>
      <c r="Q8" s="166"/>
      <c r="R8" s="161"/>
      <c r="S8" s="333" t="s">
        <v>198</v>
      </c>
      <c r="T8" s="335">
        <f t="shared" si="4"/>
        <v>0</v>
      </c>
      <c r="U8" s="336" t="s">
        <v>199</v>
      </c>
      <c r="X8" s="147" t="str">
        <f t="shared" si="5"/>
        <v>柱　　円</v>
      </c>
    </row>
    <row r="9" spans="2:26">
      <c r="B9" s="147">
        <f>+COUNTIF($D$4:D9,D9)</f>
        <v>0</v>
      </c>
      <c r="C9" s="147" t="str">
        <f t="shared" si="0"/>
        <v>0</v>
      </c>
      <c r="D9" s="273"/>
      <c r="E9" s="332" t="s">
        <v>513</v>
      </c>
      <c r="F9" s="230"/>
      <c r="G9" s="161"/>
      <c r="H9" s="162"/>
      <c r="I9" s="333" t="s">
        <v>199</v>
      </c>
      <c r="J9" s="334" t="str">
        <f t="shared" si="1"/>
        <v/>
      </c>
      <c r="K9" s="166"/>
      <c r="L9" s="161"/>
      <c r="M9" s="334" t="str">
        <f t="shared" si="2"/>
        <v/>
      </c>
      <c r="N9" s="162"/>
      <c r="O9" s="161"/>
      <c r="P9" s="334" t="str">
        <f t="shared" si="3"/>
        <v/>
      </c>
      <c r="Q9" s="166"/>
      <c r="R9" s="161"/>
      <c r="S9" s="333" t="s">
        <v>198</v>
      </c>
      <c r="T9" s="335">
        <f t="shared" si="4"/>
        <v>0</v>
      </c>
      <c r="U9" s="336" t="s">
        <v>199</v>
      </c>
      <c r="X9" s="147" t="str">
        <f t="shared" si="5"/>
        <v>柱　　円</v>
      </c>
    </row>
    <row r="10" spans="2:26">
      <c r="B10" s="147">
        <f>+COUNTIF($D$4:D10,D10)</f>
        <v>0</v>
      </c>
      <c r="C10" s="147" t="str">
        <f t="shared" si="0"/>
        <v>0</v>
      </c>
      <c r="D10" s="273"/>
      <c r="E10" s="332" t="s">
        <v>513</v>
      </c>
      <c r="F10" s="230"/>
      <c r="G10" s="161"/>
      <c r="H10" s="162"/>
      <c r="I10" s="333" t="s">
        <v>199</v>
      </c>
      <c r="J10" s="334" t="str">
        <f t="shared" si="1"/>
        <v/>
      </c>
      <c r="K10" s="166"/>
      <c r="L10" s="161"/>
      <c r="M10" s="334" t="str">
        <f t="shared" si="2"/>
        <v/>
      </c>
      <c r="N10" s="162"/>
      <c r="O10" s="161"/>
      <c r="P10" s="334" t="str">
        <f t="shared" si="3"/>
        <v/>
      </c>
      <c r="Q10" s="166"/>
      <c r="R10" s="161"/>
      <c r="S10" s="333" t="s">
        <v>198</v>
      </c>
      <c r="T10" s="335">
        <f t="shared" si="4"/>
        <v>0</v>
      </c>
      <c r="U10" s="336" t="s">
        <v>199</v>
      </c>
      <c r="X10" s="147" t="str">
        <f t="shared" si="5"/>
        <v>柱　　円</v>
      </c>
    </row>
    <row r="11" spans="2:26">
      <c r="B11" s="147">
        <f>+COUNTIF($D$4:D11,D11)</f>
        <v>0</v>
      </c>
      <c r="C11" s="147" t="str">
        <f t="shared" si="0"/>
        <v>0</v>
      </c>
      <c r="D11" s="273"/>
      <c r="E11" s="332" t="s">
        <v>513</v>
      </c>
      <c r="F11" s="230"/>
      <c r="G11" s="161"/>
      <c r="H11" s="162"/>
      <c r="I11" s="333" t="s">
        <v>199</v>
      </c>
      <c r="J11" s="334" t="str">
        <f t="shared" si="1"/>
        <v/>
      </c>
      <c r="K11" s="166"/>
      <c r="L11" s="161"/>
      <c r="M11" s="334" t="str">
        <f t="shared" si="2"/>
        <v/>
      </c>
      <c r="N11" s="162"/>
      <c r="O11" s="161"/>
      <c r="P11" s="334" t="str">
        <f t="shared" si="3"/>
        <v/>
      </c>
      <c r="Q11" s="166"/>
      <c r="R11" s="161"/>
      <c r="S11" s="333" t="s">
        <v>198</v>
      </c>
      <c r="T11" s="335">
        <f t="shared" si="4"/>
        <v>0</v>
      </c>
      <c r="U11" s="336" t="s">
        <v>199</v>
      </c>
      <c r="X11" s="147" t="str">
        <f t="shared" si="5"/>
        <v>柱　　円</v>
      </c>
    </row>
    <row r="12" spans="2:26">
      <c r="B12" s="147">
        <f>+COUNTIF($D$4:D12,D12)</f>
        <v>0</v>
      </c>
      <c r="C12" s="147" t="str">
        <f t="shared" si="0"/>
        <v>0</v>
      </c>
      <c r="D12" s="273"/>
      <c r="E12" s="332" t="s">
        <v>513</v>
      </c>
      <c r="F12" s="230"/>
      <c r="G12" s="161"/>
      <c r="H12" s="162"/>
      <c r="I12" s="333" t="s">
        <v>199</v>
      </c>
      <c r="J12" s="334" t="str">
        <f t="shared" si="1"/>
        <v/>
      </c>
      <c r="K12" s="166"/>
      <c r="L12" s="161"/>
      <c r="M12" s="334" t="str">
        <f t="shared" si="2"/>
        <v/>
      </c>
      <c r="N12" s="162"/>
      <c r="O12" s="161"/>
      <c r="P12" s="334" t="str">
        <f t="shared" si="3"/>
        <v/>
      </c>
      <c r="Q12" s="166"/>
      <c r="R12" s="161"/>
      <c r="S12" s="333" t="s">
        <v>198</v>
      </c>
      <c r="T12" s="335">
        <f t="shared" si="4"/>
        <v>0</v>
      </c>
      <c r="U12" s="336" t="s">
        <v>199</v>
      </c>
      <c r="X12" s="147" t="str">
        <f t="shared" si="5"/>
        <v>柱　　円</v>
      </c>
    </row>
    <row r="13" spans="2:26">
      <c r="B13" s="147">
        <f>+COUNTIF($D$4:D13,D13)</f>
        <v>0</v>
      </c>
      <c r="C13" s="147" t="str">
        <f t="shared" si="0"/>
        <v>0</v>
      </c>
      <c r="D13" s="273"/>
      <c r="E13" s="332" t="s">
        <v>513</v>
      </c>
      <c r="F13" s="230"/>
      <c r="G13" s="161"/>
      <c r="H13" s="162"/>
      <c r="I13" s="333" t="s">
        <v>199</v>
      </c>
      <c r="J13" s="334" t="str">
        <f t="shared" si="1"/>
        <v/>
      </c>
      <c r="K13" s="166"/>
      <c r="L13" s="161"/>
      <c r="M13" s="334" t="str">
        <f t="shared" si="2"/>
        <v/>
      </c>
      <c r="N13" s="162"/>
      <c r="O13" s="161"/>
      <c r="P13" s="334" t="str">
        <f t="shared" si="3"/>
        <v/>
      </c>
      <c r="Q13" s="166"/>
      <c r="R13" s="161"/>
      <c r="S13" s="333" t="s">
        <v>198</v>
      </c>
      <c r="T13" s="335">
        <f t="shared" si="4"/>
        <v>0</v>
      </c>
      <c r="U13" s="336" t="s">
        <v>199</v>
      </c>
      <c r="X13" s="147" t="str">
        <f t="shared" si="5"/>
        <v>柱　　円</v>
      </c>
    </row>
    <row r="14" spans="2:26">
      <c r="B14" s="147">
        <f>+COUNTIF($D$4:D14,D14)</f>
        <v>0</v>
      </c>
      <c r="C14" s="147" t="str">
        <f t="shared" si="0"/>
        <v>0</v>
      </c>
      <c r="D14" s="273"/>
      <c r="E14" s="332" t="s">
        <v>513</v>
      </c>
      <c r="F14" s="230"/>
      <c r="G14" s="161"/>
      <c r="H14" s="162"/>
      <c r="I14" s="333" t="s">
        <v>199</v>
      </c>
      <c r="J14" s="334" t="str">
        <f t="shared" si="1"/>
        <v/>
      </c>
      <c r="K14" s="166"/>
      <c r="L14" s="161"/>
      <c r="M14" s="334" t="str">
        <f t="shared" si="2"/>
        <v/>
      </c>
      <c r="N14" s="162"/>
      <c r="O14" s="161"/>
      <c r="P14" s="334" t="str">
        <f t="shared" si="3"/>
        <v/>
      </c>
      <c r="Q14" s="166"/>
      <c r="R14" s="161"/>
      <c r="S14" s="333" t="s">
        <v>198</v>
      </c>
      <c r="T14" s="335">
        <f t="shared" si="4"/>
        <v>0</v>
      </c>
      <c r="U14" s="336" t="s">
        <v>199</v>
      </c>
      <c r="X14" s="147" t="str">
        <f t="shared" si="5"/>
        <v>柱　　円</v>
      </c>
    </row>
    <row r="15" spans="2:26">
      <c r="B15" s="147">
        <f>+COUNTIF($D$4:D15,D15)</f>
        <v>0</v>
      </c>
      <c r="C15" s="147" t="str">
        <f t="shared" si="0"/>
        <v>0</v>
      </c>
      <c r="D15" s="273"/>
      <c r="E15" s="332" t="s">
        <v>513</v>
      </c>
      <c r="F15" s="230"/>
      <c r="G15" s="161"/>
      <c r="H15" s="162"/>
      <c r="I15" s="333" t="s">
        <v>199</v>
      </c>
      <c r="J15" s="334" t="str">
        <f t="shared" si="1"/>
        <v/>
      </c>
      <c r="K15" s="166"/>
      <c r="L15" s="161"/>
      <c r="M15" s="334" t="str">
        <f t="shared" si="2"/>
        <v/>
      </c>
      <c r="N15" s="162"/>
      <c r="O15" s="161"/>
      <c r="P15" s="334" t="str">
        <f t="shared" si="3"/>
        <v/>
      </c>
      <c r="Q15" s="166"/>
      <c r="R15" s="161"/>
      <c r="S15" s="333" t="s">
        <v>198</v>
      </c>
      <c r="T15" s="335">
        <f t="shared" si="4"/>
        <v>0</v>
      </c>
      <c r="U15" s="336" t="s">
        <v>199</v>
      </c>
      <c r="X15" s="147" t="str">
        <f t="shared" si="5"/>
        <v>柱　　円</v>
      </c>
    </row>
    <row r="16" spans="2:26">
      <c r="B16" s="147">
        <f>+COUNTIF($D$4:D16,D16)</f>
        <v>0</v>
      </c>
      <c r="C16" s="147" t="str">
        <f t="shared" si="0"/>
        <v>0</v>
      </c>
      <c r="D16" s="273"/>
      <c r="E16" s="332" t="s">
        <v>513</v>
      </c>
      <c r="F16" s="230"/>
      <c r="G16" s="161"/>
      <c r="H16" s="162"/>
      <c r="I16" s="333" t="s">
        <v>199</v>
      </c>
      <c r="J16" s="334" t="str">
        <f t="shared" si="1"/>
        <v/>
      </c>
      <c r="K16" s="166"/>
      <c r="L16" s="161"/>
      <c r="M16" s="334" t="str">
        <f t="shared" si="2"/>
        <v/>
      </c>
      <c r="N16" s="162"/>
      <c r="O16" s="161"/>
      <c r="P16" s="334" t="str">
        <f t="shared" si="3"/>
        <v/>
      </c>
      <c r="Q16" s="166"/>
      <c r="R16" s="161"/>
      <c r="S16" s="333" t="s">
        <v>198</v>
      </c>
      <c r="T16" s="335">
        <f t="shared" si="4"/>
        <v>0</v>
      </c>
      <c r="U16" s="336" t="s">
        <v>199</v>
      </c>
      <c r="X16" s="147" t="str">
        <f t="shared" si="5"/>
        <v>柱　　円</v>
      </c>
    </row>
    <row r="17" spans="2:24">
      <c r="B17" s="147">
        <f>+COUNTIF($D$4:D17,D17)</f>
        <v>0</v>
      </c>
      <c r="C17" s="147" t="str">
        <f t="shared" si="0"/>
        <v>0</v>
      </c>
      <c r="D17" s="273"/>
      <c r="E17" s="332" t="s">
        <v>513</v>
      </c>
      <c r="F17" s="230"/>
      <c r="G17" s="161"/>
      <c r="H17" s="162"/>
      <c r="I17" s="333" t="s">
        <v>199</v>
      </c>
      <c r="J17" s="334" t="str">
        <f t="shared" si="1"/>
        <v/>
      </c>
      <c r="K17" s="166"/>
      <c r="L17" s="161"/>
      <c r="M17" s="334" t="str">
        <f t="shared" si="2"/>
        <v/>
      </c>
      <c r="N17" s="162"/>
      <c r="O17" s="161"/>
      <c r="P17" s="334" t="str">
        <f t="shared" si="3"/>
        <v/>
      </c>
      <c r="Q17" s="166"/>
      <c r="R17" s="161"/>
      <c r="S17" s="333" t="s">
        <v>198</v>
      </c>
      <c r="T17" s="335">
        <f t="shared" si="4"/>
        <v>0</v>
      </c>
      <c r="U17" s="336" t="s">
        <v>199</v>
      </c>
      <c r="X17" s="147" t="str">
        <f t="shared" si="5"/>
        <v>柱　　円</v>
      </c>
    </row>
    <row r="18" spans="2:24">
      <c r="B18" s="147">
        <f>+COUNTIF($D$4:D18,D18)</f>
        <v>0</v>
      </c>
      <c r="C18" s="147" t="str">
        <f t="shared" si="0"/>
        <v>0</v>
      </c>
      <c r="D18" s="273"/>
      <c r="E18" s="332" t="s">
        <v>513</v>
      </c>
      <c r="F18" s="230"/>
      <c r="G18" s="161"/>
      <c r="H18" s="162"/>
      <c r="I18" s="333" t="s">
        <v>199</v>
      </c>
      <c r="J18" s="334" t="str">
        <f t="shared" si="1"/>
        <v/>
      </c>
      <c r="K18" s="166"/>
      <c r="L18" s="161"/>
      <c r="M18" s="334" t="str">
        <f t="shared" si="2"/>
        <v/>
      </c>
      <c r="N18" s="162"/>
      <c r="O18" s="161"/>
      <c r="P18" s="334" t="str">
        <f t="shared" si="3"/>
        <v/>
      </c>
      <c r="Q18" s="166"/>
      <c r="R18" s="161"/>
      <c r="S18" s="333" t="s">
        <v>198</v>
      </c>
      <c r="T18" s="335">
        <f t="shared" si="4"/>
        <v>0</v>
      </c>
      <c r="U18" s="336" t="s">
        <v>199</v>
      </c>
      <c r="X18" s="147" t="str">
        <f t="shared" si="5"/>
        <v>柱　　円</v>
      </c>
    </row>
    <row r="19" spans="2:24">
      <c r="B19" s="147">
        <f>+COUNTIF($D$4:D19,D19)</f>
        <v>0</v>
      </c>
      <c r="C19" s="147" t="str">
        <f t="shared" si="0"/>
        <v>0</v>
      </c>
      <c r="D19" s="273"/>
      <c r="E19" s="332" t="s">
        <v>513</v>
      </c>
      <c r="F19" s="230"/>
      <c r="G19" s="161"/>
      <c r="H19" s="162"/>
      <c r="I19" s="333" t="s">
        <v>199</v>
      </c>
      <c r="J19" s="334" t="str">
        <f t="shared" si="1"/>
        <v/>
      </c>
      <c r="K19" s="166"/>
      <c r="L19" s="161"/>
      <c r="M19" s="334" t="str">
        <f t="shared" si="2"/>
        <v/>
      </c>
      <c r="N19" s="162"/>
      <c r="O19" s="161"/>
      <c r="P19" s="334" t="str">
        <f t="shared" si="3"/>
        <v/>
      </c>
      <c r="Q19" s="166"/>
      <c r="R19" s="161"/>
      <c r="S19" s="333" t="s">
        <v>198</v>
      </c>
      <c r="T19" s="335">
        <f t="shared" si="4"/>
        <v>0</v>
      </c>
      <c r="U19" s="336" t="s">
        <v>199</v>
      </c>
      <c r="X19" s="147" t="str">
        <f t="shared" si="5"/>
        <v>柱　　円</v>
      </c>
    </row>
    <row r="20" spans="2:24">
      <c r="B20" s="147">
        <f>+COUNTIF($D$4:D20,D20)</f>
        <v>0</v>
      </c>
      <c r="C20" s="147" t="str">
        <f t="shared" si="0"/>
        <v>0</v>
      </c>
      <c r="D20" s="273"/>
      <c r="E20" s="332" t="s">
        <v>513</v>
      </c>
      <c r="F20" s="230"/>
      <c r="G20" s="161"/>
      <c r="H20" s="162"/>
      <c r="I20" s="333" t="s">
        <v>199</v>
      </c>
      <c r="J20" s="334" t="str">
        <f t="shared" si="1"/>
        <v/>
      </c>
      <c r="K20" s="166"/>
      <c r="L20" s="161"/>
      <c r="M20" s="334" t="str">
        <f t="shared" si="2"/>
        <v/>
      </c>
      <c r="N20" s="162"/>
      <c r="O20" s="161"/>
      <c r="P20" s="334" t="str">
        <f t="shared" si="3"/>
        <v/>
      </c>
      <c r="Q20" s="166"/>
      <c r="R20" s="161"/>
      <c r="S20" s="333" t="s">
        <v>198</v>
      </c>
      <c r="T20" s="335">
        <f t="shared" si="4"/>
        <v>0</v>
      </c>
      <c r="U20" s="336" t="s">
        <v>199</v>
      </c>
      <c r="X20" s="147" t="str">
        <f t="shared" si="5"/>
        <v>柱　　円</v>
      </c>
    </row>
    <row r="21" spans="2:24">
      <c r="B21" s="147">
        <f>+COUNTIF($D$4:D21,D21)</f>
        <v>0</v>
      </c>
      <c r="C21" s="147" t="str">
        <f t="shared" si="0"/>
        <v>0</v>
      </c>
      <c r="D21" s="273"/>
      <c r="E21" s="332" t="s">
        <v>513</v>
      </c>
      <c r="F21" s="230"/>
      <c r="G21" s="161"/>
      <c r="H21" s="162"/>
      <c r="I21" s="333" t="s">
        <v>199</v>
      </c>
      <c r="J21" s="334" t="str">
        <f t="shared" si="1"/>
        <v/>
      </c>
      <c r="K21" s="166"/>
      <c r="L21" s="161"/>
      <c r="M21" s="334" t="str">
        <f t="shared" si="2"/>
        <v/>
      </c>
      <c r="N21" s="162"/>
      <c r="O21" s="161"/>
      <c r="P21" s="334" t="str">
        <f t="shared" si="3"/>
        <v/>
      </c>
      <c r="Q21" s="166"/>
      <c r="R21" s="161"/>
      <c r="S21" s="333" t="s">
        <v>198</v>
      </c>
      <c r="T21" s="335">
        <f t="shared" si="4"/>
        <v>0</v>
      </c>
      <c r="U21" s="336" t="s">
        <v>199</v>
      </c>
      <c r="X21" s="147" t="str">
        <f t="shared" si="5"/>
        <v>柱　　円</v>
      </c>
    </row>
    <row r="22" spans="2:24">
      <c r="B22" s="147">
        <f>+COUNTIF($D$4:D22,D22)</f>
        <v>0</v>
      </c>
      <c r="C22" s="147" t="str">
        <f t="shared" si="0"/>
        <v>0</v>
      </c>
      <c r="D22" s="273"/>
      <c r="E22" s="332" t="s">
        <v>513</v>
      </c>
      <c r="F22" s="230"/>
      <c r="G22" s="161"/>
      <c r="H22" s="162"/>
      <c r="I22" s="333" t="s">
        <v>199</v>
      </c>
      <c r="J22" s="334" t="str">
        <f t="shared" si="1"/>
        <v/>
      </c>
      <c r="K22" s="166"/>
      <c r="L22" s="161"/>
      <c r="M22" s="334" t="str">
        <f t="shared" si="2"/>
        <v/>
      </c>
      <c r="N22" s="162"/>
      <c r="O22" s="161"/>
      <c r="P22" s="334" t="str">
        <f t="shared" si="3"/>
        <v/>
      </c>
      <c r="Q22" s="166"/>
      <c r="R22" s="161"/>
      <c r="S22" s="333" t="s">
        <v>198</v>
      </c>
      <c r="T22" s="335">
        <f t="shared" si="4"/>
        <v>0</v>
      </c>
      <c r="U22" s="336" t="s">
        <v>199</v>
      </c>
      <c r="X22" s="147" t="str">
        <f t="shared" si="5"/>
        <v>柱　　円</v>
      </c>
    </row>
    <row r="23" spans="2:24">
      <c r="B23" s="147">
        <f>+COUNTIF($D$4:D23,D23)</f>
        <v>0</v>
      </c>
      <c r="C23" s="147" t="str">
        <f t="shared" si="0"/>
        <v>0</v>
      </c>
      <c r="D23" s="273"/>
      <c r="E23" s="332" t="s">
        <v>513</v>
      </c>
      <c r="F23" s="230"/>
      <c r="G23" s="161"/>
      <c r="H23" s="162"/>
      <c r="I23" s="333" t="s">
        <v>199</v>
      </c>
      <c r="J23" s="334" t="str">
        <f t="shared" si="1"/>
        <v/>
      </c>
      <c r="K23" s="166"/>
      <c r="L23" s="161"/>
      <c r="M23" s="334" t="str">
        <f t="shared" si="2"/>
        <v/>
      </c>
      <c r="N23" s="162"/>
      <c r="O23" s="161"/>
      <c r="P23" s="334" t="str">
        <f t="shared" si="3"/>
        <v/>
      </c>
      <c r="Q23" s="166"/>
      <c r="R23" s="161"/>
      <c r="S23" s="333" t="s">
        <v>198</v>
      </c>
      <c r="T23" s="335">
        <f t="shared" si="4"/>
        <v>0</v>
      </c>
      <c r="U23" s="336" t="s">
        <v>199</v>
      </c>
      <c r="X23" s="147" t="str">
        <f t="shared" si="5"/>
        <v>柱　　円</v>
      </c>
    </row>
    <row r="24" spans="2:24">
      <c r="B24" s="147">
        <f>+COUNTIF($D$4:D24,D24)</f>
        <v>0</v>
      </c>
      <c r="C24" s="147" t="str">
        <f t="shared" si="0"/>
        <v>0</v>
      </c>
      <c r="D24" s="273"/>
      <c r="E24" s="332" t="s">
        <v>513</v>
      </c>
      <c r="F24" s="230"/>
      <c r="G24" s="161"/>
      <c r="H24" s="162"/>
      <c r="I24" s="333" t="s">
        <v>199</v>
      </c>
      <c r="J24" s="334" t="str">
        <f t="shared" si="1"/>
        <v/>
      </c>
      <c r="K24" s="166"/>
      <c r="L24" s="161"/>
      <c r="M24" s="334" t="str">
        <f t="shared" si="2"/>
        <v/>
      </c>
      <c r="N24" s="162"/>
      <c r="O24" s="161"/>
      <c r="P24" s="334" t="str">
        <f t="shared" si="3"/>
        <v/>
      </c>
      <c r="Q24" s="166"/>
      <c r="R24" s="161"/>
      <c r="S24" s="333" t="s">
        <v>198</v>
      </c>
      <c r="T24" s="335">
        <f t="shared" si="4"/>
        <v>0</v>
      </c>
      <c r="U24" s="336" t="s">
        <v>199</v>
      </c>
      <c r="X24" s="147" t="str">
        <f t="shared" si="5"/>
        <v>柱　　円</v>
      </c>
    </row>
    <row r="25" spans="2:24">
      <c r="B25" s="147">
        <f>+COUNTIF($D$4:D25,D25)</f>
        <v>0</v>
      </c>
      <c r="C25" s="147" t="str">
        <f t="shared" si="0"/>
        <v>0</v>
      </c>
      <c r="D25" s="273"/>
      <c r="E25" s="332" t="s">
        <v>513</v>
      </c>
      <c r="F25" s="230"/>
      <c r="G25" s="161"/>
      <c r="H25" s="162"/>
      <c r="I25" s="333" t="s">
        <v>199</v>
      </c>
      <c r="J25" s="334" t="str">
        <f t="shared" si="1"/>
        <v/>
      </c>
      <c r="K25" s="166"/>
      <c r="L25" s="161"/>
      <c r="M25" s="334" t="str">
        <f t="shared" si="2"/>
        <v/>
      </c>
      <c r="N25" s="162"/>
      <c r="O25" s="161"/>
      <c r="P25" s="334" t="str">
        <f t="shared" si="3"/>
        <v/>
      </c>
      <c r="Q25" s="166"/>
      <c r="R25" s="161"/>
      <c r="S25" s="333" t="s">
        <v>198</v>
      </c>
      <c r="T25" s="335">
        <f t="shared" si="4"/>
        <v>0</v>
      </c>
      <c r="U25" s="336" t="s">
        <v>199</v>
      </c>
      <c r="X25" s="147" t="str">
        <f t="shared" si="5"/>
        <v>柱　　円</v>
      </c>
    </row>
    <row r="26" spans="2:24">
      <c r="B26" s="147">
        <f>+COUNTIF($D$4:D26,D26)</f>
        <v>0</v>
      </c>
      <c r="C26" s="147" t="str">
        <f t="shared" si="0"/>
        <v>0</v>
      </c>
      <c r="D26" s="273"/>
      <c r="E26" s="332" t="s">
        <v>513</v>
      </c>
      <c r="F26" s="230"/>
      <c r="G26" s="161"/>
      <c r="H26" s="162"/>
      <c r="I26" s="333" t="s">
        <v>199</v>
      </c>
      <c r="J26" s="334" t="str">
        <f t="shared" si="1"/>
        <v/>
      </c>
      <c r="K26" s="166"/>
      <c r="L26" s="161"/>
      <c r="M26" s="334" t="str">
        <f t="shared" si="2"/>
        <v/>
      </c>
      <c r="N26" s="162"/>
      <c r="O26" s="161"/>
      <c r="P26" s="334" t="str">
        <f t="shared" si="3"/>
        <v/>
      </c>
      <c r="Q26" s="166"/>
      <c r="R26" s="161"/>
      <c r="S26" s="333" t="s">
        <v>198</v>
      </c>
      <c r="T26" s="335">
        <f t="shared" si="4"/>
        <v>0</v>
      </c>
      <c r="U26" s="336" t="s">
        <v>199</v>
      </c>
      <c r="X26" s="147" t="str">
        <f t="shared" si="5"/>
        <v>柱　　円</v>
      </c>
    </row>
    <row r="27" spans="2:24">
      <c r="B27" s="147">
        <f>+COUNTIF($D$4:D27,D27)</f>
        <v>0</v>
      </c>
      <c r="C27" s="147" t="str">
        <f t="shared" si="0"/>
        <v>0</v>
      </c>
      <c r="D27" s="273"/>
      <c r="E27" s="332" t="s">
        <v>513</v>
      </c>
      <c r="F27" s="230"/>
      <c r="G27" s="161"/>
      <c r="H27" s="162"/>
      <c r="I27" s="333" t="s">
        <v>199</v>
      </c>
      <c r="J27" s="334" t="str">
        <f t="shared" si="1"/>
        <v/>
      </c>
      <c r="K27" s="166"/>
      <c r="L27" s="161"/>
      <c r="M27" s="334" t="str">
        <f t="shared" si="2"/>
        <v/>
      </c>
      <c r="N27" s="162"/>
      <c r="O27" s="161"/>
      <c r="P27" s="334" t="str">
        <f t="shared" si="3"/>
        <v/>
      </c>
      <c r="Q27" s="166"/>
      <c r="R27" s="161"/>
      <c r="S27" s="333" t="s">
        <v>198</v>
      </c>
      <c r="T27" s="335">
        <f t="shared" si="4"/>
        <v>0</v>
      </c>
      <c r="U27" s="336" t="s">
        <v>199</v>
      </c>
      <c r="X27" s="147" t="str">
        <f t="shared" si="5"/>
        <v>柱　　円</v>
      </c>
    </row>
    <row r="28" spans="2:24">
      <c r="B28" s="147">
        <f>+COUNTIF($D$4:D28,D28)</f>
        <v>0</v>
      </c>
      <c r="C28" s="147" t="str">
        <f t="shared" si="0"/>
        <v>0</v>
      </c>
      <c r="D28" s="273"/>
      <c r="E28" s="332" t="s">
        <v>513</v>
      </c>
      <c r="F28" s="230"/>
      <c r="G28" s="161"/>
      <c r="H28" s="162"/>
      <c r="I28" s="333" t="s">
        <v>199</v>
      </c>
      <c r="J28" s="334" t="str">
        <f t="shared" si="1"/>
        <v/>
      </c>
      <c r="K28" s="166"/>
      <c r="L28" s="161"/>
      <c r="M28" s="334" t="str">
        <f t="shared" si="2"/>
        <v/>
      </c>
      <c r="N28" s="162"/>
      <c r="O28" s="161"/>
      <c r="P28" s="334" t="str">
        <f t="shared" si="3"/>
        <v/>
      </c>
      <c r="Q28" s="166"/>
      <c r="R28" s="161"/>
      <c r="S28" s="333" t="s">
        <v>198</v>
      </c>
      <c r="T28" s="335">
        <f t="shared" si="4"/>
        <v>0</v>
      </c>
      <c r="U28" s="336" t="s">
        <v>199</v>
      </c>
      <c r="X28" s="147" t="str">
        <f t="shared" si="5"/>
        <v>柱　　円</v>
      </c>
    </row>
    <row r="29" spans="2:24">
      <c r="B29" s="147">
        <f>+COUNTIF($D$4:D29,D29)</f>
        <v>0</v>
      </c>
      <c r="C29" s="147" t="str">
        <f t="shared" si="0"/>
        <v>0</v>
      </c>
      <c r="D29" s="273"/>
      <c r="E29" s="332" t="s">
        <v>513</v>
      </c>
      <c r="F29" s="230"/>
      <c r="G29" s="161"/>
      <c r="H29" s="162"/>
      <c r="I29" s="333" t="s">
        <v>199</v>
      </c>
      <c r="J29" s="334" t="str">
        <f t="shared" si="1"/>
        <v/>
      </c>
      <c r="K29" s="166"/>
      <c r="L29" s="161"/>
      <c r="M29" s="334" t="str">
        <f t="shared" si="2"/>
        <v/>
      </c>
      <c r="N29" s="162"/>
      <c r="O29" s="161"/>
      <c r="P29" s="334" t="str">
        <f t="shared" si="3"/>
        <v/>
      </c>
      <c r="Q29" s="166"/>
      <c r="R29" s="161"/>
      <c r="S29" s="333" t="s">
        <v>198</v>
      </c>
      <c r="T29" s="335">
        <f t="shared" si="4"/>
        <v>0</v>
      </c>
      <c r="U29" s="336" t="s">
        <v>199</v>
      </c>
      <c r="X29" s="147" t="str">
        <f t="shared" si="5"/>
        <v>柱　　円</v>
      </c>
    </row>
    <row r="30" spans="2:24">
      <c r="B30" s="147">
        <f>+COUNTIF($D$4:D30,D30)</f>
        <v>0</v>
      </c>
      <c r="C30" s="147" t="str">
        <f t="shared" si="0"/>
        <v>0</v>
      </c>
      <c r="D30" s="273"/>
      <c r="E30" s="332" t="s">
        <v>513</v>
      </c>
      <c r="F30" s="230"/>
      <c r="G30" s="161"/>
      <c r="H30" s="162"/>
      <c r="I30" s="333" t="s">
        <v>199</v>
      </c>
      <c r="J30" s="334" t="str">
        <f t="shared" si="1"/>
        <v/>
      </c>
      <c r="K30" s="166"/>
      <c r="L30" s="161"/>
      <c r="M30" s="334" t="str">
        <f t="shared" si="2"/>
        <v/>
      </c>
      <c r="N30" s="162"/>
      <c r="O30" s="161"/>
      <c r="P30" s="334" t="str">
        <f t="shared" si="3"/>
        <v/>
      </c>
      <c r="Q30" s="166"/>
      <c r="R30" s="161"/>
      <c r="S30" s="333" t="s">
        <v>198</v>
      </c>
      <c r="T30" s="335">
        <f t="shared" si="4"/>
        <v>0</v>
      </c>
      <c r="U30" s="336" t="s">
        <v>199</v>
      </c>
      <c r="X30" s="147" t="str">
        <f t="shared" si="5"/>
        <v>柱　　円</v>
      </c>
    </row>
    <row r="31" spans="2:24">
      <c r="B31" s="147">
        <f>+COUNTIF($D$4:D31,D31)</f>
        <v>0</v>
      </c>
      <c r="C31" s="147" t="str">
        <f t="shared" si="0"/>
        <v>0</v>
      </c>
      <c r="D31" s="273"/>
      <c r="E31" s="332" t="s">
        <v>513</v>
      </c>
      <c r="F31" s="230"/>
      <c r="G31" s="161"/>
      <c r="H31" s="162"/>
      <c r="I31" s="333" t="s">
        <v>199</v>
      </c>
      <c r="J31" s="334" t="str">
        <f t="shared" si="1"/>
        <v/>
      </c>
      <c r="K31" s="166"/>
      <c r="L31" s="161"/>
      <c r="M31" s="334" t="str">
        <f t="shared" si="2"/>
        <v/>
      </c>
      <c r="N31" s="162"/>
      <c r="O31" s="161"/>
      <c r="P31" s="334" t="str">
        <f t="shared" si="3"/>
        <v/>
      </c>
      <c r="Q31" s="166"/>
      <c r="R31" s="161"/>
      <c r="S31" s="333" t="s">
        <v>198</v>
      </c>
      <c r="T31" s="335">
        <f t="shared" si="4"/>
        <v>0</v>
      </c>
      <c r="U31" s="336" t="s">
        <v>199</v>
      </c>
      <c r="X31" s="147" t="str">
        <f t="shared" si="5"/>
        <v>柱　　円</v>
      </c>
    </row>
    <row r="32" spans="2:24">
      <c r="B32" s="147">
        <f>+COUNTIF($D$4:D32,D32)</f>
        <v>0</v>
      </c>
      <c r="C32" s="147" t="str">
        <f t="shared" si="0"/>
        <v>0</v>
      </c>
      <c r="D32" s="273"/>
      <c r="E32" s="332" t="s">
        <v>513</v>
      </c>
      <c r="F32" s="230"/>
      <c r="G32" s="161"/>
      <c r="H32" s="162"/>
      <c r="I32" s="333" t="s">
        <v>199</v>
      </c>
      <c r="J32" s="334" t="str">
        <f t="shared" si="1"/>
        <v/>
      </c>
      <c r="K32" s="166"/>
      <c r="L32" s="161"/>
      <c r="M32" s="334" t="str">
        <f t="shared" si="2"/>
        <v/>
      </c>
      <c r="N32" s="162"/>
      <c r="O32" s="161"/>
      <c r="P32" s="334" t="str">
        <f t="shared" si="3"/>
        <v/>
      </c>
      <c r="Q32" s="166"/>
      <c r="R32" s="161"/>
      <c r="S32" s="333" t="s">
        <v>198</v>
      </c>
      <c r="T32" s="335">
        <f t="shared" si="4"/>
        <v>0</v>
      </c>
      <c r="U32" s="336" t="s">
        <v>199</v>
      </c>
      <c r="X32" s="147" t="str">
        <f t="shared" si="5"/>
        <v>柱　　円</v>
      </c>
    </row>
    <row r="33" spans="2:24">
      <c r="B33" s="147">
        <f>+COUNTIF($D$4:D33,D33)</f>
        <v>0</v>
      </c>
      <c r="C33" s="147" t="str">
        <f t="shared" si="0"/>
        <v>0</v>
      </c>
      <c r="D33" s="273"/>
      <c r="E33" s="332" t="s">
        <v>513</v>
      </c>
      <c r="F33" s="230"/>
      <c r="G33" s="161"/>
      <c r="H33" s="162"/>
      <c r="I33" s="333" t="s">
        <v>199</v>
      </c>
      <c r="J33" s="334" t="str">
        <f t="shared" si="1"/>
        <v/>
      </c>
      <c r="K33" s="166"/>
      <c r="L33" s="161"/>
      <c r="M33" s="334" t="str">
        <f t="shared" si="2"/>
        <v/>
      </c>
      <c r="N33" s="162"/>
      <c r="O33" s="161"/>
      <c r="P33" s="334" t="str">
        <f t="shared" si="3"/>
        <v/>
      </c>
      <c r="Q33" s="166"/>
      <c r="R33" s="161"/>
      <c r="S33" s="333" t="s">
        <v>198</v>
      </c>
      <c r="T33" s="335">
        <f t="shared" si="4"/>
        <v>0</v>
      </c>
      <c r="U33" s="336" t="s">
        <v>199</v>
      </c>
      <c r="X33" s="147" t="str">
        <f t="shared" si="5"/>
        <v>柱　　円</v>
      </c>
    </row>
    <row r="34" spans="2:24">
      <c r="B34" s="147">
        <f>+COUNTIF($D$4:D34,D34)</f>
        <v>0</v>
      </c>
      <c r="C34" s="147" t="str">
        <f t="shared" si="0"/>
        <v>0</v>
      </c>
      <c r="D34" s="273"/>
      <c r="E34" s="332" t="s">
        <v>513</v>
      </c>
      <c r="F34" s="230"/>
      <c r="G34" s="161"/>
      <c r="H34" s="162"/>
      <c r="I34" s="333" t="s">
        <v>199</v>
      </c>
      <c r="J34" s="334" t="str">
        <f t="shared" si="1"/>
        <v/>
      </c>
      <c r="K34" s="166"/>
      <c r="L34" s="161"/>
      <c r="M34" s="334" t="str">
        <f t="shared" si="2"/>
        <v/>
      </c>
      <c r="N34" s="162"/>
      <c r="O34" s="161"/>
      <c r="P34" s="334" t="str">
        <f t="shared" si="3"/>
        <v/>
      </c>
      <c r="Q34" s="166"/>
      <c r="R34" s="161"/>
      <c r="S34" s="333" t="s">
        <v>198</v>
      </c>
      <c r="T34" s="335">
        <f t="shared" si="4"/>
        <v>0</v>
      </c>
      <c r="U34" s="336" t="s">
        <v>199</v>
      </c>
      <c r="X34" s="147" t="str">
        <f t="shared" si="5"/>
        <v>柱　　円</v>
      </c>
    </row>
    <row r="35" spans="2:24">
      <c r="B35" s="147">
        <f>+COUNTIF($D$4:D35,D35)</f>
        <v>0</v>
      </c>
      <c r="C35" s="147" t="str">
        <f t="shared" si="0"/>
        <v>0</v>
      </c>
      <c r="D35" s="273"/>
      <c r="E35" s="332" t="s">
        <v>513</v>
      </c>
      <c r="F35" s="230"/>
      <c r="G35" s="161"/>
      <c r="H35" s="162"/>
      <c r="I35" s="333" t="s">
        <v>199</v>
      </c>
      <c r="J35" s="334" t="str">
        <f t="shared" si="1"/>
        <v/>
      </c>
      <c r="K35" s="166"/>
      <c r="L35" s="161"/>
      <c r="M35" s="334" t="str">
        <f t="shared" si="2"/>
        <v/>
      </c>
      <c r="N35" s="162"/>
      <c r="O35" s="161"/>
      <c r="P35" s="334" t="str">
        <f t="shared" si="3"/>
        <v/>
      </c>
      <c r="Q35" s="166"/>
      <c r="R35" s="161"/>
      <c r="S35" s="333" t="s">
        <v>198</v>
      </c>
      <c r="T35" s="335">
        <f t="shared" si="4"/>
        <v>0</v>
      </c>
      <c r="U35" s="336" t="s">
        <v>199</v>
      </c>
      <c r="X35" s="147" t="str">
        <f t="shared" si="5"/>
        <v>柱　　円</v>
      </c>
    </row>
    <row r="36" spans="2:24">
      <c r="B36" s="147">
        <f>+COUNTIF($D$4:D36,D36)</f>
        <v>0</v>
      </c>
      <c r="C36" s="147" t="str">
        <f t="shared" si="0"/>
        <v>0</v>
      </c>
      <c r="D36" s="273"/>
      <c r="E36" s="332" t="s">
        <v>513</v>
      </c>
      <c r="F36" s="230"/>
      <c r="G36" s="161"/>
      <c r="H36" s="162"/>
      <c r="I36" s="333" t="s">
        <v>199</v>
      </c>
      <c r="J36" s="334" t="str">
        <f t="shared" si="1"/>
        <v/>
      </c>
      <c r="K36" s="166"/>
      <c r="L36" s="161"/>
      <c r="M36" s="334" t="str">
        <f t="shared" si="2"/>
        <v/>
      </c>
      <c r="N36" s="162"/>
      <c r="O36" s="161"/>
      <c r="P36" s="334" t="str">
        <f t="shared" si="3"/>
        <v/>
      </c>
      <c r="Q36" s="166"/>
      <c r="R36" s="161"/>
      <c r="S36" s="333" t="s">
        <v>198</v>
      </c>
      <c r="T36" s="335">
        <f t="shared" si="4"/>
        <v>0</v>
      </c>
      <c r="U36" s="336" t="s">
        <v>199</v>
      </c>
      <c r="X36" s="147" t="str">
        <f t="shared" si="5"/>
        <v>柱　　円</v>
      </c>
    </row>
    <row r="37" spans="2:24">
      <c r="B37" s="147">
        <f>+COUNTIF($D$4:D37,D37)</f>
        <v>0</v>
      </c>
      <c r="C37" s="147" t="str">
        <f t="shared" si="0"/>
        <v>0</v>
      </c>
      <c r="D37" s="273"/>
      <c r="E37" s="332" t="s">
        <v>513</v>
      </c>
      <c r="F37" s="230"/>
      <c r="G37" s="161"/>
      <c r="H37" s="162"/>
      <c r="I37" s="333" t="s">
        <v>199</v>
      </c>
      <c r="J37" s="334" t="str">
        <f t="shared" si="1"/>
        <v/>
      </c>
      <c r="K37" s="166"/>
      <c r="L37" s="161"/>
      <c r="M37" s="334" t="str">
        <f t="shared" si="2"/>
        <v/>
      </c>
      <c r="N37" s="162"/>
      <c r="O37" s="161"/>
      <c r="P37" s="334" t="str">
        <f t="shared" si="3"/>
        <v/>
      </c>
      <c r="Q37" s="166"/>
      <c r="R37" s="161"/>
      <c r="S37" s="333" t="s">
        <v>198</v>
      </c>
      <c r="T37" s="335">
        <f t="shared" si="4"/>
        <v>0</v>
      </c>
      <c r="U37" s="336" t="s">
        <v>199</v>
      </c>
      <c r="X37" s="147" t="str">
        <f t="shared" si="5"/>
        <v>柱　　円</v>
      </c>
    </row>
    <row r="38" spans="2:24">
      <c r="B38" s="147">
        <f>+COUNTIF($D$4:D38,D38)</f>
        <v>0</v>
      </c>
      <c r="C38" s="147" t="str">
        <f t="shared" si="0"/>
        <v>0</v>
      </c>
      <c r="D38" s="273"/>
      <c r="E38" s="332" t="s">
        <v>513</v>
      </c>
      <c r="F38" s="230"/>
      <c r="G38" s="161"/>
      <c r="H38" s="162"/>
      <c r="I38" s="333" t="s">
        <v>199</v>
      </c>
      <c r="J38" s="334" t="str">
        <f t="shared" si="1"/>
        <v/>
      </c>
      <c r="K38" s="166"/>
      <c r="L38" s="161"/>
      <c r="M38" s="334" t="str">
        <f t="shared" si="2"/>
        <v/>
      </c>
      <c r="N38" s="162"/>
      <c r="O38" s="161"/>
      <c r="P38" s="334" t="str">
        <f t="shared" si="3"/>
        <v/>
      </c>
      <c r="Q38" s="166"/>
      <c r="R38" s="161"/>
      <c r="S38" s="333" t="s">
        <v>198</v>
      </c>
      <c r="T38" s="335">
        <f t="shared" si="4"/>
        <v>0</v>
      </c>
      <c r="U38" s="336" t="s">
        <v>199</v>
      </c>
      <c r="X38" s="147" t="str">
        <f t="shared" si="5"/>
        <v>柱　　円</v>
      </c>
    </row>
    <row r="39" spans="2:24">
      <c r="B39" s="147">
        <f>+COUNTIF($D$4:D39,D39)</f>
        <v>0</v>
      </c>
      <c r="C39" s="147" t="str">
        <f t="shared" si="0"/>
        <v>0</v>
      </c>
      <c r="D39" s="273"/>
      <c r="E39" s="332" t="s">
        <v>513</v>
      </c>
      <c r="F39" s="230"/>
      <c r="G39" s="161"/>
      <c r="H39" s="162"/>
      <c r="I39" s="333" t="s">
        <v>199</v>
      </c>
      <c r="J39" s="334" t="str">
        <f t="shared" si="1"/>
        <v/>
      </c>
      <c r="K39" s="166"/>
      <c r="L39" s="161"/>
      <c r="M39" s="334" t="str">
        <f t="shared" si="2"/>
        <v/>
      </c>
      <c r="N39" s="162"/>
      <c r="O39" s="161"/>
      <c r="P39" s="334" t="str">
        <f t="shared" si="3"/>
        <v/>
      </c>
      <c r="Q39" s="166"/>
      <c r="R39" s="161"/>
      <c r="S39" s="333" t="s">
        <v>198</v>
      </c>
      <c r="T39" s="335">
        <f t="shared" si="4"/>
        <v>0</v>
      </c>
      <c r="U39" s="336" t="s">
        <v>199</v>
      </c>
      <c r="X39" s="147" t="str">
        <f t="shared" si="5"/>
        <v>柱　　円</v>
      </c>
    </row>
    <row r="40" spans="2:24">
      <c r="B40" s="147">
        <f>+COUNTIF($D$4:D40,D40)</f>
        <v>0</v>
      </c>
      <c r="C40" s="147" t="str">
        <f t="shared" si="0"/>
        <v>0</v>
      </c>
      <c r="D40" s="273"/>
      <c r="E40" s="332" t="s">
        <v>513</v>
      </c>
      <c r="F40" s="230"/>
      <c r="G40" s="161"/>
      <c r="H40" s="162"/>
      <c r="I40" s="333" t="s">
        <v>199</v>
      </c>
      <c r="J40" s="334" t="str">
        <f t="shared" si="1"/>
        <v/>
      </c>
      <c r="K40" s="166"/>
      <c r="L40" s="161"/>
      <c r="M40" s="334" t="str">
        <f t="shared" si="2"/>
        <v/>
      </c>
      <c r="N40" s="162"/>
      <c r="O40" s="161"/>
      <c r="P40" s="334" t="str">
        <f t="shared" si="3"/>
        <v/>
      </c>
      <c r="Q40" s="166"/>
      <c r="R40" s="161"/>
      <c r="S40" s="333" t="s">
        <v>198</v>
      </c>
      <c r="T40" s="335">
        <f t="shared" si="4"/>
        <v>0</v>
      </c>
      <c r="U40" s="336" t="s">
        <v>199</v>
      </c>
      <c r="X40" s="147" t="str">
        <f t="shared" si="5"/>
        <v>柱　　円</v>
      </c>
    </row>
    <row r="41" spans="2:24">
      <c r="B41" s="147">
        <f>+COUNTIF($D$4:D41,D41)</f>
        <v>0</v>
      </c>
      <c r="C41" s="147" t="str">
        <f t="shared" si="0"/>
        <v>0</v>
      </c>
      <c r="D41" s="273"/>
      <c r="E41" s="332" t="s">
        <v>513</v>
      </c>
      <c r="F41" s="230"/>
      <c r="G41" s="161"/>
      <c r="H41" s="162"/>
      <c r="I41" s="333" t="s">
        <v>199</v>
      </c>
      <c r="J41" s="334" t="str">
        <f t="shared" si="1"/>
        <v/>
      </c>
      <c r="K41" s="166"/>
      <c r="L41" s="161"/>
      <c r="M41" s="334" t="str">
        <f t="shared" si="2"/>
        <v/>
      </c>
      <c r="N41" s="162"/>
      <c r="O41" s="161"/>
      <c r="P41" s="334" t="str">
        <f t="shared" si="3"/>
        <v/>
      </c>
      <c r="Q41" s="166"/>
      <c r="R41" s="161"/>
      <c r="S41" s="333" t="s">
        <v>198</v>
      </c>
      <c r="T41" s="335">
        <f t="shared" si="4"/>
        <v>0</v>
      </c>
      <c r="U41" s="336" t="s">
        <v>199</v>
      </c>
      <c r="X41" s="147" t="str">
        <f t="shared" si="5"/>
        <v>柱　　円</v>
      </c>
    </row>
    <row r="42" spans="2:24">
      <c r="B42" s="147">
        <f>+COUNTIF($D$4:D42,D42)</f>
        <v>0</v>
      </c>
      <c r="C42" s="147" t="str">
        <f t="shared" si="0"/>
        <v>0</v>
      </c>
      <c r="D42" s="273"/>
      <c r="E42" s="332" t="s">
        <v>513</v>
      </c>
      <c r="F42" s="230"/>
      <c r="G42" s="161"/>
      <c r="H42" s="162"/>
      <c r="I42" s="333" t="s">
        <v>199</v>
      </c>
      <c r="J42" s="334" t="str">
        <f t="shared" si="1"/>
        <v/>
      </c>
      <c r="K42" s="166"/>
      <c r="L42" s="161"/>
      <c r="M42" s="334" t="str">
        <f t="shared" si="2"/>
        <v/>
      </c>
      <c r="N42" s="162"/>
      <c r="O42" s="161"/>
      <c r="P42" s="334" t="str">
        <f t="shared" si="3"/>
        <v/>
      </c>
      <c r="Q42" s="166"/>
      <c r="R42" s="161"/>
      <c r="S42" s="333" t="s">
        <v>198</v>
      </c>
      <c r="T42" s="335">
        <f t="shared" si="4"/>
        <v>0</v>
      </c>
      <c r="U42" s="336" t="s">
        <v>199</v>
      </c>
      <c r="X42" s="147" t="str">
        <f t="shared" si="5"/>
        <v>柱　　円</v>
      </c>
    </row>
    <row r="43" spans="2:24">
      <c r="B43" s="147">
        <f>+COUNTIF($D$4:D43,D43)</f>
        <v>0</v>
      </c>
      <c r="C43" s="147" t="str">
        <f t="shared" si="0"/>
        <v>0</v>
      </c>
      <c r="D43" s="273"/>
      <c r="E43" s="332" t="s">
        <v>513</v>
      </c>
      <c r="F43" s="230"/>
      <c r="G43" s="161"/>
      <c r="H43" s="162"/>
      <c r="I43" s="333" t="s">
        <v>199</v>
      </c>
      <c r="J43" s="334" t="str">
        <f t="shared" si="1"/>
        <v/>
      </c>
      <c r="K43" s="166"/>
      <c r="L43" s="161"/>
      <c r="M43" s="334" t="str">
        <f t="shared" si="2"/>
        <v/>
      </c>
      <c r="N43" s="162"/>
      <c r="O43" s="161"/>
      <c r="P43" s="334" t="str">
        <f t="shared" si="3"/>
        <v/>
      </c>
      <c r="Q43" s="166"/>
      <c r="R43" s="161"/>
      <c r="S43" s="333" t="s">
        <v>198</v>
      </c>
      <c r="T43" s="335">
        <f t="shared" si="4"/>
        <v>0</v>
      </c>
      <c r="U43" s="336" t="s">
        <v>199</v>
      </c>
      <c r="X43" s="147" t="str">
        <f t="shared" si="5"/>
        <v>柱　　円</v>
      </c>
    </row>
    <row r="44" spans="2:24">
      <c r="B44" s="147">
        <f>+COUNTIF($D$4:D44,D44)</f>
        <v>0</v>
      </c>
      <c r="C44" s="147" t="str">
        <f t="shared" si="0"/>
        <v>0</v>
      </c>
      <c r="D44" s="273"/>
      <c r="E44" s="332" t="s">
        <v>513</v>
      </c>
      <c r="F44" s="230"/>
      <c r="G44" s="161"/>
      <c r="H44" s="162"/>
      <c r="I44" s="333" t="s">
        <v>199</v>
      </c>
      <c r="J44" s="334" t="str">
        <f t="shared" si="1"/>
        <v/>
      </c>
      <c r="K44" s="166"/>
      <c r="L44" s="161"/>
      <c r="M44" s="334" t="str">
        <f t="shared" si="2"/>
        <v/>
      </c>
      <c r="N44" s="162"/>
      <c r="O44" s="161"/>
      <c r="P44" s="334" t="str">
        <f t="shared" si="3"/>
        <v/>
      </c>
      <c r="Q44" s="166"/>
      <c r="R44" s="161"/>
      <c r="S44" s="333" t="s">
        <v>198</v>
      </c>
      <c r="T44" s="335">
        <f t="shared" si="4"/>
        <v>0</v>
      </c>
      <c r="U44" s="336" t="s">
        <v>199</v>
      </c>
      <c r="X44" s="147" t="str">
        <f t="shared" si="5"/>
        <v>柱　　円</v>
      </c>
    </row>
    <row r="45" spans="2:24">
      <c r="B45" s="147">
        <f>+COUNTIF($D$4:D45,D45)</f>
        <v>0</v>
      </c>
      <c r="C45" s="147" t="str">
        <f t="shared" si="0"/>
        <v>0</v>
      </c>
      <c r="D45" s="273"/>
      <c r="E45" s="332" t="s">
        <v>513</v>
      </c>
      <c r="F45" s="230"/>
      <c r="G45" s="161"/>
      <c r="H45" s="162"/>
      <c r="I45" s="333" t="s">
        <v>199</v>
      </c>
      <c r="J45" s="334" t="str">
        <f t="shared" si="1"/>
        <v/>
      </c>
      <c r="K45" s="166"/>
      <c r="L45" s="161"/>
      <c r="M45" s="334" t="str">
        <f t="shared" si="2"/>
        <v/>
      </c>
      <c r="N45" s="162"/>
      <c r="O45" s="161"/>
      <c r="P45" s="334" t="str">
        <f t="shared" si="3"/>
        <v/>
      </c>
      <c r="Q45" s="166"/>
      <c r="R45" s="161"/>
      <c r="S45" s="333" t="s">
        <v>198</v>
      </c>
      <c r="T45" s="335">
        <f t="shared" si="4"/>
        <v>0</v>
      </c>
      <c r="U45" s="336" t="s">
        <v>199</v>
      </c>
      <c r="X45" s="147" t="str">
        <f t="shared" si="5"/>
        <v>柱　　円</v>
      </c>
    </row>
    <row r="46" spans="2:24">
      <c r="B46" s="147">
        <f>+COUNTIF($D$4:D46,D46)</f>
        <v>0</v>
      </c>
      <c r="C46" s="147" t="str">
        <f t="shared" si="0"/>
        <v>0</v>
      </c>
      <c r="D46" s="273"/>
      <c r="E46" s="332" t="s">
        <v>513</v>
      </c>
      <c r="F46" s="230"/>
      <c r="G46" s="161"/>
      <c r="H46" s="162"/>
      <c r="I46" s="333" t="s">
        <v>199</v>
      </c>
      <c r="J46" s="334" t="str">
        <f t="shared" si="1"/>
        <v/>
      </c>
      <c r="K46" s="166"/>
      <c r="L46" s="161"/>
      <c r="M46" s="334" t="str">
        <f t="shared" si="2"/>
        <v/>
      </c>
      <c r="N46" s="162"/>
      <c r="O46" s="161"/>
      <c r="P46" s="334" t="str">
        <f t="shared" si="3"/>
        <v/>
      </c>
      <c r="Q46" s="166"/>
      <c r="R46" s="161"/>
      <c r="S46" s="333" t="s">
        <v>198</v>
      </c>
      <c r="T46" s="335">
        <f t="shared" si="4"/>
        <v>0</v>
      </c>
      <c r="U46" s="336" t="s">
        <v>199</v>
      </c>
      <c r="X46" s="147" t="str">
        <f t="shared" si="5"/>
        <v>柱　　円</v>
      </c>
    </row>
    <row r="47" spans="2:24">
      <c r="B47" s="147">
        <f>+COUNTIF($D$4:D47,D47)</f>
        <v>0</v>
      </c>
      <c r="C47" s="147" t="str">
        <f t="shared" si="0"/>
        <v>0</v>
      </c>
      <c r="D47" s="273"/>
      <c r="E47" s="332" t="s">
        <v>513</v>
      </c>
      <c r="F47" s="230"/>
      <c r="G47" s="161"/>
      <c r="H47" s="162"/>
      <c r="I47" s="333" t="s">
        <v>199</v>
      </c>
      <c r="J47" s="334" t="str">
        <f t="shared" si="1"/>
        <v/>
      </c>
      <c r="K47" s="166"/>
      <c r="L47" s="161"/>
      <c r="M47" s="334" t="str">
        <f t="shared" si="2"/>
        <v/>
      </c>
      <c r="N47" s="162"/>
      <c r="O47" s="161"/>
      <c r="P47" s="334" t="str">
        <f t="shared" si="3"/>
        <v/>
      </c>
      <c r="Q47" s="166"/>
      <c r="R47" s="161"/>
      <c r="S47" s="333" t="s">
        <v>198</v>
      </c>
      <c r="T47" s="335">
        <f t="shared" si="4"/>
        <v>0</v>
      </c>
      <c r="U47" s="336" t="s">
        <v>199</v>
      </c>
      <c r="X47" s="147" t="str">
        <f t="shared" si="5"/>
        <v>柱　　円</v>
      </c>
    </row>
    <row r="48" spans="2:24">
      <c r="B48" s="147">
        <f>+COUNTIF($D$4:D48,D48)</f>
        <v>0</v>
      </c>
      <c r="C48" s="147" t="str">
        <f t="shared" si="0"/>
        <v>0</v>
      </c>
      <c r="D48" s="273"/>
      <c r="E48" s="332" t="s">
        <v>513</v>
      </c>
      <c r="F48" s="230"/>
      <c r="G48" s="161"/>
      <c r="H48" s="162"/>
      <c r="I48" s="333" t="s">
        <v>199</v>
      </c>
      <c r="J48" s="334" t="str">
        <f t="shared" si="1"/>
        <v/>
      </c>
      <c r="K48" s="166"/>
      <c r="L48" s="161"/>
      <c r="M48" s="334" t="str">
        <f t="shared" si="2"/>
        <v/>
      </c>
      <c r="N48" s="162"/>
      <c r="O48" s="161"/>
      <c r="P48" s="334" t="str">
        <f t="shared" si="3"/>
        <v/>
      </c>
      <c r="Q48" s="166"/>
      <c r="R48" s="161"/>
      <c r="S48" s="333" t="s">
        <v>198</v>
      </c>
      <c r="T48" s="335">
        <f t="shared" si="4"/>
        <v>0</v>
      </c>
      <c r="U48" s="336" t="s">
        <v>199</v>
      </c>
      <c r="X48" s="147" t="str">
        <f t="shared" si="5"/>
        <v>柱　　円</v>
      </c>
    </row>
    <row r="49" spans="2:24">
      <c r="B49" s="147">
        <f>+COUNTIF($D$4:D49,D49)</f>
        <v>0</v>
      </c>
      <c r="C49" s="147" t="str">
        <f t="shared" si="0"/>
        <v>0</v>
      </c>
      <c r="D49" s="273"/>
      <c r="E49" s="332" t="s">
        <v>513</v>
      </c>
      <c r="F49" s="230"/>
      <c r="G49" s="161"/>
      <c r="H49" s="162"/>
      <c r="I49" s="333" t="s">
        <v>199</v>
      </c>
      <c r="J49" s="334" t="str">
        <f t="shared" si="1"/>
        <v/>
      </c>
      <c r="K49" s="166"/>
      <c r="L49" s="161"/>
      <c r="M49" s="334" t="str">
        <f t="shared" si="2"/>
        <v/>
      </c>
      <c r="N49" s="162"/>
      <c r="O49" s="161"/>
      <c r="P49" s="334" t="str">
        <f t="shared" si="3"/>
        <v/>
      </c>
      <c r="Q49" s="166"/>
      <c r="R49" s="161"/>
      <c r="S49" s="333" t="s">
        <v>198</v>
      </c>
      <c r="T49" s="335">
        <f t="shared" si="4"/>
        <v>0</v>
      </c>
      <c r="U49" s="336" t="s">
        <v>199</v>
      </c>
      <c r="X49" s="147" t="str">
        <f t="shared" si="5"/>
        <v>柱　　円</v>
      </c>
    </row>
    <row r="50" spans="2:24">
      <c r="B50" s="147">
        <f>+COUNTIF($D$4:D50,D50)</f>
        <v>0</v>
      </c>
      <c r="C50" s="147" t="str">
        <f t="shared" si="0"/>
        <v>0</v>
      </c>
      <c r="D50" s="273"/>
      <c r="E50" s="332" t="s">
        <v>513</v>
      </c>
      <c r="F50" s="230"/>
      <c r="G50" s="161"/>
      <c r="H50" s="162"/>
      <c r="I50" s="333" t="s">
        <v>199</v>
      </c>
      <c r="J50" s="334" t="str">
        <f t="shared" si="1"/>
        <v/>
      </c>
      <c r="K50" s="166"/>
      <c r="L50" s="161"/>
      <c r="M50" s="334" t="str">
        <f t="shared" si="2"/>
        <v/>
      </c>
      <c r="N50" s="162"/>
      <c r="O50" s="161"/>
      <c r="P50" s="334" t="str">
        <f t="shared" si="3"/>
        <v/>
      </c>
      <c r="Q50" s="166"/>
      <c r="R50" s="161"/>
      <c r="S50" s="333" t="s">
        <v>198</v>
      </c>
      <c r="T50" s="335">
        <f t="shared" si="4"/>
        <v>0</v>
      </c>
      <c r="U50" s="336" t="s">
        <v>199</v>
      </c>
      <c r="X50" s="147" t="str">
        <f t="shared" si="5"/>
        <v>柱　　円</v>
      </c>
    </row>
    <row r="51" spans="2:24">
      <c r="B51" s="147">
        <f>+COUNTIF($D$4:D51,D51)</f>
        <v>0</v>
      </c>
      <c r="C51" s="147" t="str">
        <f t="shared" si="0"/>
        <v>0</v>
      </c>
      <c r="D51" s="273"/>
      <c r="E51" s="332" t="s">
        <v>513</v>
      </c>
      <c r="F51" s="230"/>
      <c r="G51" s="161"/>
      <c r="H51" s="162"/>
      <c r="I51" s="333" t="s">
        <v>199</v>
      </c>
      <c r="J51" s="334" t="str">
        <f t="shared" si="1"/>
        <v/>
      </c>
      <c r="K51" s="166"/>
      <c r="L51" s="161"/>
      <c r="M51" s="334" t="str">
        <f t="shared" si="2"/>
        <v/>
      </c>
      <c r="N51" s="162"/>
      <c r="O51" s="161"/>
      <c r="P51" s="334" t="str">
        <f t="shared" si="3"/>
        <v/>
      </c>
      <c r="Q51" s="166"/>
      <c r="R51" s="161"/>
      <c r="S51" s="333" t="s">
        <v>198</v>
      </c>
      <c r="T51" s="335">
        <f t="shared" si="4"/>
        <v>0</v>
      </c>
      <c r="U51" s="336" t="s">
        <v>199</v>
      </c>
      <c r="X51" s="147" t="str">
        <f t="shared" si="5"/>
        <v>柱　　円</v>
      </c>
    </row>
    <row r="52" spans="2:24">
      <c r="B52" s="147">
        <f>+COUNTIF($D$4:D52,D52)</f>
        <v>0</v>
      </c>
      <c r="C52" s="147" t="str">
        <f t="shared" si="0"/>
        <v>0</v>
      </c>
      <c r="D52" s="273"/>
      <c r="E52" s="332" t="s">
        <v>513</v>
      </c>
      <c r="F52" s="230"/>
      <c r="G52" s="161"/>
      <c r="H52" s="162"/>
      <c r="I52" s="333" t="s">
        <v>199</v>
      </c>
      <c r="J52" s="334" t="str">
        <f t="shared" si="1"/>
        <v/>
      </c>
      <c r="K52" s="166"/>
      <c r="L52" s="161"/>
      <c r="M52" s="334" t="str">
        <f t="shared" si="2"/>
        <v/>
      </c>
      <c r="N52" s="162"/>
      <c r="O52" s="161"/>
      <c r="P52" s="334" t="str">
        <f t="shared" si="3"/>
        <v/>
      </c>
      <c r="Q52" s="166"/>
      <c r="R52" s="161"/>
      <c r="S52" s="333" t="s">
        <v>198</v>
      </c>
      <c r="T52" s="335">
        <f t="shared" si="4"/>
        <v>0</v>
      </c>
      <c r="U52" s="336" t="s">
        <v>199</v>
      </c>
      <c r="X52" s="147" t="str">
        <f t="shared" si="5"/>
        <v>柱　　円</v>
      </c>
    </row>
    <row r="53" spans="2:24">
      <c r="B53" s="147">
        <f>+COUNTIF($D$4:D53,D53)</f>
        <v>0</v>
      </c>
      <c r="C53" s="147" t="str">
        <f t="shared" si="0"/>
        <v>0</v>
      </c>
      <c r="D53" s="274"/>
      <c r="E53" s="332" t="s">
        <v>513</v>
      </c>
      <c r="F53" s="230"/>
      <c r="G53" s="161"/>
      <c r="H53" s="162"/>
      <c r="I53" s="333" t="s">
        <v>199</v>
      </c>
      <c r="J53" s="334" t="str">
        <f t="shared" si="1"/>
        <v/>
      </c>
      <c r="K53" s="166"/>
      <c r="L53" s="161"/>
      <c r="M53" s="334" t="str">
        <f t="shared" si="2"/>
        <v/>
      </c>
      <c r="N53" s="162"/>
      <c r="O53" s="161"/>
      <c r="P53" s="334" t="str">
        <f t="shared" si="3"/>
        <v/>
      </c>
      <c r="Q53" s="166"/>
      <c r="R53" s="161"/>
      <c r="S53" s="333" t="s">
        <v>198</v>
      </c>
      <c r="T53" s="335">
        <f t="shared" si="4"/>
        <v>0</v>
      </c>
      <c r="U53" s="336" t="s">
        <v>199</v>
      </c>
      <c r="X53" s="147" t="str">
        <f t="shared" si="5"/>
        <v>柱　　円</v>
      </c>
    </row>
    <row r="54" spans="2:24">
      <c r="B54" s="147">
        <f>+COUNTIF($D$4:D54,D54)</f>
        <v>0</v>
      </c>
      <c r="C54" s="147" t="str">
        <f t="shared" si="0"/>
        <v>0</v>
      </c>
      <c r="D54" s="274"/>
      <c r="E54" s="332" t="s">
        <v>513</v>
      </c>
      <c r="F54" s="230"/>
      <c r="G54" s="161"/>
      <c r="H54" s="162"/>
      <c r="I54" s="333" t="s">
        <v>199</v>
      </c>
      <c r="J54" s="334" t="str">
        <f t="shared" si="1"/>
        <v/>
      </c>
      <c r="K54" s="166"/>
      <c r="L54" s="161"/>
      <c r="M54" s="334" t="str">
        <f t="shared" si="2"/>
        <v/>
      </c>
      <c r="N54" s="162"/>
      <c r="O54" s="161"/>
      <c r="P54" s="334" t="str">
        <f t="shared" si="3"/>
        <v/>
      </c>
      <c r="Q54" s="166"/>
      <c r="R54" s="161"/>
      <c r="S54" s="333" t="s">
        <v>198</v>
      </c>
      <c r="T54" s="335">
        <f t="shared" si="4"/>
        <v>0</v>
      </c>
      <c r="U54" s="336" t="s">
        <v>199</v>
      </c>
      <c r="X54" s="147" t="str">
        <f t="shared" si="5"/>
        <v>柱　　円</v>
      </c>
    </row>
    <row r="55" spans="2:24">
      <c r="B55" s="147">
        <f>+COUNTIF($D$4:D55,D55)</f>
        <v>0</v>
      </c>
      <c r="C55" s="147" t="str">
        <f t="shared" si="0"/>
        <v>0</v>
      </c>
      <c r="D55" s="274"/>
      <c r="E55" s="332" t="s">
        <v>513</v>
      </c>
      <c r="F55" s="230"/>
      <c r="G55" s="161"/>
      <c r="H55" s="162"/>
      <c r="I55" s="333" t="s">
        <v>199</v>
      </c>
      <c r="J55" s="334" t="str">
        <f t="shared" si="1"/>
        <v/>
      </c>
      <c r="K55" s="166"/>
      <c r="L55" s="161"/>
      <c r="M55" s="334" t="str">
        <f t="shared" si="2"/>
        <v/>
      </c>
      <c r="N55" s="162"/>
      <c r="O55" s="161"/>
      <c r="P55" s="334" t="str">
        <f t="shared" si="3"/>
        <v/>
      </c>
      <c r="Q55" s="166"/>
      <c r="R55" s="161"/>
      <c r="S55" s="333" t="s">
        <v>198</v>
      </c>
      <c r="T55" s="335">
        <f t="shared" si="4"/>
        <v>0</v>
      </c>
      <c r="U55" s="336" t="s">
        <v>199</v>
      </c>
      <c r="X55" s="147" t="str">
        <f t="shared" si="5"/>
        <v>柱　　円</v>
      </c>
    </row>
    <row r="56" spans="2:24">
      <c r="B56" s="147">
        <f>+COUNTIF($D$4:D56,D56)</f>
        <v>0</v>
      </c>
      <c r="C56" s="147" t="str">
        <f t="shared" si="0"/>
        <v>0</v>
      </c>
      <c r="D56" s="274"/>
      <c r="E56" s="332" t="s">
        <v>513</v>
      </c>
      <c r="F56" s="230"/>
      <c r="G56" s="161"/>
      <c r="H56" s="162"/>
      <c r="I56" s="333" t="s">
        <v>199</v>
      </c>
      <c r="J56" s="334" t="str">
        <f t="shared" si="1"/>
        <v/>
      </c>
      <c r="K56" s="166"/>
      <c r="L56" s="161"/>
      <c r="M56" s="334" t="str">
        <f t="shared" si="2"/>
        <v/>
      </c>
      <c r="N56" s="162"/>
      <c r="O56" s="161"/>
      <c r="P56" s="334" t="str">
        <f t="shared" si="3"/>
        <v/>
      </c>
      <c r="Q56" s="166"/>
      <c r="R56" s="161"/>
      <c r="S56" s="333" t="s">
        <v>198</v>
      </c>
      <c r="T56" s="335">
        <f t="shared" si="4"/>
        <v>0</v>
      </c>
      <c r="U56" s="336" t="s">
        <v>199</v>
      </c>
      <c r="X56" s="147" t="str">
        <f t="shared" si="5"/>
        <v>柱　　円</v>
      </c>
    </row>
    <row r="57" spans="2:24">
      <c r="B57" s="147">
        <f>+COUNTIF($D$4:D57,D57)</f>
        <v>0</v>
      </c>
      <c r="C57" s="147" t="str">
        <f t="shared" si="0"/>
        <v>0</v>
      </c>
      <c r="D57" s="274"/>
      <c r="E57" s="332" t="s">
        <v>513</v>
      </c>
      <c r="F57" s="230"/>
      <c r="G57" s="161"/>
      <c r="H57" s="162"/>
      <c r="I57" s="333" t="s">
        <v>199</v>
      </c>
      <c r="J57" s="334" t="str">
        <f t="shared" si="1"/>
        <v/>
      </c>
      <c r="K57" s="166"/>
      <c r="L57" s="161"/>
      <c r="M57" s="334" t="str">
        <f t="shared" si="2"/>
        <v/>
      </c>
      <c r="N57" s="162"/>
      <c r="O57" s="161"/>
      <c r="P57" s="334" t="str">
        <f t="shared" si="3"/>
        <v/>
      </c>
      <c r="Q57" s="166"/>
      <c r="R57" s="161"/>
      <c r="S57" s="333" t="s">
        <v>198</v>
      </c>
      <c r="T57" s="335">
        <f t="shared" si="4"/>
        <v>0</v>
      </c>
      <c r="U57" s="336" t="s">
        <v>199</v>
      </c>
      <c r="X57" s="147" t="str">
        <f t="shared" si="5"/>
        <v>柱　　円</v>
      </c>
    </row>
    <row r="58" spans="2:24">
      <c r="B58" s="147">
        <f>+COUNTIF($D$4:D58,D58)</f>
        <v>0</v>
      </c>
      <c r="C58" s="147" t="str">
        <f t="shared" si="0"/>
        <v>0</v>
      </c>
      <c r="D58" s="274"/>
      <c r="E58" s="332" t="s">
        <v>513</v>
      </c>
      <c r="F58" s="230"/>
      <c r="G58" s="161"/>
      <c r="H58" s="162"/>
      <c r="I58" s="333" t="s">
        <v>199</v>
      </c>
      <c r="J58" s="334" t="str">
        <f t="shared" si="1"/>
        <v/>
      </c>
      <c r="K58" s="166"/>
      <c r="L58" s="161"/>
      <c r="M58" s="334" t="str">
        <f t="shared" si="2"/>
        <v/>
      </c>
      <c r="N58" s="162"/>
      <c r="O58" s="161"/>
      <c r="P58" s="334" t="str">
        <f t="shared" si="3"/>
        <v/>
      </c>
      <c r="Q58" s="166"/>
      <c r="R58" s="161"/>
      <c r="S58" s="333" t="s">
        <v>198</v>
      </c>
      <c r="T58" s="335">
        <f t="shared" si="4"/>
        <v>0</v>
      </c>
      <c r="U58" s="336" t="s">
        <v>199</v>
      </c>
      <c r="X58" s="147" t="str">
        <f t="shared" si="5"/>
        <v>柱　　円</v>
      </c>
    </row>
    <row r="59" spans="2:24">
      <c r="B59" s="147">
        <f>+COUNTIF($D$4:D59,D59)</f>
        <v>0</v>
      </c>
      <c r="C59" s="147" t="str">
        <f t="shared" si="0"/>
        <v>0</v>
      </c>
      <c r="D59" s="274"/>
      <c r="E59" s="332" t="s">
        <v>513</v>
      </c>
      <c r="F59" s="230"/>
      <c r="G59" s="161"/>
      <c r="H59" s="162"/>
      <c r="I59" s="333" t="s">
        <v>199</v>
      </c>
      <c r="J59" s="334" t="str">
        <f t="shared" si="1"/>
        <v/>
      </c>
      <c r="K59" s="166"/>
      <c r="L59" s="161"/>
      <c r="M59" s="334" t="str">
        <f t="shared" si="2"/>
        <v/>
      </c>
      <c r="N59" s="162"/>
      <c r="O59" s="161"/>
      <c r="P59" s="334" t="str">
        <f t="shared" si="3"/>
        <v/>
      </c>
      <c r="Q59" s="166"/>
      <c r="R59" s="161"/>
      <c r="S59" s="333" t="s">
        <v>198</v>
      </c>
      <c r="T59" s="335">
        <f t="shared" si="4"/>
        <v>0</v>
      </c>
      <c r="U59" s="336" t="s">
        <v>199</v>
      </c>
      <c r="X59" s="147" t="str">
        <f t="shared" si="5"/>
        <v>柱　　円</v>
      </c>
    </row>
    <row r="60" spans="2:24">
      <c r="B60" s="147">
        <f>+COUNTIF($D$4:D60,D60)</f>
        <v>0</v>
      </c>
      <c r="C60" s="147" t="str">
        <f t="shared" si="0"/>
        <v>0</v>
      </c>
      <c r="D60" s="274"/>
      <c r="E60" s="332" t="s">
        <v>513</v>
      </c>
      <c r="F60" s="230"/>
      <c r="G60" s="161"/>
      <c r="H60" s="162"/>
      <c r="I60" s="333" t="s">
        <v>199</v>
      </c>
      <c r="J60" s="334" t="str">
        <f t="shared" si="1"/>
        <v/>
      </c>
      <c r="K60" s="166"/>
      <c r="L60" s="161"/>
      <c r="M60" s="334" t="str">
        <f t="shared" si="2"/>
        <v/>
      </c>
      <c r="N60" s="162"/>
      <c r="O60" s="161"/>
      <c r="P60" s="334" t="str">
        <f t="shared" si="3"/>
        <v/>
      </c>
      <c r="Q60" s="166"/>
      <c r="R60" s="161"/>
      <c r="S60" s="333" t="s">
        <v>198</v>
      </c>
      <c r="T60" s="335">
        <f t="shared" si="4"/>
        <v>0</v>
      </c>
      <c r="U60" s="336" t="s">
        <v>199</v>
      </c>
      <c r="X60" s="147" t="str">
        <f t="shared" si="5"/>
        <v>柱　　円</v>
      </c>
    </row>
    <row r="61" spans="2:24">
      <c r="B61" s="147">
        <f>+COUNTIF($D$4:D61,D61)</f>
        <v>0</v>
      </c>
      <c r="C61" s="147" t="str">
        <f t="shared" si="0"/>
        <v>0</v>
      </c>
      <c r="D61" s="274"/>
      <c r="E61" s="332" t="s">
        <v>513</v>
      </c>
      <c r="F61" s="230"/>
      <c r="G61" s="161"/>
      <c r="H61" s="162"/>
      <c r="I61" s="333" t="s">
        <v>199</v>
      </c>
      <c r="J61" s="334" t="str">
        <f t="shared" si="1"/>
        <v/>
      </c>
      <c r="K61" s="166"/>
      <c r="L61" s="161"/>
      <c r="M61" s="334" t="str">
        <f t="shared" si="2"/>
        <v/>
      </c>
      <c r="N61" s="162"/>
      <c r="O61" s="161"/>
      <c r="P61" s="334" t="str">
        <f t="shared" si="3"/>
        <v/>
      </c>
      <c r="Q61" s="166"/>
      <c r="R61" s="161"/>
      <c r="S61" s="333" t="s">
        <v>198</v>
      </c>
      <c r="T61" s="335">
        <f t="shared" si="4"/>
        <v>0</v>
      </c>
      <c r="U61" s="336" t="s">
        <v>199</v>
      </c>
      <c r="X61" s="147" t="str">
        <f t="shared" si="5"/>
        <v>柱　　円</v>
      </c>
    </row>
    <row r="62" spans="2:24">
      <c r="B62" s="147">
        <f>+COUNTIF($D$4:D62,D62)</f>
        <v>0</v>
      </c>
      <c r="C62" s="147" t="str">
        <f t="shared" si="0"/>
        <v>0</v>
      </c>
      <c r="D62" s="274"/>
      <c r="E62" s="332" t="s">
        <v>513</v>
      </c>
      <c r="F62" s="230"/>
      <c r="G62" s="161"/>
      <c r="H62" s="162"/>
      <c r="I62" s="333" t="s">
        <v>199</v>
      </c>
      <c r="J62" s="334" t="str">
        <f t="shared" si="1"/>
        <v/>
      </c>
      <c r="K62" s="166"/>
      <c r="L62" s="161"/>
      <c r="M62" s="334" t="str">
        <f t="shared" si="2"/>
        <v/>
      </c>
      <c r="N62" s="162"/>
      <c r="O62" s="161"/>
      <c r="P62" s="334" t="str">
        <f t="shared" si="3"/>
        <v/>
      </c>
      <c r="Q62" s="166"/>
      <c r="R62" s="161"/>
      <c r="S62" s="333" t="s">
        <v>198</v>
      </c>
      <c r="T62" s="335">
        <f t="shared" si="4"/>
        <v>0</v>
      </c>
      <c r="U62" s="336" t="s">
        <v>199</v>
      </c>
      <c r="X62" s="147" t="str">
        <f t="shared" si="5"/>
        <v>柱　　円</v>
      </c>
    </row>
    <row r="63" spans="2:24">
      <c r="B63" s="147">
        <f>+COUNTIF($D$4:D63,D63)</f>
        <v>0</v>
      </c>
      <c r="C63" s="147" t="str">
        <f t="shared" si="0"/>
        <v>0</v>
      </c>
      <c r="D63" s="274"/>
      <c r="E63" s="332" t="s">
        <v>513</v>
      </c>
      <c r="F63" s="230"/>
      <c r="G63" s="161"/>
      <c r="H63" s="162"/>
      <c r="I63" s="333" t="s">
        <v>199</v>
      </c>
      <c r="J63" s="334" t="str">
        <f t="shared" si="1"/>
        <v/>
      </c>
      <c r="K63" s="166"/>
      <c r="L63" s="161"/>
      <c r="M63" s="334" t="str">
        <f t="shared" si="2"/>
        <v/>
      </c>
      <c r="N63" s="162"/>
      <c r="O63" s="161"/>
      <c r="P63" s="334" t="str">
        <f t="shared" si="3"/>
        <v/>
      </c>
      <c r="Q63" s="166"/>
      <c r="R63" s="161"/>
      <c r="S63" s="333" t="s">
        <v>198</v>
      </c>
      <c r="T63" s="335">
        <f t="shared" si="4"/>
        <v>0</v>
      </c>
      <c r="U63" s="336" t="s">
        <v>199</v>
      </c>
      <c r="X63" s="147" t="str">
        <f t="shared" si="5"/>
        <v>柱　　円</v>
      </c>
    </row>
    <row r="64" spans="2:24">
      <c r="B64" s="147">
        <f>+COUNTIF($D$4:D64,D64)</f>
        <v>0</v>
      </c>
      <c r="C64" s="147" t="str">
        <f t="shared" si="0"/>
        <v>0</v>
      </c>
      <c r="D64" s="274"/>
      <c r="E64" s="332" t="s">
        <v>513</v>
      </c>
      <c r="F64" s="230"/>
      <c r="G64" s="161"/>
      <c r="H64" s="162"/>
      <c r="I64" s="333" t="s">
        <v>199</v>
      </c>
      <c r="J64" s="334" t="str">
        <f t="shared" si="1"/>
        <v/>
      </c>
      <c r="K64" s="166"/>
      <c r="L64" s="161"/>
      <c r="M64" s="334" t="str">
        <f t="shared" si="2"/>
        <v/>
      </c>
      <c r="N64" s="162"/>
      <c r="O64" s="161"/>
      <c r="P64" s="334" t="str">
        <f t="shared" si="3"/>
        <v/>
      </c>
      <c r="Q64" s="166"/>
      <c r="R64" s="161"/>
      <c r="S64" s="333" t="s">
        <v>198</v>
      </c>
      <c r="T64" s="335">
        <f t="shared" si="4"/>
        <v>0</v>
      </c>
      <c r="U64" s="336" t="s">
        <v>199</v>
      </c>
      <c r="X64" s="147" t="str">
        <f t="shared" si="5"/>
        <v>柱　　円</v>
      </c>
    </row>
    <row r="65" spans="2:24">
      <c r="B65" s="147">
        <f>+COUNTIF($D$4:D65,D65)</f>
        <v>0</v>
      </c>
      <c r="C65" s="147" t="str">
        <f t="shared" si="0"/>
        <v>0</v>
      </c>
      <c r="D65" s="274"/>
      <c r="E65" s="332" t="s">
        <v>513</v>
      </c>
      <c r="F65" s="230"/>
      <c r="G65" s="161"/>
      <c r="H65" s="162"/>
      <c r="I65" s="333" t="s">
        <v>199</v>
      </c>
      <c r="J65" s="334" t="str">
        <f t="shared" si="1"/>
        <v/>
      </c>
      <c r="K65" s="166"/>
      <c r="L65" s="161"/>
      <c r="M65" s="334" t="str">
        <f t="shared" si="2"/>
        <v/>
      </c>
      <c r="N65" s="162"/>
      <c r="O65" s="161"/>
      <c r="P65" s="334" t="str">
        <f t="shared" si="3"/>
        <v/>
      </c>
      <c r="Q65" s="166"/>
      <c r="R65" s="161"/>
      <c r="S65" s="333" t="s">
        <v>198</v>
      </c>
      <c r="T65" s="335">
        <f t="shared" si="4"/>
        <v>0</v>
      </c>
      <c r="U65" s="336" t="s">
        <v>199</v>
      </c>
      <c r="X65" s="147" t="str">
        <f t="shared" si="5"/>
        <v>柱　　円</v>
      </c>
    </row>
    <row r="66" spans="2:24">
      <c r="B66" s="147">
        <f>+COUNTIF($D$4:D66,D66)</f>
        <v>0</v>
      </c>
      <c r="C66" s="147" t="str">
        <f t="shared" si="0"/>
        <v>0</v>
      </c>
      <c r="D66" s="274"/>
      <c r="E66" s="332" t="s">
        <v>513</v>
      </c>
      <c r="F66" s="230"/>
      <c r="G66" s="161"/>
      <c r="H66" s="162"/>
      <c r="I66" s="333" t="s">
        <v>199</v>
      </c>
      <c r="J66" s="334" t="str">
        <f t="shared" si="1"/>
        <v/>
      </c>
      <c r="K66" s="166"/>
      <c r="L66" s="161"/>
      <c r="M66" s="334" t="str">
        <f t="shared" si="2"/>
        <v/>
      </c>
      <c r="N66" s="162"/>
      <c r="O66" s="161"/>
      <c r="P66" s="334" t="str">
        <f t="shared" si="3"/>
        <v/>
      </c>
      <c r="Q66" s="166"/>
      <c r="R66" s="161"/>
      <c r="S66" s="333" t="s">
        <v>198</v>
      </c>
      <c r="T66" s="335">
        <f t="shared" si="4"/>
        <v>0</v>
      </c>
      <c r="U66" s="336" t="s">
        <v>199</v>
      </c>
      <c r="X66" s="147" t="str">
        <f t="shared" si="5"/>
        <v>柱　　円</v>
      </c>
    </row>
    <row r="67" spans="2:24">
      <c r="B67" s="147">
        <f>+COUNTIF($D$4:D67,D67)</f>
        <v>0</v>
      </c>
      <c r="C67" s="147" t="str">
        <f t="shared" si="0"/>
        <v>0</v>
      </c>
      <c r="D67" s="274"/>
      <c r="E67" s="332" t="s">
        <v>513</v>
      </c>
      <c r="F67" s="230"/>
      <c r="G67" s="161"/>
      <c r="H67" s="162"/>
      <c r="I67" s="333" t="s">
        <v>199</v>
      </c>
      <c r="J67" s="334" t="str">
        <f t="shared" si="1"/>
        <v/>
      </c>
      <c r="K67" s="166"/>
      <c r="L67" s="161"/>
      <c r="M67" s="334" t="str">
        <f t="shared" si="2"/>
        <v/>
      </c>
      <c r="N67" s="162"/>
      <c r="O67" s="161"/>
      <c r="P67" s="334" t="str">
        <f t="shared" si="3"/>
        <v/>
      </c>
      <c r="Q67" s="166"/>
      <c r="R67" s="161"/>
      <c r="S67" s="333" t="s">
        <v>198</v>
      </c>
      <c r="T67" s="335">
        <f t="shared" si="4"/>
        <v>0</v>
      </c>
      <c r="U67" s="336" t="s">
        <v>199</v>
      </c>
      <c r="X67" s="147" t="str">
        <f t="shared" si="5"/>
        <v>柱　　円</v>
      </c>
    </row>
    <row r="68" spans="2:24">
      <c r="B68" s="147">
        <f>+COUNTIF($D$4:D68,D68)</f>
        <v>0</v>
      </c>
      <c r="C68" s="147" t="str">
        <f t="shared" si="0"/>
        <v>0</v>
      </c>
      <c r="D68" s="274"/>
      <c r="E68" s="332" t="s">
        <v>513</v>
      </c>
      <c r="F68" s="230"/>
      <c r="G68" s="161"/>
      <c r="H68" s="162"/>
      <c r="I68" s="333" t="s">
        <v>199</v>
      </c>
      <c r="J68" s="334" t="str">
        <f t="shared" si="1"/>
        <v/>
      </c>
      <c r="K68" s="166"/>
      <c r="L68" s="161"/>
      <c r="M68" s="334" t="str">
        <f t="shared" si="2"/>
        <v/>
      </c>
      <c r="N68" s="162"/>
      <c r="O68" s="161"/>
      <c r="P68" s="334" t="str">
        <f t="shared" si="3"/>
        <v/>
      </c>
      <c r="Q68" s="166"/>
      <c r="R68" s="161"/>
      <c r="S68" s="333" t="s">
        <v>198</v>
      </c>
      <c r="T68" s="335">
        <f t="shared" si="4"/>
        <v>0</v>
      </c>
      <c r="U68" s="336" t="s">
        <v>199</v>
      </c>
      <c r="X68" s="147" t="str">
        <f t="shared" si="5"/>
        <v>柱　　円</v>
      </c>
    </row>
    <row r="69" spans="2:24">
      <c r="B69" s="147">
        <f>+COUNTIF($D$4:D69,D69)</f>
        <v>0</v>
      </c>
      <c r="C69" s="147" t="str">
        <f t="shared" ref="C69:C97" si="6">+D69&amp;B69</f>
        <v>0</v>
      </c>
      <c r="D69" s="274"/>
      <c r="E69" s="332" t="s">
        <v>513</v>
      </c>
      <c r="F69" s="230"/>
      <c r="G69" s="161"/>
      <c r="H69" s="162"/>
      <c r="I69" s="333" t="s">
        <v>199</v>
      </c>
      <c r="J69" s="334" t="str">
        <f t="shared" ref="J69:J97" si="7">IF(K69&gt;=1,"×","")</f>
        <v/>
      </c>
      <c r="K69" s="166"/>
      <c r="L69" s="161"/>
      <c r="M69" s="334" t="str">
        <f t="shared" ref="M69:M97" si="8">IF(N69&gt;=1,"×","")</f>
        <v/>
      </c>
      <c r="N69" s="162"/>
      <c r="O69" s="161"/>
      <c r="P69" s="334" t="str">
        <f t="shared" ref="P69:P97" si="9">IF(Q69&gt;=1,"×","")</f>
        <v/>
      </c>
      <c r="Q69" s="166"/>
      <c r="R69" s="161"/>
      <c r="S69" s="333" t="s">
        <v>198</v>
      </c>
      <c r="T69" s="335">
        <f t="shared" ref="T69:T97" si="10">IF(AND(K69&gt;0,N69&gt;0,Q69&gt;0),H69*K69*N69*Q69,IF(AND(K69&gt;0,N69&gt;0),H69*K69*N69,IF(K69&gt;0,H69*K69,H69)))</f>
        <v>0</v>
      </c>
      <c r="U69" s="336" t="s">
        <v>199</v>
      </c>
      <c r="X69" s="147" t="str">
        <f t="shared" ref="X69:X97" si="11">IF(K69&gt;0,CONCATENATE(E69,F69,"　",G69,"　",TEXT(H69,"#,###"),I69,J69,K69,L69,M69,N69,O69,P69,Q69,R69,S69,T69,U69),CONCATENATE(E69,F69,"　",G69,"　",TEXT(H69,"#,###"),I69))</f>
        <v>柱　　円</v>
      </c>
    </row>
    <row r="70" spans="2:24">
      <c r="B70" s="147">
        <f>+COUNTIF($D$4:D70,D70)</f>
        <v>0</v>
      </c>
      <c r="C70" s="147" t="str">
        <f t="shared" si="6"/>
        <v>0</v>
      </c>
      <c r="D70" s="274"/>
      <c r="E70" s="332" t="s">
        <v>513</v>
      </c>
      <c r="F70" s="230"/>
      <c r="G70" s="161"/>
      <c r="H70" s="162"/>
      <c r="I70" s="333" t="s">
        <v>199</v>
      </c>
      <c r="J70" s="334" t="str">
        <f t="shared" si="7"/>
        <v/>
      </c>
      <c r="K70" s="166"/>
      <c r="L70" s="161"/>
      <c r="M70" s="334" t="str">
        <f t="shared" si="8"/>
        <v/>
      </c>
      <c r="N70" s="162"/>
      <c r="O70" s="161"/>
      <c r="P70" s="334" t="str">
        <f t="shared" si="9"/>
        <v/>
      </c>
      <c r="Q70" s="166"/>
      <c r="R70" s="161"/>
      <c r="S70" s="333" t="s">
        <v>198</v>
      </c>
      <c r="T70" s="335">
        <f t="shared" si="10"/>
        <v>0</v>
      </c>
      <c r="U70" s="336" t="s">
        <v>199</v>
      </c>
      <c r="X70" s="147" t="str">
        <f t="shared" si="11"/>
        <v>柱　　円</v>
      </c>
    </row>
    <row r="71" spans="2:24">
      <c r="B71" s="147">
        <f>+COUNTIF($D$4:D71,D71)</f>
        <v>0</v>
      </c>
      <c r="C71" s="147" t="str">
        <f t="shared" si="6"/>
        <v>0</v>
      </c>
      <c r="D71" s="274"/>
      <c r="E71" s="332" t="s">
        <v>513</v>
      </c>
      <c r="F71" s="230"/>
      <c r="G71" s="161"/>
      <c r="H71" s="162"/>
      <c r="I71" s="333" t="s">
        <v>199</v>
      </c>
      <c r="J71" s="334" t="str">
        <f t="shared" si="7"/>
        <v/>
      </c>
      <c r="K71" s="166"/>
      <c r="L71" s="161"/>
      <c r="M71" s="334" t="str">
        <f t="shared" si="8"/>
        <v/>
      </c>
      <c r="N71" s="162"/>
      <c r="O71" s="161"/>
      <c r="P71" s="334" t="str">
        <f t="shared" si="9"/>
        <v/>
      </c>
      <c r="Q71" s="166"/>
      <c r="R71" s="161"/>
      <c r="S71" s="333" t="s">
        <v>198</v>
      </c>
      <c r="T71" s="335">
        <f t="shared" si="10"/>
        <v>0</v>
      </c>
      <c r="U71" s="336" t="s">
        <v>199</v>
      </c>
      <c r="X71" s="147" t="str">
        <f t="shared" si="11"/>
        <v>柱　　円</v>
      </c>
    </row>
    <row r="72" spans="2:24">
      <c r="B72" s="147">
        <f>+COUNTIF($D$4:D72,D72)</f>
        <v>0</v>
      </c>
      <c r="C72" s="147" t="str">
        <f t="shared" si="6"/>
        <v>0</v>
      </c>
      <c r="D72" s="274"/>
      <c r="E72" s="332" t="s">
        <v>513</v>
      </c>
      <c r="F72" s="230"/>
      <c r="G72" s="161"/>
      <c r="H72" s="162"/>
      <c r="I72" s="333" t="s">
        <v>199</v>
      </c>
      <c r="J72" s="334" t="str">
        <f t="shared" si="7"/>
        <v/>
      </c>
      <c r="K72" s="166"/>
      <c r="L72" s="161"/>
      <c r="M72" s="334" t="str">
        <f t="shared" si="8"/>
        <v/>
      </c>
      <c r="N72" s="162"/>
      <c r="O72" s="161"/>
      <c r="P72" s="334" t="str">
        <f t="shared" si="9"/>
        <v/>
      </c>
      <c r="Q72" s="166"/>
      <c r="R72" s="161"/>
      <c r="S72" s="333" t="s">
        <v>198</v>
      </c>
      <c r="T72" s="335">
        <f t="shared" si="10"/>
        <v>0</v>
      </c>
      <c r="U72" s="336" t="s">
        <v>199</v>
      </c>
      <c r="X72" s="147" t="str">
        <f t="shared" si="11"/>
        <v>柱　　円</v>
      </c>
    </row>
    <row r="73" spans="2:24">
      <c r="B73" s="147">
        <f>+COUNTIF($D$4:D73,D73)</f>
        <v>0</v>
      </c>
      <c r="C73" s="147" t="str">
        <f t="shared" si="6"/>
        <v>0</v>
      </c>
      <c r="D73" s="274"/>
      <c r="E73" s="332" t="s">
        <v>513</v>
      </c>
      <c r="F73" s="230"/>
      <c r="G73" s="161"/>
      <c r="H73" s="162"/>
      <c r="I73" s="333" t="s">
        <v>199</v>
      </c>
      <c r="J73" s="334" t="str">
        <f t="shared" si="7"/>
        <v/>
      </c>
      <c r="K73" s="166"/>
      <c r="L73" s="161"/>
      <c r="M73" s="334" t="str">
        <f t="shared" si="8"/>
        <v/>
      </c>
      <c r="N73" s="162"/>
      <c r="O73" s="161"/>
      <c r="P73" s="334" t="str">
        <f t="shared" si="9"/>
        <v/>
      </c>
      <c r="Q73" s="166"/>
      <c r="R73" s="161"/>
      <c r="S73" s="333" t="s">
        <v>198</v>
      </c>
      <c r="T73" s="335">
        <f t="shared" si="10"/>
        <v>0</v>
      </c>
      <c r="U73" s="336" t="s">
        <v>199</v>
      </c>
      <c r="X73" s="147" t="str">
        <f t="shared" si="11"/>
        <v>柱　　円</v>
      </c>
    </row>
    <row r="74" spans="2:24">
      <c r="B74" s="147">
        <f>+COUNTIF($D$4:D74,D74)</f>
        <v>0</v>
      </c>
      <c r="C74" s="147" t="str">
        <f t="shared" si="6"/>
        <v>0</v>
      </c>
      <c r="D74" s="274"/>
      <c r="E74" s="332" t="s">
        <v>513</v>
      </c>
      <c r="F74" s="230"/>
      <c r="G74" s="161"/>
      <c r="H74" s="162"/>
      <c r="I74" s="333" t="s">
        <v>199</v>
      </c>
      <c r="J74" s="334" t="str">
        <f t="shared" si="7"/>
        <v/>
      </c>
      <c r="K74" s="166"/>
      <c r="L74" s="161"/>
      <c r="M74" s="334" t="str">
        <f t="shared" si="8"/>
        <v/>
      </c>
      <c r="N74" s="162"/>
      <c r="O74" s="161"/>
      <c r="P74" s="334" t="str">
        <f t="shared" si="9"/>
        <v/>
      </c>
      <c r="Q74" s="166"/>
      <c r="R74" s="161"/>
      <c r="S74" s="333" t="s">
        <v>198</v>
      </c>
      <c r="T74" s="335">
        <f t="shared" si="10"/>
        <v>0</v>
      </c>
      <c r="U74" s="336" t="s">
        <v>199</v>
      </c>
      <c r="X74" s="147" t="str">
        <f t="shared" si="11"/>
        <v>柱　　円</v>
      </c>
    </row>
    <row r="75" spans="2:24">
      <c r="B75" s="147">
        <f>+COUNTIF($D$4:D75,D75)</f>
        <v>0</v>
      </c>
      <c r="C75" s="147" t="str">
        <f t="shared" si="6"/>
        <v>0</v>
      </c>
      <c r="D75" s="274"/>
      <c r="E75" s="332" t="s">
        <v>513</v>
      </c>
      <c r="F75" s="230"/>
      <c r="G75" s="161"/>
      <c r="H75" s="162"/>
      <c r="I75" s="333" t="s">
        <v>199</v>
      </c>
      <c r="J75" s="334" t="str">
        <f t="shared" si="7"/>
        <v/>
      </c>
      <c r="K75" s="166"/>
      <c r="L75" s="161"/>
      <c r="M75" s="334" t="str">
        <f t="shared" si="8"/>
        <v/>
      </c>
      <c r="N75" s="162"/>
      <c r="O75" s="161"/>
      <c r="P75" s="334" t="str">
        <f t="shared" si="9"/>
        <v/>
      </c>
      <c r="Q75" s="166"/>
      <c r="R75" s="161"/>
      <c r="S75" s="333" t="s">
        <v>198</v>
      </c>
      <c r="T75" s="335">
        <f t="shared" si="10"/>
        <v>0</v>
      </c>
      <c r="U75" s="336" t="s">
        <v>199</v>
      </c>
      <c r="X75" s="147" t="str">
        <f t="shared" si="11"/>
        <v>柱　　円</v>
      </c>
    </row>
    <row r="76" spans="2:24">
      <c r="B76" s="147">
        <f>+COUNTIF($D$4:D76,D76)</f>
        <v>0</v>
      </c>
      <c r="C76" s="147" t="str">
        <f t="shared" si="6"/>
        <v>0</v>
      </c>
      <c r="D76" s="274"/>
      <c r="E76" s="332" t="s">
        <v>513</v>
      </c>
      <c r="F76" s="230"/>
      <c r="G76" s="161"/>
      <c r="H76" s="162"/>
      <c r="I76" s="333" t="s">
        <v>199</v>
      </c>
      <c r="J76" s="334" t="str">
        <f t="shared" si="7"/>
        <v/>
      </c>
      <c r="K76" s="166"/>
      <c r="L76" s="161"/>
      <c r="M76" s="334" t="str">
        <f t="shared" si="8"/>
        <v/>
      </c>
      <c r="N76" s="162"/>
      <c r="O76" s="161"/>
      <c r="P76" s="334" t="str">
        <f t="shared" si="9"/>
        <v/>
      </c>
      <c r="Q76" s="166"/>
      <c r="R76" s="161"/>
      <c r="S76" s="333" t="s">
        <v>198</v>
      </c>
      <c r="T76" s="335">
        <f t="shared" si="10"/>
        <v>0</v>
      </c>
      <c r="U76" s="336" t="s">
        <v>199</v>
      </c>
      <c r="X76" s="147" t="str">
        <f t="shared" si="11"/>
        <v>柱　　円</v>
      </c>
    </row>
    <row r="77" spans="2:24">
      <c r="B77" s="147">
        <f>+COUNTIF($D$4:D77,D77)</f>
        <v>0</v>
      </c>
      <c r="C77" s="147" t="str">
        <f t="shared" si="6"/>
        <v>0</v>
      </c>
      <c r="D77" s="274"/>
      <c r="E77" s="332" t="s">
        <v>513</v>
      </c>
      <c r="F77" s="230"/>
      <c r="G77" s="161"/>
      <c r="H77" s="162"/>
      <c r="I77" s="333" t="s">
        <v>199</v>
      </c>
      <c r="J77" s="334" t="str">
        <f t="shared" si="7"/>
        <v/>
      </c>
      <c r="K77" s="166"/>
      <c r="L77" s="161"/>
      <c r="M77" s="334" t="str">
        <f t="shared" si="8"/>
        <v/>
      </c>
      <c r="N77" s="162"/>
      <c r="O77" s="161"/>
      <c r="P77" s="334" t="str">
        <f t="shared" si="9"/>
        <v/>
      </c>
      <c r="Q77" s="166"/>
      <c r="R77" s="161"/>
      <c r="S77" s="333" t="s">
        <v>198</v>
      </c>
      <c r="T77" s="335">
        <f t="shared" si="10"/>
        <v>0</v>
      </c>
      <c r="U77" s="336" t="s">
        <v>199</v>
      </c>
      <c r="X77" s="147" t="str">
        <f t="shared" si="11"/>
        <v>柱　　円</v>
      </c>
    </row>
    <row r="78" spans="2:24">
      <c r="B78" s="147">
        <f>+COUNTIF($D$4:D78,D78)</f>
        <v>0</v>
      </c>
      <c r="C78" s="147" t="str">
        <f t="shared" si="6"/>
        <v>0</v>
      </c>
      <c r="D78" s="274"/>
      <c r="E78" s="332" t="s">
        <v>513</v>
      </c>
      <c r="F78" s="230"/>
      <c r="G78" s="161"/>
      <c r="H78" s="162"/>
      <c r="I78" s="333" t="s">
        <v>199</v>
      </c>
      <c r="J78" s="334" t="str">
        <f t="shared" si="7"/>
        <v/>
      </c>
      <c r="K78" s="166"/>
      <c r="L78" s="161"/>
      <c r="M78" s="334" t="str">
        <f t="shared" si="8"/>
        <v/>
      </c>
      <c r="N78" s="162"/>
      <c r="O78" s="161"/>
      <c r="P78" s="334" t="str">
        <f t="shared" si="9"/>
        <v/>
      </c>
      <c r="Q78" s="166"/>
      <c r="R78" s="161"/>
      <c r="S78" s="333" t="s">
        <v>198</v>
      </c>
      <c r="T78" s="335">
        <f t="shared" si="10"/>
        <v>0</v>
      </c>
      <c r="U78" s="336" t="s">
        <v>199</v>
      </c>
      <c r="X78" s="147" t="str">
        <f t="shared" si="11"/>
        <v>柱　　円</v>
      </c>
    </row>
    <row r="79" spans="2:24">
      <c r="B79" s="147">
        <f>+COUNTIF($D$4:D79,D79)</f>
        <v>0</v>
      </c>
      <c r="C79" s="147" t="str">
        <f t="shared" si="6"/>
        <v>0</v>
      </c>
      <c r="D79" s="274"/>
      <c r="E79" s="332" t="s">
        <v>513</v>
      </c>
      <c r="F79" s="230"/>
      <c r="G79" s="161"/>
      <c r="H79" s="162"/>
      <c r="I79" s="333" t="s">
        <v>199</v>
      </c>
      <c r="J79" s="334" t="str">
        <f t="shared" si="7"/>
        <v/>
      </c>
      <c r="K79" s="166"/>
      <c r="L79" s="161"/>
      <c r="M79" s="334" t="str">
        <f t="shared" si="8"/>
        <v/>
      </c>
      <c r="N79" s="162"/>
      <c r="O79" s="161"/>
      <c r="P79" s="334" t="str">
        <f t="shared" si="9"/>
        <v/>
      </c>
      <c r="Q79" s="166"/>
      <c r="R79" s="161"/>
      <c r="S79" s="333" t="s">
        <v>198</v>
      </c>
      <c r="T79" s="335">
        <f t="shared" si="10"/>
        <v>0</v>
      </c>
      <c r="U79" s="336" t="s">
        <v>199</v>
      </c>
      <c r="X79" s="147" t="str">
        <f t="shared" si="11"/>
        <v>柱　　円</v>
      </c>
    </row>
    <row r="80" spans="2:24">
      <c r="B80" s="147">
        <f>+COUNTIF($D$4:D80,D80)</f>
        <v>0</v>
      </c>
      <c r="C80" s="147" t="str">
        <f t="shared" si="6"/>
        <v>0</v>
      </c>
      <c r="D80" s="274"/>
      <c r="E80" s="332" t="s">
        <v>513</v>
      </c>
      <c r="F80" s="230"/>
      <c r="G80" s="161"/>
      <c r="H80" s="162"/>
      <c r="I80" s="333" t="s">
        <v>199</v>
      </c>
      <c r="J80" s="334" t="str">
        <f t="shared" si="7"/>
        <v/>
      </c>
      <c r="K80" s="166"/>
      <c r="L80" s="161"/>
      <c r="M80" s="334" t="str">
        <f t="shared" si="8"/>
        <v/>
      </c>
      <c r="N80" s="162"/>
      <c r="O80" s="161"/>
      <c r="P80" s="334" t="str">
        <f t="shared" si="9"/>
        <v/>
      </c>
      <c r="Q80" s="166"/>
      <c r="R80" s="161"/>
      <c r="S80" s="333" t="s">
        <v>198</v>
      </c>
      <c r="T80" s="335">
        <f t="shared" si="10"/>
        <v>0</v>
      </c>
      <c r="U80" s="336" t="s">
        <v>199</v>
      </c>
      <c r="X80" s="147" t="str">
        <f t="shared" si="11"/>
        <v>柱　　円</v>
      </c>
    </row>
    <row r="81" spans="2:24">
      <c r="B81" s="147">
        <f>+COUNTIF($D$4:D81,D81)</f>
        <v>0</v>
      </c>
      <c r="C81" s="147" t="str">
        <f t="shared" si="6"/>
        <v>0</v>
      </c>
      <c r="D81" s="274"/>
      <c r="E81" s="332" t="s">
        <v>513</v>
      </c>
      <c r="F81" s="230"/>
      <c r="G81" s="161"/>
      <c r="H81" s="162"/>
      <c r="I81" s="333" t="s">
        <v>199</v>
      </c>
      <c r="J81" s="334" t="str">
        <f t="shared" si="7"/>
        <v/>
      </c>
      <c r="K81" s="166"/>
      <c r="L81" s="161"/>
      <c r="M81" s="334" t="str">
        <f t="shared" si="8"/>
        <v/>
      </c>
      <c r="N81" s="162"/>
      <c r="O81" s="161"/>
      <c r="P81" s="334" t="str">
        <f t="shared" si="9"/>
        <v/>
      </c>
      <c r="Q81" s="166"/>
      <c r="R81" s="161"/>
      <c r="S81" s="333" t="s">
        <v>198</v>
      </c>
      <c r="T81" s="335">
        <f t="shared" si="10"/>
        <v>0</v>
      </c>
      <c r="U81" s="336" t="s">
        <v>199</v>
      </c>
      <c r="X81" s="147" t="str">
        <f t="shared" si="11"/>
        <v>柱　　円</v>
      </c>
    </row>
    <row r="82" spans="2:24">
      <c r="B82" s="147">
        <f>+COUNTIF($D$4:D82,D82)</f>
        <v>0</v>
      </c>
      <c r="C82" s="147" t="str">
        <f t="shared" si="6"/>
        <v>0</v>
      </c>
      <c r="D82" s="274"/>
      <c r="E82" s="332" t="s">
        <v>513</v>
      </c>
      <c r="F82" s="230"/>
      <c r="G82" s="161"/>
      <c r="H82" s="162"/>
      <c r="I82" s="333" t="s">
        <v>199</v>
      </c>
      <c r="J82" s="334" t="str">
        <f t="shared" si="7"/>
        <v/>
      </c>
      <c r="K82" s="166"/>
      <c r="L82" s="161"/>
      <c r="M82" s="334" t="str">
        <f t="shared" si="8"/>
        <v/>
      </c>
      <c r="N82" s="162"/>
      <c r="O82" s="161"/>
      <c r="P82" s="334" t="str">
        <f t="shared" si="9"/>
        <v/>
      </c>
      <c r="Q82" s="166"/>
      <c r="R82" s="161"/>
      <c r="S82" s="333" t="s">
        <v>198</v>
      </c>
      <c r="T82" s="335">
        <f t="shared" si="10"/>
        <v>0</v>
      </c>
      <c r="U82" s="336" t="s">
        <v>199</v>
      </c>
      <c r="X82" s="147" t="str">
        <f t="shared" si="11"/>
        <v>柱　　円</v>
      </c>
    </row>
    <row r="83" spans="2:24">
      <c r="B83" s="147">
        <f>+COUNTIF($D$4:D83,D83)</f>
        <v>0</v>
      </c>
      <c r="C83" s="147" t="str">
        <f t="shared" si="6"/>
        <v>0</v>
      </c>
      <c r="D83" s="274"/>
      <c r="E83" s="332" t="s">
        <v>513</v>
      </c>
      <c r="F83" s="230"/>
      <c r="G83" s="161"/>
      <c r="H83" s="162"/>
      <c r="I83" s="333" t="s">
        <v>199</v>
      </c>
      <c r="J83" s="334" t="str">
        <f t="shared" si="7"/>
        <v/>
      </c>
      <c r="K83" s="166"/>
      <c r="L83" s="161"/>
      <c r="M83" s="334" t="str">
        <f t="shared" si="8"/>
        <v/>
      </c>
      <c r="N83" s="162"/>
      <c r="O83" s="161"/>
      <c r="P83" s="334" t="str">
        <f t="shared" si="9"/>
        <v/>
      </c>
      <c r="Q83" s="166"/>
      <c r="R83" s="161"/>
      <c r="S83" s="333" t="s">
        <v>198</v>
      </c>
      <c r="T83" s="335">
        <f t="shared" si="10"/>
        <v>0</v>
      </c>
      <c r="U83" s="336" t="s">
        <v>199</v>
      </c>
      <c r="X83" s="147" t="str">
        <f t="shared" si="11"/>
        <v>柱　　円</v>
      </c>
    </row>
    <row r="84" spans="2:24">
      <c r="B84" s="147">
        <f>+COUNTIF($D$4:D84,D84)</f>
        <v>0</v>
      </c>
      <c r="C84" s="147" t="str">
        <f t="shared" si="6"/>
        <v>0</v>
      </c>
      <c r="D84" s="274"/>
      <c r="E84" s="332" t="s">
        <v>513</v>
      </c>
      <c r="F84" s="230"/>
      <c r="G84" s="161"/>
      <c r="H84" s="162"/>
      <c r="I84" s="333" t="s">
        <v>199</v>
      </c>
      <c r="J84" s="334" t="str">
        <f t="shared" si="7"/>
        <v/>
      </c>
      <c r="K84" s="166"/>
      <c r="L84" s="161"/>
      <c r="M84" s="334" t="str">
        <f t="shared" si="8"/>
        <v/>
      </c>
      <c r="N84" s="162"/>
      <c r="O84" s="161"/>
      <c r="P84" s="334" t="str">
        <f t="shared" si="9"/>
        <v/>
      </c>
      <c r="Q84" s="166"/>
      <c r="R84" s="161"/>
      <c r="S84" s="333" t="s">
        <v>198</v>
      </c>
      <c r="T84" s="335">
        <f t="shared" si="10"/>
        <v>0</v>
      </c>
      <c r="U84" s="336" t="s">
        <v>199</v>
      </c>
      <c r="X84" s="147" t="str">
        <f t="shared" si="11"/>
        <v>柱　　円</v>
      </c>
    </row>
    <row r="85" spans="2:24">
      <c r="B85" s="147">
        <f>+COUNTIF($D$4:D85,D85)</f>
        <v>0</v>
      </c>
      <c r="C85" s="147" t="str">
        <f t="shared" si="6"/>
        <v>0</v>
      </c>
      <c r="D85" s="274"/>
      <c r="E85" s="332" t="s">
        <v>513</v>
      </c>
      <c r="F85" s="230"/>
      <c r="G85" s="161"/>
      <c r="H85" s="162"/>
      <c r="I85" s="333" t="s">
        <v>199</v>
      </c>
      <c r="J85" s="334" t="str">
        <f t="shared" si="7"/>
        <v/>
      </c>
      <c r="K85" s="166"/>
      <c r="L85" s="161"/>
      <c r="M85" s="334" t="str">
        <f t="shared" si="8"/>
        <v/>
      </c>
      <c r="N85" s="162"/>
      <c r="O85" s="161"/>
      <c r="P85" s="334" t="str">
        <f t="shared" si="9"/>
        <v/>
      </c>
      <c r="Q85" s="166"/>
      <c r="R85" s="161"/>
      <c r="S85" s="333" t="s">
        <v>198</v>
      </c>
      <c r="T85" s="335">
        <f t="shared" si="10"/>
        <v>0</v>
      </c>
      <c r="U85" s="336" t="s">
        <v>199</v>
      </c>
      <c r="X85" s="147" t="str">
        <f t="shared" si="11"/>
        <v>柱　　円</v>
      </c>
    </row>
    <row r="86" spans="2:24">
      <c r="B86" s="147">
        <f>+COUNTIF($D$4:D86,D86)</f>
        <v>0</v>
      </c>
      <c r="C86" s="147" t="str">
        <f t="shared" si="6"/>
        <v>0</v>
      </c>
      <c r="D86" s="274"/>
      <c r="E86" s="332" t="s">
        <v>513</v>
      </c>
      <c r="F86" s="230"/>
      <c r="G86" s="161"/>
      <c r="H86" s="162"/>
      <c r="I86" s="333" t="s">
        <v>199</v>
      </c>
      <c r="J86" s="334" t="str">
        <f t="shared" si="7"/>
        <v/>
      </c>
      <c r="K86" s="166"/>
      <c r="L86" s="161"/>
      <c r="M86" s="334" t="str">
        <f t="shared" si="8"/>
        <v/>
      </c>
      <c r="N86" s="162"/>
      <c r="O86" s="161"/>
      <c r="P86" s="334" t="str">
        <f t="shared" si="9"/>
        <v/>
      </c>
      <c r="Q86" s="166"/>
      <c r="R86" s="161"/>
      <c r="S86" s="333" t="s">
        <v>198</v>
      </c>
      <c r="T86" s="335">
        <f t="shared" si="10"/>
        <v>0</v>
      </c>
      <c r="U86" s="336" t="s">
        <v>199</v>
      </c>
      <c r="X86" s="147" t="str">
        <f t="shared" si="11"/>
        <v>柱　　円</v>
      </c>
    </row>
    <row r="87" spans="2:24">
      <c r="B87" s="147">
        <f>+COUNTIF($D$4:D87,D87)</f>
        <v>0</v>
      </c>
      <c r="C87" s="147" t="str">
        <f t="shared" si="6"/>
        <v>0</v>
      </c>
      <c r="D87" s="274"/>
      <c r="E87" s="332" t="s">
        <v>513</v>
      </c>
      <c r="F87" s="230"/>
      <c r="G87" s="161"/>
      <c r="H87" s="162"/>
      <c r="I87" s="333" t="s">
        <v>199</v>
      </c>
      <c r="J87" s="334" t="str">
        <f t="shared" si="7"/>
        <v/>
      </c>
      <c r="K87" s="166"/>
      <c r="L87" s="161"/>
      <c r="M87" s="334" t="str">
        <f t="shared" si="8"/>
        <v/>
      </c>
      <c r="N87" s="162"/>
      <c r="O87" s="161"/>
      <c r="P87" s="334" t="str">
        <f t="shared" si="9"/>
        <v/>
      </c>
      <c r="Q87" s="166"/>
      <c r="R87" s="161"/>
      <c r="S87" s="333" t="s">
        <v>198</v>
      </c>
      <c r="T87" s="335">
        <f t="shared" si="10"/>
        <v>0</v>
      </c>
      <c r="U87" s="336" t="s">
        <v>199</v>
      </c>
      <c r="X87" s="147" t="str">
        <f t="shared" si="11"/>
        <v>柱　　円</v>
      </c>
    </row>
    <row r="88" spans="2:24">
      <c r="B88" s="147">
        <f>+COUNTIF($D$4:D88,D88)</f>
        <v>0</v>
      </c>
      <c r="C88" s="147" t="str">
        <f t="shared" si="6"/>
        <v>0</v>
      </c>
      <c r="D88" s="274"/>
      <c r="E88" s="332" t="s">
        <v>513</v>
      </c>
      <c r="F88" s="230"/>
      <c r="G88" s="161"/>
      <c r="H88" s="162"/>
      <c r="I88" s="333" t="s">
        <v>199</v>
      </c>
      <c r="J88" s="334" t="str">
        <f t="shared" si="7"/>
        <v/>
      </c>
      <c r="K88" s="166"/>
      <c r="L88" s="161"/>
      <c r="M88" s="334" t="str">
        <f t="shared" si="8"/>
        <v/>
      </c>
      <c r="N88" s="162"/>
      <c r="O88" s="161"/>
      <c r="P88" s="334" t="str">
        <f t="shared" si="9"/>
        <v/>
      </c>
      <c r="Q88" s="166"/>
      <c r="R88" s="161"/>
      <c r="S88" s="333" t="s">
        <v>198</v>
      </c>
      <c r="T88" s="335">
        <f t="shared" si="10"/>
        <v>0</v>
      </c>
      <c r="U88" s="336" t="s">
        <v>199</v>
      </c>
      <c r="X88" s="147" t="str">
        <f t="shared" si="11"/>
        <v>柱　　円</v>
      </c>
    </row>
    <row r="89" spans="2:24">
      <c r="B89" s="147">
        <f>+COUNTIF($D$4:D89,D89)</f>
        <v>0</v>
      </c>
      <c r="C89" s="147" t="str">
        <f t="shared" si="6"/>
        <v>0</v>
      </c>
      <c r="D89" s="274"/>
      <c r="E89" s="332" t="s">
        <v>513</v>
      </c>
      <c r="F89" s="230"/>
      <c r="G89" s="161"/>
      <c r="H89" s="162"/>
      <c r="I89" s="333" t="s">
        <v>199</v>
      </c>
      <c r="J89" s="334" t="str">
        <f t="shared" si="7"/>
        <v/>
      </c>
      <c r="K89" s="166"/>
      <c r="L89" s="161"/>
      <c r="M89" s="334" t="str">
        <f t="shared" si="8"/>
        <v/>
      </c>
      <c r="N89" s="162"/>
      <c r="O89" s="161"/>
      <c r="P89" s="334" t="str">
        <f t="shared" si="9"/>
        <v/>
      </c>
      <c r="Q89" s="166"/>
      <c r="R89" s="161"/>
      <c r="S89" s="333" t="s">
        <v>198</v>
      </c>
      <c r="T89" s="335">
        <f t="shared" si="10"/>
        <v>0</v>
      </c>
      <c r="U89" s="336" t="s">
        <v>199</v>
      </c>
      <c r="X89" s="147" t="str">
        <f t="shared" si="11"/>
        <v>柱　　円</v>
      </c>
    </row>
    <row r="90" spans="2:24">
      <c r="B90" s="147">
        <f>+COUNTIF($D$4:D90,D90)</f>
        <v>0</v>
      </c>
      <c r="C90" s="147" t="str">
        <f t="shared" si="6"/>
        <v>0</v>
      </c>
      <c r="D90" s="274"/>
      <c r="E90" s="332" t="s">
        <v>513</v>
      </c>
      <c r="F90" s="230"/>
      <c r="G90" s="161"/>
      <c r="H90" s="162"/>
      <c r="I90" s="333" t="s">
        <v>199</v>
      </c>
      <c r="J90" s="334" t="str">
        <f t="shared" si="7"/>
        <v/>
      </c>
      <c r="K90" s="166"/>
      <c r="L90" s="161"/>
      <c r="M90" s="334" t="str">
        <f t="shared" si="8"/>
        <v/>
      </c>
      <c r="N90" s="162"/>
      <c r="O90" s="161"/>
      <c r="P90" s="334" t="str">
        <f t="shared" si="9"/>
        <v/>
      </c>
      <c r="Q90" s="166"/>
      <c r="R90" s="161"/>
      <c r="S90" s="333" t="s">
        <v>198</v>
      </c>
      <c r="T90" s="335">
        <f t="shared" si="10"/>
        <v>0</v>
      </c>
      <c r="U90" s="336" t="s">
        <v>199</v>
      </c>
      <c r="X90" s="147" t="str">
        <f t="shared" si="11"/>
        <v>柱　　円</v>
      </c>
    </row>
    <row r="91" spans="2:24">
      <c r="B91" s="147">
        <f>+COUNTIF($D$4:D91,D91)</f>
        <v>0</v>
      </c>
      <c r="C91" s="147" t="str">
        <f t="shared" si="6"/>
        <v>0</v>
      </c>
      <c r="D91" s="274"/>
      <c r="E91" s="332" t="s">
        <v>513</v>
      </c>
      <c r="F91" s="230"/>
      <c r="G91" s="161"/>
      <c r="H91" s="162"/>
      <c r="I91" s="333" t="s">
        <v>199</v>
      </c>
      <c r="J91" s="334" t="str">
        <f t="shared" si="7"/>
        <v/>
      </c>
      <c r="K91" s="166"/>
      <c r="L91" s="161"/>
      <c r="M91" s="334" t="str">
        <f t="shared" si="8"/>
        <v/>
      </c>
      <c r="N91" s="162"/>
      <c r="O91" s="161"/>
      <c r="P91" s="334" t="str">
        <f t="shared" si="9"/>
        <v/>
      </c>
      <c r="Q91" s="166"/>
      <c r="R91" s="161"/>
      <c r="S91" s="333" t="s">
        <v>198</v>
      </c>
      <c r="T91" s="335">
        <f t="shared" si="10"/>
        <v>0</v>
      </c>
      <c r="U91" s="336" t="s">
        <v>199</v>
      </c>
      <c r="X91" s="147" t="str">
        <f t="shared" si="11"/>
        <v>柱　　円</v>
      </c>
    </row>
    <row r="92" spans="2:24">
      <c r="B92" s="147">
        <f>+COUNTIF($D$4:D92,D92)</f>
        <v>0</v>
      </c>
      <c r="C92" s="147" t="str">
        <f t="shared" si="6"/>
        <v>0</v>
      </c>
      <c r="D92" s="274"/>
      <c r="E92" s="332" t="s">
        <v>513</v>
      </c>
      <c r="F92" s="230"/>
      <c r="G92" s="161"/>
      <c r="H92" s="162"/>
      <c r="I92" s="333" t="s">
        <v>199</v>
      </c>
      <c r="J92" s="334" t="str">
        <f t="shared" si="7"/>
        <v/>
      </c>
      <c r="K92" s="166"/>
      <c r="L92" s="161"/>
      <c r="M92" s="334" t="str">
        <f t="shared" si="8"/>
        <v/>
      </c>
      <c r="N92" s="162"/>
      <c r="O92" s="161"/>
      <c r="P92" s="334" t="str">
        <f t="shared" si="9"/>
        <v/>
      </c>
      <c r="Q92" s="166"/>
      <c r="R92" s="161"/>
      <c r="S92" s="333" t="s">
        <v>198</v>
      </c>
      <c r="T92" s="335">
        <f t="shared" si="10"/>
        <v>0</v>
      </c>
      <c r="U92" s="336" t="s">
        <v>199</v>
      </c>
      <c r="X92" s="147" t="str">
        <f t="shared" si="11"/>
        <v>柱　　円</v>
      </c>
    </row>
    <row r="93" spans="2:24">
      <c r="B93" s="147">
        <f>+COUNTIF($D$4:D93,D93)</f>
        <v>0</v>
      </c>
      <c r="C93" s="147" t="str">
        <f t="shared" si="6"/>
        <v>0</v>
      </c>
      <c r="D93" s="274"/>
      <c r="E93" s="332" t="s">
        <v>513</v>
      </c>
      <c r="F93" s="230"/>
      <c r="G93" s="161"/>
      <c r="H93" s="162"/>
      <c r="I93" s="333" t="s">
        <v>199</v>
      </c>
      <c r="J93" s="334" t="str">
        <f t="shared" si="7"/>
        <v/>
      </c>
      <c r="K93" s="166"/>
      <c r="L93" s="161"/>
      <c r="M93" s="334" t="str">
        <f t="shared" si="8"/>
        <v/>
      </c>
      <c r="N93" s="162"/>
      <c r="O93" s="161"/>
      <c r="P93" s="334" t="str">
        <f t="shared" si="9"/>
        <v/>
      </c>
      <c r="Q93" s="166"/>
      <c r="R93" s="161"/>
      <c r="S93" s="333" t="s">
        <v>198</v>
      </c>
      <c r="T93" s="335">
        <f t="shared" si="10"/>
        <v>0</v>
      </c>
      <c r="U93" s="336" t="s">
        <v>199</v>
      </c>
      <c r="X93" s="147" t="str">
        <f t="shared" si="11"/>
        <v>柱　　円</v>
      </c>
    </row>
    <row r="94" spans="2:24">
      <c r="B94" s="147">
        <f>+COUNTIF($D$4:D94,D94)</f>
        <v>0</v>
      </c>
      <c r="C94" s="147" t="str">
        <f t="shared" si="6"/>
        <v>0</v>
      </c>
      <c r="D94" s="274"/>
      <c r="E94" s="332" t="s">
        <v>513</v>
      </c>
      <c r="F94" s="230"/>
      <c r="G94" s="161"/>
      <c r="H94" s="162"/>
      <c r="I94" s="333" t="s">
        <v>199</v>
      </c>
      <c r="J94" s="334" t="str">
        <f t="shared" si="7"/>
        <v/>
      </c>
      <c r="K94" s="166"/>
      <c r="L94" s="161"/>
      <c r="M94" s="334" t="str">
        <f t="shared" si="8"/>
        <v/>
      </c>
      <c r="N94" s="162"/>
      <c r="O94" s="161"/>
      <c r="P94" s="334" t="str">
        <f t="shared" si="9"/>
        <v/>
      </c>
      <c r="Q94" s="166"/>
      <c r="R94" s="161"/>
      <c r="S94" s="333" t="s">
        <v>198</v>
      </c>
      <c r="T94" s="335">
        <f t="shared" si="10"/>
        <v>0</v>
      </c>
      <c r="U94" s="336" t="s">
        <v>199</v>
      </c>
      <c r="X94" s="147" t="str">
        <f t="shared" si="11"/>
        <v>柱　　円</v>
      </c>
    </row>
    <row r="95" spans="2:24">
      <c r="B95" s="147">
        <f>+COUNTIF($D$4:D95,D95)</f>
        <v>0</v>
      </c>
      <c r="C95" s="147" t="str">
        <f t="shared" si="6"/>
        <v>0</v>
      </c>
      <c r="D95" s="274"/>
      <c r="E95" s="332" t="s">
        <v>513</v>
      </c>
      <c r="F95" s="230"/>
      <c r="G95" s="161"/>
      <c r="H95" s="162"/>
      <c r="I95" s="333" t="s">
        <v>199</v>
      </c>
      <c r="J95" s="334" t="str">
        <f t="shared" si="7"/>
        <v/>
      </c>
      <c r="K95" s="166"/>
      <c r="L95" s="161"/>
      <c r="M95" s="334" t="str">
        <f t="shared" si="8"/>
        <v/>
      </c>
      <c r="N95" s="162"/>
      <c r="O95" s="161"/>
      <c r="P95" s="334" t="str">
        <f t="shared" si="9"/>
        <v/>
      </c>
      <c r="Q95" s="166"/>
      <c r="R95" s="161"/>
      <c r="S95" s="333" t="s">
        <v>198</v>
      </c>
      <c r="T95" s="335">
        <f t="shared" si="10"/>
        <v>0</v>
      </c>
      <c r="U95" s="336" t="s">
        <v>199</v>
      </c>
      <c r="X95" s="147" t="str">
        <f t="shared" si="11"/>
        <v>柱　　円</v>
      </c>
    </row>
    <row r="96" spans="2:24">
      <c r="B96" s="147">
        <f>+COUNTIF($D$4:D96,D96)</f>
        <v>0</v>
      </c>
      <c r="C96" s="147" t="str">
        <f t="shared" si="6"/>
        <v>0</v>
      </c>
      <c r="D96" s="274"/>
      <c r="E96" s="332" t="s">
        <v>513</v>
      </c>
      <c r="F96" s="230"/>
      <c r="G96" s="161"/>
      <c r="H96" s="162"/>
      <c r="I96" s="333" t="s">
        <v>199</v>
      </c>
      <c r="J96" s="334" t="str">
        <f t="shared" si="7"/>
        <v/>
      </c>
      <c r="K96" s="166"/>
      <c r="L96" s="161"/>
      <c r="M96" s="334" t="str">
        <f t="shared" si="8"/>
        <v/>
      </c>
      <c r="N96" s="162"/>
      <c r="O96" s="161"/>
      <c r="P96" s="334" t="str">
        <f t="shared" si="9"/>
        <v/>
      </c>
      <c r="Q96" s="166"/>
      <c r="R96" s="161"/>
      <c r="S96" s="333" t="s">
        <v>198</v>
      </c>
      <c r="T96" s="335">
        <f t="shared" si="10"/>
        <v>0</v>
      </c>
      <c r="U96" s="336" t="s">
        <v>199</v>
      </c>
      <c r="X96" s="147" t="str">
        <f t="shared" si="11"/>
        <v>柱　　円</v>
      </c>
    </row>
    <row r="97" spans="2:24" ht="14.25" thickBot="1">
      <c r="B97" s="147">
        <f>+COUNTIF($D$4:D97,D97)</f>
        <v>0</v>
      </c>
      <c r="C97" s="147" t="str">
        <f t="shared" si="6"/>
        <v>0</v>
      </c>
      <c r="D97" s="275"/>
      <c r="E97" s="337" t="s">
        <v>513</v>
      </c>
      <c r="F97" s="231"/>
      <c r="G97" s="193"/>
      <c r="H97" s="194"/>
      <c r="I97" s="338" t="s">
        <v>199</v>
      </c>
      <c r="J97" s="339" t="str">
        <f t="shared" si="7"/>
        <v/>
      </c>
      <c r="K97" s="195"/>
      <c r="L97" s="193"/>
      <c r="M97" s="339" t="str">
        <f t="shared" si="8"/>
        <v/>
      </c>
      <c r="N97" s="194"/>
      <c r="O97" s="193"/>
      <c r="P97" s="339" t="str">
        <f t="shared" si="9"/>
        <v/>
      </c>
      <c r="Q97" s="195"/>
      <c r="R97" s="193"/>
      <c r="S97" s="338" t="s">
        <v>198</v>
      </c>
      <c r="T97" s="340">
        <f t="shared" si="10"/>
        <v>0</v>
      </c>
      <c r="U97" s="341" t="s">
        <v>199</v>
      </c>
      <c r="X97" s="147" t="str">
        <f t="shared" si="11"/>
        <v>柱　　円</v>
      </c>
    </row>
    <row r="200" spans="5:5" ht="14.25" thickBot="1"/>
    <row r="201" spans="5:5">
      <c r="E201" s="342"/>
    </row>
    <row r="202" spans="5:5">
      <c r="E202" s="332" t="s">
        <v>515</v>
      </c>
    </row>
    <row r="203" spans="5:5">
      <c r="E203" s="332" t="s">
        <v>515</v>
      </c>
    </row>
    <row r="204" spans="5:5">
      <c r="E204" s="332" t="s">
        <v>515</v>
      </c>
    </row>
    <row r="205" spans="5:5">
      <c r="E205" s="332" t="s">
        <v>515</v>
      </c>
    </row>
    <row r="206" spans="5:5">
      <c r="E206" s="332" t="s">
        <v>515</v>
      </c>
    </row>
    <row r="207" spans="5:5">
      <c r="E207" s="332" t="s">
        <v>515</v>
      </c>
    </row>
    <row r="208" spans="5:5">
      <c r="E208" s="332" t="s">
        <v>515</v>
      </c>
    </row>
    <row r="209" spans="5:5">
      <c r="E209" s="332" t="s">
        <v>515</v>
      </c>
    </row>
    <row r="210" spans="5:5">
      <c r="E210" s="332" t="s">
        <v>515</v>
      </c>
    </row>
    <row r="211" spans="5:5">
      <c r="E211" s="332" t="s">
        <v>515</v>
      </c>
    </row>
    <row r="212" spans="5:5">
      <c r="E212" s="332" t="s">
        <v>515</v>
      </c>
    </row>
    <row r="213" spans="5:5">
      <c r="E213" s="332" t="s">
        <v>515</v>
      </c>
    </row>
    <row r="214" spans="5:5">
      <c r="E214" s="332" t="s">
        <v>515</v>
      </c>
    </row>
    <row r="215" spans="5:5">
      <c r="E215" s="332" t="s">
        <v>206</v>
      </c>
    </row>
    <row r="216" spans="5:5">
      <c r="E216" s="332" t="s">
        <v>206</v>
      </c>
    </row>
    <row r="217" spans="5:5">
      <c r="E217" s="332" t="s">
        <v>206</v>
      </c>
    </row>
    <row r="218" spans="5:5">
      <c r="E218" s="332" t="s">
        <v>206</v>
      </c>
    </row>
    <row r="219" spans="5:5">
      <c r="E219" s="332" t="s">
        <v>515</v>
      </c>
    </row>
    <row r="220" spans="5:5">
      <c r="E220" s="332" t="s">
        <v>515</v>
      </c>
    </row>
    <row r="221" spans="5:5">
      <c r="E221" s="332" t="s">
        <v>515</v>
      </c>
    </row>
    <row r="222" spans="5:5">
      <c r="E222" s="332" t="s">
        <v>515</v>
      </c>
    </row>
    <row r="223" spans="5:5">
      <c r="E223" s="332" t="s">
        <v>515</v>
      </c>
    </row>
    <row r="224" spans="5:5">
      <c r="E224" s="332" t="s">
        <v>515</v>
      </c>
    </row>
    <row r="225" spans="5:5">
      <c r="E225" s="332" t="s">
        <v>515</v>
      </c>
    </row>
    <row r="226" spans="5:5">
      <c r="E226" s="332" t="s">
        <v>515</v>
      </c>
    </row>
    <row r="227" spans="5:5">
      <c r="E227" s="332" t="s">
        <v>515</v>
      </c>
    </row>
    <row r="228" spans="5:5">
      <c r="E228" s="332" t="s">
        <v>515</v>
      </c>
    </row>
    <row r="229" spans="5:5">
      <c r="E229" s="332" t="s">
        <v>515</v>
      </c>
    </row>
    <row r="230" spans="5:5">
      <c r="E230" s="332" t="s">
        <v>515</v>
      </c>
    </row>
    <row r="231" spans="5:5">
      <c r="E231" s="332" t="s">
        <v>515</v>
      </c>
    </row>
    <row r="232" spans="5:5">
      <c r="E232" s="332" t="s">
        <v>515</v>
      </c>
    </row>
    <row r="233" spans="5:5">
      <c r="E233" s="332" t="s">
        <v>515</v>
      </c>
    </row>
    <row r="234" spans="5:5">
      <c r="E234" s="332" t="s">
        <v>515</v>
      </c>
    </row>
    <row r="235" spans="5:5">
      <c r="E235" s="332" t="s">
        <v>515</v>
      </c>
    </row>
    <row r="236" spans="5:5">
      <c r="E236" s="332" t="s">
        <v>206</v>
      </c>
    </row>
    <row r="299" spans="9:9" ht="14.25" thickBot="1"/>
    <row r="300" spans="9:9">
      <c r="I300" s="330"/>
    </row>
    <row r="301" spans="9:9">
      <c r="I301" s="333" t="s">
        <v>199</v>
      </c>
    </row>
    <row r="302" spans="9:9">
      <c r="I302" s="333" t="s">
        <v>199</v>
      </c>
    </row>
    <row r="303" spans="9:9">
      <c r="I303" s="333" t="s">
        <v>199</v>
      </c>
    </row>
    <row r="304" spans="9:9">
      <c r="I304" s="333" t="s">
        <v>199</v>
      </c>
    </row>
    <row r="305" spans="9:9">
      <c r="I305" s="333" t="s">
        <v>199</v>
      </c>
    </row>
    <row r="306" spans="9:9">
      <c r="I306" s="333" t="s">
        <v>199</v>
      </c>
    </row>
    <row r="307" spans="9:9">
      <c r="I307" s="333" t="s">
        <v>199</v>
      </c>
    </row>
    <row r="308" spans="9:9">
      <c r="I308" s="333" t="s">
        <v>199</v>
      </c>
    </row>
    <row r="309" spans="9:9">
      <c r="I309" s="333" t="s">
        <v>199</v>
      </c>
    </row>
    <row r="310" spans="9:9">
      <c r="I310" s="333" t="s">
        <v>199</v>
      </c>
    </row>
    <row r="311" spans="9:9">
      <c r="I311" s="333" t="s">
        <v>199</v>
      </c>
    </row>
    <row r="312" spans="9:9">
      <c r="I312" s="333" t="s">
        <v>199</v>
      </c>
    </row>
    <row r="313" spans="9:9">
      <c r="I313" s="333" t="s">
        <v>199</v>
      </c>
    </row>
    <row r="314" spans="9:9">
      <c r="I314" s="333" t="s">
        <v>199</v>
      </c>
    </row>
    <row r="315" spans="9:9">
      <c r="I315" s="333" t="s">
        <v>199</v>
      </c>
    </row>
    <row r="316" spans="9:9">
      <c r="I316" s="333" t="s">
        <v>199</v>
      </c>
    </row>
    <row r="317" spans="9:9">
      <c r="I317" s="333" t="s">
        <v>199</v>
      </c>
    </row>
    <row r="318" spans="9:9">
      <c r="I318" s="333" t="s">
        <v>199</v>
      </c>
    </row>
    <row r="319" spans="9:9">
      <c r="I319" s="333" t="s">
        <v>199</v>
      </c>
    </row>
    <row r="320" spans="9:9">
      <c r="I320" s="333" t="s">
        <v>199</v>
      </c>
    </row>
    <row r="321" spans="9:9">
      <c r="I321" s="333" t="s">
        <v>199</v>
      </c>
    </row>
    <row r="322" spans="9:9">
      <c r="I322" s="333" t="s">
        <v>199</v>
      </c>
    </row>
    <row r="323" spans="9:9">
      <c r="I323" s="333" t="s">
        <v>199</v>
      </c>
    </row>
    <row r="324" spans="9:9">
      <c r="I324" s="333" t="s">
        <v>199</v>
      </c>
    </row>
    <row r="325" spans="9:9">
      <c r="I325" s="333" t="s">
        <v>199</v>
      </c>
    </row>
    <row r="326" spans="9:9">
      <c r="I326" s="333" t="s">
        <v>199</v>
      </c>
    </row>
    <row r="327" spans="9:9">
      <c r="I327" s="333" t="s">
        <v>199</v>
      </c>
    </row>
    <row r="328" spans="9:9">
      <c r="I328" s="333" t="s">
        <v>199</v>
      </c>
    </row>
    <row r="329" spans="9:9">
      <c r="I329" s="333" t="s">
        <v>199</v>
      </c>
    </row>
    <row r="330" spans="9:9">
      <c r="I330" s="333" t="s">
        <v>199</v>
      </c>
    </row>
    <row r="331" spans="9:9">
      <c r="I331" s="333" t="s">
        <v>199</v>
      </c>
    </row>
    <row r="332" spans="9:9">
      <c r="I332" s="333" t="s">
        <v>199</v>
      </c>
    </row>
    <row r="333" spans="9:9">
      <c r="I333" s="333" t="s">
        <v>199</v>
      </c>
    </row>
    <row r="334" spans="9:9">
      <c r="I334" s="333" t="s">
        <v>199</v>
      </c>
    </row>
    <row r="335" spans="9:9">
      <c r="I335" s="333" t="s">
        <v>199</v>
      </c>
    </row>
    <row r="398" spans="13:13" ht="14.25" thickBot="1"/>
    <row r="399" spans="13:13">
      <c r="M399" s="330"/>
    </row>
    <row r="400" spans="13:13">
      <c r="M400" s="334" t="s">
        <v>207</v>
      </c>
    </row>
    <row r="401" spans="13:13">
      <c r="M401" s="334" t="s">
        <v>207</v>
      </c>
    </row>
    <row r="402" spans="13:13">
      <c r="M402" s="334" t="s">
        <v>207</v>
      </c>
    </row>
    <row r="403" spans="13:13">
      <c r="M403" s="334" t="s">
        <v>206</v>
      </c>
    </row>
    <row r="404" spans="13:13">
      <c r="M404" s="334" t="s">
        <v>206</v>
      </c>
    </row>
    <row r="405" spans="13:13">
      <c r="M405" s="334" t="s">
        <v>206</v>
      </c>
    </row>
    <row r="406" spans="13:13">
      <c r="M406" s="334" t="s">
        <v>206</v>
      </c>
    </row>
    <row r="407" spans="13:13">
      <c r="M407" s="334" t="s">
        <v>206</v>
      </c>
    </row>
    <row r="408" spans="13:13">
      <c r="M408" s="334" t="s">
        <v>206</v>
      </c>
    </row>
    <row r="409" spans="13:13">
      <c r="M409" s="334" t="s">
        <v>206</v>
      </c>
    </row>
    <row r="410" spans="13:13">
      <c r="M410" s="334" t="s">
        <v>206</v>
      </c>
    </row>
    <row r="411" spans="13:13">
      <c r="M411" s="334" t="s">
        <v>206</v>
      </c>
    </row>
    <row r="497" spans="17:17" ht="14.25" thickBot="1"/>
    <row r="498" spans="17:17">
      <c r="Q498" s="330"/>
    </row>
    <row r="499" spans="17:17">
      <c r="Q499" s="343">
        <v>150</v>
      </c>
    </row>
    <row r="598" spans="21:21">
      <c r="U598" s="336" t="s">
        <v>199</v>
      </c>
    </row>
    <row r="599" spans="21:21">
      <c r="U599" s="336" t="s">
        <v>199</v>
      </c>
    </row>
    <row r="600" spans="21:21">
      <c r="U600" s="336" t="s">
        <v>199</v>
      </c>
    </row>
    <row r="601" spans="21:21">
      <c r="U601" s="336" t="s">
        <v>199</v>
      </c>
    </row>
    <row r="602" spans="21:21">
      <c r="U602" s="336" t="s">
        <v>199</v>
      </c>
    </row>
    <row r="603" spans="21:21">
      <c r="U603" s="336" t="s">
        <v>199</v>
      </c>
    </row>
    <row r="604" spans="21:21">
      <c r="U604" s="336" t="s">
        <v>199</v>
      </c>
    </row>
    <row r="605" spans="21:21">
      <c r="U605" s="336" t="s">
        <v>199</v>
      </c>
    </row>
    <row r="606" spans="21:21">
      <c r="U606" s="336" t="s">
        <v>199</v>
      </c>
    </row>
    <row r="607" spans="21:21">
      <c r="U607" s="336" t="s">
        <v>199</v>
      </c>
    </row>
    <row r="608" spans="21:21">
      <c r="U608" s="336" t="s">
        <v>199</v>
      </c>
    </row>
    <row r="609" spans="21:21">
      <c r="U609" s="336" t="s">
        <v>199</v>
      </c>
    </row>
    <row r="610" spans="21:21">
      <c r="U610" s="336" t="s">
        <v>199</v>
      </c>
    </row>
    <row r="611" spans="21:21">
      <c r="U611" s="336" t="s">
        <v>199</v>
      </c>
    </row>
    <row r="612" spans="21:21">
      <c r="U612" s="336" t="s">
        <v>199</v>
      </c>
    </row>
    <row r="613" spans="21:21">
      <c r="U613" s="336" t="s">
        <v>199</v>
      </c>
    </row>
    <row r="614" spans="21:21">
      <c r="U614" s="336" t="s">
        <v>199</v>
      </c>
    </row>
    <row r="615" spans="21:21">
      <c r="U615" s="336" t="s">
        <v>199</v>
      </c>
    </row>
    <row r="616" spans="21:21">
      <c r="U616" s="336" t="s">
        <v>199</v>
      </c>
    </row>
    <row r="617" spans="21:21">
      <c r="U617" s="336" t="s">
        <v>199</v>
      </c>
    </row>
    <row r="618" spans="21:21">
      <c r="U618" s="336" t="s">
        <v>199</v>
      </c>
    </row>
    <row r="619" spans="21:21">
      <c r="U619" s="336" t="s">
        <v>199</v>
      </c>
    </row>
    <row r="620" spans="21:21">
      <c r="U620" s="336" t="s">
        <v>199</v>
      </c>
    </row>
    <row r="621" spans="21:21">
      <c r="U621" s="336" t="s">
        <v>199</v>
      </c>
    </row>
    <row r="622" spans="21:21">
      <c r="U622" s="336" t="s">
        <v>199</v>
      </c>
    </row>
    <row r="623" spans="21:21">
      <c r="U623" s="336" t="s">
        <v>199</v>
      </c>
    </row>
    <row r="624" spans="21:21">
      <c r="U624" s="336" t="s">
        <v>199</v>
      </c>
    </row>
    <row r="625" spans="21:21">
      <c r="U625" s="336" t="s">
        <v>199</v>
      </c>
    </row>
    <row r="626" spans="21:21">
      <c r="U626" s="336" t="s">
        <v>199</v>
      </c>
    </row>
    <row r="627" spans="21:21">
      <c r="U627" s="336" t="s">
        <v>199</v>
      </c>
    </row>
    <row r="628" spans="21:21">
      <c r="U628" s="336" t="s">
        <v>199</v>
      </c>
    </row>
    <row r="629" spans="21:21">
      <c r="U629" s="336" t="s">
        <v>199</v>
      </c>
    </row>
    <row r="630" spans="21:21">
      <c r="U630" s="336" t="s">
        <v>199</v>
      </c>
    </row>
    <row r="631" spans="21:21">
      <c r="U631" s="336" t="s">
        <v>199</v>
      </c>
    </row>
    <row r="632" spans="21:21">
      <c r="U632" s="336" t="s">
        <v>199</v>
      </c>
    </row>
    <row r="633" spans="21:21">
      <c r="U633" s="336" t="s">
        <v>199</v>
      </c>
    </row>
    <row r="634" spans="21:21">
      <c r="U634" s="336" t="s">
        <v>199</v>
      </c>
    </row>
    <row r="635" spans="21:21">
      <c r="U635" s="336" t="s">
        <v>199</v>
      </c>
    </row>
    <row r="636" spans="21:21">
      <c r="U636" s="336" t="s">
        <v>199</v>
      </c>
    </row>
    <row r="637" spans="21:21">
      <c r="U637" s="336" t="s">
        <v>199</v>
      </c>
    </row>
    <row r="638" spans="21:21">
      <c r="U638" s="336" t="s">
        <v>199</v>
      </c>
    </row>
    <row r="639" spans="21:21">
      <c r="U639" s="336" t="s">
        <v>199</v>
      </c>
    </row>
    <row r="640" spans="21:21">
      <c r="U640" s="336" t="s">
        <v>199</v>
      </c>
    </row>
    <row r="641" spans="21:21">
      <c r="U641" s="336" t="s">
        <v>199</v>
      </c>
    </row>
    <row r="642" spans="21:21">
      <c r="U642" s="336" t="s">
        <v>199</v>
      </c>
    </row>
    <row r="643" spans="21:21">
      <c r="U643" s="336" t="s">
        <v>199</v>
      </c>
    </row>
    <row r="644" spans="21:21">
      <c r="U644" s="336" t="s">
        <v>199</v>
      </c>
    </row>
    <row r="645" spans="21:21">
      <c r="U645" s="336" t="s">
        <v>199</v>
      </c>
    </row>
    <row r="646" spans="21:21">
      <c r="U646" s="336" t="s">
        <v>199</v>
      </c>
    </row>
    <row r="647" spans="21:21">
      <c r="U647" s="336" t="s">
        <v>199</v>
      </c>
    </row>
    <row r="648" spans="21:21">
      <c r="U648" s="336" t="s">
        <v>199</v>
      </c>
    </row>
    <row r="649" spans="21:21">
      <c r="U649" s="336" t="s">
        <v>199</v>
      </c>
    </row>
    <row r="650" spans="21:21">
      <c r="U650" s="336" t="s">
        <v>199</v>
      </c>
    </row>
    <row r="651" spans="21:21">
      <c r="U651" s="336" t="s">
        <v>199</v>
      </c>
    </row>
    <row r="652" spans="21:21">
      <c r="U652" s="336" t="s">
        <v>199</v>
      </c>
    </row>
    <row r="653" spans="21:21">
      <c r="U653" s="336" t="s">
        <v>199</v>
      </c>
    </row>
    <row r="654" spans="21:21">
      <c r="U654" s="336" t="s">
        <v>199</v>
      </c>
    </row>
    <row r="655" spans="21:21">
      <c r="U655" s="336" t="s">
        <v>199</v>
      </c>
    </row>
    <row r="656" spans="21:21">
      <c r="U656" s="336" t="s">
        <v>199</v>
      </c>
    </row>
    <row r="657" spans="21:21">
      <c r="U657" s="336" t="s">
        <v>199</v>
      </c>
    </row>
    <row r="658" spans="21:21">
      <c r="U658" s="336" t="s">
        <v>199</v>
      </c>
    </row>
    <row r="659" spans="21:21">
      <c r="U659" s="336" t="s">
        <v>199</v>
      </c>
    </row>
    <row r="660" spans="21:21">
      <c r="U660" s="336" t="s">
        <v>199</v>
      </c>
    </row>
    <row r="661" spans="21:21">
      <c r="U661" s="336" t="s">
        <v>199</v>
      </c>
    </row>
    <row r="662" spans="21:21">
      <c r="U662" s="336" t="s">
        <v>199</v>
      </c>
    </row>
    <row r="663" spans="21:21">
      <c r="U663" s="336" t="s">
        <v>199</v>
      </c>
    </row>
    <row r="664" spans="21:21">
      <c r="U664" s="336" t="s">
        <v>199</v>
      </c>
    </row>
    <row r="665" spans="21:21">
      <c r="U665" s="336" t="s">
        <v>199</v>
      </c>
    </row>
    <row r="666" spans="21:21">
      <c r="U666" s="336" t="s">
        <v>199</v>
      </c>
    </row>
    <row r="667" spans="21:21">
      <c r="U667" s="336" t="s">
        <v>199</v>
      </c>
    </row>
    <row r="668" spans="21:21">
      <c r="U668" s="336" t="s">
        <v>199</v>
      </c>
    </row>
    <row r="669" spans="21:21">
      <c r="U669" s="336" t="s">
        <v>199</v>
      </c>
    </row>
    <row r="670" spans="21:21">
      <c r="U670" s="336" t="s">
        <v>199</v>
      </c>
    </row>
    <row r="671" spans="21:21">
      <c r="U671" s="336" t="s">
        <v>199</v>
      </c>
    </row>
    <row r="672" spans="21:21">
      <c r="U672" s="336" t="s">
        <v>199</v>
      </c>
    </row>
    <row r="673" spans="21:21">
      <c r="U673" s="336" t="s">
        <v>199</v>
      </c>
    </row>
    <row r="674" spans="21:21">
      <c r="U674" s="336" t="s">
        <v>199</v>
      </c>
    </row>
    <row r="675" spans="21:21">
      <c r="U675" s="336" t="s">
        <v>199</v>
      </c>
    </row>
    <row r="676" spans="21:21">
      <c r="U676" s="336" t="s">
        <v>199</v>
      </c>
    </row>
    <row r="677" spans="21:21">
      <c r="U677" s="336" t="s">
        <v>199</v>
      </c>
    </row>
    <row r="678" spans="21:21">
      <c r="U678" s="336" t="s">
        <v>199</v>
      </c>
    </row>
    <row r="679" spans="21:21">
      <c r="U679" s="336" t="s">
        <v>199</v>
      </c>
    </row>
    <row r="680" spans="21:21">
      <c r="U680" s="336" t="s">
        <v>199</v>
      </c>
    </row>
    <row r="681" spans="21:21">
      <c r="U681" s="336" t="s">
        <v>199</v>
      </c>
    </row>
    <row r="682" spans="21:21">
      <c r="U682" s="336" t="s">
        <v>199</v>
      </c>
    </row>
    <row r="683" spans="21:21">
      <c r="U683" s="336" t="s">
        <v>199</v>
      </c>
    </row>
    <row r="684" spans="21:21">
      <c r="U684" s="336" t="s">
        <v>199</v>
      </c>
    </row>
    <row r="685" spans="21:21">
      <c r="U685" s="336" t="s">
        <v>199</v>
      </c>
    </row>
    <row r="686" spans="21:21">
      <c r="U686" s="336" t="s">
        <v>199</v>
      </c>
    </row>
    <row r="687" spans="21:21">
      <c r="U687" s="336" t="s">
        <v>199</v>
      </c>
    </row>
    <row r="688" spans="21:21">
      <c r="U688" s="336" t="s">
        <v>199</v>
      </c>
    </row>
    <row r="689" spans="21:21">
      <c r="U689" s="336" t="s">
        <v>199</v>
      </c>
    </row>
    <row r="690" spans="21:21">
      <c r="U690" s="336" t="s">
        <v>199</v>
      </c>
    </row>
    <row r="691" spans="21:21">
      <c r="U691" s="336" t="s">
        <v>199</v>
      </c>
    </row>
  </sheetData>
  <sheetProtection algorithmName="SHA-512" hashValue="sF8HioVuWon4r/HniHhJnxsWuVSv7R9tx98uVyUVixse235SvKeuFVRkWyADuoPO58Sw5pAt/UIkmMeIxVkWAw==" saltValue="bKw97wsH+mDEwd5IYdaCvw==" spinCount="100000" sheet="1" selectLockedCells="1" autoFilter="0"/>
  <autoFilter ref="B3:Z97" xr:uid="{00000000-0009-0000-0000-000003000000}"/>
  <phoneticPr fontId="1"/>
  <dataValidations count="6">
    <dataValidation type="list" allowBlank="1" showInputMessage="1" showErrorMessage="1" sqref="D4:D97" xr:uid="{1DAC9CED-8E34-4239-A71A-B9CB4BA763D6}">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showInputMessage="1" showErrorMessage="1" error="K列を入力後に入力してください。_x000a__x000a_" sqref="N4:N97" xr:uid="{EAB9F992-6E89-4E6F-8A6F-6D5F90ACEEBB}">
      <formula1>K4&gt;=1</formula1>
    </dataValidation>
    <dataValidation type="custom" showInputMessage="1" showErrorMessage="1" error="N列を入力してから入力してください_x000a__x000a_" sqref="Q499 Q4:Q97" xr:uid="{E299BD74-94DC-42A2-85F1-FF637CEA6D58}">
      <formula1>N4&gt;0</formula1>
    </dataValidation>
    <dataValidation type="decimal" allowBlank="1" showInputMessage="1" showErrorMessage="1" sqref="K4:K97" xr:uid="{E05895AC-65AD-40FA-B670-8CDCDE2885E6}">
      <formula1>0</formula1>
      <formula2>9999999999999990000</formula2>
    </dataValidation>
    <dataValidation type="list" allowBlank="1" showInputMessage="1" sqref="L4:L97 O4:O97 R4:R97" xr:uid="{5187F443-ECF1-4E17-8D60-19B3293B748B}">
      <formula1>"人,個,枚,カ月,時間,日,キロ"</formula1>
    </dataValidation>
    <dataValidation type="custom" errorStyle="information" allowBlank="1" showInputMessage="1" showErrorMessage="1" error="謝金の上限は1人1回（日）あたり15,700円までとなります。超過部分については自己資金での対応となります。" sqref="H4:H97" xr:uid="{0C53EECC-7826-4696-9513-E33E5D01BAB5}">
      <formula1>NOT(AND(D4="謝金",H4&gt;15700))</formula1>
    </dataValidation>
  </dataValidations>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DFFDB-5B15-484E-B2A6-BB43ABCAC008}">
  <sheetPr codeName="Sheet5"/>
  <dimension ref="B1:BT1850"/>
  <sheetViews>
    <sheetView topLeftCell="BD34" workbookViewId="0">
      <selection activeCell="G17" sqref="G17"/>
    </sheetView>
  </sheetViews>
  <sheetFormatPr defaultRowHeight="13.5"/>
  <cols>
    <col min="1" max="1" width="10.75" customWidth="1"/>
    <col min="3" max="3" width="34.875" customWidth="1"/>
    <col min="6" max="6" width="8.875" customWidth="1"/>
    <col min="54" max="54" width="16.5" customWidth="1"/>
  </cols>
  <sheetData>
    <row r="1" spans="2:72">
      <c r="B1" t="s">
        <v>219</v>
      </c>
      <c r="F1" t="s">
        <v>220</v>
      </c>
      <c r="J1" t="s">
        <v>344</v>
      </c>
      <c r="N1" t="s">
        <v>221</v>
      </c>
      <c r="R1" t="s">
        <v>222</v>
      </c>
      <c r="V1" t="s">
        <v>223</v>
      </c>
      <c r="Z1" t="s">
        <v>224</v>
      </c>
      <c r="AD1" t="s">
        <v>225</v>
      </c>
      <c r="AH1" t="s">
        <v>226</v>
      </c>
      <c r="AL1" t="s">
        <v>227</v>
      </c>
      <c r="AP1" t="s">
        <v>228</v>
      </c>
      <c r="AT1" t="s">
        <v>229</v>
      </c>
      <c r="AX1" t="s">
        <v>230</v>
      </c>
      <c r="BB1" t="s">
        <v>235</v>
      </c>
      <c r="BF1" t="s">
        <v>231</v>
      </c>
      <c r="BJ1" t="s">
        <v>232</v>
      </c>
      <c r="BN1" t="s">
        <v>233</v>
      </c>
      <c r="BR1" t="s">
        <v>516</v>
      </c>
    </row>
    <row r="2" spans="2:72">
      <c r="B2" s="104" t="s">
        <v>203</v>
      </c>
      <c r="C2" s="104" t="s">
        <v>196</v>
      </c>
      <c r="D2" s="104" t="s">
        <v>205</v>
      </c>
      <c r="F2" s="104" t="s">
        <v>203</v>
      </c>
      <c r="G2" s="104" t="s">
        <v>196</v>
      </c>
      <c r="H2" s="104" t="s">
        <v>205</v>
      </c>
      <c r="J2" s="104" t="s">
        <v>203</v>
      </c>
      <c r="K2" s="104" t="s">
        <v>196</v>
      </c>
      <c r="L2" s="104" t="s">
        <v>205</v>
      </c>
      <c r="N2" s="104" t="s">
        <v>203</v>
      </c>
      <c r="O2" s="104" t="s">
        <v>196</v>
      </c>
      <c r="P2" s="104" t="s">
        <v>205</v>
      </c>
      <c r="R2" s="104" t="s">
        <v>203</v>
      </c>
      <c r="S2" s="104" t="s">
        <v>196</v>
      </c>
      <c r="T2" s="104" t="s">
        <v>205</v>
      </c>
      <c r="V2" s="104" t="s">
        <v>203</v>
      </c>
      <c r="W2" s="104" t="s">
        <v>196</v>
      </c>
      <c r="X2" s="104" t="s">
        <v>205</v>
      </c>
      <c r="Z2" s="104" t="s">
        <v>203</v>
      </c>
      <c r="AA2" s="104" t="s">
        <v>196</v>
      </c>
      <c r="AB2" s="104" t="s">
        <v>205</v>
      </c>
      <c r="AD2" s="104" t="s">
        <v>203</v>
      </c>
      <c r="AE2" s="104" t="s">
        <v>196</v>
      </c>
      <c r="AF2" s="104" t="s">
        <v>205</v>
      </c>
      <c r="AH2" s="104" t="s">
        <v>203</v>
      </c>
      <c r="AI2" s="104" t="s">
        <v>196</v>
      </c>
      <c r="AJ2" s="104" t="s">
        <v>205</v>
      </c>
      <c r="AL2" s="104" t="s">
        <v>203</v>
      </c>
      <c r="AM2" s="104" t="s">
        <v>196</v>
      </c>
      <c r="AN2" s="104" t="s">
        <v>205</v>
      </c>
      <c r="AP2" s="104" t="s">
        <v>203</v>
      </c>
      <c r="AQ2" s="104" t="s">
        <v>196</v>
      </c>
      <c r="AR2" s="104" t="s">
        <v>205</v>
      </c>
      <c r="AT2" s="104" t="s">
        <v>203</v>
      </c>
      <c r="AU2" s="104" t="s">
        <v>196</v>
      </c>
      <c r="AV2" s="104" t="s">
        <v>205</v>
      </c>
      <c r="AX2" s="104" t="s">
        <v>203</v>
      </c>
      <c r="AY2" s="104" t="s">
        <v>196</v>
      </c>
      <c r="AZ2" s="104" t="s">
        <v>205</v>
      </c>
      <c r="BB2" s="104" t="s">
        <v>203</v>
      </c>
      <c r="BC2" s="104" t="s">
        <v>196</v>
      </c>
      <c r="BD2" s="104" t="s">
        <v>205</v>
      </c>
      <c r="BF2" s="104" t="s">
        <v>203</v>
      </c>
      <c r="BG2" s="104" t="s">
        <v>196</v>
      </c>
      <c r="BH2" s="104" t="s">
        <v>205</v>
      </c>
      <c r="BJ2" s="104" t="s">
        <v>203</v>
      </c>
      <c r="BK2" s="104" t="s">
        <v>196</v>
      </c>
      <c r="BL2" s="104" t="s">
        <v>205</v>
      </c>
      <c r="BN2" s="104" t="s">
        <v>203</v>
      </c>
      <c r="BO2" s="104" t="s">
        <v>196</v>
      </c>
      <c r="BP2" s="104" t="s">
        <v>205</v>
      </c>
      <c r="BR2" s="104" t="s">
        <v>203</v>
      </c>
      <c r="BS2" s="104" t="s">
        <v>196</v>
      </c>
      <c r="BT2" s="104" t="s">
        <v>205</v>
      </c>
    </row>
    <row r="3" spans="2:72">
      <c r="B3" s="104" t="s">
        <v>517</v>
      </c>
      <c r="C3" s="104" t="str">
        <f>IFERROR(+VLOOKUP(B3,インプットシート!$C:$X,22,0),"")</f>
        <v/>
      </c>
      <c r="D3" s="276" t="str">
        <f>IFERROR(+VLOOKUP(B3,インプットシート!$C:$X,18,0),"")</f>
        <v/>
      </c>
      <c r="F3" s="104" t="s">
        <v>518</v>
      </c>
      <c r="G3" s="104" t="str">
        <f>IFERROR(+VLOOKUP(F3,インプットシート!$C:$X,22,0),"")</f>
        <v/>
      </c>
      <c r="H3" s="276" t="str">
        <f>IFERROR(+VLOOKUP(F3,インプットシート!$C:$X,18,0),"")</f>
        <v/>
      </c>
      <c r="J3" s="104" t="s">
        <v>519</v>
      </c>
      <c r="K3" s="104" t="str">
        <f>IFERROR(+VLOOKUP(J3,インプットシート!$C:$X,22,0),"")</f>
        <v/>
      </c>
      <c r="L3" s="276" t="str">
        <f>IFERROR(+VLOOKUP(J3,インプットシート!$C:$X,18,0),"")</f>
        <v/>
      </c>
      <c r="N3" s="104" t="s">
        <v>520</v>
      </c>
      <c r="O3" s="104" t="str">
        <f>IFERROR(+VLOOKUP(N3,インプットシート!$C:$X,22,0),"")</f>
        <v/>
      </c>
      <c r="P3" s="276" t="str">
        <f>IFERROR(+VLOOKUP(N3,インプットシート!$C:$X,18,0),"")</f>
        <v/>
      </c>
      <c r="R3" s="104" t="s">
        <v>521</v>
      </c>
      <c r="S3" s="104" t="str">
        <f>IFERROR(+VLOOKUP(R3,インプットシート!$C:$X,22,0),"")</f>
        <v/>
      </c>
      <c r="T3" s="276" t="str">
        <f>IFERROR(+VLOOKUP(R3,インプットシート!$C:$X,18,0),"")</f>
        <v/>
      </c>
      <c r="V3" s="104" t="s">
        <v>522</v>
      </c>
      <c r="W3" s="104" t="str">
        <f>IFERROR(+VLOOKUP(V3,インプットシート!$C:$X,22,0),"")</f>
        <v/>
      </c>
      <c r="X3" s="276" t="str">
        <f>IFERROR(+VLOOKUP(V3,インプットシート!$C:$X,18,0),"")</f>
        <v/>
      </c>
      <c r="Z3" s="104" t="s">
        <v>523</v>
      </c>
      <c r="AA3" s="104" t="str">
        <f>IFERROR(+VLOOKUP(Z3,インプットシート!$C:$X,22,0),"")</f>
        <v/>
      </c>
      <c r="AB3" s="276" t="str">
        <f>IFERROR(+VLOOKUP(Z3,インプットシート!$C:$X,18,0),"")</f>
        <v/>
      </c>
      <c r="AD3" s="104" t="s">
        <v>524</v>
      </c>
      <c r="AE3" s="104" t="str">
        <f>IFERROR(+VLOOKUP(AD3,インプットシート!$C:$X,22,0),"")</f>
        <v/>
      </c>
      <c r="AF3" s="276" t="str">
        <f>IFERROR(+VLOOKUP(AD3,インプットシート!$C:$X,18,0),"")</f>
        <v/>
      </c>
      <c r="AH3" s="104" t="s">
        <v>525</v>
      </c>
      <c r="AI3" s="104" t="str">
        <f>IFERROR(+VLOOKUP(AH3,インプットシート!$C:$X,22,0),"")</f>
        <v/>
      </c>
      <c r="AJ3" s="276" t="str">
        <f>IFERROR(+VLOOKUP(AH3,インプットシート!$C:$X,18,0),"")</f>
        <v/>
      </c>
      <c r="AL3" s="104" t="s">
        <v>526</v>
      </c>
      <c r="AM3" s="104" t="str">
        <f>IFERROR(+VLOOKUP(AL3,インプットシート!$C:$X,22,0),"")</f>
        <v/>
      </c>
      <c r="AN3" s="276" t="str">
        <f>IFERROR(+VLOOKUP(AL3,インプットシート!$C:$X,18,0),"")</f>
        <v/>
      </c>
      <c r="AP3" s="104" t="s">
        <v>527</v>
      </c>
      <c r="AQ3" s="104" t="str">
        <f>IFERROR(+VLOOKUP(AP3,インプットシート!$C:$X,22,0),"")</f>
        <v/>
      </c>
      <c r="AR3" s="276" t="str">
        <f>IFERROR(+VLOOKUP(AP3,インプットシート!$C:$X,18,0),"")</f>
        <v/>
      </c>
      <c r="AT3" s="104" t="s">
        <v>528</v>
      </c>
      <c r="AU3" s="104" t="str">
        <f>IFERROR(+VLOOKUP(AT3,インプットシート!$C:$X,22,0),"")</f>
        <v/>
      </c>
      <c r="AV3" s="276" t="str">
        <f>IFERROR(+VLOOKUP(AT3,インプットシート!$C:$X,18,0),"")</f>
        <v/>
      </c>
      <c r="AX3" s="104" t="s">
        <v>529</v>
      </c>
      <c r="AY3" s="104" t="str">
        <f>IFERROR(+VLOOKUP(AX3,インプットシート!$C:$X,22,0),"")</f>
        <v/>
      </c>
      <c r="AZ3" s="276" t="str">
        <f>IFERROR(+VLOOKUP(AX3,インプットシート!$C:$X,18,0),"")</f>
        <v/>
      </c>
      <c r="BB3" s="104" t="s">
        <v>530</v>
      </c>
      <c r="BC3" s="104" t="str">
        <f>IFERROR(+VLOOKUP(BB3,インプットシート!$C:$X,22,0),"")</f>
        <v/>
      </c>
      <c r="BD3" s="276" t="str">
        <f>IFERROR(+VLOOKUP(BB3,インプットシート!$C:$X,18,0),"")</f>
        <v/>
      </c>
      <c r="BF3" s="104" t="s">
        <v>531</v>
      </c>
      <c r="BG3" s="104" t="str">
        <f>IFERROR(+VLOOKUP(BF3,インプットシート!$C:$X,22,0),"")</f>
        <v/>
      </c>
      <c r="BH3" s="276" t="str">
        <f>IFERROR(+VLOOKUP(BF3,インプットシート!$C:$X,18,0),"")</f>
        <v/>
      </c>
      <c r="BJ3" s="104" t="s">
        <v>532</v>
      </c>
      <c r="BK3" s="104" t="str">
        <f>IFERROR(+VLOOKUP(BJ3,インプットシート!$C:$X,22,0),"")</f>
        <v/>
      </c>
      <c r="BL3" s="276" t="str">
        <f>IFERROR(+VLOOKUP(BJ3,インプットシート!$C:$X,18,0),"")</f>
        <v/>
      </c>
      <c r="BN3" s="104" t="s">
        <v>533</v>
      </c>
      <c r="BO3" s="104" t="str">
        <f>IFERROR(+VLOOKUP(BN3,インプットシート!$C:$X,22,0),"")</f>
        <v/>
      </c>
      <c r="BP3" s="276" t="str">
        <f>IFERROR(+VLOOKUP(BN3,インプットシート!$C:$X,18,0),"")</f>
        <v/>
      </c>
      <c r="BR3" s="104" t="s">
        <v>534</v>
      </c>
      <c r="BS3" s="104" t="str">
        <f>IFERROR(+VLOOKUP(BR3,インプットシート!$C:$X,22,0),"")</f>
        <v/>
      </c>
      <c r="BT3" s="276" t="str">
        <f>IFERROR(+VLOOKUP(BR3,インプットシート!$C:$X,18,0),"")</f>
        <v/>
      </c>
    </row>
    <row r="4" spans="2:72">
      <c r="B4" s="104" t="s">
        <v>535</v>
      </c>
      <c r="C4" s="104" t="str">
        <f>IFERROR(+VLOOKUP(B4,インプットシート!C:X,22,0),"")</f>
        <v/>
      </c>
      <c r="D4" s="276" t="str">
        <f>IFERROR(+VLOOKUP(B4,インプットシート!C:X,18,0),"")</f>
        <v/>
      </c>
      <c r="F4" s="104" t="s">
        <v>536</v>
      </c>
      <c r="G4" s="104" t="str">
        <f>IFERROR(+VLOOKUP(F4,インプットシート!$C:$X,22,0),"")</f>
        <v/>
      </c>
      <c r="H4" s="276" t="str">
        <f>IFERROR(+VLOOKUP(F4,インプットシート!$C:$X,18,0),"")</f>
        <v/>
      </c>
      <c r="J4" s="104" t="s">
        <v>537</v>
      </c>
      <c r="K4" s="104" t="str">
        <f>IFERROR(+VLOOKUP(J4,インプットシート!$C:$X,22,0),"")</f>
        <v/>
      </c>
      <c r="L4" s="276" t="str">
        <f>IFERROR(+VLOOKUP(J4,インプットシート!$C:$X,18,0),"")</f>
        <v/>
      </c>
      <c r="N4" s="104" t="s">
        <v>538</v>
      </c>
      <c r="O4" s="104" t="str">
        <f>IFERROR(+VLOOKUP(N4,インプットシート!$C:$X,22,0),"")</f>
        <v/>
      </c>
      <c r="P4" s="276" t="str">
        <f>IFERROR(+VLOOKUP(N4,インプットシート!$C:$X,18,0),"")</f>
        <v/>
      </c>
      <c r="R4" s="104" t="s">
        <v>539</v>
      </c>
      <c r="S4" s="104" t="str">
        <f>IFERROR(+VLOOKUP(R4,インプットシート!$C:$X,22,0),"")</f>
        <v/>
      </c>
      <c r="T4" s="276" t="str">
        <f>IFERROR(+VLOOKUP(R4,インプットシート!$C:$X,18,0),"")</f>
        <v/>
      </c>
      <c r="V4" s="104" t="s">
        <v>540</v>
      </c>
      <c r="W4" s="104" t="str">
        <f>IFERROR(+VLOOKUP(V4,インプットシート!$C:$X,22,0),"")</f>
        <v/>
      </c>
      <c r="X4" s="276" t="str">
        <f>IFERROR(+VLOOKUP(V4,インプットシート!$C:$X,18,0),"")</f>
        <v/>
      </c>
      <c r="Z4" s="104" t="s">
        <v>541</v>
      </c>
      <c r="AA4" s="104" t="str">
        <f>IFERROR(+VLOOKUP(Z4,インプットシート!$C:$X,22,0),"")</f>
        <v/>
      </c>
      <c r="AB4" s="276" t="str">
        <f>IFERROR(+VLOOKUP(Z4,インプットシート!$C:$X,18,0),"")</f>
        <v/>
      </c>
      <c r="AD4" s="104" t="s">
        <v>542</v>
      </c>
      <c r="AE4" s="104" t="str">
        <f>IFERROR(+VLOOKUP(AD4,インプットシート!$C:$X,22,0),"")</f>
        <v/>
      </c>
      <c r="AF4" s="276" t="str">
        <f>IFERROR(+VLOOKUP(AD4,インプットシート!$C:$X,18,0),"")</f>
        <v/>
      </c>
      <c r="AH4" s="104" t="s">
        <v>543</v>
      </c>
      <c r="AI4" s="104" t="str">
        <f>IFERROR(+VLOOKUP(AH4,インプットシート!$C:$X,22,0),"")</f>
        <v/>
      </c>
      <c r="AJ4" s="276" t="str">
        <f>IFERROR(+VLOOKUP(AH4,インプットシート!$C:$X,18,0),"")</f>
        <v/>
      </c>
      <c r="AL4" s="104" t="s">
        <v>544</v>
      </c>
      <c r="AM4" s="104" t="str">
        <f>IFERROR(+VLOOKUP(AL4,インプットシート!$C:$X,22,0),"")</f>
        <v/>
      </c>
      <c r="AN4" s="276" t="str">
        <f>IFERROR(+VLOOKUP(AL4,インプットシート!$C:$X,18,0),"")</f>
        <v/>
      </c>
      <c r="AP4" s="104" t="s">
        <v>545</v>
      </c>
      <c r="AQ4" s="104" t="str">
        <f>IFERROR(+VLOOKUP(AP4,インプットシート!$C:$X,22,0),"")</f>
        <v/>
      </c>
      <c r="AR4" s="276" t="str">
        <f>IFERROR(+VLOOKUP(AP4,インプットシート!$C:$X,18,0),"")</f>
        <v/>
      </c>
      <c r="AT4" s="104" t="s">
        <v>546</v>
      </c>
      <c r="AU4" s="104" t="str">
        <f>IFERROR(+VLOOKUP(AT4,インプットシート!$C:$X,22,0),"")</f>
        <v/>
      </c>
      <c r="AV4" s="276" t="str">
        <f>IFERROR(+VLOOKUP(AT4,インプットシート!$C:$X,18,0),"")</f>
        <v/>
      </c>
      <c r="AX4" s="104" t="s">
        <v>547</v>
      </c>
      <c r="AY4" s="104" t="str">
        <f>IFERROR(+VLOOKUP(AX4,インプットシート!$C:$X,22,0),"")</f>
        <v/>
      </c>
      <c r="AZ4" s="276" t="str">
        <f>IFERROR(+VLOOKUP(AX4,インプットシート!$C:$X,18,0),"")</f>
        <v/>
      </c>
      <c r="BB4" s="104" t="s">
        <v>548</v>
      </c>
      <c r="BC4" s="104" t="str">
        <f>IFERROR(+VLOOKUP(BB4,インプットシート!$C:$X,22,0),"")</f>
        <v/>
      </c>
      <c r="BD4" s="276" t="str">
        <f>IFERROR(+VLOOKUP(BB4,インプットシート!$C:$X,18,0),"")</f>
        <v/>
      </c>
      <c r="BF4" s="104" t="s">
        <v>549</v>
      </c>
      <c r="BG4" s="104" t="str">
        <f>IFERROR(+VLOOKUP(BF4,インプットシート!$C:$X,22,0),"")</f>
        <v/>
      </c>
      <c r="BH4" s="276" t="str">
        <f>IFERROR(+VLOOKUP(BF4,インプットシート!$C:$X,18,0),"")</f>
        <v/>
      </c>
      <c r="BJ4" s="104" t="s">
        <v>550</v>
      </c>
      <c r="BK4" s="104" t="str">
        <f>IFERROR(+VLOOKUP(BJ4,インプットシート!$C:$X,22,0),"")</f>
        <v/>
      </c>
      <c r="BL4" s="276" t="str">
        <f>IFERROR(+VLOOKUP(BJ4,インプットシート!$C:$X,18,0),"")</f>
        <v/>
      </c>
      <c r="BN4" s="104" t="s">
        <v>551</v>
      </c>
      <c r="BO4" s="104" t="str">
        <f>IFERROR(+VLOOKUP(BN4,インプットシート!$C:$X,22,0),"")</f>
        <v/>
      </c>
      <c r="BP4" s="276" t="str">
        <f>IFERROR(+VLOOKUP(BN4,インプットシート!$C:$X,18,0),"")</f>
        <v/>
      </c>
      <c r="BR4" s="104" t="s">
        <v>552</v>
      </c>
      <c r="BS4" s="104" t="str">
        <f>IFERROR(+VLOOKUP(BR4,インプットシート!$C:$X,22,0),"")</f>
        <v/>
      </c>
      <c r="BT4" s="276" t="str">
        <f>IFERROR(+VLOOKUP(BR4,インプットシート!$C:$X,18,0),"")</f>
        <v/>
      </c>
    </row>
    <row r="5" spans="2:72">
      <c r="B5" s="104" t="s">
        <v>553</v>
      </c>
      <c r="C5" s="104" t="str">
        <f>IFERROR(+VLOOKUP(B5,インプットシート!C:X,22,0),"")</f>
        <v/>
      </c>
      <c r="D5" s="276" t="str">
        <f>IFERROR(+VLOOKUP(B5,インプットシート!C:X,18,0),"")</f>
        <v/>
      </c>
      <c r="F5" s="104" t="s">
        <v>554</v>
      </c>
      <c r="G5" s="104" t="str">
        <f>IFERROR(+VLOOKUP(F5,インプットシート!$C:$X,22,0),"")</f>
        <v/>
      </c>
      <c r="H5" s="276" t="str">
        <f>IFERROR(+VLOOKUP(F5,インプットシート!$C:$X,18,0),"")</f>
        <v/>
      </c>
      <c r="J5" s="104" t="s">
        <v>555</v>
      </c>
      <c r="K5" s="104" t="str">
        <f>IFERROR(+VLOOKUP(J5,インプットシート!$C:$X,22,0),"")</f>
        <v/>
      </c>
      <c r="L5" s="276" t="str">
        <f>IFERROR(+VLOOKUP(J5,インプットシート!$C:$X,18,0),"")</f>
        <v/>
      </c>
      <c r="N5" s="104" t="s">
        <v>556</v>
      </c>
      <c r="O5" s="104" t="str">
        <f>IFERROR(+VLOOKUP(N5,インプットシート!$C:$X,22,0),"")</f>
        <v/>
      </c>
      <c r="P5" s="276" t="str">
        <f>IFERROR(+VLOOKUP(N5,インプットシート!$C:$X,18,0),"")</f>
        <v/>
      </c>
      <c r="R5" s="104" t="s">
        <v>557</v>
      </c>
      <c r="S5" s="104" t="str">
        <f>IFERROR(+VLOOKUP(R5,インプットシート!$C:$X,22,0),"")</f>
        <v/>
      </c>
      <c r="T5" s="276" t="str">
        <f>IFERROR(+VLOOKUP(R5,インプットシート!$C:$X,18,0),"")</f>
        <v/>
      </c>
      <c r="V5" s="104" t="s">
        <v>558</v>
      </c>
      <c r="W5" s="104" t="str">
        <f>IFERROR(+VLOOKUP(V5,インプットシート!$C:$X,22,0),"")</f>
        <v/>
      </c>
      <c r="X5" s="276" t="str">
        <f>IFERROR(+VLOOKUP(V5,インプットシート!$C:$X,18,0),"")</f>
        <v/>
      </c>
      <c r="Z5" s="104" t="s">
        <v>559</v>
      </c>
      <c r="AA5" s="104" t="str">
        <f>IFERROR(+VLOOKUP(Z5,インプットシート!$C:$X,22,0),"")</f>
        <v/>
      </c>
      <c r="AB5" s="276" t="str">
        <f>IFERROR(+VLOOKUP(Z5,インプットシート!$C:$X,18,0),"")</f>
        <v/>
      </c>
      <c r="AD5" s="104" t="s">
        <v>560</v>
      </c>
      <c r="AE5" s="104" t="str">
        <f>IFERROR(+VLOOKUP(AD5,インプットシート!$C:$X,22,0),"")</f>
        <v/>
      </c>
      <c r="AF5" s="276" t="str">
        <f>IFERROR(+VLOOKUP(AD5,インプットシート!$C:$X,18,0),"")</f>
        <v/>
      </c>
      <c r="AH5" s="104" t="s">
        <v>561</v>
      </c>
      <c r="AI5" s="104" t="str">
        <f>IFERROR(+VLOOKUP(AH5,インプットシート!$C:$X,22,0),"")</f>
        <v/>
      </c>
      <c r="AJ5" s="276" t="str">
        <f>IFERROR(+VLOOKUP(AH5,インプットシート!$C:$X,18,0),"")</f>
        <v/>
      </c>
      <c r="AL5" s="104" t="s">
        <v>562</v>
      </c>
      <c r="AM5" s="104" t="str">
        <f>IFERROR(+VLOOKUP(AL5,インプットシート!$C:$X,22,0),"")</f>
        <v/>
      </c>
      <c r="AN5" s="276" t="str">
        <f>IFERROR(+VLOOKUP(AL5,インプットシート!$C:$X,18,0),"")</f>
        <v/>
      </c>
      <c r="AP5" s="104" t="s">
        <v>563</v>
      </c>
      <c r="AQ5" s="104" t="str">
        <f>IFERROR(+VLOOKUP(AP5,インプットシート!$C:$X,22,0),"")</f>
        <v/>
      </c>
      <c r="AR5" s="276" t="str">
        <f>IFERROR(+VLOOKUP(AP5,インプットシート!$C:$X,18,0),"")</f>
        <v/>
      </c>
      <c r="AT5" s="104" t="s">
        <v>564</v>
      </c>
      <c r="AU5" s="104" t="str">
        <f>IFERROR(+VLOOKUP(AT5,インプットシート!$C:$X,22,0),"")</f>
        <v/>
      </c>
      <c r="AV5" s="276" t="str">
        <f>IFERROR(+VLOOKUP(AT5,インプットシート!$C:$X,18,0),"")</f>
        <v/>
      </c>
      <c r="AX5" s="104" t="s">
        <v>565</v>
      </c>
      <c r="AY5" s="104" t="str">
        <f>IFERROR(+VLOOKUP(AX5,インプットシート!$C:$X,22,0),"")</f>
        <v/>
      </c>
      <c r="AZ5" s="276" t="str">
        <f>IFERROR(+VLOOKUP(AX5,インプットシート!$C:$X,18,0),"")</f>
        <v/>
      </c>
      <c r="BB5" s="104" t="s">
        <v>566</v>
      </c>
      <c r="BC5" s="104" t="str">
        <f>IFERROR(+VLOOKUP(BB5,インプットシート!$C:$X,22,0),"")</f>
        <v/>
      </c>
      <c r="BD5" s="276" t="str">
        <f>IFERROR(+VLOOKUP(BB5,インプットシート!$C:$X,18,0),"")</f>
        <v/>
      </c>
      <c r="BF5" s="104" t="s">
        <v>567</v>
      </c>
      <c r="BG5" s="104" t="str">
        <f>IFERROR(+VLOOKUP(BF5,インプットシート!$C:$X,22,0),"")</f>
        <v/>
      </c>
      <c r="BH5" s="276" t="str">
        <f>IFERROR(+VLOOKUP(BF5,インプットシート!$C:$X,18,0),"")</f>
        <v/>
      </c>
      <c r="BJ5" s="104" t="s">
        <v>568</v>
      </c>
      <c r="BK5" s="104" t="str">
        <f>IFERROR(+VLOOKUP(BJ5,インプットシート!$C:$X,22,0),"")</f>
        <v/>
      </c>
      <c r="BL5" s="276" t="str">
        <f>IFERROR(+VLOOKUP(BJ5,インプットシート!$C:$X,18,0),"")</f>
        <v/>
      </c>
      <c r="BN5" s="104" t="s">
        <v>569</v>
      </c>
      <c r="BO5" s="104" t="str">
        <f>IFERROR(+VLOOKUP(BN5,インプットシート!$C:$X,22,0),"")</f>
        <v/>
      </c>
      <c r="BP5" s="276" t="str">
        <f>IFERROR(+VLOOKUP(BN5,インプットシート!$C:$X,18,0),"")</f>
        <v/>
      </c>
      <c r="BR5" s="104" t="s">
        <v>570</v>
      </c>
      <c r="BS5" s="104" t="str">
        <f>IFERROR(+VLOOKUP(BR5,インプットシート!$C:$X,22,0),"")</f>
        <v/>
      </c>
      <c r="BT5" s="276" t="str">
        <f>IFERROR(+VLOOKUP(BR5,インプットシート!$C:$X,18,0),"")</f>
        <v/>
      </c>
    </row>
    <row r="6" spans="2:72">
      <c r="B6" s="104" t="s">
        <v>571</v>
      </c>
      <c r="C6" s="104" t="str">
        <f>IFERROR(+VLOOKUP(B6,インプットシート!C:X,22,0),"")</f>
        <v/>
      </c>
      <c r="D6" s="276" t="str">
        <f>IFERROR(+VLOOKUP(B6,インプットシート!C:X,18,0),"")</f>
        <v/>
      </c>
      <c r="F6" s="104" t="s">
        <v>572</v>
      </c>
      <c r="G6" s="104" t="str">
        <f>IFERROR(+VLOOKUP(F6,インプットシート!$C:$X,22,0),"")</f>
        <v/>
      </c>
      <c r="H6" s="276" t="str">
        <f>IFERROR(+VLOOKUP(F6,インプットシート!$C:$X,18,0),"")</f>
        <v/>
      </c>
      <c r="J6" s="104" t="s">
        <v>573</v>
      </c>
      <c r="K6" s="104" t="str">
        <f>IFERROR(+VLOOKUP(J6,インプットシート!$C:$X,22,0),"")</f>
        <v/>
      </c>
      <c r="L6" s="276" t="str">
        <f>IFERROR(+VLOOKUP(J6,インプットシート!$C:$X,18,0),"")</f>
        <v/>
      </c>
      <c r="N6" s="104" t="s">
        <v>574</v>
      </c>
      <c r="O6" s="104" t="str">
        <f>IFERROR(+VLOOKUP(N6,インプットシート!$C:$X,22,0),"")</f>
        <v/>
      </c>
      <c r="P6" s="276" t="str">
        <f>IFERROR(+VLOOKUP(N6,インプットシート!$C:$X,18,0),"")</f>
        <v/>
      </c>
      <c r="R6" s="104" t="s">
        <v>575</v>
      </c>
      <c r="S6" s="104" t="str">
        <f>IFERROR(+VLOOKUP(R6,インプットシート!$C:$X,22,0),"")</f>
        <v/>
      </c>
      <c r="T6" s="276" t="str">
        <f>IFERROR(+VLOOKUP(R6,インプットシート!$C:$X,18,0),"")</f>
        <v/>
      </c>
      <c r="V6" s="104" t="s">
        <v>576</v>
      </c>
      <c r="W6" s="104" t="str">
        <f>IFERROR(+VLOOKUP(V6,インプットシート!$C:$X,22,0),"")</f>
        <v/>
      </c>
      <c r="X6" s="276" t="str">
        <f>IFERROR(+VLOOKUP(V6,インプットシート!$C:$X,18,0),"")</f>
        <v/>
      </c>
      <c r="Z6" s="104" t="s">
        <v>577</v>
      </c>
      <c r="AA6" s="104" t="str">
        <f>IFERROR(+VLOOKUP(Z6,インプットシート!$C:$X,22,0),"")</f>
        <v/>
      </c>
      <c r="AB6" s="276" t="str">
        <f>IFERROR(+VLOOKUP(Z6,インプットシート!$C:$X,18,0),"")</f>
        <v/>
      </c>
      <c r="AD6" s="104" t="s">
        <v>578</v>
      </c>
      <c r="AE6" s="104" t="str">
        <f>IFERROR(+VLOOKUP(AD6,インプットシート!$C:$X,22,0),"")</f>
        <v/>
      </c>
      <c r="AF6" s="276" t="str">
        <f>IFERROR(+VLOOKUP(AD6,インプットシート!$C:$X,18,0),"")</f>
        <v/>
      </c>
      <c r="AH6" s="104" t="s">
        <v>579</v>
      </c>
      <c r="AI6" s="104" t="str">
        <f>IFERROR(+VLOOKUP(AH6,インプットシート!$C:$X,22,0),"")</f>
        <v/>
      </c>
      <c r="AJ6" s="276" t="str">
        <f>IFERROR(+VLOOKUP(AH6,インプットシート!$C:$X,18,0),"")</f>
        <v/>
      </c>
      <c r="AL6" s="104" t="s">
        <v>580</v>
      </c>
      <c r="AM6" s="104" t="str">
        <f>IFERROR(+VLOOKUP(AL6,インプットシート!$C:$X,22,0),"")</f>
        <v/>
      </c>
      <c r="AN6" s="276" t="str">
        <f>IFERROR(+VLOOKUP(AL6,インプットシート!$C:$X,18,0),"")</f>
        <v/>
      </c>
      <c r="AP6" s="104" t="s">
        <v>581</v>
      </c>
      <c r="AQ6" s="104" t="str">
        <f>IFERROR(+VLOOKUP(AP6,インプットシート!$C:$X,22,0),"")</f>
        <v/>
      </c>
      <c r="AR6" s="276" t="str">
        <f>IFERROR(+VLOOKUP(AP6,インプットシート!$C:$X,18,0),"")</f>
        <v/>
      </c>
      <c r="AT6" s="104" t="s">
        <v>582</v>
      </c>
      <c r="AU6" s="104" t="str">
        <f>IFERROR(+VLOOKUP(AT6,インプットシート!$C:$X,22,0),"")</f>
        <v/>
      </c>
      <c r="AV6" s="276" t="str">
        <f>IFERROR(+VLOOKUP(AT6,インプットシート!$C:$X,18,0),"")</f>
        <v/>
      </c>
      <c r="AX6" s="104" t="s">
        <v>583</v>
      </c>
      <c r="AY6" s="104" t="str">
        <f>IFERROR(+VLOOKUP(AX6,インプットシート!$C:$X,22,0),"")</f>
        <v/>
      </c>
      <c r="AZ6" s="276" t="str">
        <f>IFERROR(+VLOOKUP(AX6,インプットシート!$C:$X,18,0),"")</f>
        <v/>
      </c>
      <c r="BB6" s="104" t="s">
        <v>584</v>
      </c>
      <c r="BC6" s="104" t="str">
        <f>IFERROR(+VLOOKUP(BB6,インプットシート!$C:$X,22,0),"")</f>
        <v/>
      </c>
      <c r="BD6" s="276" t="str">
        <f>IFERROR(+VLOOKUP(BB6,インプットシート!$C:$X,18,0),"")</f>
        <v/>
      </c>
      <c r="BF6" s="104" t="s">
        <v>585</v>
      </c>
      <c r="BG6" s="104" t="str">
        <f>IFERROR(+VLOOKUP(BF6,インプットシート!$C:$X,22,0),"")</f>
        <v/>
      </c>
      <c r="BH6" s="276" t="str">
        <f>IFERROR(+VLOOKUP(BF6,インプットシート!$C:$X,18,0),"")</f>
        <v/>
      </c>
      <c r="BJ6" s="104" t="s">
        <v>586</v>
      </c>
      <c r="BK6" s="104" t="str">
        <f>IFERROR(+VLOOKUP(BJ6,インプットシート!$C:$X,22,0),"")</f>
        <v/>
      </c>
      <c r="BL6" s="276" t="str">
        <f>IFERROR(+VLOOKUP(BJ6,インプットシート!$C:$X,18,0),"")</f>
        <v/>
      </c>
      <c r="BN6" s="104" t="s">
        <v>587</v>
      </c>
      <c r="BO6" s="104" t="str">
        <f>IFERROR(+VLOOKUP(BN6,インプットシート!$C:$X,22,0),"")</f>
        <v/>
      </c>
      <c r="BP6" s="276" t="str">
        <f>IFERROR(+VLOOKUP(BN6,インプットシート!$C:$X,18,0),"")</f>
        <v/>
      </c>
      <c r="BR6" s="104" t="s">
        <v>588</v>
      </c>
      <c r="BS6" s="104" t="str">
        <f>IFERROR(+VLOOKUP(BR6,インプットシート!$C:$X,22,0),"")</f>
        <v/>
      </c>
      <c r="BT6" s="276" t="str">
        <f>IFERROR(+VLOOKUP(BR6,インプットシート!$C:$X,18,0),"")</f>
        <v/>
      </c>
    </row>
    <row r="7" spans="2:72">
      <c r="B7" s="104" t="s">
        <v>589</v>
      </c>
      <c r="C7" s="104" t="str">
        <f>IFERROR(+VLOOKUP(B7,インプットシート!C:X,22,0),"")</f>
        <v/>
      </c>
      <c r="D7" s="276" t="str">
        <f>IFERROR(+VLOOKUP(B7,インプットシート!C:X,18,0),"")</f>
        <v/>
      </c>
      <c r="F7" s="104" t="s">
        <v>590</v>
      </c>
      <c r="G7" s="104" t="str">
        <f>IFERROR(+VLOOKUP(F7,インプットシート!$C:$X,22,0),"")</f>
        <v/>
      </c>
      <c r="H7" s="276" t="str">
        <f>IFERROR(+VLOOKUP(F7,インプットシート!$C:$X,18,0),"")</f>
        <v/>
      </c>
      <c r="J7" s="104" t="s">
        <v>591</v>
      </c>
      <c r="K7" s="104" t="str">
        <f>IFERROR(+VLOOKUP(J7,インプットシート!$C:$X,22,0),"")</f>
        <v/>
      </c>
      <c r="L7" s="276" t="str">
        <f>IFERROR(+VLOOKUP(J7,インプットシート!$C:$X,18,0),"")</f>
        <v/>
      </c>
      <c r="N7" s="104" t="s">
        <v>592</v>
      </c>
      <c r="O7" s="104" t="str">
        <f>IFERROR(+VLOOKUP(N7,インプットシート!$C:$X,22,0),"")</f>
        <v/>
      </c>
      <c r="P7" s="276" t="str">
        <f>IFERROR(+VLOOKUP(N7,インプットシート!$C:$X,18,0),"")</f>
        <v/>
      </c>
      <c r="R7" s="104" t="s">
        <v>593</v>
      </c>
      <c r="S7" s="104" t="str">
        <f>IFERROR(+VLOOKUP(R7,インプットシート!$C:$X,22,0),"")</f>
        <v/>
      </c>
      <c r="T7" s="276" t="str">
        <f>IFERROR(+VLOOKUP(R7,インプットシート!$C:$X,18,0),"")</f>
        <v/>
      </c>
      <c r="V7" s="104" t="s">
        <v>594</v>
      </c>
      <c r="W7" s="104" t="str">
        <f>IFERROR(+VLOOKUP(V7,インプットシート!$C:$X,22,0),"")</f>
        <v/>
      </c>
      <c r="X7" s="276" t="str">
        <f>IFERROR(+VLOOKUP(V7,インプットシート!$C:$X,18,0),"")</f>
        <v/>
      </c>
      <c r="Z7" s="104" t="s">
        <v>595</v>
      </c>
      <c r="AA7" s="104" t="str">
        <f>IFERROR(+VLOOKUP(Z7,インプットシート!$C:$X,22,0),"")</f>
        <v/>
      </c>
      <c r="AB7" s="276" t="str">
        <f>IFERROR(+VLOOKUP(Z7,インプットシート!$C:$X,18,0),"")</f>
        <v/>
      </c>
      <c r="AD7" s="104" t="s">
        <v>596</v>
      </c>
      <c r="AE7" s="104" t="str">
        <f>IFERROR(+VLOOKUP(AD7,インプットシート!$C:$X,22,0),"")</f>
        <v/>
      </c>
      <c r="AF7" s="276" t="str">
        <f>IFERROR(+VLOOKUP(AD7,インプットシート!$C:$X,18,0),"")</f>
        <v/>
      </c>
      <c r="AH7" s="104" t="s">
        <v>597</v>
      </c>
      <c r="AI7" s="104" t="str">
        <f>IFERROR(+VLOOKUP(AH7,インプットシート!$C:$X,22,0),"")</f>
        <v/>
      </c>
      <c r="AJ7" s="276" t="str">
        <f>IFERROR(+VLOOKUP(AH7,インプットシート!$C:$X,18,0),"")</f>
        <v/>
      </c>
      <c r="AL7" s="104" t="s">
        <v>598</v>
      </c>
      <c r="AM7" s="104" t="str">
        <f>IFERROR(+VLOOKUP(AL7,インプットシート!$C:$X,22,0),"")</f>
        <v/>
      </c>
      <c r="AN7" s="276" t="str">
        <f>IFERROR(+VLOOKUP(AL7,インプットシート!$C:$X,18,0),"")</f>
        <v/>
      </c>
      <c r="AP7" s="104" t="s">
        <v>599</v>
      </c>
      <c r="AQ7" s="104" t="str">
        <f>IFERROR(+VLOOKUP(AP7,インプットシート!$C:$X,22,0),"")</f>
        <v/>
      </c>
      <c r="AR7" s="276" t="str">
        <f>IFERROR(+VLOOKUP(AP7,インプットシート!$C:$X,18,0),"")</f>
        <v/>
      </c>
      <c r="AT7" s="104" t="s">
        <v>600</v>
      </c>
      <c r="AU7" s="104" t="str">
        <f>IFERROR(+VLOOKUP(AT7,インプットシート!$C:$X,22,0),"")</f>
        <v/>
      </c>
      <c r="AV7" s="276" t="str">
        <f>IFERROR(+VLOOKUP(AT7,インプットシート!$C:$X,18,0),"")</f>
        <v/>
      </c>
      <c r="AX7" s="104" t="s">
        <v>601</v>
      </c>
      <c r="AY7" s="104" t="str">
        <f>IFERROR(+VLOOKUP(AX7,インプットシート!$C:$X,22,0),"")</f>
        <v/>
      </c>
      <c r="AZ7" s="276" t="str">
        <f>IFERROR(+VLOOKUP(AX7,インプットシート!$C:$X,18,0),"")</f>
        <v/>
      </c>
      <c r="BB7" s="104" t="s">
        <v>602</v>
      </c>
      <c r="BC7" s="104" t="str">
        <f>IFERROR(+VLOOKUP(BB7,インプットシート!$C:$X,22,0),"")</f>
        <v/>
      </c>
      <c r="BD7" s="276" t="str">
        <f>IFERROR(+VLOOKUP(BB7,インプットシート!$C:$X,18,0),"")</f>
        <v/>
      </c>
      <c r="BF7" s="104" t="s">
        <v>603</v>
      </c>
      <c r="BG7" s="104" t="str">
        <f>IFERROR(+VLOOKUP(BF7,インプットシート!$C:$X,22,0),"")</f>
        <v/>
      </c>
      <c r="BH7" s="276" t="str">
        <f>IFERROR(+VLOOKUP(BF7,インプットシート!$C:$X,18,0),"")</f>
        <v/>
      </c>
      <c r="BJ7" s="104" t="s">
        <v>604</v>
      </c>
      <c r="BK7" s="104" t="str">
        <f>IFERROR(+VLOOKUP(BJ7,インプットシート!$C:$X,22,0),"")</f>
        <v/>
      </c>
      <c r="BL7" s="276" t="str">
        <f>IFERROR(+VLOOKUP(BJ7,インプットシート!$C:$X,18,0),"")</f>
        <v/>
      </c>
      <c r="BN7" s="104" t="s">
        <v>605</v>
      </c>
      <c r="BO7" s="104" t="str">
        <f>IFERROR(+VLOOKUP(BN7,インプットシート!$C:$X,22,0),"")</f>
        <v/>
      </c>
      <c r="BP7" s="276" t="str">
        <f>IFERROR(+VLOOKUP(BN7,インプットシート!$C:$X,18,0),"")</f>
        <v/>
      </c>
      <c r="BR7" s="104" t="s">
        <v>606</v>
      </c>
      <c r="BS7" s="104" t="str">
        <f>IFERROR(+VLOOKUP(BR7,インプットシート!$C:$X,22,0),"")</f>
        <v/>
      </c>
      <c r="BT7" s="276" t="str">
        <f>IFERROR(+VLOOKUP(BR7,インプットシート!$C:$X,18,0),"")</f>
        <v/>
      </c>
    </row>
    <row r="8" spans="2:72">
      <c r="B8" s="104" t="s">
        <v>607</v>
      </c>
      <c r="C8" s="104" t="str">
        <f>IFERROR(+VLOOKUP(B8,インプットシート!C:X,22,0),"")</f>
        <v/>
      </c>
      <c r="D8" s="276" t="str">
        <f>IFERROR(+VLOOKUP(B8,インプットシート!C:X,18,0),"")</f>
        <v/>
      </c>
      <c r="F8" s="104" t="s">
        <v>608</v>
      </c>
      <c r="G8" s="104" t="str">
        <f>IFERROR(+VLOOKUP(F8,インプットシート!$C:$X,22,0),"")</f>
        <v/>
      </c>
      <c r="H8" s="276" t="str">
        <f>IFERROR(+VLOOKUP(F8,インプットシート!$C:$X,18,0),"")</f>
        <v/>
      </c>
      <c r="J8" s="104" t="s">
        <v>609</v>
      </c>
      <c r="K8" s="104" t="str">
        <f>IFERROR(+VLOOKUP(J8,インプットシート!$C:$X,22,0),"")</f>
        <v/>
      </c>
      <c r="L8" s="276" t="str">
        <f>IFERROR(+VLOOKUP(J8,インプットシート!$C:$X,18,0),"")</f>
        <v/>
      </c>
      <c r="N8" s="104" t="s">
        <v>610</v>
      </c>
      <c r="O8" s="104" t="str">
        <f>IFERROR(+VLOOKUP(N8,インプットシート!$C:$X,22,0),"")</f>
        <v/>
      </c>
      <c r="P8" s="276" t="str">
        <f>IFERROR(+VLOOKUP(N8,インプットシート!$C:$X,18,0),"")</f>
        <v/>
      </c>
      <c r="R8" s="104" t="s">
        <v>611</v>
      </c>
      <c r="S8" s="104" t="str">
        <f>IFERROR(+VLOOKUP(R8,インプットシート!$C:$X,22,0),"")</f>
        <v/>
      </c>
      <c r="T8" s="276" t="str">
        <f>IFERROR(+VLOOKUP(R8,インプットシート!$C:$X,18,0),"")</f>
        <v/>
      </c>
      <c r="V8" s="104" t="s">
        <v>612</v>
      </c>
      <c r="W8" s="104" t="str">
        <f>IFERROR(+VLOOKUP(V8,インプットシート!$C:$X,22,0),"")</f>
        <v/>
      </c>
      <c r="X8" s="276" t="str">
        <f>IFERROR(+VLOOKUP(V8,インプットシート!$C:$X,18,0),"")</f>
        <v/>
      </c>
      <c r="Z8" s="104" t="s">
        <v>613</v>
      </c>
      <c r="AA8" s="104" t="str">
        <f>IFERROR(+VLOOKUP(Z8,インプットシート!$C:$X,22,0),"")</f>
        <v/>
      </c>
      <c r="AB8" s="276" t="str">
        <f>IFERROR(+VLOOKUP(Z8,インプットシート!$C:$X,18,0),"")</f>
        <v/>
      </c>
      <c r="AD8" s="104" t="s">
        <v>614</v>
      </c>
      <c r="AE8" s="104" t="str">
        <f>IFERROR(+VLOOKUP(AD8,インプットシート!$C:$X,22,0),"")</f>
        <v/>
      </c>
      <c r="AF8" s="276" t="str">
        <f>IFERROR(+VLOOKUP(AD8,インプットシート!$C:$X,18,0),"")</f>
        <v/>
      </c>
      <c r="AH8" s="104" t="s">
        <v>615</v>
      </c>
      <c r="AI8" s="104" t="str">
        <f>IFERROR(+VLOOKUP(AH8,インプットシート!$C:$X,22,0),"")</f>
        <v/>
      </c>
      <c r="AJ8" s="276" t="str">
        <f>IFERROR(+VLOOKUP(AH8,インプットシート!$C:$X,18,0),"")</f>
        <v/>
      </c>
      <c r="AL8" s="104" t="s">
        <v>616</v>
      </c>
      <c r="AM8" s="104" t="str">
        <f>IFERROR(+VLOOKUP(AL8,インプットシート!$C:$X,22,0),"")</f>
        <v/>
      </c>
      <c r="AN8" s="276" t="str">
        <f>IFERROR(+VLOOKUP(AL8,インプットシート!$C:$X,18,0),"")</f>
        <v/>
      </c>
      <c r="AP8" s="104" t="s">
        <v>617</v>
      </c>
      <c r="AQ8" s="104" t="str">
        <f>IFERROR(+VLOOKUP(AP8,インプットシート!$C:$X,22,0),"")</f>
        <v/>
      </c>
      <c r="AR8" s="276" t="str">
        <f>IFERROR(+VLOOKUP(AP8,インプットシート!$C:$X,18,0),"")</f>
        <v/>
      </c>
      <c r="AT8" s="104" t="s">
        <v>618</v>
      </c>
      <c r="AU8" s="104" t="str">
        <f>IFERROR(+VLOOKUP(AT8,インプットシート!$C:$X,22,0),"")</f>
        <v/>
      </c>
      <c r="AV8" s="276" t="str">
        <f>IFERROR(+VLOOKUP(AT8,インプットシート!$C:$X,18,0),"")</f>
        <v/>
      </c>
      <c r="AX8" s="104" t="s">
        <v>619</v>
      </c>
      <c r="AY8" s="104" t="str">
        <f>IFERROR(+VLOOKUP(AX8,インプットシート!$C:$X,22,0),"")</f>
        <v/>
      </c>
      <c r="AZ8" s="276" t="str">
        <f>IFERROR(+VLOOKUP(AX8,インプットシート!$C:$X,18,0),"")</f>
        <v/>
      </c>
      <c r="BB8" s="104" t="s">
        <v>620</v>
      </c>
      <c r="BC8" s="104" t="str">
        <f>IFERROR(+VLOOKUP(BB8,インプットシート!$C:$X,22,0),"")</f>
        <v/>
      </c>
      <c r="BD8" s="276" t="str">
        <f>IFERROR(+VLOOKUP(BB8,インプットシート!$C:$X,18,0),"")</f>
        <v/>
      </c>
      <c r="BF8" s="104" t="s">
        <v>621</v>
      </c>
      <c r="BG8" s="104" t="str">
        <f>IFERROR(+VLOOKUP(BF8,インプットシート!$C:$X,22,0),"")</f>
        <v/>
      </c>
      <c r="BH8" s="276" t="str">
        <f>IFERROR(+VLOOKUP(BF8,インプットシート!$C:$X,18,0),"")</f>
        <v/>
      </c>
      <c r="BJ8" s="104" t="s">
        <v>622</v>
      </c>
      <c r="BK8" s="104" t="str">
        <f>IFERROR(+VLOOKUP(BJ8,インプットシート!$C:$X,22,0),"")</f>
        <v/>
      </c>
      <c r="BL8" s="276" t="str">
        <f>IFERROR(+VLOOKUP(BJ8,インプットシート!$C:$X,18,0),"")</f>
        <v/>
      </c>
      <c r="BN8" s="104" t="s">
        <v>623</v>
      </c>
      <c r="BO8" s="104" t="str">
        <f>IFERROR(+VLOOKUP(BN8,インプットシート!$C:$X,22,0),"")</f>
        <v/>
      </c>
      <c r="BP8" s="276" t="str">
        <f>IFERROR(+VLOOKUP(BN8,インプットシート!$C:$X,18,0),"")</f>
        <v/>
      </c>
      <c r="BR8" s="104" t="s">
        <v>624</v>
      </c>
      <c r="BS8" s="104" t="str">
        <f>IFERROR(+VLOOKUP(BR8,インプットシート!$C:$X,22,0),"")</f>
        <v/>
      </c>
      <c r="BT8" s="276" t="str">
        <f>IFERROR(+VLOOKUP(BR8,インプットシート!$C:$X,18,0),"")</f>
        <v/>
      </c>
    </row>
    <row r="9" spans="2:72">
      <c r="B9" s="104" t="s">
        <v>625</v>
      </c>
      <c r="C9" s="104" t="str">
        <f>IFERROR(+VLOOKUP(B9,インプットシート!C:X,22,0),"")</f>
        <v/>
      </c>
      <c r="D9" s="276" t="str">
        <f>IFERROR(+VLOOKUP(B9,インプットシート!C:X,18,0),"")</f>
        <v/>
      </c>
      <c r="F9" s="104" t="s">
        <v>626</v>
      </c>
      <c r="G9" s="104" t="str">
        <f>IFERROR(+VLOOKUP(F9,インプットシート!$C:$X,22,0),"")</f>
        <v/>
      </c>
      <c r="H9" s="276" t="str">
        <f>IFERROR(+VLOOKUP(F9,インプットシート!$C:$X,18,0),"")</f>
        <v/>
      </c>
      <c r="J9" s="104" t="s">
        <v>627</v>
      </c>
      <c r="K9" s="104" t="str">
        <f>IFERROR(+VLOOKUP(J9,インプットシート!$C:$X,22,0),"")</f>
        <v/>
      </c>
      <c r="L9" s="276" t="str">
        <f>IFERROR(+VLOOKUP(J9,インプットシート!$C:$X,18,0),"")</f>
        <v/>
      </c>
      <c r="N9" s="104" t="s">
        <v>628</v>
      </c>
      <c r="O9" s="104" t="str">
        <f>IFERROR(+VLOOKUP(N9,インプットシート!$C:$X,22,0),"")</f>
        <v/>
      </c>
      <c r="P9" s="276" t="str">
        <f>IFERROR(+VLOOKUP(N9,インプットシート!$C:$X,18,0),"")</f>
        <v/>
      </c>
      <c r="R9" s="104" t="s">
        <v>629</v>
      </c>
      <c r="S9" s="104" t="str">
        <f>IFERROR(+VLOOKUP(R9,インプットシート!$C:$X,22,0),"")</f>
        <v/>
      </c>
      <c r="T9" s="276" t="str">
        <f>IFERROR(+VLOOKUP(R9,インプットシート!$C:$X,18,0),"")</f>
        <v/>
      </c>
      <c r="V9" s="104" t="s">
        <v>630</v>
      </c>
      <c r="W9" s="104" t="str">
        <f>IFERROR(+VLOOKUP(V9,インプットシート!$C:$X,22,0),"")</f>
        <v/>
      </c>
      <c r="X9" s="276" t="str">
        <f>IFERROR(+VLOOKUP(V9,インプットシート!$C:$X,18,0),"")</f>
        <v/>
      </c>
      <c r="Z9" s="104" t="s">
        <v>631</v>
      </c>
      <c r="AA9" s="104" t="str">
        <f>IFERROR(+VLOOKUP(Z9,インプットシート!$C:$X,22,0),"")</f>
        <v/>
      </c>
      <c r="AB9" s="276" t="str">
        <f>IFERROR(+VLOOKUP(Z9,インプットシート!$C:$X,18,0),"")</f>
        <v/>
      </c>
      <c r="AD9" s="104" t="s">
        <v>632</v>
      </c>
      <c r="AE9" s="104" t="str">
        <f>IFERROR(+VLOOKUP(AD9,インプットシート!$C:$X,22,0),"")</f>
        <v/>
      </c>
      <c r="AF9" s="276" t="str">
        <f>IFERROR(+VLOOKUP(AD9,インプットシート!$C:$X,18,0),"")</f>
        <v/>
      </c>
      <c r="AH9" s="104" t="s">
        <v>633</v>
      </c>
      <c r="AI9" s="104" t="str">
        <f>IFERROR(+VLOOKUP(AH9,インプットシート!$C:$X,22,0),"")</f>
        <v/>
      </c>
      <c r="AJ9" s="276" t="str">
        <f>IFERROR(+VLOOKUP(AH9,インプットシート!$C:$X,18,0),"")</f>
        <v/>
      </c>
      <c r="AL9" s="104" t="s">
        <v>634</v>
      </c>
      <c r="AM9" s="104" t="str">
        <f>IFERROR(+VLOOKUP(AL9,インプットシート!$C:$X,22,0),"")</f>
        <v/>
      </c>
      <c r="AN9" s="276" t="str">
        <f>IFERROR(+VLOOKUP(AL9,インプットシート!$C:$X,18,0),"")</f>
        <v/>
      </c>
      <c r="AP9" s="104" t="s">
        <v>635</v>
      </c>
      <c r="AQ9" s="104" t="str">
        <f>IFERROR(+VLOOKUP(AP9,インプットシート!$C:$X,22,0),"")</f>
        <v/>
      </c>
      <c r="AR9" s="276" t="str">
        <f>IFERROR(+VLOOKUP(AP9,インプットシート!$C:$X,18,0),"")</f>
        <v/>
      </c>
      <c r="AT9" s="104" t="s">
        <v>636</v>
      </c>
      <c r="AU9" s="104" t="str">
        <f>IFERROR(+VLOOKUP(AT9,インプットシート!$C:$X,22,0),"")</f>
        <v/>
      </c>
      <c r="AV9" s="276" t="str">
        <f>IFERROR(+VLOOKUP(AT9,インプットシート!$C:$X,18,0),"")</f>
        <v/>
      </c>
      <c r="AX9" s="104" t="s">
        <v>637</v>
      </c>
      <c r="AY9" s="104" t="str">
        <f>IFERROR(+VLOOKUP(AX9,インプットシート!$C:$X,22,0),"")</f>
        <v/>
      </c>
      <c r="AZ9" s="276" t="str">
        <f>IFERROR(+VLOOKUP(AX9,インプットシート!$C:$X,18,0),"")</f>
        <v/>
      </c>
      <c r="BB9" s="104" t="s">
        <v>638</v>
      </c>
      <c r="BC9" s="104" t="str">
        <f>IFERROR(+VLOOKUP(BB9,インプットシート!$C:$X,22,0),"")</f>
        <v/>
      </c>
      <c r="BD9" s="276" t="str">
        <f>IFERROR(+VLOOKUP(BB9,インプットシート!$C:$X,18,0),"")</f>
        <v/>
      </c>
      <c r="BF9" s="104" t="s">
        <v>639</v>
      </c>
      <c r="BG9" s="104" t="str">
        <f>IFERROR(+VLOOKUP(BF9,インプットシート!$C:$X,22,0),"")</f>
        <v/>
      </c>
      <c r="BH9" s="276" t="str">
        <f>IFERROR(+VLOOKUP(BF9,インプットシート!$C:$X,18,0),"")</f>
        <v/>
      </c>
      <c r="BJ9" s="104" t="s">
        <v>640</v>
      </c>
      <c r="BK9" s="104" t="str">
        <f>IFERROR(+VLOOKUP(BJ9,インプットシート!$C:$X,22,0),"")</f>
        <v/>
      </c>
      <c r="BL9" s="276" t="str">
        <f>IFERROR(+VLOOKUP(BJ9,インプットシート!$C:$X,18,0),"")</f>
        <v/>
      </c>
      <c r="BN9" s="104" t="s">
        <v>641</v>
      </c>
      <c r="BO9" s="104" t="str">
        <f>IFERROR(+VLOOKUP(BN9,インプットシート!$C:$X,22,0),"")</f>
        <v/>
      </c>
      <c r="BP9" s="276" t="str">
        <f>IFERROR(+VLOOKUP(BN9,インプットシート!$C:$X,18,0),"")</f>
        <v/>
      </c>
      <c r="BR9" s="104" t="s">
        <v>642</v>
      </c>
      <c r="BS9" s="104" t="str">
        <f>IFERROR(+VLOOKUP(BR9,インプットシート!$C:$X,22,0),"")</f>
        <v/>
      </c>
      <c r="BT9" s="276" t="str">
        <f>IFERROR(+VLOOKUP(BR9,インプットシート!$C:$X,18,0),"")</f>
        <v/>
      </c>
    </row>
    <row r="10" spans="2:72">
      <c r="B10" s="104" t="s">
        <v>643</v>
      </c>
      <c r="C10" s="104" t="str">
        <f>IFERROR(+VLOOKUP(B10,インプットシート!C:X,22,0),"")</f>
        <v/>
      </c>
      <c r="D10" s="276" t="str">
        <f>IFERROR(+VLOOKUP(B10,インプットシート!C:X,18,0),"")</f>
        <v/>
      </c>
      <c r="F10" s="104" t="s">
        <v>644</v>
      </c>
      <c r="G10" s="104" t="str">
        <f>IFERROR(+VLOOKUP(F10,インプットシート!$C:$X,22,0),"")</f>
        <v/>
      </c>
      <c r="H10" s="276" t="str">
        <f>IFERROR(+VLOOKUP(F10,インプットシート!$C:$X,18,0),"")</f>
        <v/>
      </c>
      <c r="J10" s="104" t="s">
        <v>645</v>
      </c>
      <c r="K10" s="104" t="str">
        <f>IFERROR(+VLOOKUP(J10,インプットシート!$C:$X,22,0),"")</f>
        <v/>
      </c>
      <c r="L10" s="276" t="str">
        <f>IFERROR(+VLOOKUP(J10,インプットシート!$C:$X,18,0),"")</f>
        <v/>
      </c>
      <c r="N10" s="104" t="s">
        <v>646</v>
      </c>
      <c r="O10" s="104" t="str">
        <f>IFERROR(+VLOOKUP(N10,インプットシート!$C:$X,22,0),"")</f>
        <v/>
      </c>
      <c r="P10" s="276" t="str">
        <f>IFERROR(+VLOOKUP(N10,インプットシート!$C:$X,18,0),"")</f>
        <v/>
      </c>
      <c r="R10" s="104" t="s">
        <v>647</v>
      </c>
      <c r="S10" s="104" t="str">
        <f>IFERROR(+VLOOKUP(R10,インプットシート!$C:$X,22,0),"")</f>
        <v/>
      </c>
      <c r="T10" s="276" t="str">
        <f>IFERROR(+VLOOKUP(R10,インプットシート!$C:$X,18,0),"")</f>
        <v/>
      </c>
      <c r="V10" s="104" t="s">
        <v>648</v>
      </c>
      <c r="W10" s="104" t="str">
        <f>IFERROR(+VLOOKUP(V10,インプットシート!$C:$X,22,0),"")</f>
        <v/>
      </c>
      <c r="X10" s="276" t="str">
        <f>IFERROR(+VLOOKUP(V10,インプットシート!$C:$X,18,0),"")</f>
        <v/>
      </c>
      <c r="Z10" s="104" t="s">
        <v>649</v>
      </c>
      <c r="AA10" s="104" t="str">
        <f>IFERROR(+VLOOKUP(Z10,インプットシート!$C:$X,22,0),"")</f>
        <v/>
      </c>
      <c r="AB10" s="276" t="str">
        <f>IFERROR(+VLOOKUP(Z10,インプットシート!$C:$X,18,0),"")</f>
        <v/>
      </c>
      <c r="AD10" s="104" t="s">
        <v>650</v>
      </c>
      <c r="AE10" s="104" t="str">
        <f>IFERROR(+VLOOKUP(AD10,インプットシート!$C:$X,22,0),"")</f>
        <v/>
      </c>
      <c r="AF10" s="276" t="str">
        <f>IFERROR(+VLOOKUP(AD10,インプットシート!$C:$X,18,0),"")</f>
        <v/>
      </c>
      <c r="AH10" s="104" t="s">
        <v>651</v>
      </c>
      <c r="AI10" s="104" t="str">
        <f>IFERROR(+VLOOKUP(AH10,インプットシート!$C:$X,22,0),"")</f>
        <v/>
      </c>
      <c r="AJ10" s="276" t="str">
        <f>IFERROR(+VLOOKUP(AH10,インプットシート!$C:$X,18,0),"")</f>
        <v/>
      </c>
      <c r="AL10" s="104" t="s">
        <v>652</v>
      </c>
      <c r="AM10" s="104" t="str">
        <f>IFERROR(+VLOOKUP(AL10,インプットシート!$C:$X,22,0),"")</f>
        <v/>
      </c>
      <c r="AN10" s="276" t="str">
        <f>IFERROR(+VLOOKUP(AL10,インプットシート!$C:$X,18,0),"")</f>
        <v/>
      </c>
      <c r="AP10" s="104" t="s">
        <v>653</v>
      </c>
      <c r="AQ10" s="104" t="str">
        <f>IFERROR(+VLOOKUP(AP10,インプットシート!$C:$X,22,0),"")</f>
        <v/>
      </c>
      <c r="AR10" s="276" t="str">
        <f>IFERROR(+VLOOKUP(AP10,インプットシート!$C:$X,18,0),"")</f>
        <v/>
      </c>
      <c r="AT10" s="104" t="s">
        <v>654</v>
      </c>
      <c r="AU10" s="104" t="str">
        <f>IFERROR(+VLOOKUP(AT10,インプットシート!$C:$X,22,0),"")</f>
        <v/>
      </c>
      <c r="AV10" s="276" t="str">
        <f>IFERROR(+VLOOKUP(AT10,インプットシート!$C:$X,18,0),"")</f>
        <v/>
      </c>
      <c r="AX10" s="104" t="s">
        <v>655</v>
      </c>
      <c r="AY10" s="104" t="str">
        <f>IFERROR(+VLOOKUP(AX10,インプットシート!$C:$X,22,0),"")</f>
        <v/>
      </c>
      <c r="AZ10" s="276" t="str">
        <f>IFERROR(+VLOOKUP(AX10,インプットシート!$C:$X,18,0),"")</f>
        <v/>
      </c>
      <c r="BB10" s="104" t="s">
        <v>656</v>
      </c>
      <c r="BC10" s="104" t="str">
        <f>IFERROR(+VLOOKUP(BB10,インプットシート!$C:$X,22,0),"")</f>
        <v/>
      </c>
      <c r="BD10" s="276" t="str">
        <f>IFERROR(+VLOOKUP(BB10,インプットシート!$C:$X,18,0),"")</f>
        <v/>
      </c>
      <c r="BF10" s="104" t="s">
        <v>657</v>
      </c>
      <c r="BG10" s="104" t="str">
        <f>IFERROR(+VLOOKUP(BF10,インプットシート!$C:$X,22,0),"")</f>
        <v/>
      </c>
      <c r="BH10" s="276" t="str">
        <f>IFERROR(+VLOOKUP(BF10,インプットシート!$C:$X,18,0),"")</f>
        <v/>
      </c>
      <c r="BJ10" s="104" t="s">
        <v>658</v>
      </c>
      <c r="BK10" s="104" t="str">
        <f>IFERROR(+VLOOKUP(BJ10,インプットシート!$C:$X,22,0),"")</f>
        <v/>
      </c>
      <c r="BL10" s="276" t="str">
        <f>IFERROR(+VLOOKUP(BJ10,インプットシート!$C:$X,18,0),"")</f>
        <v/>
      </c>
      <c r="BN10" s="104" t="s">
        <v>659</v>
      </c>
      <c r="BO10" s="104" t="str">
        <f>IFERROR(+VLOOKUP(BN10,インプットシート!$C:$X,22,0),"")</f>
        <v/>
      </c>
      <c r="BP10" s="276" t="str">
        <f>IFERROR(+VLOOKUP(BN10,インプットシート!$C:$X,18,0),"")</f>
        <v/>
      </c>
      <c r="BR10" s="104" t="s">
        <v>660</v>
      </c>
      <c r="BS10" s="104" t="str">
        <f>IFERROR(+VLOOKUP(BR10,インプットシート!$C:$X,22,0),"")</f>
        <v/>
      </c>
      <c r="BT10" s="276" t="str">
        <f>IFERROR(+VLOOKUP(BR10,インプットシート!$C:$X,18,0),"")</f>
        <v/>
      </c>
    </row>
    <row r="11" spans="2:72">
      <c r="B11" s="104" t="s">
        <v>661</v>
      </c>
      <c r="C11" s="104" t="str">
        <f>IFERROR(+VLOOKUP(B11,インプットシート!C:X,22,0),"")</f>
        <v/>
      </c>
      <c r="D11" s="276" t="str">
        <f>IFERROR(+VLOOKUP(B11,インプットシート!C:X,18,0),"")</f>
        <v/>
      </c>
      <c r="F11" s="104" t="s">
        <v>662</v>
      </c>
      <c r="G11" s="104" t="str">
        <f>IFERROR(+VLOOKUP(F11,インプットシート!$C:$X,22,0),"")</f>
        <v/>
      </c>
      <c r="H11" s="276" t="str">
        <f>IFERROR(+VLOOKUP(F11,インプットシート!$C:$X,18,0),"")</f>
        <v/>
      </c>
      <c r="J11" s="104" t="s">
        <v>663</v>
      </c>
      <c r="K11" s="104" t="str">
        <f>IFERROR(+VLOOKUP(J11,インプットシート!$C:$X,22,0),"")</f>
        <v/>
      </c>
      <c r="L11" s="276" t="str">
        <f>IFERROR(+VLOOKUP(J11,インプットシート!$C:$X,18,0),"")</f>
        <v/>
      </c>
      <c r="N11" s="104" t="s">
        <v>664</v>
      </c>
      <c r="O11" s="104" t="str">
        <f>IFERROR(+VLOOKUP(N11,インプットシート!$C:$X,22,0),"")</f>
        <v/>
      </c>
      <c r="P11" s="276" t="str">
        <f>IFERROR(+VLOOKUP(N11,インプットシート!$C:$X,18,0),"")</f>
        <v/>
      </c>
      <c r="R11" s="104" t="s">
        <v>665</v>
      </c>
      <c r="S11" s="104" t="str">
        <f>IFERROR(+VLOOKUP(R11,インプットシート!$C:$X,22,0),"")</f>
        <v/>
      </c>
      <c r="T11" s="276" t="str">
        <f>IFERROR(+VLOOKUP(R11,インプットシート!$C:$X,18,0),"")</f>
        <v/>
      </c>
      <c r="V11" s="104" t="s">
        <v>666</v>
      </c>
      <c r="W11" s="104" t="str">
        <f>IFERROR(+VLOOKUP(V11,インプットシート!$C:$X,22,0),"")</f>
        <v/>
      </c>
      <c r="X11" s="276" t="str">
        <f>IFERROR(+VLOOKUP(V11,インプットシート!$C:$X,18,0),"")</f>
        <v/>
      </c>
      <c r="Z11" s="104" t="s">
        <v>667</v>
      </c>
      <c r="AA11" s="104" t="str">
        <f>IFERROR(+VLOOKUP(Z11,インプットシート!$C:$X,22,0),"")</f>
        <v/>
      </c>
      <c r="AB11" s="276" t="str">
        <f>IFERROR(+VLOOKUP(Z11,インプットシート!$C:$X,18,0),"")</f>
        <v/>
      </c>
      <c r="AD11" s="104" t="s">
        <v>668</v>
      </c>
      <c r="AE11" s="104" t="str">
        <f>IFERROR(+VLOOKUP(AD11,インプットシート!$C:$X,22,0),"")</f>
        <v/>
      </c>
      <c r="AF11" s="276" t="str">
        <f>IFERROR(+VLOOKUP(AD11,インプットシート!$C:$X,18,0),"")</f>
        <v/>
      </c>
      <c r="AH11" s="104" t="s">
        <v>669</v>
      </c>
      <c r="AI11" s="104" t="str">
        <f>IFERROR(+VLOOKUP(AH11,インプットシート!$C:$X,22,0),"")</f>
        <v/>
      </c>
      <c r="AJ11" s="276" t="str">
        <f>IFERROR(+VLOOKUP(AH11,インプットシート!$C:$X,18,0),"")</f>
        <v/>
      </c>
      <c r="AL11" s="104" t="s">
        <v>670</v>
      </c>
      <c r="AM11" s="104" t="str">
        <f>IFERROR(+VLOOKUP(AL11,インプットシート!$C:$X,22,0),"")</f>
        <v/>
      </c>
      <c r="AN11" s="276" t="str">
        <f>IFERROR(+VLOOKUP(AL11,インプットシート!$C:$X,18,0),"")</f>
        <v/>
      </c>
      <c r="AP11" s="104" t="s">
        <v>671</v>
      </c>
      <c r="AQ11" s="104" t="str">
        <f>IFERROR(+VLOOKUP(AP11,インプットシート!$C:$X,22,0),"")</f>
        <v/>
      </c>
      <c r="AR11" s="276" t="str">
        <f>IFERROR(+VLOOKUP(AP11,インプットシート!$C:$X,18,0),"")</f>
        <v/>
      </c>
      <c r="AT11" s="104" t="s">
        <v>672</v>
      </c>
      <c r="AU11" s="104" t="str">
        <f>IFERROR(+VLOOKUP(AT11,インプットシート!$C:$X,22,0),"")</f>
        <v/>
      </c>
      <c r="AV11" s="276" t="str">
        <f>IFERROR(+VLOOKUP(AT11,インプットシート!$C:$X,18,0),"")</f>
        <v/>
      </c>
      <c r="AX11" s="104" t="s">
        <v>673</v>
      </c>
      <c r="AY11" s="104" t="str">
        <f>IFERROR(+VLOOKUP(AX11,インプットシート!$C:$X,22,0),"")</f>
        <v/>
      </c>
      <c r="AZ11" s="276" t="str">
        <f>IFERROR(+VLOOKUP(AX11,インプットシート!$C:$X,18,0),"")</f>
        <v/>
      </c>
      <c r="BB11" s="104" t="s">
        <v>674</v>
      </c>
      <c r="BC11" s="104" t="str">
        <f>IFERROR(+VLOOKUP(BB11,インプットシート!$C:$X,22,0),"")</f>
        <v/>
      </c>
      <c r="BD11" s="276" t="str">
        <f>IFERROR(+VLOOKUP(BB11,インプットシート!$C:$X,18,0),"")</f>
        <v/>
      </c>
      <c r="BF11" s="104" t="s">
        <v>675</v>
      </c>
      <c r="BG11" s="104" t="str">
        <f>IFERROR(+VLOOKUP(BF11,インプットシート!$C:$X,22,0),"")</f>
        <v/>
      </c>
      <c r="BH11" s="276" t="str">
        <f>IFERROR(+VLOOKUP(BF11,インプットシート!$C:$X,18,0),"")</f>
        <v/>
      </c>
      <c r="BJ11" s="104" t="s">
        <v>676</v>
      </c>
      <c r="BK11" s="104" t="str">
        <f>IFERROR(+VLOOKUP(BJ11,インプットシート!$C:$X,22,0),"")</f>
        <v/>
      </c>
      <c r="BL11" s="276" t="str">
        <f>IFERROR(+VLOOKUP(BJ11,インプットシート!$C:$X,18,0),"")</f>
        <v/>
      </c>
      <c r="BN11" s="104" t="s">
        <v>677</v>
      </c>
      <c r="BO11" s="104" t="str">
        <f>IFERROR(+VLOOKUP(BN11,インプットシート!$C:$X,22,0),"")</f>
        <v/>
      </c>
      <c r="BP11" s="276" t="str">
        <f>IFERROR(+VLOOKUP(BN11,インプットシート!$C:$X,18,0),"")</f>
        <v/>
      </c>
      <c r="BR11" s="104" t="s">
        <v>678</v>
      </c>
      <c r="BS11" s="104" t="str">
        <f>IFERROR(+VLOOKUP(BR11,インプットシート!$C:$X,22,0),"")</f>
        <v/>
      </c>
      <c r="BT11" s="276" t="str">
        <f>IFERROR(+VLOOKUP(BR11,インプットシート!$C:$X,18,0),"")</f>
        <v/>
      </c>
    </row>
    <row r="12" spans="2:72">
      <c r="B12" s="104" t="s">
        <v>679</v>
      </c>
      <c r="C12" s="104" t="str">
        <f>IFERROR(+VLOOKUP(B12,インプットシート!C:X,22,0),"")</f>
        <v/>
      </c>
      <c r="D12" s="276" t="str">
        <f>IFERROR(+VLOOKUP(B12,インプットシート!C:X,18,0),"")</f>
        <v/>
      </c>
      <c r="F12" s="104" t="s">
        <v>680</v>
      </c>
      <c r="G12" s="104" t="str">
        <f>IFERROR(+VLOOKUP(F12,インプットシート!$C:$X,22,0),"")</f>
        <v/>
      </c>
      <c r="H12" s="276" t="str">
        <f>IFERROR(+VLOOKUP(F12,インプットシート!$C:$X,18,0),"")</f>
        <v/>
      </c>
      <c r="J12" s="104" t="s">
        <v>681</v>
      </c>
      <c r="K12" s="104" t="str">
        <f>IFERROR(+VLOOKUP(J12,インプットシート!$C:$X,22,0),"")</f>
        <v/>
      </c>
      <c r="L12" s="276" t="str">
        <f>IFERROR(+VLOOKUP(J12,インプットシート!$C:$X,18,0),"")</f>
        <v/>
      </c>
      <c r="N12" s="104" t="s">
        <v>682</v>
      </c>
      <c r="O12" s="104" t="str">
        <f>IFERROR(+VLOOKUP(N12,インプットシート!$C:$X,22,0),"")</f>
        <v/>
      </c>
      <c r="P12" s="276" t="str">
        <f>IFERROR(+VLOOKUP(N12,インプットシート!$C:$X,18,0),"")</f>
        <v/>
      </c>
      <c r="R12" s="104" t="s">
        <v>683</v>
      </c>
      <c r="S12" s="104" t="str">
        <f>IFERROR(+VLOOKUP(R12,インプットシート!$C:$X,22,0),"")</f>
        <v/>
      </c>
      <c r="T12" s="276" t="str">
        <f>IFERROR(+VLOOKUP(R12,インプットシート!$C:$X,18,0),"")</f>
        <v/>
      </c>
      <c r="V12" s="104" t="s">
        <v>684</v>
      </c>
      <c r="W12" s="104" t="str">
        <f>IFERROR(+VLOOKUP(V12,インプットシート!$C:$X,22,0),"")</f>
        <v/>
      </c>
      <c r="X12" s="276" t="str">
        <f>IFERROR(+VLOOKUP(V12,インプットシート!$C:$X,18,0),"")</f>
        <v/>
      </c>
      <c r="Z12" s="104" t="s">
        <v>685</v>
      </c>
      <c r="AA12" s="104" t="str">
        <f>IFERROR(+VLOOKUP(Z12,インプットシート!$C:$X,22,0),"")</f>
        <v/>
      </c>
      <c r="AB12" s="276" t="str">
        <f>IFERROR(+VLOOKUP(Z12,インプットシート!$C:$X,18,0),"")</f>
        <v/>
      </c>
      <c r="AD12" s="104" t="s">
        <v>686</v>
      </c>
      <c r="AE12" s="104" t="str">
        <f>IFERROR(+VLOOKUP(AD12,インプットシート!$C:$X,22,0),"")</f>
        <v/>
      </c>
      <c r="AF12" s="276" t="str">
        <f>IFERROR(+VLOOKUP(AD12,インプットシート!$C:$X,18,0),"")</f>
        <v/>
      </c>
      <c r="AH12" s="104" t="s">
        <v>687</v>
      </c>
      <c r="AI12" s="104" t="str">
        <f>IFERROR(+VLOOKUP(AH12,インプットシート!$C:$X,22,0),"")</f>
        <v/>
      </c>
      <c r="AJ12" s="276" t="str">
        <f>IFERROR(+VLOOKUP(AH12,インプットシート!$C:$X,18,0),"")</f>
        <v/>
      </c>
      <c r="AL12" s="104" t="s">
        <v>688</v>
      </c>
      <c r="AM12" s="104" t="str">
        <f>IFERROR(+VLOOKUP(AL12,インプットシート!$C:$X,22,0),"")</f>
        <v/>
      </c>
      <c r="AN12" s="276" t="str">
        <f>IFERROR(+VLOOKUP(AL12,インプットシート!$C:$X,18,0),"")</f>
        <v/>
      </c>
      <c r="AP12" s="104" t="s">
        <v>689</v>
      </c>
      <c r="AQ12" s="104" t="str">
        <f>IFERROR(+VLOOKUP(AP12,インプットシート!$C:$X,22,0),"")</f>
        <v/>
      </c>
      <c r="AR12" s="276" t="str">
        <f>IFERROR(+VLOOKUP(AP12,インプットシート!$C:$X,18,0),"")</f>
        <v/>
      </c>
      <c r="AT12" s="104" t="s">
        <v>690</v>
      </c>
      <c r="AU12" s="104" t="str">
        <f>IFERROR(+VLOOKUP(AT12,インプットシート!$C:$X,22,0),"")</f>
        <v/>
      </c>
      <c r="AV12" s="276" t="str">
        <f>IFERROR(+VLOOKUP(AT12,インプットシート!$C:$X,18,0),"")</f>
        <v/>
      </c>
      <c r="AX12" s="104" t="s">
        <v>691</v>
      </c>
      <c r="AY12" s="104" t="str">
        <f>IFERROR(+VLOOKUP(AX12,インプットシート!$C:$X,22,0),"")</f>
        <v/>
      </c>
      <c r="AZ12" s="276" t="str">
        <f>IFERROR(+VLOOKUP(AX12,インプットシート!$C:$X,18,0),"")</f>
        <v/>
      </c>
      <c r="BB12" s="104" t="s">
        <v>692</v>
      </c>
      <c r="BC12" s="104" t="str">
        <f>IFERROR(+VLOOKUP(BB12,インプットシート!$C:$X,22,0),"")</f>
        <v/>
      </c>
      <c r="BD12" s="276" t="str">
        <f>IFERROR(+VLOOKUP(BB12,インプットシート!$C:$X,18,0),"")</f>
        <v/>
      </c>
      <c r="BF12" s="104" t="s">
        <v>693</v>
      </c>
      <c r="BG12" s="104" t="str">
        <f>IFERROR(+VLOOKUP(BF12,インプットシート!$C:$X,22,0),"")</f>
        <v/>
      </c>
      <c r="BH12" s="276" t="str">
        <f>IFERROR(+VLOOKUP(BF12,インプットシート!$C:$X,18,0),"")</f>
        <v/>
      </c>
      <c r="BJ12" s="104" t="s">
        <v>694</v>
      </c>
      <c r="BK12" s="104" t="str">
        <f>IFERROR(+VLOOKUP(BJ12,インプットシート!$C:$X,22,0),"")</f>
        <v/>
      </c>
      <c r="BL12" s="276" t="str">
        <f>IFERROR(+VLOOKUP(BJ12,インプットシート!$C:$X,18,0),"")</f>
        <v/>
      </c>
      <c r="BN12" s="104"/>
      <c r="BO12" s="104"/>
      <c r="BP12" s="276"/>
      <c r="BR12" s="104" t="s">
        <v>695</v>
      </c>
      <c r="BS12" s="104" t="str">
        <f>IFERROR(+VLOOKUP(BR12,インプットシート!$C:$X,22,0),"")</f>
        <v/>
      </c>
      <c r="BT12" s="276" t="str">
        <f>IFERROR(+VLOOKUP(BR12,インプットシート!$C:$X,18,0),"")</f>
        <v/>
      </c>
    </row>
    <row r="13" spans="2:72">
      <c r="B13" s="104" t="s">
        <v>696</v>
      </c>
      <c r="C13" s="104" t="str">
        <f>IFERROR(+VLOOKUP(B13,インプットシート!C:X,22,0),"")</f>
        <v/>
      </c>
      <c r="D13" s="276" t="str">
        <f>IFERROR(+VLOOKUP(B13,インプットシート!C:X,18,0),"")</f>
        <v/>
      </c>
      <c r="F13" s="104" t="s">
        <v>697</v>
      </c>
      <c r="G13" s="104" t="str">
        <f>IFERROR(+VLOOKUP(F13,インプットシート!$C:$X,22,0),"")</f>
        <v/>
      </c>
      <c r="H13" s="276" t="str">
        <f>IFERROR(+VLOOKUP(F13,インプットシート!$C:$X,18,0),"")</f>
        <v/>
      </c>
      <c r="J13" s="104" t="s">
        <v>698</v>
      </c>
      <c r="K13" s="104" t="str">
        <f>IFERROR(+VLOOKUP(J13,インプットシート!$C:$X,22,0),"")</f>
        <v/>
      </c>
      <c r="L13" s="276" t="str">
        <f>IFERROR(+VLOOKUP(J13,インプットシート!$C:$X,18,0),"")</f>
        <v/>
      </c>
      <c r="N13" s="104" t="s">
        <v>699</v>
      </c>
      <c r="O13" s="104" t="str">
        <f>IFERROR(+VLOOKUP(N13,インプットシート!$C:$X,22,0),"")</f>
        <v/>
      </c>
      <c r="P13" s="276" t="str">
        <f>IFERROR(+VLOOKUP(N13,インプットシート!$C:$X,18,0),"")</f>
        <v/>
      </c>
      <c r="R13" s="104" t="s">
        <v>700</v>
      </c>
      <c r="S13" s="104" t="str">
        <f>IFERROR(+VLOOKUP(R13,インプットシート!$C:$X,22,0),"")</f>
        <v/>
      </c>
      <c r="T13" s="276" t="str">
        <f>IFERROR(+VLOOKUP(R13,インプットシート!$C:$X,18,0),"")</f>
        <v/>
      </c>
      <c r="V13" s="104" t="s">
        <v>701</v>
      </c>
      <c r="W13" s="104" t="str">
        <f>IFERROR(+VLOOKUP(V13,インプットシート!$C:$X,22,0),"")</f>
        <v/>
      </c>
      <c r="X13" s="276" t="str">
        <f>IFERROR(+VLOOKUP(V13,インプットシート!$C:$X,18,0),"")</f>
        <v/>
      </c>
      <c r="Z13" s="104" t="s">
        <v>702</v>
      </c>
      <c r="AA13" s="104" t="str">
        <f>IFERROR(+VLOOKUP(Z13,インプットシート!$C:$X,22,0),"")</f>
        <v/>
      </c>
      <c r="AB13" s="276" t="str">
        <f>IFERROR(+VLOOKUP(Z13,インプットシート!$C:$X,18,0),"")</f>
        <v/>
      </c>
      <c r="AD13" s="104" t="s">
        <v>703</v>
      </c>
      <c r="AE13" s="104" t="str">
        <f>IFERROR(+VLOOKUP(AD13,インプットシート!$C:$X,22,0),"")</f>
        <v/>
      </c>
      <c r="AF13" s="276" t="str">
        <f>IFERROR(+VLOOKUP(AD13,インプットシート!$C:$X,18,0),"")</f>
        <v/>
      </c>
      <c r="AH13" s="104" t="s">
        <v>704</v>
      </c>
      <c r="AI13" s="104" t="str">
        <f>IFERROR(+VLOOKUP(AH13,インプットシート!$C:$X,22,0),"")</f>
        <v/>
      </c>
      <c r="AJ13" s="276" t="str">
        <f>IFERROR(+VLOOKUP(AH13,インプットシート!$C:$X,18,0),"")</f>
        <v/>
      </c>
      <c r="AL13" s="104" t="s">
        <v>705</v>
      </c>
      <c r="AM13" s="104" t="str">
        <f>IFERROR(+VLOOKUP(AL13,インプットシート!$C:$X,22,0),"")</f>
        <v/>
      </c>
      <c r="AN13" s="276" t="str">
        <f>IFERROR(+VLOOKUP(AL13,インプットシート!$C:$X,18,0),"")</f>
        <v/>
      </c>
      <c r="AP13" s="104" t="s">
        <v>706</v>
      </c>
      <c r="AQ13" s="104" t="str">
        <f>IFERROR(+VLOOKUP(AP13,インプットシート!$C:$X,22,0),"")</f>
        <v/>
      </c>
      <c r="AR13" s="276" t="str">
        <f>IFERROR(+VLOOKUP(AP13,インプットシート!$C:$X,18,0),"")</f>
        <v/>
      </c>
      <c r="AT13" s="104" t="s">
        <v>707</v>
      </c>
      <c r="AU13" s="104" t="str">
        <f>IFERROR(+VLOOKUP(AT13,インプットシート!$C:$X,22,0),"")</f>
        <v/>
      </c>
      <c r="AV13" s="276" t="str">
        <f>IFERROR(+VLOOKUP(AT13,インプットシート!$C:$X,18,0),"")</f>
        <v/>
      </c>
      <c r="AX13" s="104" t="s">
        <v>708</v>
      </c>
      <c r="AY13" s="104" t="str">
        <f>IFERROR(+VLOOKUP(AX13,インプットシート!$C:$X,22,0),"")</f>
        <v/>
      </c>
      <c r="AZ13" s="276" t="str">
        <f>IFERROR(+VLOOKUP(AX13,インプットシート!$C:$X,18,0),"")</f>
        <v/>
      </c>
      <c r="BB13" s="104" t="s">
        <v>709</v>
      </c>
      <c r="BC13" s="104" t="str">
        <f>IFERROR(+VLOOKUP(BB13,インプットシート!$C:$X,22,0),"")</f>
        <v/>
      </c>
      <c r="BD13" s="276" t="str">
        <f>IFERROR(+VLOOKUP(BB13,インプットシート!$C:$X,18,0),"")</f>
        <v/>
      </c>
      <c r="BF13" s="104" t="s">
        <v>710</v>
      </c>
      <c r="BG13" s="104" t="str">
        <f>IFERROR(+VLOOKUP(BF13,インプットシート!$C:$X,22,0),"")</f>
        <v/>
      </c>
      <c r="BH13" s="276" t="str">
        <f>IFERROR(+VLOOKUP(BF13,インプットシート!$C:$X,18,0),"")</f>
        <v/>
      </c>
      <c r="BJ13" s="104" t="s">
        <v>711</v>
      </c>
      <c r="BK13" s="104" t="str">
        <f>IFERROR(+VLOOKUP(BJ13,インプットシート!$C:$X,22,0),"")</f>
        <v/>
      </c>
      <c r="BL13" s="276" t="str">
        <f>IFERROR(+VLOOKUP(BJ13,インプットシート!$C:$X,18,0),"")</f>
        <v/>
      </c>
      <c r="BN13" s="104"/>
      <c r="BO13" s="104"/>
      <c r="BP13" s="276"/>
      <c r="BR13" s="104" t="s">
        <v>712</v>
      </c>
      <c r="BS13" s="104" t="str">
        <f>IFERROR(+VLOOKUP(BR13,インプットシート!$C:$X,22,0),"")</f>
        <v/>
      </c>
      <c r="BT13" s="276" t="str">
        <f>IFERROR(+VLOOKUP(BR13,インプットシート!$C:$X,18,0),"")</f>
        <v/>
      </c>
    </row>
    <row r="14" spans="2:72">
      <c r="B14" s="104" t="s">
        <v>713</v>
      </c>
      <c r="C14" s="104" t="str">
        <f>IFERROR(+VLOOKUP(B14,インプットシート!C:X,22,0),"")</f>
        <v/>
      </c>
      <c r="D14" s="276" t="str">
        <f>IFERROR(+VLOOKUP(B14,インプットシート!C:X,18,0),"")</f>
        <v/>
      </c>
      <c r="F14" s="104" t="s">
        <v>714</v>
      </c>
      <c r="G14" s="104" t="str">
        <f>IFERROR(+VLOOKUP(F14,インプットシート!$C:$X,22,0),"")</f>
        <v/>
      </c>
      <c r="H14" s="276" t="str">
        <f>IFERROR(+VLOOKUP(F14,インプットシート!$C:$X,18,0),"")</f>
        <v/>
      </c>
      <c r="J14" s="104" t="s">
        <v>715</v>
      </c>
      <c r="K14" s="104" t="str">
        <f>IFERROR(+VLOOKUP(J14,インプットシート!$C:$X,22,0),"")</f>
        <v/>
      </c>
      <c r="L14" s="276" t="str">
        <f>IFERROR(+VLOOKUP(J14,インプットシート!$C:$X,18,0),"")</f>
        <v/>
      </c>
      <c r="N14" s="104" t="s">
        <v>716</v>
      </c>
      <c r="O14" s="104" t="str">
        <f>IFERROR(+VLOOKUP(N14,インプットシート!$C:$X,22,0),"")</f>
        <v/>
      </c>
      <c r="P14" s="276" t="str">
        <f>IFERROR(+VLOOKUP(N14,インプットシート!$C:$X,18,0),"")</f>
        <v/>
      </c>
      <c r="R14" s="104" t="s">
        <v>717</v>
      </c>
      <c r="S14" s="104" t="str">
        <f>IFERROR(+VLOOKUP(R14,インプットシート!$C:$X,22,0),"")</f>
        <v/>
      </c>
      <c r="T14" s="276" t="str">
        <f>IFERROR(+VLOOKUP(R14,インプットシート!$C:$X,18,0),"")</f>
        <v/>
      </c>
      <c r="V14" s="104" t="s">
        <v>718</v>
      </c>
      <c r="W14" s="104" t="str">
        <f>IFERROR(+VLOOKUP(V14,インプットシート!$C:$X,22,0),"")</f>
        <v/>
      </c>
      <c r="X14" s="276" t="str">
        <f>IFERROR(+VLOOKUP(V14,インプットシート!$C:$X,18,0),"")</f>
        <v/>
      </c>
      <c r="Z14" s="104" t="s">
        <v>719</v>
      </c>
      <c r="AA14" s="104" t="str">
        <f>IFERROR(+VLOOKUP(Z14,インプットシート!$C:$X,22,0),"")</f>
        <v/>
      </c>
      <c r="AB14" s="276" t="str">
        <f>IFERROR(+VLOOKUP(Z14,インプットシート!$C:$X,18,0),"")</f>
        <v/>
      </c>
      <c r="AD14" s="104" t="s">
        <v>720</v>
      </c>
      <c r="AE14" s="104" t="str">
        <f>IFERROR(+VLOOKUP(AD14,インプットシート!$C:$X,22,0),"")</f>
        <v/>
      </c>
      <c r="AF14" s="276" t="str">
        <f>IFERROR(+VLOOKUP(AD14,インプットシート!$C:$X,18,0),"")</f>
        <v/>
      </c>
      <c r="AH14" s="104" t="s">
        <v>721</v>
      </c>
      <c r="AI14" s="104" t="str">
        <f>IFERROR(+VLOOKUP(AH14,インプットシート!$C:$X,22,0),"")</f>
        <v/>
      </c>
      <c r="AJ14" s="276" t="str">
        <f>IFERROR(+VLOOKUP(AH14,インプットシート!$C:$X,18,0),"")</f>
        <v/>
      </c>
      <c r="AL14" s="104" t="s">
        <v>722</v>
      </c>
      <c r="AM14" s="104" t="str">
        <f>IFERROR(+VLOOKUP(AL14,インプットシート!$C:$X,22,0),"")</f>
        <v/>
      </c>
      <c r="AN14" s="276" t="str">
        <f>IFERROR(+VLOOKUP(AL14,インプットシート!$C:$X,18,0),"")</f>
        <v/>
      </c>
      <c r="AP14" s="104" t="s">
        <v>723</v>
      </c>
      <c r="AQ14" s="104" t="str">
        <f>IFERROR(+VLOOKUP(AP14,インプットシート!$C:$X,22,0),"")</f>
        <v/>
      </c>
      <c r="AR14" s="276" t="str">
        <f>IFERROR(+VLOOKUP(AP14,インプットシート!$C:$X,18,0),"")</f>
        <v/>
      </c>
      <c r="AT14" s="104" t="s">
        <v>724</v>
      </c>
      <c r="AU14" s="104" t="str">
        <f>IFERROR(+VLOOKUP(AT14,インプットシート!$C:$X,22,0),"")</f>
        <v/>
      </c>
      <c r="AV14" s="276" t="str">
        <f>IFERROR(+VLOOKUP(AT14,インプットシート!$C:$X,18,0),"")</f>
        <v/>
      </c>
      <c r="AX14" s="104" t="s">
        <v>725</v>
      </c>
      <c r="AY14" s="104" t="str">
        <f>IFERROR(+VLOOKUP(AX14,インプットシート!$C:$X,22,0),"")</f>
        <v/>
      </c>
      <c r="AZ14" s="276" t="str">
        <f>IFERROR(+VLOOKUP(AX14,インプットシート!$C:$X,18,0),"")</f>
        <v/>
      </c>
      <c r="BB14" s="104" t="s">
        <v>726</v>
      </c>
      <c r="BC14" s="104" t="str">
        <f>IFERROR(+VLOOKUP(BB14,インプットシート!$C:$X,22,0),"")</f>
        <v/>
      </c>
      <c r="BD14" s="276" t="str">
        <f>IFERROR(+VLOOKUP(BB14,インプットシート!$C:$X,18,0),"")</f>
        <v/>
      </c>
      <c r="BF14" s="104" t="s">
        <v>727</v>
      </c>
      <c r="BG14" s="104" t="str">
        <f>IFERROR(+VLOOKUP(BF14,インプットシート!$C:$X,22,0),"")</f>
        <v/>
      </c>
      <c r="BH14" s="276" t="str">
        <f>IFERROR(+VLOOKUP(BF14,インプットシート!$C:$X,18,0),"")</f>
        <v/>
      </c>
      <c r="BJ14" s="104" t="s">
        <v>728</v>
      </c>
      <c r="BK14" s="104" t="str">
        <f>IFERROR(+VLOOKUP(BJ14,インプットシート!$C:$X,22,0),"")</f>
        <v/>
      </c>
      <c r="BL14" s="276" t="str">
        <f>IFERROR(+VLOOKUP(BJ14,インプットシート!$C:$X,18,0),"")</f>
        <v/>
      </c>
      <c r="BN14" s="104"/>
      <c r="BO14" s="104"/>
      <c r="BP14" s="276"/>
      <c r="BR14" s="104" t="s">
        <v>729</v>
      </c>
      <c r="BS14" s="104" t="str">
        <f>IFERROR(+VLOOKUP(BR14,インプットシート!$C:$X,22,0),"")</f>
        <v/>
      </c>
      <c r="BT14" s="276" t="str">
        <f>IFERROR(+VLOOKUP(BR14,インプットシート!$C:$X,18,0),"")</f>
        <v/>
      </c>
    </row>
    <row r="15" spans="2:72">
      <c r="B15" s="104" t="s">
        <v>730</v>
      </c>
      <c r="C15" s="104" t="str">
        <f>IFERROR(+VLOOKUP(B15,インプットシート!C:X,22,0),"")</f>
        <v/>
      </c>
      <c r="D15" s="276" t="str">
        <f>IFERROR(+VLOOKUP(B15,インプットシート!C:X,18,0),"")</f>
        <v/>
      </c>
      <c r="F15" s="104" t="s">
        <v>731</v>
      </c>
      <c r="G15" s="104" t="str">
        <f>IFERROR(+VLOOKUP(F15,インプットシート!$C:$X,22,0),"")</f>
        <v/>
      </c>
      <c r="H15" s="276" t="str">
        <f>IFERROR(+VLOOKUP(F15,インプットシート!$C:$X,18,0),"")</f>
        <v/>
      </c>
      <c r="J15" s="104" t="s">
        <v>732</v>
      </c>
      <c r="K15" s="104" t="str">
        <f>IFERROR(+VLOOKUP(J15,インプットシート!$C:$X,22,0),"")</f>
        <v/>
      </c>
      <c r="L15" s="276" t="str">
        <f>IFERROR(+VLOOKUP(J15,インプットシート!$C:$X,18,0),"")</f>
        <v/>
      </c>
      <c r="N15" s="104" t="s">
        <v>733</v>
      </c>
      <c r="O15" s="104" t="str">
        <f>IFERROR(+VLOOKUP(N15,インプットシート!$C:$X,22,0),"")</f>
        <v/>
      </c>
      <c r="P15" s="276" t="str">
        <f>IFERROR(+VLOOKUP(N15,インプットシート!$C:$X,18,0),"")</f>
        <v/>
      </c>
      <c r="R15" s="104" t="s">
        <v>734</v>
      </c>
      <c r="S15" s="104" t="str">
        <f>IFERROR(+VLOOKUP(R15,インプットシート!$C:$X,22,0),"")</f>
        <v/>
      </c>
      <c r="T15" s="276" t="str">
        <f>IFERROR(+VLOOKUP(R15,インプットシート!$C:$X,18,0),"")</f>
        <v/>
      </c>
      <c r="V15" s="104" t="s">
        <v>735</v>
      </c>
      <c r="W15" s="104" t="str">
        <f>IFERROR(+VLOOKUP(V15,インプットシート!$C:$X,22,0),"")</f>
        <v/>
      </c>
      <c r="X15" s="276" t="str">
        <f>IFERROR(+VLOOKUP(V15,インプットシート!$C:$X,18,0),"")</f>
        <v/>
      </c>
      <c r="Z15" s="104" t="s">
        <v>736</v>
      </c>
      <c r="AA15" s="104" t="str">
        <f>IFERROR(+VLOOKUP(Z15,インプットシート!$C:$X,22,0),"")</f>
        <v/>
      </c>
      <c r="AB15" s="276" t="str">
        <f>IFERROR(+VLOOKUP(Z15,インプットシート!$C:$X,18,0),"")</f>
        <v/>
      </c>
      <c r="AD15" s="104" t="s">
        <v>737</v>
      </c>
      <c r="AE15" s="104" t="str">
        <f>IFERROR(+VLOOKUP(AD15,インプットシート!$C:$X,22,0),"")</f>
        <v/>
      </c>
      <c r="AF15" s="276" t="str">
        <f>IFERROR(+VLOOKUP(AD15,インプットシート!$C:$X,18,0),"")</f>
        <v/>
      </c>
      <c r="AH15" s="104" t="s">
        <v>738</v>
      </c>
      <c r="AI15" s="104" t="str">
        <f>IFERROR(+VLOOKUP(AH15,インプットシート!$C:$X,22,0),"")</f>
        <v/>
      </c>
      <c r="AJ15" s="276" t="str">
        <f>IFERROR(+VLOOKUP(AH15,インプットシート!$C:$X,18,0),"")</f>
        <v/>
      </c>
      <c r="AL15" s="104" t="s">
        <v>739</v>
      </c>
      <c r="AM15" s="104" t="str">
        <f>IFERROR(+VLOOKUP(AL15,インプットシート!$C:$X,22,0),"")</f>
        <v/>
      </c>
      <c r="AN15" s="276" t="str">
        <f>IFERROR(+VLOOKUP(AL15,インプットシート!$C:$X,18,0),"")</f>
        <v/>
      </c>
      <c r="AP15" s="104" t="s">
        <v>740</v>
      </c>
      <c r="AQ15" s="104" t="str">
        <f>IFERROR(+VLOOKUP(AP15,インプットシート!$C:$X,22,0),"")</f>
        <v/>
      </c>
      <c r="AR15" s="276" t="str">
        <f>IFERROR(+VLOOKUP(AP15,インプットシート!$C:$X,18,0),"")</f>
        <v/>
      </c>
      <c r="AT15" s="104" t="s">
        <v>741</v>
      </c>
      <c r="AU15" s="104" t="str">
        <f>IFERROR(+VLOOKUP(AT15,インプットシート!$C:$X,22,0),"")</f>
        <v/>
      </c>
      <c r="AV15" s="276" t="str">
        <f>IFERROR(+VLOOKUP(AT15,インプットシート!$C:$X,18,0),"")</f>
        <v/>
      </c>
      <c r="AX15" s="104" t="s">
        <v>742</v>
      </c>
      <c r="AY15" s="104" t="str">
        <f>IFERROR(+VLOOKUP(AX15,インプットシート!$C:$X,22,0),"")</f>
        <v/>
      </c>
      <c r="AZ15" s="276" t="str">
        <f>IFERROR(+VLOOKUP(AX15,インプットシート!$C:$X,18,0),"")</f>
        <v/>
      </c>
      <c r="BB15" s="104" t="s">
        <v>743</v>
      </c>
      <c r="BC15" s="104" t="str">
        <f>IFERROR(+VLOOKUP(BB15,インプットシート!$C:$X,22,0),"")</f>
        <v/>
      </c>
      <c r="BD15" s="276" t="str">
        <f>IFERROR(+VLOOKUP(BB15,インプットシート!$C:$X,18,0),"")</f>
        <v/>
      </c>
      <c r="BF15" s="104" t="s">
        <v>744</v>
      </c>
      <c r="BG15" s="104" t="str">
        <f>IFERROR(+VLOOKUP(BF15,インプットシート!$C:$X,22,0),"")</f>
        <v/>
      </c>
      <c r="BH15" s="276" t="str">
        <f>IFERROR(+VLOOKUP(BF15,インプットシート!$C:$X,18,0),"")</f>
        <v/>
      </c>
      <c r="BJ15" s="104" t="s">
        <v>745</v>
      </c>
      <c r="BK15" s="104" t="str">
        <f>IFERROR(+VLOOKUP(BJ15,インプットシート!$C:$X,22,0),"")</f>
        <v/>
      </c>
      <c r="BL15" s="276" t="str">
        <f>IFERROR(+VLOOKUP(BJ15,インプットシート!$C:$X,18,0),"")</f>
        <v/>
      </c>
      <c r="BN15" s="104"/>
      <c r="BO15" s="104"/>
      <c r="BP15" s="276"/>
      <c r="BR15" s="104" t="s">
        <v>746</v>
      </c>
      <c r="BS15" s="104" t="str">
        <f>IFERROR(+VLOOKUP(BR15,インプットシート!$C:$X,22,0),"")</f>
        <v/>
      </c>
      <c r="BT15" s="276" t="str">
        <f>IFERROR(+VLOOKUP(BR15,インプットシート!$C:$X,18,0),"")</f>
        <v/>
      </c>
    </row>
    <row r="16" spans="2:72">
      <c r="B16" s="104" t="s">
        <v>747</v>
      </c>
      <c r="C16" s="104" t="str">
        <f>IFERROR(+VLOOKUP(B16,インプットシート!C:X,22,0),"")</f>
        <v/>
      </c>
      <c r="D16" s="276" t="str">
        <f>IFERROR(+VLOOKUP(B16,インプットシート!C:X,18,0),"")</f>
        <v/>
      </c>
      <c r="F16" s="104" t="s">
        <v>748</v>
      </c>
      <c r="G16" s="104" t="str">
        <f>IFERROR(+VLOOKUP(F16,インプットシート!$C:$X,22,0),"")</f>
        <v/>
      </c>
      <c r="H16" s="276" t="str">
        <f>IFERROR(+VLOOKUP(F16,インプットシート!$C:$X,18,0),"")</f>
        <v/>
      </c>
      <c r="J16" s="104" t="s">
        <v>749</v>
      </c>
      <c r="K16" s="104" t="str">
        <f>IFERROR(+VLOOKUP(J16,インプットシート!$C:$X,22,0),"")</f>
        <v/>
      </c>
      <c r="L16" s="276" t="str">
        <f>IFERROR(+VLOOKUP(J16,インプットシート!$C:$X,18,0),"")</f>
        <v/>
      </c>
      <c r="N16" s="104" t="s">
        <v>750</v>
      </c>
      <c r="O16" s="104" t="str">
        <f>IFERROR(+VLOOKUP(N16,インプットシート!$C:$X,22,0),"")</f>
        <v/>
      </c>
      <c r="P16" s="276" t="str">
        <f>IFERROR(+VLOOKUP(N16,インプットシート!$C:$X,18,0),"")</f>
        <v/>
      </c>
      <c r="R16" s="104" t="s">
        <v>751</v>
      </c>
      <c r="S16" s="104" t="str">
        <f>IFERROR(+VLOOKUP(R16,インプットシート!$C:$X,22,0),"")</f>
        <v/>
      </c>
      <c r="T16" s="276" t="str">
        <f>IFERROR(+VLOOKUP(R16,インプットシート!$C:$X,18,0),"")</f>
        <v/>
      </c>
      <c r="V16" s="104" t="s">
        <v>752</v>
      </c>
      <c r="W16" s="104" t="str">
        <f>IFERROR(+VLOOKUP(V16,インプットシート!$C:$X,22,0),"")</f>
        <v/>
      </c>
      <c r="X16" s="276" t="str">
        <f>IFERROR(+VLOOKUP(V16,インプットシート!$C:$X,18,0),"")</f>
        <v/>
      </c>
      <c r="Z16" s="104" t="s">
        <v>753</v>
      </c>
      <c r="AA16" s="104" t="str">
        <f>IFERROR(+VLOOKUP(Z16,インプットシート!$C:$X,22,0),"")</f>
        <v/>
      </c>
      <c r="AB16" s="276" t="str">
        <f>IFERROR(+VLOOKUP(Z16,インプットシート!$C:$X,18,0),"")</f>
        <v/>
      </c>
      <c r="AD16" s="104" t="s">
        <v>754</v>
      </c>
      <c r="AE16" s="104" t="str">
        <f>IFERROR(+VLOOKUP(AD16,インプットシート!$C:$X,22,0),"")</f>
        <v/>
      </c>
      <c r="AF16" s="276" t="str">
        <f>IFERROR(+VLOOKUP(AD16,インプットシート!$C:$X,18,0),"")</f>
        <v/>
      </c>
      <c r="AH16" s="104" t="s">
        <v>755</v>
      </c>
      <c r="AI16" s="104" t="str">
        <f>IFERROR(+VLOOKUP(AH16,インプットシート!$C:$X,22,0),"")</f>
        <v/>
      </c>
      <c r="AJ16" s="276" t="str">
        <f>IFERROR(+VLOOKUP(AH16,インプットシート!$C:$X,18,0),"")</f>
        <v/>
      </c>
      <c r="AL16" s="104" t="s">
        <v>756</v>
      </c>
      <c r="AM16" s="104" t="str">
        <f>IFERROR(+VLOOKUP(AL16,インプットシート!$C:$X,22,0),"")</f>
        <v/>
      </c>
      <c r="AN16" s="276" t="str">
        <f>IFERROR(+VLOOKUP(AL16,インプットシート!$C:$X,18,0),"")</f>
        <v/>
      </c>
      <c r="AP16" s="104" t="s">
        <v>757</v>
      </c>
      <c r="AQ16" s="104" t="str">
        <f>IFERROR(+VLOOKUP(AP16,インプットシート!$C:$X,22,0),"")</f>
        <v/>
      </c>
      <c r="AR16" s="276" t="str">
        <f>IFERROR(+VLOOKUP(AP16,インプットシート!$C:$X,18,0),"")</f>
        <v/>
      </c>
      <c r="AT16" s="104" t="s">
        <v>758</v>
      </c>
      <c r="AU16" s="104" t="str">
        <f>IFERROR(+VLOOKUP(AT16,インプットシート!$C:$X,22,0),"")</f>
        <v/>
      </c>
      <c r="AV16" s="276" t="str">
        <f>IFERROR(+VLOOKUP(AT16,インプットシート!$C:$X,18,0),"")</f>
        <v/>
      </c>
      <c r="AX16" s="104" t="s">
        <v>759</v>
      </c>
      <c r="AY16" s="104" t="str">
        <f>IFERROR(+VLOOKUP(AX16,インプットシート!$C:$X,22,0),"")</f>
        <v/>
      </c>
      <c r="AZ16" s="276" t="str">
        <f>IFERROR(+VLOOKUP(AX16,インプットシート!$C:$X,18,0),"")</f>
        <v/>
      </c>
      <c r="BB16" s="104" t="s">
        <v>760</v>
      </c>
      <c r="BC16" s="104" t="str">
        <f>IFERROR(+VLOOKUP(BB16,インプットシート!$C:$X,22,0),"")</f>
        <v/>
      </c>
      <c r="BD16" s="276" t="str">
        <f>IFERROR(+VLOOKUP(BB16,インプットシート!$C:$X,18,0),"")</f>
        <v/>
      </c>
      <c r="BF16" s="104" t="s">
        <v>761</v>
      </c>
      <c r="BG16" s="104" t="str">
        <f>IFERROR(+VLOOKUP(BF16,インプットシート!$C:$X,22,0),"")</f>
        <v/>
      </c>
      <c r="BH16" s="276" t="str">
        <f>IFERROR(+VLOOKUP(BF16,インプットシート!$C:$X,18,0),"")</f>
        <v/>
      </c>
      <c r="BJ16" s="104" t="s">
        <v>762</v>
      </c>
      <c r="BK16" s="104" t="str">
        <f>IFERROR(+VLOOKUP(BJ16,インプットシート!$C:$X,22,0),"")</f>
        <v/>
      </c>
      <c r="BL16" s="276" t="str">
        <f>IFERROR(+VLOOKUP(BJ16,インプットシート!$C:$X,18,0),"")</f>
        <v/>
      </c>
      <c r="BN16" s="104"/>
      <c r="BO16" s="104"/>
      <c r="BP16" s="276"/>
      <c r="BR16" s="104" t="s">
        <v>763</v>
      </c>
      <c r="BS16" s="104" t="str">
        <f>IFERROR(+VLOOKUP(BR16,インプットシート!$C:$X,22,0),"")</f>
        <v/>
      </c>
      <c r="BT16" s="276" t="str">
        <f>IFERROR(+VLOOKUP(BR16,インプットシート!$C:$X,18,0),"")</f>
        <v/>
      </c>
    </row>
    <row r="17" spans="2:72">
      <c r="B17" s="104" t="s">
        <v>764</v>
      </c>
      <c r="C17" s="104" t="str">
        <f>IFERROR(+VLOOKUP(B17,インプットシート!C:X,22,0),"")</f>
        <v/>
      </c>
      <c r="D17" s="276" t="str">
        <f>IFERROR(+VLOOKUP(B17,インプットシート!C:X,18,0),"")</f>
        <v/>
      </c>
      <c r="F17" s="104" t="s">
        <v>765</v>
      </c>
      <c r="G17" s="104" t="str">
        <f>IFERROR(+VLOOKUP(F17,インプットシート!$C:$X,22,0),"")</f>
        <v/>
      </c>
      <c r="H17" s="276" t="str">
        <f>IFERROR(+VLOOKUP(F17,インプットシート!$C:$X,18,0),"")</f>
        <v/>
      </c>
      <c r="J17" s="104" t="s">
        <v>766</v>
      </c>
      <c r="K17" s="104" t="str">
        <f>IFERROR(+VLOOKUP(J17,インプットシート!$C:$X,22,0),"")</f>
        <v/>
      </c>
      <c r="L17" s="276" t="str">
        <f>IFERROR(+VLOOKUP(J17,インプットシート!$C:$X,18,0),"")</f>
        <v/>
      </c>
      <c r="N17" s="104" t="s">
        <v>767</v>
      </c>
      <c r="O17" s="104" t="str">
        <f>IFERROR(+VLOOKUP(N17,インプットシート!$C:$X,22,0),"")</f>
        <v/>
      </c>
      <c r="P17" s="276" t="str">
        <f>IFERROR(+VLOOKUP(N17,インプットシート!$C:$X,18,0),"")</f>
        <v/>
      </c>
      <c r="R17" s="104" t="s">
        <v>768</v>
      </c>
      <c r="S17" s="104" t="str">
        <f>IFERROR(+VLOOKUP(R17,インプットシート!$C:$X,22,0),"")</f>
        <v/>
      </c>
      <c r="T17" s="276" t="str">
        <f>IFERROR(+VLOOKUP(R17,インプットシート!$C:$X,18,0),"")</f>
        <v/>
      </c>
      <c r="V17" s="104" t="s">
        <v>769</v>
      </c>
      <c r="W17" s="104" t="str">
        <f>IFERROR(+VLOOKUP(V17,インプットシート!$C:$X,22,0),"")</f>
        <v/>
      </c>
      <c r="X17" s="276" t="str">
        <f>IFERROR(+VLOOKUP(V17,インプットシート!$C:$X,18,0),"")</f>
        <v/>
      </c>
      <c r="Z17" s="104" t="s">
        <v>770</v>
      </c>
      <c r="AA17" s="104" t="str">
        <f>IFERROR(+VLOOKUP(Z17,インプットシート!$C:$X,22,0),"")</f>
        <v/>
      </c>
      <c r="AB17" s="276" t="str">
        <f>IFERROR(+VLOOKUP(Z17,インプットシート!$C:$X,18,0),"")</f>
        <v/>
      </c>
      <c r="AD17" s="104" t="s">
        <v>771</v>
      </c>
      <c r="AE17" s="104" t="str">
        <f>IFERROR(+VLOOKUP(AD17,インプットシート!$C:$X,22,0),"")</f>
        <v/>
      </c>
      <c r="AF17" s="276" t="str">
        <f>IFERROR(+VLOOKUP(AD17,インプットシート!$C:$X,18,0),"")</f>
        <v/>
      </c>
      <c r="AH17" s="104" t="s">
        <v>772</v>
      </c>
      <c r="AI17" s="104" t="str">
        <f>IFERROR(+VLOOKUP(AH17,インプットシート!$C:$X,22,0),"")</f>
        <v/>
      </c>
      <c r="AJ17" s="276" t="str">
        <f>IFERROR(+VLOOKUP(AH17,インプットシート!$C:$X,18,0),"")</f>
        <v/>
      </c>
      <c r="AL17" s="104" t="s">
        <v>773</v>
      </c>
      <c r="AM17" s="104" t="str">
        <f>IFERROR(+VLOOKUP(AL17,インプットシート!$C:$X,22,0),"")</f>
        <v/>
      </c>
      <c r="AN17" s="276" t="str">
        <f>IFERROR(+VLOOKUP(AL17,インプットシート!$C:$X,18,0),"")</f>
        <v/>
      </c>
      <c r="AP17" s="104" t="s">
        <v>774</v>
      </c>
      <c r="AQ17" s="104" t="str">
        <f>IFERROR(+VLOOKUP(AP17,インプットシート!$C:$X,22,0),"")</f>
        <v/>
      </c>
      <c r="AR17" s="276" t="str">
        <f>IFERROR(+VLOOKUP(AP17,インプットシート!$C:$X,18,0),"")</f>
        <v/>
      </c>
      <c r="AT17" s="104" t="s">
        <v>775</v>
      </c>
      <c r="AU17" s="104" t="str">
        <f>IFERROR(+VLOOKUP(AT17,インプットシート!$C:$X,22,0),"")</f>
        <v/>
      </c>
      <c r="AV17" s="276" t="str">
        <f>IFERROR(+VLOOKUP(AT17,インプットシート!$C:$X,18,0),"")</f>
        <v/>
      </c>
      <c r="AX17" s="104" t="s">
        <v>776</v>
      </c>
      <c r="AY17" s="104" t="str">
        <f>IFERROR(+VLOOKUP(AX17,インプットシート!$C:$X,22,0),"")</f>
        <v/>
      </c>
      <c r="AZ17" s="276" t="str">
        <f>IFERROR(+VLOOKUP(AX17,インプットシート!$C:$X,18,0),"")</f>
        <v/>
      </c>
      <c r="BB17" s="104" t="s">
        <v>777</v>
      </c>
      <c r="BC17" s="104" t="str">
        <f>IFERROR(+VLOOKUP(BB17,インプットシート!$C:$X,22,0),"")</f>
        <v/>
      </c>
      <c r="BD17" s="276" t="str">
        <f>IFERROR(+VLOOKUP(BB17,インプットシート!$C:$X,18,0),"")</f>
        <v/>
      </c>
      <c r="BF17" s="104" t="s">
        <v>778</v>
      </c>
      <c r="BG17" s="104" t="str">
        <f>IFERROR(+VLOOKUP(BF17,インプットシート!$C:$X,22,0),"")</f>
        <v/>
      </c>
      <c r="BH17" s="276" t="str">
        <f>IFERROR(+VLOOKUP(BF17,インプットシート!$C:$X,18,0),"")</f>
        <v/>
      </c>
      <c r="BJ17" s="104" t="s">
        <v>779</v>
      </c>
      <c r="BK17" s="104" t="str">
        <f>IFERROR(+VLOOKUP(BJ17,インプットシート!$C:$X,22,0),"")</f>
        <v/>
      </c>
      <c r="BL17" s="276" t="str">
        <f>IFERROR(+VLOOKUP(BJ17,インプットシート!$C:$X,18,0),"")</f>
        <v/>
      </c>
      <c r="BN17" s="104"/>
      <c r="BO17" s="104"/>
      <c r="BP17" s="276"/>
      <c r="BR17" s="104" t="s">
        <v>780</v>
      </c>
      <c r="BS17" s="104" t="str">
        <f>IFERROR(+VLOOKUP(BR17,インプットシート!$C:$X,22,0),"")</f>
        <v/>
      </c>
      <c r="BT17" s="276" t="str">
        <f>IFERROR(+VLOOKUP(BR17,インプットシート!$C:$X,18,0),"")</f>
        <v/>
      </c>
    </row>
    <row r="18" spans="2:72">
      <c r="B18" s="104" t="s">
        <v>781</v>
      </c>
      <c r="C18" s="104" t="str">
        <f>IFERROR(+VLOOKUP(B18,インプットシート!C:X,22,0),"")</f>
        <v/>
      </c>
      <c r="D18" s="276" t="str">
        <f>IFERROR(+VLOOKUP(B18,インプットシート!C:X,18,0),"")</f>
        <v/>
      </c>
      <c r="F18" s="104" t="s">
        <v>782</v>
      </c>
      <c r="G18" s="104" t="str">
        <f>IFERROR(+VLOOKUP(F18,インプットシート!$C:$X,22,0),"")</f>
        <v/>
      </c>
      <c r="H18" s="276" t="str">
        <f>IFERROR(+VLOOKUP(F18,インプットシート!$C:$X,18,0),"")</f>
        <v/>
      </c>
      <c r="J18" s="104" t="s">
        <v>783</v>
      </c>
      <c r="K18" s="104" t="str">
        <f>IFERROR(+VLOOKUP(J18,インプットシート!$C:$X,22,0),"")</f>
        <v/>
      </c>
      <c r="L18" s="276" t="str">
        <f>IFERROR(+VLOOKUP(J18,インプットシート!$C:$X,18,0),"")</f>
        <v/>
      </c>
      <c r="N18" s="104" t="s">
        <v>784</v>
      </c>
      <c r="O18" s="104" t="str">
        <f>IFERROR(+VLOOKUP(N18,インプットシート!$C:$X,22,0),"")</f>
        <v/>
      </c>
      <c r="P18" s="276" t="str">
        <f>IFERROR(+VLOOKUP(N18,インプットシート!$C:$X,18,0),"")</f>
        <v/>
      </c>
      <c r="R18" s="104" t="s">
        <v>785</v>
      </c>
      <c r="S18" s="104" t="str">
        <f>IFERROR(+VLOOKUP(R18,インプットシート!$C:$X,22,0),"")</f>
        <v/>
      </c>
      <c r="T18" s="276" t="str">
        <f>IFERROR(+VLOOKUP(R18,インプットシート!$C:$X,18,0),"")</f>
        <v/>
      </c>
      <c r="V18" s="104" t="s">
        <v>786</v>
      </c>
      <c r="W18" s="104" t="str">
        <f>IFERROR(+VLOOKUP(V18,インプットシート!$C:$X,22,0),"")</f>
        <v/>
      </c>
      <c r="X18" s="276" t="str">
        <f>IFERROR(+VLOOKUP(V18,インプットシート!$C:$X,18,0),"")</f>
        <v/>
      </c>
      <c r="Z18" s="104" t="s">
        <v>787</v>
      </c>
      <c r="AA18" s="104" t="str">
        <f>IFERROR(+VLOOKUP(Z18,インプットシート!$C:$X,22,0),"")</f>
        <v/>
      </c>
      <c r="AB18" s="276" t="str">
        <f>IFERROR(+VLOOKUP(Z18,インプットシート!$C:$X,18,0),"")</f>
        <v/>
      </c>
      <c r="AD18" s="104" t="s">
        <v>788</v>
      </c>
      <c r="AE18" s="104" t="str">
        <f>IFERROR(+VLOOKUP(AD18,インプットシート!$C:$X,22,0),"")</f>
        <v/>
      </c>
      <c r="AF18" s="276" t="str">
        <f>IFERROR(+VLOOKUP(AD18,インプットシート!$C:$X,18,0),"")</f>
        <v/>
      </c>
      <c r="AH18" s="104" t="s">
        <v>789</v>
      </c>
      <c r="AI18" s="104" t="str">
        <f>IFERROR(+VLOOKUP(AH18,インプットシート!$C:$X,22,0),"")</f>
        <v/>
      </c>
      <c r="AJ18" s="276" t="str">
        <f>IFERROR(+VLOOKUP(AH18,インプットシート!$C:$X,18,0),"")</f>
        <v/>
      </c>
      <c r="AL18" s="104" t="s">
        <v>790</v>
      </c>
      <c r="AM18" s="104" t="str">
        <f>IFERROR(+VLOOKUP(AL18,インプットシート!$C:$X,22,0),"")</f>
        <v/>
      </c>
      <c r="AN18" s="276" t="str">
        <f>IFERROR(+VLOOKUP(AL18,インプットシート!$C:$X,18,0),"")</f>
        <v/>
      </c>
      <c r="AP18" s="104" t="s">
        <v>791</v>
      </c>
      <c r="AQ18" s="104" t="str">
        <f>IFERROR(+VLOOKUP(AP18,インプットシート!$C:$X,22,0),"")</f>
        <v/>
      </c>
      <c r="AR18" s="276" t="str">
        <f>IFERROR(+VLOOKUP(AP18,インプットシート!$C:$X,18,0),"")</f>
        <v/>
      </c>
      <c r="AT18" s="104" t="s">
        <v>792</v>
      </c>
      <c r="AU18" s="104" t="str">
        <f>IFERROR(+VLOOKUP(AT18,インプットシート!$C:$X,22,0),"")</f>
        <v/>
      </c>
      <c r="AV18" s="276" t="str">
        <f>IFERROR(+VLOOKUP(AT18,インプットシート!$C:$X,18,0),"")</f>
        <v/>
      </c>
      <c r="AX18" s="104" t="s">
        <v>793</v>
      </c>
      <c r="AY18" s="104" t="str">
        <f>IFERROR(+VLOOKUP(AX18,インプットシート!$C:$X,22,0),"")</f>
        <v/>
      </c>
      <c r="AZ18" s="276" t="str">
        <f>IFERROR(+VLOOKUP(AX18,インプットシート!$C:$X,18,0),"")</f>
        <v/>
      </c>
      <c r="BB18" s="104" t="s">
        <v>794</v>
      </c>
      <c r="BC18" s="104" t="str">
        <f>IFERROR(+VLOOKUP(BB18,インプットシート!$C:$X,22,0),"")</f>
        <v/>
      </c>
      <c r="BD18" s="276" t="str">
        <f>IFERROR(+VLOOKUP(BB18,インプットシート!$C:$X,18,0),"")</f>
        <v/>
      </c>
      <c r="BF18" s="104" t="s">
        <v>795</v>
      </c>
      <c r="BG18" s="104" t="str">
        <f>IFERROR(+VLOOKUP(BF18,インプットシート!$C:$X,22,0),"")</f>
        <v/>
      </c>
      <c r="BH18" s="276" t="str">
        <f>IFERROR(+VLOOKUP(BF18,インプットシート!$C:$X,18,0),"")</f>
        <v/>
      </c>
      <c r="BJ18" s="104" t="s">
        <v>796</v>
      </c>
      <c r="BK18" s="104" t="str">
        <f>IFERROR(+VLOOKUP(BJ18,インプットシート!$C:$X,22,0),"")</f>
        <v/>
      </c>
      <c r="BL18" s="276" t="str">
        <f>IFERROR(+VLOOKUP(BJ18,インプットシート!$C:$X,18,0),"")</f>
        <v/>
      </c>
      <c r="BN18" s="104"/>
      <c r="BO18" s="104"/>
      <c r="BP18" s="276"/>
      <c r="BR18" s="104" t="s">
        <v>797</v>
      </c>
      <c r="BS18" s="104" t="str">
        <f>IFERROR(+VLOOKUP(BR18,インプットシート!$C:$X,22,0),"")</f>
        <v/>
      </c>
      <c r="BT18" s="276" t="str">
        <f>IFERROR(+VLOOKUP(BR18,インプットシート!$C:$X,18,0),"")</f>
        <v/>
      </c>
    </row>
    <row r="19" spans="2:72">
      <c r="B19" s="104" t="s">
        <v>798</v>
      </c>
      <c r="C19" s="104" t="str">
        <f>IFERROR(+VLOOKUP(B19,インプットシート!C:X,22,0),"")</f>
        <v/>
      </c>
      <c r="D19" s="276" t="str">
        <f>IFERROR(+VLOOKUP(B19,インプットシート!C:X,18,0),"")</f>
        <v/>
      </c>
      <c r="F19" s="104" t="s">
        <v>799</v>
      </c>
      <c r="G19" s="104" t="str">
        <f>IFERROR(+VLOOKUP(F19,インプットシート!$C:$X,22,0),"")</f>
        <v/>
      </c>
      <c r="H19" s="276" t="str">
        <f>IFERROR(+VLOOKUP(F19,インプットシート!$C:$X,18,0),"")</f>
        <v/>
      </c>
      <c r="J19" s="104" t="s">
        <v>800</v>
      </c>
      <c r="K19" s="104" t="str">
        <f>IFERROR(+VLOOKUP(J19,インプットシート!$C:$X,22,0),"")</f>
        <v/>
      </c>
      <c r="L19" s="276" t="str">
        <f>IFERROR(+VLOOKUP(J19,インプットシート!$C:$X,18,0),"")</f>
        <v/>
      </c>
      <c r="N19" s="104" t="s">
        <v>801</v>
      </c>
      <c r="O19" s="104" t="str">
        <f>IFERROR(+VLOOKUP(N19,インプットシート!$C:$X,22,0),"")</f>
        <v/>
      </c>
      <c r="P19" s="276" t="str">
        <f>IFERROR(+VLOOKUP(N19,インプットシート!$C:$X,18,0),"")</f>
        <v/>
      </c>
      <c r="R19" s="104" t="s">
        <v>802</v>
      </c>
      <c r="S19" s="104" t="str">
        <f>IFERROR(+VLOOKUP(R19,インプットシート!$C:$X,22,0),"")</f>
        <v/>
      </c>
      <c r="T19" s="276" t="str">
        <f>IFERROR(+VLOOKUP(R19,インプットシート!$C:$X,18,0),"")</f>
        <v/>
      </c>
      <c r="V19" s="104" t="s">
        <v>803</v>
      </c>
      <c r="W19" s="104" t="str">
        <f>IFERROR(+VLOOKUP(V19,インプットシート!$C:$X,22,0),"")</f>
        <v/>
      </c>
      <c r="X19" s="276" t="str">
        <f>IFERROR(+VLOOKUP(V19,インプットシート!$C:$X,18,0),"")</f>
        <v/>
      </c>
      <c r="Z19" s="104" t="s">
        <v>804</v>
      </c>
      <c r="AA19" s="104" t="str">
        <f>IFERROR(+VLOOKUP(Z19,インプットシート!$C:$X,22,0),"")</f>
        <v/>
      </c>
      <c r="AB19" s="276" t="str">
        <f>IFERROR(+VLOOKUP(Z19,インプットシート!$C:$X,18,0),"")</f>
        <v/>
      </c>
      <c r="AD19" s="104" t="s">
        <v>805</v>
      </c>
      <c r="AE19" s="104" t="str">
        <f>IFERROR(+VLOOKUP(AD19,インプットシート!$C:$X,22,0),"")</f>
        <v/>
      </c>
      <c r="AF19" s="276" t="str">
        <f>IFERROR(+VLOOKUP(AD19,インプットシート!$C:$X,18,0),"")</f>
        <v/>
      </c>
      <c r="AH19" s="104" t="s">
        <v>806</v>
      </c>
      <c r="AI19" s="104" t="str">
        <f>IFERROR(+VLOOKUP(AH19,インプットシート!$C:$X,22,0),"")</f>
        <v/>
      </c>
      <c r="AJ19" s="276" t="str">
        <f>IFERROR(+VLOOKUP(AH19,インプットシート!$C:$X,18,0),"")</f>
        <v/>
      </c>
      <c r="AL19" s="104" t="s">
        <v>807</v>
      </c>
      <c r="AM19" s="104" t="str">
        <f>IFERROR(+VLOOKUP(AL19,インプットシート!$C:$X,22,0),"")</f>
        <v/>
      </c>
      <c r="AN19" s="276" t="str">
        <f>IFERROR(+VLOOKUP(AL19,インプットシート!$C:$X,18,0),"")</f>
        <v/>
      </c>
      <c r="AP19" s="104" t="s">
        <v>808</v>
      </c>
      <c r="AQ19" s="104" t="str">
        <f>IFERROR(+VLOOKUP(AP19,インプットシート!$C:$X,22,0),"")</f>
        <v/>
      </c>
      <c r="AR19" s="276" t="str">
        <f>IFERROR(+VLOOKUP(AP19,インプットシート!$C:$X,18,0),"")</f>
        <v/>
      </c>
      <c r="AT19" s="104" t="s">
        <v>809</v>
      </c>
      <c r="AU19" s="104" t="str">
        <f>IFERROR(+VLOOKUP(AT19,インプットシート!$C:$X,22,0),"")</f>
        <v/>
      </c>
      <c r="AV19" s="276" t="str">
        <f>IFERROR(+VLOOKUP(AT19,インプットシート!$C:$X,18,0),"")</f>
        <v/>
      </c>
      <c r="AX19" s="104" t="s">
        <v>810</v>
      </c>
      <c r="AY19" s="104" t="str">
        <f>IFERROR(+VLOOKUP(AX19,インプットシート!$C:$X,22,0),"")</f>
        <v/>
      </c>
      <c r="AZ19" s="276" t="str">
        <f>IFERROR(+VLOOKUP(AX19,インプットシート!$C:$X,18,0),"")</f>
        <v/>
      </c>
      <c r="BB19" s="104" t="s">
        <v>811</v>
      </c>
      <c r="BC19" s="104" t="str">
        <f>IFERROR(+VLOOKUP(BB19,インプットシート!$C:$X,22,0),"")</f>
        <v/>
      </c>
      <c r="BD19" s="276" t="str">
        <f>IFERROR(+VLOOKUP(BB19,インプットシート!$C:$X,18,0),"")</f>
        <v/>
      </c>
      <c r="BF19" s="104" t="s">
        <v>812</v>
      </c>
      <c r="BG19" s="104" t="str">
        <f>IFERROR(+VLOOKUP(BF19,インプットシート!$C:$X,22,0),"")</f>
        <v/>
      </c>
      <c r="BH19" s="276" t="str">
        <f>IFERROR(+VLOOKUP(BF19,インプットシート!$C:$X,18,0),"")</f>
        <v/>
      </c>
      <c r="BJ19" s="104" t="s">
        <v>813</v>
      </c>
      <c r="BK19" s="104" t="str">
        <f>IFERROR(+VLOOKUP(BJ19,インプットシート!$C:$X,22,0),"")</f>
        <v/>
      </c>
      <c r="BL19" s="276" t="str">
        <f>IFERROR(+VLOOKUP(BJ19,インプットシート!$C:$X,18,0),"")</f>
        <v/>
      </c>
      <c r="BN19" s="104"/>
      <c r="BO19" s="104"/>
      <c r="BP19" s="276"/>
      <c r="BR19" s="104" t="s">
        <v>814</v>
      </c>
      <c r="BS19" s="104" t="str">
        <f>IFERROR(+VLOOKUP(BR19,インプットシート!$C:$X,22,0),"")</f>
        <v/>
      </c>
      <c r="BT19" s="276" t="str">
        <f>IFERROR(+VLOOKUP(BR19,インプットシート!$C:$X,18,0),"")</f>
        <v/>
      </c>
    </row>
    <row r="20" spans="2:72">
      <c r="B20" s="104" t="s">
        <v>815</v>
      </c>
      <c r="C20" s="104" t="str">
        <f>IFERROR(+VLOOKUP(B20,インプットシート!C:X,22,0),"")</f>
        <v/>
      </c>
      <c r="D20" s="276" t="str">
        <f>IFERROR(+VLOOKUP(B20,インプットシート!C:X,18,0),"")</f>
        <v/>
      </c>
      <c r="F20" s="104" t="s">
        <v>816</v>
      </c>
      <c r="G20" s="104" t="str">
        <f>IFERROR(+VLOOKUP(F20,インプットシート!$C:$X,22,0),"")</f>
        <v/>
      </c>
      <c r="H20" s="276" t="str">
        <f>IFERROR(+VLOOKUP(F20,インプットシート!$C:$X,18,0),"")</f>
        <v/>
      </c>
      <c r="J20" s="104" t="s">
        <v>817</v>
      </c>
      <c r="K20" s="104" t="str">
        <f>IFERROR(+VLOOKUP(J20,インプットシート!$C:$X,22,0),"")</f>
        <v/>
      </c>
      <c r="L20" s="276" t="str">
        <f>IFERROR(+VLOOKUP(J20,インプットシート!$C:$X,18,0),"")</f>
        <v/>
      </c>
      <c r="N20" s="104" t="s">
        <v>818</v>
      </c>
      <c r="O20" s="104" t="str">
        <f>IFERROR(+VLOOKUP(N20,インプットシート!$C:$X,22,0),"")</f>
        <v/>
      </c>
      <c r="P20" s="276" t="str">
        <f>IFERROR(+VLOOKUP(N20,インプットシート!$C:$X,18,0),"")</f>
        <v/>
      </c>
      <c r="R20" s="104" t="s">
        <v>819</v>
      </c>
      <c r="S20" s="104" t="str">
        <f>IFERROR(+VLOOKUP(R20,インプットシート!$C:$X,22,0),"")</f>
        <v/>
      </c>
      <c r="T20" s="276" t="str">
        <f>IFERROR(+VLOOKUP(R20,インプットシート!$C:$X,18,0),"")</f>
        <v/>
      </c>
      <c r="V20" s="104" t="s">
        <v>820</v>
      </c>
      <c r="W20" s="104" t="str">
        <f>IFERROR(+VLOOKUP(V20,インプットシート!$C:$X,22,0),"")</f>
        <v/>
      </c>
      <c r="X20" s="276" t="str">
        <f>IFERROR(+VLOOKUP(V20,インプットシート!$C:$X,18,0),"")</f>
        <v/>
      </c>
      <c r="Z20" s="104" t="s">
        <v>821</v>
      </c>
      <c r="AA20" s="104" t="str">
        <f>IFERROR(+VLOOKUP(Z20,インプットシート!$C:$X,22,0),"")</f>
        <v/>
      </c>
      <c r="AB20" s="276" t="str">
        <f>IFERROR(+VLOOKUP(Z20,インプットシート!$C:$X,18,0),"")</f>
        <v/>
      </c>
      <c r="AD20" s="104" t="s">
        <v>822</v>
      </c>
      <c r="AE20" s="104" t="str">
        <f>IFERROR(+VLOOKUP(AD20,インプットシート!$C:$X,22,0),"")</f>
        <v/>
      </c>
      <c r="AF20" s="276" t="str">
        <f>IFERROR(+VLOOKUP(AD20,インプットシート!$C:$X,18,0),"")</f>
        <v/>
      </c>
      <c r="AH20" s="104" t="s">
        <v>823</v>
      </c>
      <c r="AI20" s="104" t="str">
        <f>IFERROR(+VLOOKUP(AH20,インプットシート!$C:$X,22,0),"")</f>
        <v/>
      </c>
      <c r="AJ20" s="276" t="str">
        <f>IFERROR(+VLOOKUP(AH20,インプットシート!$C:$X,18,0),"")</f>
        <v/>
      </c>
      <c r="AL20" s="104" t="s">
        <v>824</v>
      </c>
      <c r="AM20" s="104" t="str">
        <f>IFERROR(+VLOOKUP(AL20,インプットシート!$C:$X,22,0),"")</f>
        <v/>
      </c>
      <c r="AN20" s="276" t="str">
        <f>IFERROR(+VLOOKUP(AL20,インプットシート!$C:$X,18,0),"")</f>
        <v/>
      </c>
      <c r="AP20" s="104" t="s">
        <v>825</v>
      </c>
      <c r="AQ20" s="104" t="str">
        <f>IFERROR(+VLOOKUP(AP20,インプットシート!$C:$X,22,0),"")</f>
        <v/>
      </c>
      <c r="AR20" s="276" t="str">
        <f>IFERROR(+VLOOKUP(AP20,インプットシート!$C:$X,18,0),"")</f>
        <v/>
      </c>
      <c r="AT20" s="104" t="s">
        <v>826</v>
      </c>
      <c r="AU20" s="104" t="str">
        <f>IFERROR(+VLOOKUP(AT20,インプットシート!$C:$X,22,0),"")</f>
        <v/>
      </c>
      <c r="AV20" s="276" t="str">
        <f>IFERROR(+VLOOKUP(AT20,インプットシート!$C:$X,18,0),"")</f>
        <v/>
      </c>
      <c r="AX20" s="104" t="s">
        <v>827</v>
      </c>
      <c r="AY20" s="104" t="str">
        <f>IFERROR(+VLOOKUP(AX20,インプットシート!$C:$X,22,0),"")</f>
        <v/>
      </c>
      <c r="AZ20" s="276" t="str">
        <f>IFERROR(+VLOOKUP(AX20,インプットシート!$C:$X,18,0),"")</f>
        <v/>
      </c>
      <c r="BB20" s="104" t="s">
        <v>828</v>
      </c>
      <c r="BC20" s="104" t="str">
        <f>IFERROR(+VLOOKUP(BB20,インプットシート!$C:$X,22,0),"")</f>
        <v/>
      </c>
      <c r="BD20" s="276" t="str">
        <f>IFERROR(+VLOOKUP(BB20,インプットシート!$C:$X,18,0),"")</f>
        <v/>
      </c>
      <c r="BF20" s="104" t="s">
        <v>829</v>
      </c>
      <c r="BG20" s="104" t="str">
        <f>IFERROR(+VLOOKUP(BF20,インプットシート!$C:$X,22,0),"")</f>
        <v/>
      </c>
      <c r="BH20" s="276" t="str">
        <f>IFERROR(+VLOOKUP(BF20,インプットシート!$C:$X,18,0),"")</f>
        <v/>
      </c>
      <c r="BJ20" s="104" t="s">
        <v>830</v>
      </c>
      <c r="BK20" s="104" t="str">
        <f>IFERROR(+VLOOKUP(BJ20,インプットシート!$C:$X,22,0),"")</f>
        <v/>
      </c>
      <c r="BL20" s="276" t="str">
        <f>IFERROR(+VLOOKUP(BJ20,インプットシート!$C:$X,18,0),"")</f>
        <v/>
      </c>
      <c r="BN20" s="104"/>
      <c r="BO20" s="104"/>
      <c r="BP20" s="276"/>
      <c r="BR20" s="104" t="s">
        <v>831</v>
      </c>
      <c r="BS20" s="104" t="str">
        <f>IFERROR(+VLOOKUP(BR20,インプットシート!$C:$X,22,0),"")</f>
        <v/>
      </c>
      <c r="BT20" s="276" t="str">
        <f>IFERROR(+VLOOKUP(BR20,インプットシート!$C:$X,18,0),"")</f>
        <v/>
      </c>
    </row>
    <row r="21" spans="2:72">
      <c r="B21" s="104" t="s">
        <v>832</v>
      </c>
      <c r="C21" s="104" t="str">
        <f>IFERROR(+VLOOKUP(B21,インプットシート!C:X,22,0),"")</f>
        <v/>
      </c>
      <c r="D21" s="276" t="str">
        <f>IFERROR(+VLOOKUP(B21,インプットシート!C:X,18,0),"")</f>
        <v/>
      </c>
      <c r="F21" s="104" t="s">
        <v>833</v>
      </c>
      <c r="G21" s="104" t="str">
        <f>IFERROR(+VLOOKUP(F21,インプットシート!$C:$X,22,0),"")</f>
        <v/>
      </c>
      <c r="H21" s="276" t="str">
        <f>IFERROR(+VLOOKUP(F21,インプットシート!$C:$X,18,0),"")</f>
        <v/>
      </c>
      <c r="J21" s="104" t="s">
        <v>834</v>
      </c>
      <c r="K21" s="104" t="str">
        <f>IFERROR(+VLOOKUP(J21,インプットシート!$C:$X,22,0),"")</f>
        <v/>
      </c>
      <c r="L21" s="276" t="str">
        <f>IFERROR(+VLOOKUP(J21,インプットシート!$C:$X,18,0),"")</f>
        <v/>
      </c>
      <c r="N21" s="104" t="s">
        <v>835</v>
      </c>
      <c r="O21" s="104" t="str">
        <f>IFERROR(+VLOOKUP(N21,インプットシート!$C:$X,22,0),"")</f>
        <v/>
      </c>
      <c r="P21" s="276" t="str">
        <f>IFERROR(+VLOOKUP(N21,インプットシート!$C:$X,18,0),"")</f>
        <v/>
      </c>
      <c r="R21" s="104" t="s">
        <v>836</v>
      </c>
      <c r="S21" s="104" t="str">
        <f>IFERROR(+VLOOKUP(R21,インプットシート!$C:$X,22,0),"")</f>
        <v/>
      </c>
      <c r="T21" s="276" t="str">
        <f>IFERROR(+VLOOKUP(R21,インプットシート!$C:$X,18,0),"")</f>
        <v/>
      </c>
      <c r="V21" s="104" t="s">
        <v>837</v>
      </c>
      <c r="W21" s="104" t="str">
        <f>IFERROR(+VLOOKUP(V21,インプットシート!$C:$X,22,0),"")</f>
        <v/>
      </c>
      <c r="X21" s="276" t="str">
        <f>IFERROR(+VLOOKUP(V21,インプットシート!$C:$X,18,0),"")</f>
        <v/>
      </c>
      <c r="Z21" s="104" t="s">
        <v>838</v>
      </c>
      <c r="AA21" s="104" t="str">
        <f>IFERROR(+VLOOKUP(Z21,インプットシート!$C:$X,22,0),"")</f>
        <v/>
      </c>
      <c r="AB21" s="276" t="str">
        <f>IFERROR(+VLOOKUP(Z21,インプットシート!$C:$X,18,0),"")</f>
        <v/>
      </c>
      <c r="AD21" s="104" t="s">
        <v>839</v>
      </c>
      <c r="AE21" s="104" t="str">
        <f>IFERROR(+VLOOKUP(AD21,インプットシート!$C:$X,22,0),"")</f>
        <v/>
      </c>
      <c r="AF21" s="276" t="str">
        <f>IFERROR(+VLOOKUP(AD21,インプットシート!$C:$X,18,0),"")</f>
        <v/>
      </c>
      <c r="AH21" s="104" t="s">
        <v>840</v>
      </c>
      <c r="AI21" s="104" t="str">
        <f>IFERROR(+VLOOKUP(AH21,インプットシート!$C:$X,22,0),"")</f>
        <v/>
      </c>
      <c r="AJ21" s="276" t="str">
        <f>IFERROR(+VLOOKUP(AH21,インプットシート!$C:$X,18,0),"")</f>
        <v/>
      </c>
      <c r="AL21" s="104" t="s">
        <v>841</v>
      </c>
      <c r="AM21" s="104" t="str">
        <f>IFERROR(+VLOOKUP(AL21,インプットシート!$C:$X,22,0),"")</f>
        <v/>
      </c>
      <c r="AN21" s="276" t="str">
        <f>IFERROR(+VLOOKUP(AL21,インプットシート!$C:$X,18,0),"")</f>
        <v/>
      </c>
      <c r="AP21" s="104" t="s">
        <v>842</v>
      </c>
      <c r="AQ21" s="104" t="str">
        <f>IFERROR(+VLOOKUP(AP21,インプットシート!$C:$X,22,0),"")</f>
        <v/>
      </c>
      <c r="AR21" s="276" t="str">
        <f>IFERROR(+VLOOKUP(AP21,インプットシート!$C:$X,18,0),"")</f>
        <v/>
      </c>
      <c r="AT21" s="104" t="s">
        <v>843</v>
      </c>
      <c r="AU21" s="104" t="str">
        <f>IFERROR(+VLOOKUP(AT21,インプットシート!$C:$X,22,0),"")</f>
        <v/>
      </c>
      <c r="AV21" s="276" t="str">
        <f>IFERROR(+VLOOKUP(AT21,インプットシート!$C:$X,18,0),"")</f>
        <v/>
      </c>
      <c r="AX21" s="104" t="s">
        <v>844</v>
      </c>
      <c r="AY21" s="104" t="str">
        <f>IFERROR(+VLOOKUP(AX21,インプットシート!$C:$X,22,0),"")</f>
        <v/>
      </c>
      <c r="AZ21" s="276" t="str">
        <f>IFERROR(+VLOOKUP(AX21,インプットシート!$C:$X,18,0),"")</f>
        <v/>
      </c>
      <c r="BB21" s="104" t="s">
        <v>845</v>
      </c>
      <c r="BC21" s="104" t="str">
        <f>IFERROR(+VLOOKUP(BB21,インプットシート!$C:$X,22,0),"")</f>
        <v/>
      </c>
      <c r="BD21" s="276" t="str">
        <f>IFERROR(+VLOOKUP(BB21,インプットシート!$C:$X,18,0),"")</f>
        <v/>
      </c>
      <c r="BF21" s="104" t="s">
        <v>846</v>
      </c>
      <c r="BG21" s="104" t="str">
        <f>IFERROR(+VLOOKUP(BF21,インプットシート!$C:$X,22,0),"")</f>
        <v/>
      </c>
      <c r="BH21" s="276" t="str">
        <f>IFERROR(+VLOOKUP(BF21,インプットシート!$C:$X,18,0),"")</f>
        <v/>
      </c>
      <c r="BJ21" s="104" t="s">
        <v>847</v>
      </c>
      <c r="BK21" s="104" t="str">
        <f>IFERROR(+VLOOKUP(BJ21,インプットシート!$C:$X,22,0),"")</f>
        <v/>
      </c>
      <c r="BL21" s="276" t="str">
        <f>IFERROR(+VLOOKUP(BJ21,インプットシート!$C:$X,18,0),"")</f>
        <v/>
      </c>
      <c r="BN21" s="104"/>
      <c r="BO21" s="104"/>
      <c r="BP21" s="276"/>
      <c r="BR21" s="104" t="s">
        <v>848</v>
      </c>
      <c r="BS21" s="104" t="str">
        <f>IFERROR(+VLOOKUP(BR21,インプットシート!$C:$X,22,0),"")</f>
        <v/>
      </c>
      <c r="BT21" s="276" t="str">
        <f>IFERROR(+VLOOKUP(BR21,インプットシート!$C:$X,18,0),"")</f>
        <v/>
      </c>
    </row>
    <row r="22" spans="2:72">
      <c r="B22" s="104" t="s">
        <v>849</v>
      </c>
      <c r="C22" s="104" t="str">
        <f>IFERROR(+VLOOKUP(B22,インプットシート!C:X,22,0),"")</f>
        <v/>
      </c>
      <c r="D22" s="276" t="str">
        <f>IFERROR(+VLOOKUP(B22,インプットシート!C:X,18,0),"")</f>
        <v/>
      </c>
      <c r="F22" s="104" t="s">
        <v>850</v>
      </c>
      <c r="G22" s="104" t="str">
        <f>IFERROR(+VLOOKUP(F22,インプットシート!$C:$X,22,0),"")</f>
        <v/>
      </c>
      <c r="H22" s="276" t="str">
        <f>IFERROR(+VLOOKUP(F22,インプットシート!$C:$X,18,0),"")</f>
        <v/>
      </c>
      <c r="J22" s="104" t="s">
        <v>851</v>
      </c>
      <c r="K22" s="104" t="str">
        <f>IFERROR(+VLOOKUP(J22,インプットシート!$C:$X,22,0),"")</f>
        <v/>
      </c>
      <c r="L22" s="276" t="str">
        <f>IFERROR(+VLOOKUP(J22,インプットシート!$C:$X,18,0),"")</f>
        <v/>
      </c>
      <c r="N22" s="104" t="s">
        <v>852</v>
      </c>
      <c r="O22" s="104" t="str">
        <f>IFERROR(+VLOOKUP(N22,インプットシート!$C:$X,22,0),"")</f>
        <v/>
      </c>
      <c r="P22" s="276" t="str">
        <f>IFERROR(+VLOOKUP(N22,インプットシート!$C:$X,18,0),"")</f>
        <v/>
      </c>
      <c r="R22" s="104" t="s">
        <v>853</v>
      </c>
      <c r="S22" s="104" t="str">
        <f>IFERROR(+VLOOKUP(R22,インプットシート!$C:$X,22,0),"")</f>
        <v/>
      </c>
      <c r="T22" s="276" t="str">
        <f>IFERROR(+VLOOKUP(R22,インプットシート!$C:$X,18,0),"")</f>
        <v/>
      </c>
      <c r="V22" s="104" t="s">
        <v>854</v>
      </c>
      <c r="W22" s="104" t="str">
        <f>IFERROR(+VLOOKUP(V22,インプットシート!$C:$X,22,0),"")</f>
        <v/>
      </c>
      <c r="X22" s="276" t="str">
        <f>IFERROR(+VLOOKUP(V22,インプットシート!$C:$X,18,0),"")</f>
        <v/>
      </c>
      <c r="Z22" s="104" t="s">
        <v>855</v>
      </c>
      <c r="AA22" s="104" t="str">
        <f>IFERROR(+VLOOKUP(Z22,インプットシート!$C:$X,22,0),"")</f>
        <v/>
      </c>
      <c r="AB22" s="276" t="str">
        <f>IFERROR(+VLOOKUP(Z22,インプットシート!$C:$X,18,0),"")</f>
        <v/>
      </c>
      <c r="AD22" s="104" t="s">
        <v>856</v>
      </c>
      <c r="AE22" s="104" t="str">
        <f>IFERROR(+VLOOKUP(AD22,インプットシート!$C:$X,22,0),"")</f>
        <v/>
      </c>
      <c r="AF22" s="276" t="str">
        <f>IFERROR(+VLOOKUP(AD22,インプットシート!$C:$X,18,0),"")</f>
        <v/>
      </c>
      <c r="AH22" s="104" t="s">
        <v>857</v>
      </c>
      <c r="AI22" s="104" t="str">
        <f>IFERROR(+VLOOKUP(AH22,インプットシート!$C:$X,22,0),"")</f>
        <v/>
      </c>
      <c r="AJ22" s="276" t="str">
        <f>IFERROR(+VLOOKUP(AH22,インプットシート!$C:$X,18,0),"")</f>
        <v/>
      </c>
      <c r="AL22" s="104" t="s">
        <v>858</v>
      </c>
      <c r="AM22" s="104" t="str">
        <f>IFERROR(+VLOOKUP(AL22,インプットシート!$C:$X,22,0),"")</f>
        <v/>
      </c>
      <c r="AN22" s="276" t="str">
        <f>IFERROR(+VLOOKUP(AL22,インプットシート!$C:$X,18,0),"")</f>
        <v/>
      </c>
      <c r="AP22" s="104" t="s">
        <v>859</v>
      </c>
      <c r="AQ22" s="104" t="str">
        <f>IFERROR(+VLOOKUP(AP22,インプットシート!$C:$X,22,0),"")</f>
        <v/>
      </c>
      <c r="AR22" s="276" t="str">
        <f>IFERROR(+VLOOKUP(AP22,インプットシート!$C:$X,18,0),"")</f>
        <v/>
      </c>
      <c r="AT22" s="104" t="s">
        <v>860</v>
      </c>
      <c r="AU22" s="104" t="str">
        <f>IFERROR(+VLOOKUP(AT22,インプットシート!$C:$X,22,0),"")</f>
        <v/>
      </c>
      <c r="AV22" s="276" t="str">
        <f>IFERROR(+VLOOKUP(AT22,インプットシート!$C:$X,18,0),"")</f>
        <v/>
      </c>
      <c r="AX22" s="104" t="s">
        <v>861</v>
      </c>
      <c r="AY22" s="104" t="str">
        <f>IFERROR(+VLOOKUP(AX22,インプットシート!$C:$X,22,0),"")</f>
        <v/>
      </c>
      <c r="AZ22" s="276" t="str">
        <f>IFERROR(+VLOOKUP(AX22,インプットシート!$C:$X,18,0),"")</f>
        <v/>
      </c>
      <c r="BB22" s="104" t="s">
        <v>862</v>
      </c>
      <c r="BC22" s="104" t="str">
        <f>IFERROR(+VLOOKUP(BB22,インプットシート!$C:$X,22,0),"")</f>
        <v/>
      </c>
      <c r="BD22" s="276" t="str">
        <f>IFERROR(+VLOOKUP(BB22,インプットシート!$C:$X,18,0),"")</f>
        <v/>
      </c>
      <c r="BF22" s="104" t="s">
        <v>863</v>
      </c>
      <c r="BG22" s="104" t="str">
        <f>IFERROR(+VLOOKUP(BF22,インプットシート!$C:$X,22,0),"")</f>
        <v/>
      </c>
      <c r="BH22" s="276" t="str">
        <f>IFERROR(+VLOOKUP(BF22,インプットシート!$C:$X,18,0),"")</f>
        <v/>
      </c>
      <c r="BJ22" s="104" t="s">
        <v>864</v>
      </c>
      <c r="BK22" s="104" t="str">
        <f>IFERROR(+VLOOKUP(BJ22,インプットシート!$C:$X,22,0),"")</f>
        <v/>
      </c>
      <c r="BL22" s="276" t="str">
        <f>IFERROR(+VLOOKUP(BJ22,インプットシート!$C:$X,18,0),"")</f>
        <v/>
      </c>
      <c r="BN22" s="104"/>
      <c r="BO22" s="104"/>
      <c r="BP22" s="276"/>
      <c r="BR22" s="104" t="s">
        <v>865</v>
      </c>
      <c r="BS22" s="104" t="str">
        <f>IFERROR(+VLOOKUP(BR22,インプットシート!$C:$X,22,0),"")</f>
        <v/>
      </c>
      <c r="BT22" s="276" t="str">
        <f>IFERROR(+VLOOKUP(BR22,インプットシート!$C:$X,18,0),"")</f>
        <v/>
      </c>
    </row>
    <row r="23" spans="2:72">
      <c r="B23" s="104" t="s">
        <v>866</v>
      </c>
      <c r="C23" s="104" t="str">
        <f>IFERROR(+VLOOKUP(B23,インプットシート!C:X,22,0),"")</f>
        <v/>
      </c>
      <c r="D23" s="276" t="str">
        <f>IFERROR(+VLOOKUP(B23,インプットシート!C:X,18,0),"")</f>
        <v/>
      </c>
      <c r="F23" s="104" t="s">
        <v>867</v>
      </c>
      <c r="G23" s="104" t="str">
        <f>IFERROR(+VLOOKUP(F23,インプットシート!$C:$X,22,0),"")</f>
        <v/>
      </c>
      <c r="H23" s="276" t="str">
        <f>IFERROR(+VLOOKUP(F23,インプットシート!$C:$X,18,0),"")</f>
        <v/>
      </c>
      <c r="J23" s="104" t="s">
        <v>868</v>
      </c>
      <c r="K23" s="104" t="str">
        <f>IFERROR(+VLOOKUP(J23,インプットシート!$C:$X,22,0),"")</f>
        <v/>
      </c>
      <c r="L23" s="276" t="str">
        <f>IFERROR(+VLOOKUP(J23,インプットシート!$C:$X,18,0),"")</f>
        <v/>
      </c>
      <c r="N23" s="104" t="s">
        <v>869</v>
      </c>
      <c r="O23" s="104" t="str">
        <f>IFERROR(+VLOOKUP(N23,インプットシート!$C:$X,22,0),"")</f>
        <v/>
      </c>
      <c r="P23" s="276" t="str">
        <f>IFERROR(+VLOOKUP(N23,インプットシート!$C:$X,18,0),"")</f>
        <v/>
      </c>
      <c r="R23" s="104" t="s">
        <v>870</v>
      </c>
      <c r="S23" s="104" t="str">
        <f>IFERROR(+VLOOKUP(R23,インプットシート!$C:$X,22,0),"")</f>
        <v/>
      </c>
      <c r="T23" s="276" t="str">
        <f>IFERROR(+VLOOKUP(R23,インプットシート!$C:$X,18,0),"")</f>
        <v/>
      </c>
      <c r="V23" s="104" t="s">
        <v>871</v>
      </c>
      <c r="W23" s="104" t="str">
        <f>IFERROR(+VLOOKUP(V23,インプットシート!$C:$X,22,0),"")</f>
        <v/>
      </c>
      <c r="X23" s="276" t="str">
        <f>IFERROR(+VLOOKUP(V23,インプットシート!$C:$X,18,0),"")</f>
        <v/>
      </c>
      <c r="Z23" s="104" t="s">
        <v>872</v>
      </c>
      <c r="AA23" s="104" t="str">
        <f>IFERROR(+VLOOKUP(Z23,インプットシート!$C:$X,22,0),"")</f>
        <v/>
      </c>
      <c r="AB23" s="276" t="str">
        <f>IFERROR(+VLOOKUP(Z23,インプットシート!$C:$X,18,0),"")</f>
        <v/>
      </c>
      <c r="AD23" s="104" t="s">
        <v>873</v>
      </c>
      <c r="AE23" s="104" t="str">
        <f>IFERROR(+VLOOKUP(AD23,インプットシート!$C:$X,22,0),"")</f>
        <v/>
      </c>
      <c r="AF23" s="276" t="str">
        <f>IFERROR(+VLOOKUP(AD23,インプットシート!$C:$X,18,0),"")</f>
        <v/>
      </c>
      <c r="AH23" s="104" t="s">
        <v>874</v>
      </c>
      <c r="AI23" s="104" t="str">
        <f>IFERROR(+VLOOKUP(AH23,インプットシート!$C:$X,22,0),"")</f>
        <v/>
      </c>
      <c r="AJ23" s="276" t="str">
        <f>IFERROR(+VLOOKUP(AH23,インプットシート!$C:$X,18,0),"")</f>
        <v/>
      </c>
      <c r="AL23" s="104" t="s">
        <v>875</v>
      </c>
      <c r="AM23" s="104" t="str">
        <f>IFERROR(+VLOOKUP(AL23,インプットシート!$C:$X,22,0),"")</f>
        <v/>
      </c>
      <c r="AN23" s="276" t="str">
        <f>IFERROR(+VLOOKUP(AL23,インプットシート!$C:$X,18,0),"")</f>
        <v/>
      </c>
      <c r="AP23" s="104" t="s">
        <v>876</v>
      </c>
      <c r="AQ23" s="104" t="str">
        <f>IFERROR(+VLOOKUP(AP23,インプットシート!$C:$X,22,0),"")</f>
        <v/>
      </c>
      <c r="AR23" s="276" t="str">
        <f>IFERROR(+VLOOKUP(AP23,インプットシート!$C:$X,18,0),"")</f>
        <v/>
      </c>
      <c r="AT23" s="104" t="s">
        <v>877</v>
      </c>
      <c r="AU23" s="104" t="str">
        <f>IFERROR(+VLOOKUP(AT23,インプットシート!$C:$X,22,0),"")</f>
        <v/>
      </c>
      <c r="AV23" s="276" t="str">
        <f>IFERROR(+VLOOKUP(AT23,インプットシート!$C:$X,18,0),"")</f>
        <v/>
      </c>
      <c r="AX23" s="104" t="s">
        <v>878</v>
      </c>
      <c r="AY23" s="104" t="str">
        <f>IFERROR(+VLOOKUP(AX23,インプットシート!$C:$X,22,0),"")</f>
        <v/>
      </c>
      <c r="AZ23" s="276" t="str">
        <f>IFERROR(+VLOOKUP(AX23,インプットシート!$C:$X,18,0),"")</f>
        <v/>
      </c>
      <c r="BB23" s="104" t="s">
        <v>879</v>
      </c>
      <c r="BC23" s="104" t="str">
        <f>IFERROR(+VLOOKUP(BB23,インプットシート!$C:$X,22,0),"")</f>
        <v/>
      </c>
      <c r="BD23" s="276" t="str">
        <f>IFERROR(+VLOOKUP(BB23,インプットシート!$C:$X,18,0),"")</f>
        <v/>
      </c>
      <c r="BF23" s="104" t="s">
        <v>880</v>
      </c>
      <c r="BG23" s="104" t="str">
        <f>IFERROR(+VLOOKUP(BF23,インプットシート!$C:$X,22,0),"")</f>
        <v/>
      </c>
      <c r="BH23" s="276" t="str">
        <f>IFERROR(+VLOOKUP(BF23,インプットシート!$C:$X,18,0),"")</f>
        <v/>
      </c>
      <c r="BJ23" s="104" t="s">
        <v>881</v>
      </c>
      <c r="BK23" s="104" t="str">
        <f>IFERROR(+VLOOKUP(BJ23,インプットシート!$C:$X,22,0),"")</f>
        <v/>
      </c>
      <c r="BL23" s="276" t="str">
        <f>IFERROR(+VLOOKUP(BJ23,インプットシート!$C:$X,18,0),"")</f>
        <v/>
      </c>
      <c r="BN23" s="104"/>
      <c r="BO23" s="104"/>
      <c r="BP23" s="276"/>
      <c r="BR23" s="104" t="s">
        <v>882</v>
      </c>
      <c r="BS23" s="104" t="str">
        <f>IFERROR(+VLOOKUP(BR23,インプットシート!$C:$X,22,0),"")</f>
        <v/>
      </c>
      <c r="BT23" s="276" t="str">
        <f>IFERROR(+VLOOKUP(BR23,インプットシート!$C:$X,18,0),"")</f>
        <v/>
      </c>
    </row>
    <row r="24" spans="2:72">
      <c r="B24" s="104" t="s">
        <v>883</v>
      </c>
      <c r="C24" s="104" t="str">
        <f>IFERROR(+VLOOKUP(B24,インプットシート!C:X,22,0),"")</f>
        <v/>
      </c>
      <c r="D24" s="276" t="str">
        <f>IFERROR(+VLOOKUP(B24,インプットシート!C:X,18,0),"")</f>
        <v/>
      </c>
      <c r="F24" s="104" t="s">
        <v>884</v>
      </c>
      <c r="G24" s="104" t="str">
        <f>IFERROR(+VLOOKUP(F24,インプットシート!$C:$X,22,0),"")</f>
        <v/>
      </c>
      <c r="H24" s="276" t="str">
        <f>IFERROR(+VLOOKUP(F24,インプットシート!$C:$X,18,0),"")</f>
        <v/>
      </c>
      <c r="J24" s="104" t="s">
        <v>885</v>
      </c>
      <c r="K24" s="104" t="str">
        <f>IFERROR(+VLOOKUP(J24,インプットシート!$C:$X,22,0),"")</f>
        <v/>
      </c>
      <c r="L24" s="276" t="str">
        <f>IFERROR(+VLOOKUP(J24,インプットシート!$C:$X,18,0),"")</f>
        <v/>
      </c>
      <c r="N24" s="104" t="s">
        <v>886</v>
      </c>
      <c r="O24" s="104" t="str">
        <f>IFERROR(+VLOOKUP(N24,インプットシート!$C:$X,22,0),"")</f>
        <v/>
      </c>
      <c r="P24" s="276" t="str">
        <f>IFERROR(+VLOOKUP(N24,インプットシート!$C:$X,18,0),"")</f>
        <v/>
      </c>
      <c r="R24" s="104" t="s">
        <v>887</v>
      </c>
      <c r="S24" s="104" t="str">
        <f>IFERROR(+VLOOKUP(R24,インプットシート!$C:$X,22,0),"")</f>
        <v/>
      </c>
      <c r="T24" s="276" t="str">
        <f>IFERROR(+VLOOKUP(R24,インプットシート!$C:$X,18,0),"")</f>
        <v/>
      </c>
      <c r="V24" s="104" t="s">
        <v>888</v>
      </c>
      <c r="W24" s="104" t="str">
        <f>IFERROR(+VLOOKUP(V24,インプットシート!$C:$X,22,0),"")</f>
        <v/>
      </c>
      <c r="X24" s="276" t="str">
        <f>IFERROR(+VLOOKUP(V24,インプットシート!$C:$X,18,0),"")</f>
        <v/>
      </c>
      <c r="Z24" s="104" t="s">
        <v>889</v>
      </c>
      <c r="AA24" s="104" t="str">
        <f>IFERROR(+VLOOKUP(Z24,インプットシート!$C:$X,22,0),"")</f>
        <v/>
      </c>
      <c r="AB24" s="276" t="str">
        <f>IFERROR(+VLOOKUP(Z24,インプットシート!$C:$X,18,0),"")</f>
        <v/>
      </c>
      <c r="AD24" s="104" t="s">
        <v>890</v>
      </c>
      <c r="AE24" s="104" t="str">
        <f>IFERROR(+VLOOKUP(AD24,インプットシート!$C:$X,22,0),"")</f>
        <v/>
      </c>
      <c r="AF24" s="276" t="str">
        <f>IFERROR(+VLOOKUP(AD24,インプットシート!$C:$X,18,0),"")</f>
        <v/>
      </c>
      <c r="AH24" s="104" t="s">
        <v>891</v>
      </c>
      <c r="AI24" s="104" t="str">
        <f>IFERROR(+VLOOKUP(AH24,インプットシート!$C:$X,22,0),"")</f>
        <v/>
      </c>
      <c r="AJ24" s="276" t="str">
        <f>IFERROR(+VLOOKUP(AH24,インプットシート!$C:$X,18,0),"")</f>
        <v/>
      </c>
      <c r="AL24" s="104" t="s">
        <v>892</v>
      </c>
      <c r="AM24" s="104" t="str">
        <f>IFERROR(+VLOOKUP(AL24,インプットシート!$C:$X,22,0),"")</f>
        <v/>
      </c>
      <c r="AN24" s="276" t="str">
        <f>IFERROR(+VLOOKUP(AL24,インプットシート!$C:$X,18,0),"")</f>
        <v/>
      </c>
      <c r="AP24" s="104" t="s">
        <v>893</v>
      </c>
      <c r="AQ24" s="104" t="str">
        <f>IFERROR(+VLOOKUP(AP24,インプットシート!$C:$X,22,0),"")</f>
        <v/>
      </c>
      <c r="AR24" s="276" t="str">
        <f>IFERROR(+VLOOKUP(AP24,インプットシート!$C:$X,18,0),"")</f>
        <v/>
      </c>
      <c r="AT24" s="104" t="s">
        <v>894</v>
      </c>
      <c r="AU24" s="104" t="str">
        <f>IFERROR(+VLOOKUP(AT24,インプットシート!$C:$X,22,0),"")</f>
        <v/>
      </c>
      <c r="AV24" s="276" t="str">
        <f>IFERROR(+VLOOKUP(AT24,インプットシート!$C:$X,18,0),"")</f>
        <v/>
      </c>
      <c r="AX24" s="104" t="s">
        <v>895</v>
      </c>
      <c r="AY24" s="104" t="str">
        <f>IFERROR(+VLOOKUP(AX24,インプットシート!$C:$X,22,0),"")</f>
        <v/>
      </c>
      <c r="AZ24" s="276" t="str">
        <f>IFERROR(+VLOOKUP(AX24,インプットシート!$C:$X,18,0),"")</f>
        <v/>
      </c>
      <c r="BB24" s="104" t="s">
        <v>896</v>
      </c>
      <c r="BC24" s="104" t="str">
        <f>IFERROR(+VLOOKUP(BB24,インプットシート!$C:$X,22,0),"")</f>
        <v/>
      </c>
      <c r="BD24" s="276" t="str">
        <f>IFERROR(+VLOOKUP(BB24,インプットシート!$C:$X,18,0),"")</f>
        <v/>
      </c>
      <c r="BF24" s="104" t="s">
        <v>897</v>
      </c>
      <c r="BG24" s="104" t="str">
        <f>IFERROR(+VLOOKUP(BF24,インプットシート!$C:$X,22,0),"")</f>
        <v/>
      </c>
      <c r="BH24" s="276" t="str">
        <f>IFERROR(+VLOOKUP(BF24,インプットシート!$C:$X,18,0),"")</f>
        <v/>
      </c>
      <c r="BJ24" s="104" t="s">
        <v>898</v>
      </c>
      <c r="BK24" s="104" t="str">
        <f>IFERROR(+VLOOKUP(BJ24,インプットシート!$C:$X,22,0),"")</f>
        <v/>
      </c>
      <c r="BL24" s="276" t="str">
        <f>IFERROR(+VLOOKUP(BJ24,インプットシート!$C:$X,18,0),"")</f>
        <v/>
      </c>
      <c r="BN24" s="104"/>
      <c r="BO24" s="104"/>
      <c r="BP24" s="276"/>
      <c r="BR24" s="104" t="s">
        <v>899</v>
      </c>
      <c r="BS24" s="104" t="str">
        <f>IFERROR(+VLOOKUP(BR24,インプットシート!$C:$X,22,0),"")</f>
        <v/>
      </c>
      <c r="BT24" s="276" t="str">
        <f>IFERROR(+VLOOKUP(BR24,インプットシート!$C:$X,18,0),"")</f>
        <v/>
      </c>
    </row>
    <row r="25" spans="2:72">
      <c r="B25" s="104" t="s">
        <v>900</v>
      </c>
      <c r="C25" s="104" t="str">
        <f>IFERROR(+VLOOKUP(B25,インプットシート!C:X,22,0),"")</f>
        <v/>
      </c>
      <c r="D25" s="276" t="str">
        <f>IFERROR(+VLOOKUP(B25,インプットシート!C:X,18,0),"")</f>
        <v/>
      </c>
      <c r="F25" s="104" t="s">
        <v>901</v>
      </c>
      <c r="G25" s="104" t="str">
        <f>IFERROR(+VLOOKUP(F25,インプットシート!$C:$X,22,0),"")</f>
        <v/>
      </c>
      <c r="H25" s="276" t="str">
        <f>IFERROR(+VLOOKUP(F25,インプットシート!$C:$X,18,0),"")</f>
        <v/>
      </c>
      <c r="J25" s="104" t="s">
        <v>902</v>
      </c>
      <c r="K25" s="104" t="str">
        <f>IFERROR(+VLOOKUP(J25,インプットシート!$C:$X,22,0),"")</f>
        <v/>
      </c>
      <c r="L25" s="276" t="str">
        <f>IFERROR(+VLOOKUP(J25,インプットシート!$C:$X,18,0),"")</f>
        <v/>
      </c>
      <c r="N25" s="104" t="s">
        <v>903</v>
      </c>
      <c r="O25" s="104" t="str">
        <f>IFERROR(+VLOOKUP(N25,インプットシート!$C:$X,22,0),"")</f>
        <v/>
      </c>
      <c r="P25" s="276" t="str">
        <f>IFERROR(+VLOOKUP(N25,インプットシート!$C:$X,18,0),"")</f>
        <v/>
      </c>
      <c r="R25" s="104" t="s">
        <v>904</v>
      </c>
      <c r="S25" s="104" t="str">
        <f>IFERROR(+VLOOKUP(R25,インプットシート!$C:$X,22,0),"")</f>
        <v/>
      </c>
      <c r="T25" s="276" t="str">
        <f>IFERROR(+VLOOKUP(R25,インプットシート!$C:$X,18,0),"")</f>
        <v/>
      </c>
      <c r="V25" s="104" t="s">
        <v>905</v>
      </c>
      <c r="W25" s="104" t="str">
        <f>IFERROR(+VLOOKUP(V25,インプットシート!$C:$X,22,0),"")</f>
        <v/>
      </c>
      <c r="X25" s="276" t="str">
        <f>IFERROR(+VLOOKUP(V25,インプットシート!$C:$X,18,0),"")</f>
        <v/>
      </c>
      <c r="Z25" s="104" t="s">
        <v>906</v>
      </c>
      <c r="AA25" s="104" t="str">
        <f>IFERROR(+VLOOKUP(Z25,インプットシート!$C:$X,22,0),"")</f>
        <v/>
      </c>
      <c r="AB25" s="276" t="str">
        <f>IFERROR(+VLOOKUP(Z25,インプットシート!$C:$X,18,0),"")</f>
        <v/>
      </c>
      <c r="AD25" s="104" t="s">
        <v>907</v>
      </c>
      <c r="AE25" s="104" t="str">
        <f>IFERROR(+VLOOKUP(AD25,インプットシート!$C:$X,22,0),"")</f>
        <v/>
      </c>
      <c r="AF25" s="276" t="str">
        <f>IFERROR(+VLOOKUP(AD25,インプットシート!$C:$X,18,0),"")</f>
        <v/>
      </c>
      <c r="AH25" s="104" t="s">
        <v>908</v>
      </c>
      <c r="AI25" s="104" t="str">
        <f>IFERROR(+VLOOKUP(AH25,インプットシート!$C:$X,22,0),"")</f>
        <v/>
      </c>
      <c r="AJ25" s="276" t="str">
        <f>IFERROR(+VLOOKUP(AH25,インプットシート!$C:$X,18,0),"")</f>
        <v/>
      </c>
      <c r="AL25" s="104" t="s">
        <v>909</v>
      </c>
      <c r="AM25" s="104" t="str">
        <f>IFERROR(+VLOOKUP(AL25,インプットシート!$C:$X,22,0),"")</f>
        <v/>
      </c>
      <c r="AN25" s="276" t="str">
        <f>IFERROR(+VLOOKUP(AL25,インプットシート!$C:$X,18,0),"")</f>
        <v/>
      </c>
      <c r="AP25" s="104" t="s">
        <v>910</v>
      </c>
      <c r="AQ25" s="104" t="str">
        <f>IFERROR(+VLOOKUP(AP25,インプットシート!$C:$X,22,0),"")</f>
        <v/>
      </c>
      <c r="AR25" s="276" t="str">
        <f>IFERROR(+VLOOKUP(AP25,インプットシート!$C:$X,18,0),"")</f>
        <v/>
      </c>
      <c r="AT25" s="104" t="s">
        <v>911</v>
      </c>
      <c r="AU25" s="104" t="str">
        <f>IFERROR(+VLOOKUP(AT25,インプットシート!$C:$X,22,0),"")</f>
        <v/>
      </c>
      <c r="AV25" s="276" t="str">
        <f>IFERROR(+VLOOKUP(AT25,インプットシート!$C:$X,18,0),"")</f>
        <v/>
      </c>
      <c r="AX25" s="104" t="s">
        <v>912</v>
      </c>
      <c r="AY25" s="104" t="str">
        <f>IFERROR(+VLOOKUP(AX25,インプットシート!$C:$X,22,0),"")</f>
        <v/>
      </c>
      <c r="AZ25" s="276" t="str">
        <f>IFERROR(+VLOOKUP(AX25,インプットシート!$C:$X,18,0),"")</f>
        <v/>
      </c>
      <c r="BB25" s="104" t="s">
        <v>913</v>
      </c>
      <c r="BC25" s="104" t="str">
        <f>IFERROR(+VLOOKUP(BB25,インプットシート!$C:$X,22,0),"")</f>
        <v/>
      </c>
      <c r="BD25" s="276" t="str">
        <f>IFERROR(+VLOOKUP(BB25,インプットシート!$C:$X,18,0),"")</f>
        <v/>
      </c>
      <c r="BF25" s="104" t="s">
        <v>914</v>
      </c>
      <c r="BG25" s="104" t="str">
        <f>IFERROR(+VLOOKUP(BF25,インプットシート!$C:$X,22,0),"")</f>
        <v/>
      </c>
      <c r="BH25" s="276" t="str">
        <f>IFERROR(+VLOOKUP(BF25,インプットシート!$C:$X,18,0),"")</f>
        <v/>
      </c>
      <c r="BJ25" s="104" t="s">
        <v>915</v>
      </c>
      <c r="BK25" s="104" t="str">
        <f>IFERROR(+VLOOKUP(BJ25,インプットシート!$C:$X,22,0),"")</f>
        <v/>
      </c>
      <c r="BL25" s="276" t="str">
        <f>IFERROR(+VLOOKUP(BJ25,インプットシート!$C:$X,18,0),"")</f>
        <v/>
      </c>
      <c r="BN25" s="104"/>
      <c r="BO25" s="104"/>
      <c r="BP25" s="276"/>
      <c r="BR25" s="104" t="s">
        <v>916</v>
      </c>
      <c r="BS25" s="104" t="str">
        <f>IFERROR(+VLOOKUP(BR25,インプットシート!$C:$X,22,0),"")</f>
        <v/>
      </c>
      <c r="BT25" s="276" t="str">
        <f>IFERROR(+VLOOKUP(BR25,インプットシート!$C:$X,18,0),"")</f>
        <v/>
      </c>
    </row>
    <row r="26" spans="2:72">
      <c r="B26" s="104" t="s">
        <v>917</v>
      </c>
      <c r="C26" s="104" t="str">
        <f>IFERROR(+VLOOKUP(B26,インプットシート!C:X,22,0),"")</f>
        <v/>
      </c>
      <c r="D26" s="276" t="str">
        <f>IFERROR(+VLOOKUP(B26,インプットシート!C:X,18,0),"")</f>
        <v/>
      </c>
      <c r="F26" s="104" t="s">
        <v>918</v>
      </c>
      <c r="G26" s="104" t="str">
        <f>IFERROR(+VLOOKUP(F26,インプットシート!$C:$X,22,0),"")</f>
        <v/>
      </c>
      <c r="H26" s="276" t="str">
        <f>IFERROR(+VLOOKUP(F26,インプットシート!$C:$X,18,0),"")</f>
        <v/>
      </c>
      <c r="J26" s="104" t="s">
        <v>919</v>
      </c>
      <c r="K26" s="104" t="str">
        <f>IFERROR(+VLOOKUP(J26,インプットシート!$C:$X,22,0),"")</f>
        <v/>
      </c>
      <c r="L26" s="276" t="str">
        <f>IFERROR(+VLOOKUP(J26,インプットシート!$C:$X,18,0),"")</f>
        <v/>
      </c>
      <c r="N26" s="104" t="s">
        <v>920</v>
      </c>
      <c r="O26" s="104" t="str">
        <f>IFERROR(+VLOOKUP(N26,インプットシート!$C:$X,22,0),"")</f>
        <v/>
      </c>
      <c r="P26" s="276" t="str">
        <f>IFERROR(+VLOOKUP(N26,インプットシート!$C:$X,18,0),"")</f>
        <v/>
      </c>
      <c r="R26" s="104" t="s">
        <v>921</v>
      </c>
      <c r="S26" s="104" t="str">
        <f>IFERROR(+VLOOKUP(R26,インプットシート!$C:$X,22,0),"")</f>
        <v/>
      </c>
      <c r="T26" s="276" t="str">
        <f>IFERROR(+VLOOKUP(R26,インプットシート!$C:$X,18,0),"")</f>
        <v/>
      </c>
      <c r="V26" s="104" t="s">
        <v>922</v>
      </c>
      <c r="W26" s="104" t="str">
        <f>IFERROR(+VLOOKUP(V26,インプットシート!$C:$X,22,0),"")</f>
        <v/>
      </c>
      <c r="X26" s="276" t="str">
        <f>IFERROR(+VLOOKUP(V26,インプットシート!$C:$X,18,0),"")</f>
        <v/>
      </c>
      <c r="Z26" s="104" t="s">
        <v>923</v>
      </c>
      <c r="AA26" s="104" t="str">
        <f>IFERROR(+VLOOKUP(Z26,インプットシート!$C:$X,22,0),"")</f>
        <v/>
      </c>
      <c r="AB26" s="276" t="str">
        <f>IFERROR(+VLOOKUP(Z26,インプットシート!$C:$X,18,0),"")</f>
        <v/>
      </c>
      <c r="AD26" s="104" t="s">
        <v>924</v>
      </c>
      <c r="AE26" s="104" t="str">
        <f>IFERROR(+VLOOKUP(AD26,インプットシート!$C:$X,22,0),"")</f>
        <v/>
      </c>
      <c r="AF26" s="276" t="str">
        <f>IFERROR(+VLOOKUP(AD26,インプットシート!$C:$X,18,0),"")</f>
        <v/>
      </c>
      <c r="AH26" s="104" t="s">
        <v>925</v>
      </c>
      <c r="AI26" s="104" t="str">
        <f>IFERROR(+VLOOKUP(AH26,インプットシート!$C:$X,22,0),"")</f>
        <v/>
      </c>
      <c r="AJ26" s="276" t="str">
        <f>IFERROR(+VLOOKUP(AH26,インプットシート!$C:$X,18,0),"")</f>
        <v/>
      </c>
      <c r="AL26" s="104" t="s">
        <v>926</v>
      </c>
      <c r="AM26" s="104" t="str">
        <f>IFERROR(+VLOOKUP(AL26,インプットシート!$C:$X,22,0),"")</f>
        <v/>
      </c>
      <c r="AN26" s="276" t="str">
        <f>IFERROR(+VLOOKUP(AL26,インプットシート!$C:$X,18,0),"")</f>
        <v/>
      </c>
      <c r="AP26" s="104" t="s">
        <v>927</v>
      </c>
      <c r="AQ26" s="104" t="str">
        <f>IFERROR(+VLOOKUP(AP26,インプットシート!$C:$X,22,0),"")</f>
        <v/>
      </c>
      <c r="AR26" s="276" t="str">
        <f>IFERROR(+VLOOKUP(AP26,インプットシート!$C:$X,18,0),"")</f>
        <v/>
      </c>
      <c r="AT26" s="104" t="s">
        <v>928</v>
      </c>
      <c r="AU26" s="104" t="str">
        <f>IFERROR(+VLOOKUP(AT26,インプットシート!$C:$X,22,0),"")</f>
        <v/>
      </c>
      <c r="AV26" s="276" t="str">
        <f>IFERROR(+VLOOKUP(AT26,インプットシート!$C:$X,18,0),"")</f>
        <v/>
      </c>
      <c r="AX26" s="104" t="s">
        <v>929</v>
      </c>
      <c r="AY26" s="104" t="str">
        <f>IFERROR(+VLOOKUP(AX26,インプットシート!$C:$X,22,0),"")</f>
        <v/>
      </c>
      <c r="AZ26" s="276" t="str">
        <f>IFERROR(+VLOOKUP(AX26,インプットシート!$C:$X,18,0),"")</f>
        <v/>
      </c>
      <c r="BB26" s="104" t="s">
        <v>930</v>
      </c>
      <c r="BC26" s="104" t="str">
        <f>IFERROR(+VLOOKUP(BB26,インプットシート!$C:$X,22,0),"")</f>
        <v/>
      </c>
      <c r="BD26" s="276" t="str">
        <f>IFERROR(+VLOOKUP(BB26,インプットシート!$C:$X,18,0),"")</f>
        <v/>
      </c>
      <c r="BF26" s="104" t="s">
        <v>931</v>
      </c>
      <c r="BG26" s="104" t="str">
        <f>IFERROR(+VLOOKUP(BF26,インプットシート!$C:$X,22,0),"")</f>
        <v/>
      </c>
      <c r="BH26" s="276" t="str">
        <f>IFERROR(+VLOOKUP(BF26,インプットシート!$C:$X,18,0),"")</f>
        <v/>
      </c>
      <c r="BJ26" s="104" t="s">
        <v>932</v>
      </c>
      <c r="BK26" s="104" t="str">
        <f>IFERROR(+VLOOKUP(BJ26,インプットシート!$C:$X,22,0),"")</f>
        <v/>
      </c>
      <c r="BL26" s="276" t="str">
        <f>IFERROR(+VLOOKUP(BJ26,インプットシート!$C:$X,18,0),"")</f>
        <v/>
      </c>
      <c r="BN26" s="104"/>
      <c r="BO26" s="104"/>
      <c r="BP26" s="276"/>
      <c r="BR26" s="104" t="s">
        <v>933</v>
      </c>
      <c r="BS26" s="104" t="str">
        <f>IFERROR(+VLOOKUP(BR26,インプットシート!$C:$X,22,0),"")</f>
        <v/>
      </c>
      <c r="BT26" s="276" t="str">
        <f>IFERROR(+VLOOKUP(BR26,インプットシート!$C:$X,18,0),"")</f>
        <v/>
      </c>
    </row>
    <row r="27" spans="2:72">
      <c r="B27" s="104" t="s">
        <v>934</v>
      </c>
      <c r="C27" s="104" t="str">
        <f>IFERROR(+VLOOKUP(B27,インプットシート!C:X,22,0),"")</f>
        <v/>
      </c>
      <c r="D27" s="276" t="str">
        <f>IFERROR(+VLOOKUP(B27,インプットシート!C:X,18,0),"")</f>
        <v/>
      </c>
      <c r="F27" s="104" t="s">
        <v>935</v>
      </c>
      <c r="G27" s="104" t="str">
        <f>IFERROR(+VLOOKUP(F27,インプットシート!$C:$X,22,0),"")</f>
        <v/>
      </c>
      <c r="H27" s="276" t="str">
        <f>IFERROR(+VLOOKUP(F27,インプットシート!$C:$X,18,0),"")</f>
        <v/>
      </c>
      <c r="J27" s="104" t="s">
        <v>936</v>
      </c>
      <c r="K27" s="104" t="str">
        <f>IFERROR(+VLOOKUP(J27,インプットシート!$C:$X,22,0),"")</f>
        <v/>
      </c>
      <c r="L27" s="276" t="str">
        <f>IFERROR(+VLOOKUP(J27,インプットシート!$C:$X,18,0),"")</f>
        <v/>
      </c>
      <c r="N27" s="104" t="s">
        <v>937</v>
      </c>
      <c r="O27" s="104" t="str">
        <f>IFERROR(+VLOOKUP(N27,インプットシート!$C:$X,22,0),"")</f>
        <v/>
      </c>
      <c r="P27" s="276" t="str">
        <f>IFERROR(+VLOOKUP(N27,インプットシート!$C:$X,18,0),"")</f>
        <v/>
      </c>
      <c r="R27" s="104" t="s">
        <v>938</v>
      </c>
      <c r="S27" s="104" t="str">
        <f>IFERROR(+VLOOKUP(R27,インプットシート!$C:$X,22,0),"")</f>
        <v/>
      </c>
      <c r="T27" s="276" t="str">
        <f>IFERROR(+VLOOKUP(R27,インプットシート!$C:$X,18,0),"")</f>
        <v/>
      </c>
      <c r="V27" s="104" t="s">
        <v>939</v>
      </c>
      <c r="W27" s="104" t="str">
        <f>IFERROR(+VLOOKUP(V27,インプットシート!$C:$X,22,0),"")</f>
        <v/>
      </c>
      <c r="X27" s="276" t="str">
        <f>IFERROR(+VLOOKUP(V27,インプットシート!$C:$X,18,0),"")</f>
        <v/>
      </c>
      <c r="Z27" s="104" t="s">
        <v>940</v>
      </c>
      <c r="AA27" s="104" t="str">
        <f>IFERROR(+VLOOKUP(Z27,インプットシート!$C:$X,22,0),"")</f>
        <v/>
      </c>
      <c r="AB27" s="276" t="str">
        <f>IFERROR(+VLOOKUP(Z27,インプットシート!$C:$X,18,0),"")</f>
        <v/>
      </c>
      <c r="AD27" s="104" t="s">
        <v>941</v>
      </c>
      <c r="AE27" s="104" t="str">
        <f>IFERROR(+VLOOKUP(AD27,インプットシート!$C:$X,22,0),"")</f>
        <v/>
      </c>
      <c r="AF27" s="276" t="str">
        <f>IFERROR(+VLOOKUP(AD27,インプットシート!$C:$X,18,0),"")</f>
        <v/>
      </c>
      <c r="AH27" s="104" t="s">
        <v>942</v>
      </c>
      <c r="AI27" s="104" t="str">
        <f>IFERROR(+VLOOKUP(AH27,インプットシート!$C:$X,22,0),"")</f>
        <v/>
      </c>
      <c r="AJ27" s="276" t="str">
        <f>IFERROR(+VLOOKUP(AH27,インプットシート!$C:$X,18,0),"")</f>
        <v/>
      </c>
      <c r="AL27" s="104" t="s">
        <v>943</v>
      </c>
      <c r="AM27" s="104" t="str">
        <f>IFERROR(+VLOOKUP(AL27,インプットシート!$C:$X,22,0),"")</f>
        <v/>
      </c>
      <c r="AN27" s="276" t="str">
        <f>IFERROR(+VLOOKUP(AL27,インプットシート!$C:$X,18,0),"")</f>
        <v/>
      </c>
      <c r="AP27" s="104" t="s">
        <v>944</v>
      </c>
      <c r="AQ27" s="104" t="str">
        <f>IFERROR(+VLOOKUP(AP27,インプットシート!$C:$X,22,0),"")</f>
        <v/>
      </c>
      <c r="AR27" s="276" t="str">
        <f>IFERROR(+VLOOKUP(AP27,インプットシート!$C:$X,18,0),"")</f>
        <v/>
      </c>
      <c r="AT27" s="104" t="s">
        <v>945</v>
      </c>
      <c r="AU27" s="104" t="str">
        <f>IFERROR(+VLOOKUP(AT27,インプットシート!$C:$X,22,0),"")</f>
        <v/>
      </c>
      <c r="AV27" s="276" t="str">
        <f>IFERROR(+VLOOKUP(AT27,インプットシート!$C:$X,18,0),"")</f>
        <v/>
      </c>
      <c r="AX27" s="104" t="s">
        <v>946</v>
      </c>
      <c r="AY27" s="104" t="str">
        <f>IFERROR(+VLOOKUP(AX27,インプットシート!$C:$X,22,0),"")</f>
        <v/>
      </c>
      <c r="AZ27" s="276" t="str">
        <f>IFERROR(+VLOOKUP(AX27,インプットシート!$C:$X,18,0),"")</f>
        <v/>
      </c>
      <c r="BB27" s="104" t="s">
        <v>947</v>
      </c>
      <c r="BC27" s="104" t="str">
        <f>IFERROR(+VLOOKUP(BB27,インプットシート!$C:$X,22,0),"")</f>
        <v/>
      </c>
      <c r="BD27" s="276" t="str">
        <f>IFERROR(+VLOOKUP(BB27,インプットシート!$C:$X,18,0),"")</f>
        <v/>
      </c>
      <c r="BF27" s="104" t="s">
        <v>948</v>
      </c>
      <c r="BG27" s="104" t="str">
        <f>IFERROR(+VLOOKUP(BF27,インプットシート!$C:$X,22,0),"")</f>
        <v/>
      </c>
      <c r="BH27" s="276" t="str">
        <f>IFERROR(+VLOOKUP(BF27,インプットシート!$C:$X,18,0),"")</f>
        <v/>
      </c>
      <c r="BJ27" s="104" t="s">
        <v>949</v>
      </c>
      <c r="BK27" s="104" t="str">
        <f>IFERROR(+VLOOKUP(BJ27,インプットシート!$C:$X,22,0),"")</f>
        <v/>
      </c>
      <c r="BL27" s="276" t="str">
        <f>IFERROR(+VLOOKUP(BJ27,インプットシート!$C:$X,18,0),"")</f>
        <v/>
      </c>
      <c r="BN27" s="104"/>
      <c r="BO27" s="104"/>
      <c r="BP27" s="276"/>
      <c r="BR27" s="104" t="s">
        <v>950</v>
      </c>
      <c r="BS27" s="104" t="str">
        <f>IFERROR(+VLOOKUP(BR27,インプットシート!$C:$X,22,0),"")</f>
        <v/>
      </c>
      <c r="BT27" s="276" t="str">
        <f>IFERROR(+VLOOKUP(BR27,インプットシート!$C:$X,18,0),"")</f>
        <v/>
      </c>
    </row>
    <row r="28" spans="2:72">
      <c r="B28" s="104" t="s">
        <v>951</v>
      </c>
      <c r="C28" s="104" t="str">
        <f>IFERROR(+VLOOKUP(B28,インプットシート!C:X,22,0),"")</f>
        <v/>
      </c>
      <c r="D28" s="276" t="str">
        <f>IFERROR(+VLOOKUP(B28,インプットシート!C:X,18,0),"")</f>
        <v/>
      </c>
      <c r="F28" s="104" t="s">
        <v>952</v>
      </c>
      <c r="G28" s="104" t="str">
        <f>IFERROR(+VLOOKUP(F28,インプットシート!$C:$X,22,0),"")</f>
        <v/>
      </c>
      <c r="H28" s="276" t="str">
        <f>IFERROR(+VLOOKUP(F28,インプットシート!$C:$X,18,0),"")</f>
        <v/>
      </c>
      <c r="J28" s="104" t="s">
        <v>953</v>
      </c>
      <c r="K28" s="104" t="str">
        <f>IFERROR(+VLOOKUP(J28,インプットシート!$C:$X,22,0),"")</f>
        <v/>
      </c>
      <c r="L28" s="276" t="str">
        <f>IFERROR(+VLOOKUP(J28,インプットシート!$C:$X,18,0),"")</f>
        <v/>
      </c>
      <c r="N28" s="104" t="s">
        <v>954</v>
      </c>
      <c r="O28" s="104" t="str">
        <f>IFERROR(+VLOOKUP(N28,インプットシート!$C:$X,22,0),"")</f>
        <v/>
      </c>
      <c r="P28" s="276" t="str">
        <f>IFERROR(+VLOOKUP(N28,インプットシート!$C:$X,18,0),"")</f>
        <v/>
      </c>
      <c r="R28" s="104" t="s">
        <v>955</v>
      </c>
      <c r="S28" s="104" t="str">
        <f>IFERROR(+VLOOKUP(R28,インプットシート!$C:$X,22,0),"")</f>
        <v/>
      </c>
      <c r="T28" s="276" t="str">
        <f>IFERROR(+VLOOKUP(R28,インプットシート!$C:$X,18,0),"")</f>
        <v/>
      </c>
      <c r="V28" s="104" t="s">
        <v>956</v>
      </c>
      <c r="W28" s="104" t="str">
        <f>IFERROR(+VLOOKUP(V28,インプットシート!$C:$X,22,0),"")</f>
        <v/>
      </c>
      <c r="X28" s="276" t="str">
        <f>IFERROR(+VLOOKUP(V28,インプットシート!$C:$X,18,0),"")</f>
        <v/>
      </c>
      <c r="Z28" s="104" t="s">
        <v>957</v>
      </c>
      <c r="AA28" s="104" t="str">
        <f>IFERROR(+VLOOKUP(Z28,インプットシート!$C:$X,22,0),"")</f>
        <v/>
      </c>
      <c r="AB28" s="276" t="str">
        <f>IFERROR(+VLOOKUP(Z28,インプットシート!$C:$X,18,0),"")</f>
        <v/>
      </c>
      <c r="AD28" s="104" t="s">
        <v>958</v>
      </c>
      <c r="AE28" s="104" t="str">
        <f>IFERROR(+VLOOKUP(AD28,インプットシート!$C:$X,22,0),"")</f>
        <v/>
      </c>
      <c r="AF28" s="276" t="str">
        <f>IFERROR(+VLOOKUP(AD28,インプットシート!$C:$X,18,0),"")</f>
        <v/>
      </c>
      <c r="AH28" s="104" t="s">
        <v>959</v>
      </c>
      <c r="AI28" s="104" t="str">
        <f>IFERROR(+VLOOKUP(AH28,インプットシート!$C:$X,22,0),"")</f>
        <v/>
      </c>
      <c r="AJ28" s="276" t="str">
        <f>IFERROR(+VLOOKUP(AH28,インプットシート!$C:$X,18,0),"")</f>
        <v/>
      </c>
      <c r="AL28" s="104" t="s">
        <v>960</v>
      </c>
      <c r="AM28" s="104" t="str">
        <f>IFERROR(+VLOOKUP(AL28,インプットシート!$C:$X,22,0),"")</f>
        <v/>
      </c>
      <c r="AN28" s="276" t="str">
        <f>IFERROR(+VLOOKUP(AL28,インプットシート!$C:$X,18,0),"")</f>
        <v/>
      </c>
      <c r="AP28" s="104" t="s">
        <v>961</v>
      </c>
      <c r="AQ28" s="104" t="str">
        <f>IFERROR(+VLOOKUP(AP28,インプットシート!$C:$X,22,0),"")</f>
        <v/>
      </c>
      <c r="AR28" s="276" t="str">
        <f>IFERROR(+VLOOKUP(AP28,インプットシート!$C:$X,18,0),"")</f>
        <v/>
      </c>
      <c r="AT28" s="104" t="s">
        <v>962</v>
      </c>
      <c r="AU28" s="104" t="str">
        <f>IFERROR(+VLOOKUP(AT28,インプットシート!$C:$X,22,0),"")</f>
        <v/>
      </c>
      <c r="AV28" s="276" t="str">
        <f>IFERROR(+VLOOKUP(AT28,インプットシート!$C:$X,18,0),"")</f>
        <v/>
      </c>
      <c r="AX28" s="104" t="s">
        <v>963</v>
      </c>
      <c r="AY28" s="104" t="str">
        <f>IFERROR(+VLOOKUP(AX28,インプットシート!$C:$X,22,0),"")</f>
        <v/>
      </c>
      <c r="AZ28" s="276" t="str">
        <f>IFERROR(+VLOOKUP(AX28,インプットシート!$C:$X,18,0),"")</f>
        <v/>
      </c>
      <c r="BB28" s="104" t="s">
        <v>964</v>
      </c>
      <c r="BC28" s="104" t="str">
        <f>IFERROR(+VLOOKUP(BB28,インプットシート!$C:$X,22,0),"")</f>
        <v/>
      </c>
      <c r="BD28" s="276" t="str">
        <f>IFERROR(+VLOOKUP(BB28,インプットシート!$C:$X,18,0),"")</f>
        <v/>
      </c>
      <c r="BF28" s="104" t="s">
        <v>965</v>
      </c>
      <c r="BG28" s="104" t="str">
        <f>IFERROR(+VLOOKUP(BF28,インプットシート!$C:$X,22,0),"")</f>
        <v/>
      </c>
      <c r="BH28" s="276" t="str">
        <f>IFERROR(+VLOOKUP(BF28,インプットシート!$C:$X,18,0),"")</f>
        <v/>
      </c>
      <c r="BJ28" s="104" t="s">
        <v>966</v>
      </c>
      <c r="BK28" s="104" t="str">
        <f>IFERROR(+VLOOKUP(BJ28,インプットシート!$C:$X,22,0),"")</f>
        <v/>
      </c>
      <c r="BL28" s="276" t="str">
        <f>IFERROR(+VLOOKUP(BJ28,インプットシート!$C:$X,18,0),"")</f>
        <v/>
      </c>
      <c r="BN28" s="104"/>
      <c r="BO28" s="104"/>
      <c r="BP28" s="276"/>
      <c r="BR28" s="104" t="s">
        <v>967</v>
      </c>
      <c r="BS28" s="104" t="str">
        <f>IFERROR(+VLOOKUP(BR28,インプットシート!$C:$X,22,0),"")</f>
        <v/>
      </c>
      <c r="BT28" s="276" t="str">
        <f>IFERROR(+VLOOKUP(BR28,インプットシート!$C:$X,18,0),"")</f>
        <v/>
      </c>
    </row>
    <row r="29" spans="2:72">
      <c r="B29" s="104" t="s">
        <v>968</v>
      </c>
      <c r="C29" s="104" t="str">
        <f>IFERROR(+VLOOKUP(B29,インプットシート!C:X,22,0),"")</f>
        <v/>
      </c>
      <c r="D29" s="276" t="str">
        <f>IFERROR(+VLOOKUP(B29,インプットシート!C:X,18,0),"")</f>
        <v/>
      </c>
      <c r="F29" s="104" t="s">
        <v>969</v>
      </c>
      <c r="G29" s="104" t="str">
        <f>IFERROR(+VLOOKUP(F29,インプットシート!$C:$X,22,0),"")</f>
        <v/>
      </c>
      <c r="H29" s="276" t="str">
        <f>IFERROR(+VLOOKUP(F29,インプットシート!$C:$X,18,0),"")</f>
        <v/>
      </c>
      <c r="J29" s="104" t="s">
        <v>970</v>
      </c>
      <c r="K29" s="104" t="str">
        <f>IFERROR(+VLOOKUP(J29,インプットシート!$C:$X,22,0),"")</f>
        <v/>
      </c>
      <c r="L29" s="276" t="str">
        <f>IFERROR(+VLOOKUP(J29,インプットシート!$C:$X,18,0),"")</f>
        <v/>
      </c>
      <c r="N29" s="104" t="s">
        <v>971</v>
      </c>
      <c r="O29" s="104" t="str">
        <f>IFERROR(+VLOOKUP(N29,インプットシート!$C:$X,22,0),"")</f>
        <v/>
      </c>
      <c r="P29" s="276" t="str">
        <f>IFERROR(+VLOOKUP(N29,インプットシート!$C:$X,18,0),"")</f>
        <v/>
      </c>
      <c r="R29" s="104" t="s">
        <v>972</v>
      </c>
      <c r="S29" s="104" t="str">
        <f>IFERROR(+VLOOKUP(R29,インプットシート!$C:$X,22,0),"")</f>
        <v/>
      </c>
      <c r="T29" s="276" t="str">
        <f>IFERROR(+VLOOKUP(R29,インプットシート!$C:$X,18,0),"")</f>
        <v/>
      </c>
      <c r="V29" s="104" t="s">
        <v>973</v>
      </c>
      <c r="W29" s="104" t="str">
        <f>IFERROR(+VLOOKUP(V29,インプットシート!$C:$X,22,0),"")</f>
        <v/>
      </c>
      <c r="X29" s="276" t="str">
        <f>IFERROR(+VLOOKUP(V29,インプットシート!$C:$X,18,0),"")</f>
        <v/>
      </c>
      <c r="Z29" s="104" t="s">
        <v>974</v>
      </c>
      <c r="AA29" s="104" t="str">
        <f>IFERROR(+VLOOKUP(Z29,インプットシート!$C:$X,22,0),"")</f>
        <v/>
      </c>
      <c r="AB29" s="276" t="str">
        <f>IFERROR(+VLOOKUP(Z29,インプットシート!$C:$X,18,0),"")</f>
        <v/>
      </c>
      <c r="AD29" s="104" t="s">
        <v>975</v>
      </c>
      <c r="AE29" s="104" t="str">
        <f>IFERROR(+VLOOKUP(AD29,インプットシート!$C:$X,22,0),"")</f>
        <v/>
      </c>
      <c r="AF29" s="276" t="str">
        <f>IFERROR(+VLOOKUP(AD29,インプットシート!$C:$X,18,0),"")</f>
        <v/>
      </c>
      <c r="AH29" s="104" t="s">
        <v>976</v>
      </c>
      <c r="AI29" s="104" t="str">
        <f>IFERROR(+VLOOKUP(AH29,インプットシート!$C:$X,22,0),"")</f>
        <v/>
      </c>
      <c r="AJ29" s="276" t="str">
        <f>IFERROR(+VLOOKUP(AH29,インプットシート!$C:$X,18,0),"")</f>
        <v/>
      </c>
      <c r="AL29" s="104" t="s">
        <v>977</v>
      </c>
      <c r="AM29" s="104" t="str">
        <f>IFERROR(+VLOOKUP(AL29,インプットシート!$C:$X,22,0),"")</f>
        <v/>
      </c>
      <c r="AN29" s="276" t="str">
        <f>IFERROR(+VLOOKUP(AL29,インプットシート!$C:$X,18,0),"")</f>
        <v/>
      </c>
      <c r="AP29" s="104" t="s">
        <v>978</v>
      </c>
      <c r="AQ29" s="104" t="str">
        <f>IFERROR(+VLOOKUP(AP29,インプットシート!$C:$X,22,0),"")</f>
        <v/>
      </c>
      <c r="AR29" s="276" t="str">
        <f>IFERROR(+VLOOKUP(AP29,インプットシート!$C:$X,18,0),"")</f>
        <v/>
      </c>
      <c r="AT29" s="104" t="s">
        <v>979</v>
      </c>
      <c r="AU29" s="104" t="str">
        <f>IFERROR(+VLOOKUP(AT29,インプットシート!$C:$X,22,0),"")</f>
        <v/>
      </c>
      <c r="AV29" s="276" t="str">
        <f>IFERROR(+VLOOKUP(AT29,インプットシート!$C:$X,18,0),"")</f>
        <v/>
      </c>
      <c r="AX29" s="104" t="s">
        <v>980</v>
      </c>
      <c r="AY29" s="104" t="str">
        <f>IFERROR(+VLOOKUP(AX29,インプットシート!$C:$X,22,0),"")</f>
        <v/>
      </c>
      <c r="AZ29" s="276" t="str">
        <f>IFERROR(+VLOOKUP(AX29,インプットシート!$C:$X,18,0),"")</f>
        <v/>
      </c>
      <c r="BB29" s="104" t="s">
        <v>981</v>
      </c>
      <c r="BC29" s="104" t="str">
        <f>IFERROR(+VLOOKUP(BB29,インプットシート!$C:$X,22,0),"")</f>
        <v/>
      </c>
      <c r="BD29" s="276" t="str">
        <f>IFERROR(+VLOOKUP(BB29,インプットシート!$C:$X,18,0),"")</f>
        <v/>
      </c>
      <c r="BF29" s="104" t="s">
        <v>982</v>
      </c>
      <c r="BG29" s="104" t="str">
        <f>IFERROR(+VLOOKUP(BF29,インプットシート!$C:$X,22,0),"")</f>
        <v/>
      </c>
      <c r="BH29" s="276" t="str">
        <f>IFERROR(+VLOOKUP(BF29,インプットシート!$C:$X,18,0),"")</f>
        <v/>
      </c>
      <c r="BJ29" s="104" t="s">
        <v>983</v>
      </c>
      <c r="BK29" s="104" t="str">
        <f>IFERROR(+VLOOKUP(BJ29,インプットシート!$C:$X,22,0),"")</f>
        <v/>
      </c>
      <c r="BL29" s="276" t="str">
        <f>IFERROR(+VLOOKUP(BJ29,インプットシート!$C:$X,18,0),"")</f>
        <v/>
      </c>
      <c r="BN29" s="104"/>
      <c r="BO29" s="104"/>
      <c r="BP29" s="276"/>
      <c r="BR29" s="104" t="s">
        <v>984</v>
      </c>
      <c r="BS29" s="104" t="str">
        <f>IFERROR(+VLOOKUP(BR29,インプットシート!$C:$X,22,0),"")</f>
        <v/>
      </c>
      <c r="BT29" s="276" t="str">
        <f>IFERROR(+VLOOKUP(BR29,インプットシート!$C:$X,18,0),"")</f>
        <v/>
      </c>
    </row>
    <row r="30" spans="2:72">
      <c r="B30" s="104" t="s">
        <v>985</v>
      </c>
      <c r="C30" s="104" t="str">
        <f>IFERROR(+VLOOKUP(B30,インプットシート!C:X,22,0),"")</f>
        <v/>
      </c>
      <c r="D30" s="276" t="str">
        <f>IFERROR(+VLOOKUP(B30,インプットシート!C:X,18,0),"")</f>
        <v/>
      </c>
      <c r="F30" s="104" t="s">
        <v>986</v>
      </c>
      <c r="G30" s="104" t="str">
        <f>IFERROR(+VLOOKUP(F30,インプットシート!$C:$X,22,0),"")</f>
        <v/>
      </c>
      <c r="H30" s="276" t="str">
        <f>IFERROR(+VLOOKUP(F30,インプットシート!$C:$X,18,0),"")</f>
        <v/>
      </c>
      <c r="J30" s="104" t="s">
        <v>987</v>
      </c>
      <c r="K30" s="104" t="str">
        <f>IFERROR(+VLOOKUP(J30,インプットシート!$C:$X,22,0),"")</f>
        <v/>
      </c>
      <c r="L30" s="276" t="str">
        <f>IFERROR(+VLOOKUP(J30,インプットシート!$C:$X,18,0),"")</f>
        <v/>
      </c>
      <c r="N30" s="104" t="s">
        <v>988</v>
      </c>
      <c r="O30" s="104" t="str">
        <f>IFERROR(+VLOOKUP(N30,インプットシート!$C:$X,22,0),"")</f>
        <v/>
      </c>
      <c r="P30" s="276" t="str">
        <f>IFERROR(+VLOOKUP(N30,インプットシート!$C:$X,18,0),"")</f>
        <v/>
      </c>
      <c r="R30" s="104" t="s">
        <v>989</v>
      </c>
      <c r="S30" s="104" t="str">
        <f>IFERROR(+VLOOKUP(R30,インプットシート!$C:$X,22,0),"")</f>
        <v/>
      </c>
      <c r="T30" s="276" t="str">
        <f>IFERROR(+VLOOKUP(R30,インプットシート!$C:$X,18,0),"")</f>
        <v/>
      </c>
      <c r="V30" s="104" t="s">
        <v>990</v>
      </c>
      <c r="W30" s="104" t="str">
        <f>IFERROR(+VLOOKUP(V30,インプットシート!$C:$X,22,0),"")</f>
        <v/>
      </c>
      <c r="X30" s="276" t="str">
        <f>IFERROR(+VLOOKUP(V30,インプットシート!$C:$X,18,0),"")</f>
        <v/>
      </c>
      <c r="Z30" s="104" t="s">
        <v>991</v>
      </c>
      <c r="AA30" s="104" t="str">
        <f>IFERROR(+VLOOKUP(Z30,インプットシート!$C:$X,22,0),"")</f>
        <v/>
      </c>
      <c r="AB30" s="276" t="str">
        <f>IFERROR(+VLOOKUP(Z30,インプットシート!$C:$X,18,0),"")</f>
        <v/>
      </c>
      <c r="AD30" s="104" t="s">
        <v>992</v>
      </c>
      <c r="AE30" s="104" t="str">
        <f>IFERROR(+VLOOKUP(AD30,インプットシート!$C:$X,22,0),"")</f>
        <v/>
      </c>
      <c r="AF30" s="276" t="str">
        <f>IFERROR(+VLOOKUP(AD30,インプットシート!$C:$X,18,0),"")</f>
        <v/>
      </c>
      <c r="AH30" s="104" t="s">
        <v>993</v>
      </c>
      <c r="AI30" s="104" t="str">
        <f>IFERROR(+VLOOKUP(AH30,インプットシート!$C:$X,22,0),"")</f>
        <v/>
      </c>
      <c r="AJ30" s="276" t="str">
        <f>IFERROR(+VLOOKUP(AH30,インプットシート!$C:$X,18,0),"")</f>
        <v/>
      </c>
      <c r="AL30" s="104" t="s">
        <v>994</v>
      </c>
      <c r="AM30" s="104" t="str">
        <f>IFERROR(+VLOOKUP(AL30,インプットシート!$C:$X,22,0),"")</f>
        <v/>
      </c>
      <c r="AN30" s="276" t="str">
        <f>IFERROR(+VLOOKUP(AL30,インプットシート!$C:$X,18,0),"")</f>
        <v/>
      </c>
      <c r="AP30" s="104" t="s">
        <v>995</v>
      </c>
      <c r="AQ30" s="104" t="str">
        <f>IFERROR(+VLOOKUP(AP30,インプットシート!$C:$X,22,0),"")</f>
        <v/>
      </c>
      <c r="AR30" s="276" t="str">
        <f>IFERROR(+VLOOKUP(AP30,インプットシート!$C:$X,18,0),"")</f>
        <v/>
      </c>
      <c r="AT30" s="104" t="s">
        <v>996</v>
      </c>
      <c r="AU30" s="104" t="str">
        <f>IFERROR(+VLOOKUP(AT30,インプットシート!$C:$X,22,0),"")</f>
        <v/>
      </c>
      <c r="AV30" s="276" t="str">
        <f>IFERROR(+VLOOKUP(AT30,インプットシート!$C:$X,18,0),"")</f>
        <v/>
      </c>
      <c r="AX30" s="104" t="s">
        <v>997</v>
      </c>
      <c r="AY30" s="104" t="str">
        <f>IFERROR(+VLOOKUP(AX30,インプットシート!$C:$X,22,0),"")</f>
        <v/>
      </c>
      <c r="AZ30" s="276" t="str">
        <f>IFERROR(+VLOOKUP(AX30,インプットシート!$C:$X,18,0),"")</f>
        <v/>
      </c>
      <c r="BB30" s="104" t="s">
        <v>998</v>
      </c>
      <c r="BC30" s="104" t="str">
        <f>IFERROR(+VLOOKUP(BB30,インプットシート!$C:$X,22,0),"")</f>
        <v/>
      </c>
      <c r="BD30" s="276" t="str">
        <f>IFERROR(+VLOOKUP(BB30,インプットシート!$C:$X,18,0),"")</f>
        <v/>
      </c>
      <c r="BF30" s="104" t="s">
        <v>999</v>
      </c>
      <c r="BG30" s="104" t="str">
        <f>IFERROR(+VLOOKUP(BF30,インプットシート!$C:$X,22,0),"")</f>
        <v/>
      </c>
      <c r="BH30" s="276" t="str">
        <f>IFERROR(+VLOOKUP(BF30,インプットシート!$C:$X,18,0),"")</f>
        <v/>
      </c>
      <c r="BJ30" s="104" t="s">
        <v>1000</v>
      </c>
      <c r="BK30" s="104" t="str">
        <f>IFERROR(+VLOOKUP(BJ30,インプットシート!$C:$X,22,0),"")</f>
        <v/>
      </c>
      <c r="BL30" s="276" t="str">
        <f>IFERROR(+VLOOKUP(BJ30,インプットシート!$C:$X,18,0),"")</f>
        <v/>
      </c>
      <c r="BN30" s="104"/>
      <c r="BO30" s="104"/>
      <c r="BP30" s="276"/>
      <c r="BR30" s="104" t="s">
        <v>1001</v>
      </c>
      <c r="BS30" s="104" t="str">
        <f>IFERROR(+VLOOKUP(BR30,インプットシート!$C:$X,22,0),"")</f>
        <v/>
      </c>
      <c r="BT30" s="276" t="str">
        <f>IFERROR(+VLOOKUP(BR30,インプットシート!$C:$X,18,0),"")</f>
        <v/>
      </c>
    </row>
    <row r="31" spans="2:72">
      <c r="B31" s="104" t="s">
        <v>1002</v>
      </c>
      <c r="C31" s="104" t="str">
        <f>IFERROR(+VLOOKUP(B31,インプットシート!C:X,22,0),"")</f>
        <v/>
      </c>
      <c r="D31" s="276" t="str">
        <f>IFERROR(+VLOOKUP(B31,インプットシート!C:X,18,0),"")</f>
        <v/>
      </c>
      <c r="F31" s="104" t="s">
        <v>1003</v>
      </c>
      <c r="G31" s="104" t="str">
        <f>IFERROR(+VLOOKUP(F31,インプットシート!$C:$X,22,0),"")</f>
        <v/>
      </c>
      <c r="H31" s="276" t="str">
        <f>IFERROR(+VLOOKUP(F31,インプットシート!$C:$X,18,0),"")</f>
        <v/>
      </c>
      <c r="J31" s="104" t="s">
        <v>1004</v>
      </c>
      <c r="K31" s="104" t="str">
        <f>IFERROR(+VLOOKUP(J31,インプットシート!$C:$X,22,0),"")</f>
        <v/>
      </c>
      <c r="L31" s="276" t="str">
        <f>IFERROR(+VLOOKUP(J31,インプットシート!$C:$X,18,0),"")</f>
        <v/>
      </c>
      <c r="N31" s="104" t="s">
        <v>1005</v>
      </c>
      <c r="O31" s="104" t="str">
        <f>IFERROR(+VLOOKUP(N31,インプットシート!$C:$X,22,0),"")</f>
        <v/>
      </c>
      <c r="P31" s="276" t="str">
        <f>IFERROR(+VLOOKUP(N31,インプットシート!$C:$X,18,0),"")</f>
        <v/>
      </c>
      <c r="R31" s="104" t="s">
        <v>1006</v>
      </c>
      <c r="S31" s="104" t="str">
        <f>IFERROR(+VLOOKUP(R31,インプットシート!$C:$X,22,0),"")</f>
        <v/>
      </c>
      <c r="T31" s="276" t="str">
        <f>IFERROR(+VLOOKUP(R31,インプットシート!$C:$X,18,0),"")</f>
        <v/>
      </c>
      <c r="V31" s="104" t="s">
        <v>1007</v>
      </c>
      <c r="W31" s="104" t="str">
        <f>IFERROR(+VLOOKUP(V31,インプットシート!$C:$X,22,0),"")</f>
        <v/>
      </c>
      <c r="X31" s="276" t="str">
        <f>IFERROR(+VLOOKUP(V31,インプットシート!$C:$X,18,0),"")</f>
        <v/>
      </c>
      <c r="Z31" s="104" t="s">
        <v>1008</v>
      </c>
      <c r="AA31" s="104" t="str">
        <f>IFERROR(+VLOOKUP(Z31,インプットシート!$C:$X,22,0),"")</f>
        <v/>
      </c>
      <c r="AB31" s="276" t="str">
        <f>IFERROR(+VLOOKUP(Z31,インプットシート!$C:$X,18,0),"")</f>
        <v/>
      </c>
      <c r="AD31" s="104" t="s">
        <v>1009</v>
      </c>
      <c r="AE31" s="104" t="str">
        <f>IFERROR(+VLOOKUP(AD31,インプットシート!$C:$X,22,0),"")</f>
        <v/>
      </c>
      <c r="AF31" s="276" t="str">
        <f>IFERROR(+VLOOKUP(AD31,インプットシート!$C:$X,18,0),"")</f>
        <v/>
      </c>
      <c r="AH31" s="104" t="s">
        <v>1010</v>
      </c>
      <c r="AI31" s="104" t="str">
        <f>IFERROR(+VLOOKUP(AH31,インプットシート!$C:$X,22,0),"")</f>
        <v/>
      </c>
      <c r="AJ31" s="276" t="str">
        <f>IFERROR(+VLOOKUP(AH31,インプットシート!$C:$X,18,0),"")</f>
        <v/>
      </c>
      <c r="AL31" s="104" t="s">
        <v>1011</v>
      </c>
      <c r="AM31" s="104" t="str">
        <f>IFERROR(+VLOOKUP(AL31,インプットシート!$C:$X,22,0),"")</f>
        <v/>
      </c>
      <c r="AN31" s="276" t="str">
        <f>IFERROR(+VLOOKUP(AL31,インプットシート!$C:$X,18,0),"")</f>
        <v/>
      </c>
      <c r="AP31" s="104" t="s">
        <v>1012</v>
      </c>
      <c r="AQ31" s="104" t="str">
        <f>IFERROR(+VLOOKUP(AP31,インプットシート!$C:$X,22,0),"")</f>
        <v/>
      </c>
      <c r="AR31" s="276" t="str">
        <f>IFERROR(+VLOOKUP(AP31,インプットシート!$C:$X,18,0),"")</f>
        <v/>
      </c>
      <c r="AT31" s="104" t="s">
        <v>1013</v>
      </c>
      <c r="AU31" s="104" t="str">
        <f>IFERROR(+VLOOKUP(AT31,インプットシート!$C:$X,22,0),"")</f>
        <v/>
      </c>
      <c r="AV31" s="276" t="str">
        <f>IFERROR(+VLOOKUP(AT31,インプットシート!$C:$X,18,0),"")</f>
        <v/>
      </c>
      <c r="AX31" s="104" t="s">
        <v>1014</v>
      </c>
      <c r="AY31" s="104" t="str">
        <f>IFERROR(+VLOOKUP(AX31,インプットシート!$C:$X,22,0),"")</f>
        <v/>
      </c>
      <c r="AZ31" s="276" t="str">
        <f>IFERROR(+VLOOKUP(AX31,インプットシート!$C:$X,18,0),"")</f>
        <v/>
      </c>
      <c r="BB31" s="104" t="s">
        <v>1015</v>
      </c>
      <c r="BC31" s="104" t="str">
        <f>IFERROR(+VLOOKUP(BB31,インプットシート!$C:$X,22,0),"")</f>
        <v/>
      </c>
      <c r="BD31" s="276" t="str">
        <f>IFERROR(+VLOOKUP(BB31,インプットシート!$C:$X,18,0),"")</f>
        <v/>
      </c>
      <c r="BF31" s="104" t="s">
        <v>1016</v>
      </c>
      <c r="BG31" s="104" t="str">
        <f>IFERROR(+VLOOKUP(BF31,インプットシート!$C:$X,22,0),"")</f>
        <v/>
      </c>
      <c r="BH31" s="276" t="str">
        <f>IFERROR(+VLOOKUP(BF31,インプットシート!$C:$X,18,0),"")</f>
        <v/>
      </c>
      <c r="BJ31" s="104" t="s">
        <v>1017</v>
      </c>
      <c r="BK31" s="104" t="str">
        <f>IFERROR(+VLOOKUP(BJ31,インプットシート!$C:$X,22,0),"")</f>
        <v/>
      </c>
      <c r="BL31" s="276" t="str">
        <f>IFERROR(+VLOOKUP(BJ31,インプットシート!$C:$X,18,0),"")</f>
        <v/>
      </c>
      <c r="BN31" s="104"/>
      <c r="BO31" s="104"/>
      <c r="BP31" s="276"/>
      <c r="BR31" s="104" t="s">
        <v>1018</v>
      </c>
      <c r="BS31" s="104" t="str">
        <f>IFERROR(+VLOOKUP(BR31,インプットシート!$C:$X,22,0),"")</f>
        <v/>
      </c>
      <c r="BT31" s="276" t="str">
        <f>IFERROR(+VLOOKUP(BR31,インプットシート!$C:$X,18,0),"")</f>
        <v/>
      </c>
    </row>
    <row r="32" spans="2:72">
      <c r="B32" s="104" t="s">
        <v>1019</v>
      </c>
      <c r="C32" s="104" t="str">
        <f>IFERROR(+VLOOKUP(B32,インプットシート!C:X,22,0),"")</f>
        <v/>
      </c>
      <c r="D32" s="276" t="str">
        <f>IFERROR(+VLOOKUP(B32,インプットシート!C:X,18,0),"")</f>
        <v/>
      </c>
      <c r="F32" s="104" t="s">
        <v>1020</v>
      </c>
      <c r="G32" s="104" t="str">
        <f>IFERROR(+VLOOKUP(F32,インプットシート!$C:$X,22,0),"")</f>
        <v/>
      </c>
      <c r="H32" s="276" t="str">
        <f>IFERROR(+VLOOKUP(F32,インプットシート!$C:$X,18,0),"")</f>
        <v/>
      </c>
      <c r="J32" s="104" t="s">
        <v>1021</v>
      </c>
      <c r="K32" s="104" t="str">
        <f>IFERROR(+VLOOKUP(J32,インプットシート!$C:$X,22,0),"")</f>
        <v/>
      </c>
      <c r="L32" s="276" t="str">
        <f>IFERROR(+VLOOKUP(J32,インプットシート!$C:$X,18,0),"")</f>
        <v/>
      </c>
      <c r="N32" s="104" t="s">
        <v>1022</v>
      </c>
      <c r="O32" s="104" t="str">
        <f>IFERROR(+VLOOKUP(N32,インプットシート!$C:$X,22,0),"")</f>
        <v/>
      </c>
      <c r="P32" s="276" t="str">
        <f>IFERROR(+VLOOKUP(N32,インプットシート!$C:$X,18,0),"")</f>
        <v/>
      </c>
      <c r="R32" s="104" t="s">
        <v>1023</v>
      </c>
      <c r="S32" s="104" t="str">
        <f>IFERROR(+VLOOKUP(R32,インプットシート!$C:$X,22,0),"")</f>
        <v/>
      </c>
      <c r="T32" s="276" t="str">
        <f>IFERROR(+VLOOKUP(R32,インプットシート!$C:$X,18,0),"")</f>
        <v/>
      </c>
      <c r="V32" s="104" t="s">
        <v>1024</v>
      </c>
      <c r="W32" s="104" t="str">
        <f>IFERROR(+VLOOKUP(V32,インプットシート!$C:$X,22,0),"")</f>
        <v/>
      </c>
      <c r="X32" s="276" t="str">
        <f>IFERROR(+VLOOKUP(V32,インプットシート!$C:$X,18,0),"")</f>
        <v/>
      </c>
      <c r="Z32" s="104" t="s">
        <v>1025</v>
      </c>
      <c r="AA32" s="104" t="str">
        <f>IFERROR(+VLOOKUP(Z32,インプットシート!$C:$X,22,0),"")</f>
        <v/>
      </c>
      <c r="AB32" s="276" t="str">
        <f>IFERROR(+VLOOKUP(Z32,インプットシート!$C:$X,18,0),"")</f>
        <v/>
      </c>
      <c r="AD32" s="104" t="s">
        <v>1026</v>
      </c>
      <c r="AE32" s="104" t="str">
        <f>IFERROR(+VLOOKUP(AD32,インプットシート!$C:$X,22,0),"")</f>
        <v/>
      </c>
      <c r="AF32" s="276" t="str">
        <f>IFERROR(+VLOOKUP(AD32,インプットシート!$C:$X,18,0),"")</f>
        <v/>
      </c>
      <c r="AH32" s="104" t="s">
        <v>1027</v>
      </c>
      <c r="AI32" s="104" t="str">
        <f>IFERROR(+VLOOKUP(AH32,インプットシート!$C:$X,22,0),"")</f>
        <v/>
      </c>
      <c r="AJ32" s="276" t="str">
        <f>IFERROR(+VLOOKUP(AH32,インプットシート!$C:$X,18,0),"")</f>
        <v/>
      </c>
      <c r="AL32" s="104" t="s">
        <v>1028</v>
      </c>
      <c r="AM32" s="104" t="str">
        <f>IFERROR(+VLOOKUP(AL32,インプットシート!$C:$X,22,0),"")</f>
        <v/>
      </c>
      <c r="AN32" s="276" t="str">
        <f>IFERROR(+VLOOKUP(AL32,インプットシート!$C:$X,18,0),"")</f>
        <v/>
      </c>
      <c r="AP32" s="104" t="s">
        <v>1029</v>
      </c>
      <c r="AQ32" s="104" t="str">
        <f>IFERROR(+VLOOKUP(AP32,インプットシート!$C:$X,22,0),"")</f>
        <v/>
      </c>
      <c r="AR32" s="276" t="str">
        <f>IFERROR(+VLOOKUP(AP32,インプットシート!$C:$X,18,0),"")</f>
        <v/>
      </c>
      <c r="AT32" s="104" t="s">
        <v>1030</v>
      </c>
      <c r="AU32" s="104" t="str">
        <f>IFERROR(+VLOOKUP(AT32,インプットシート!$C:$X,22,0),"")</f>
        <v/>
      </c>
      <c r="AV32" s="276" t="str">
        <f>IFERROR(+VLOOKUP(AT32,インプットシート!$C:$X,18,0),"")</f>
        <v/>
      </c>
      <c r="AX32" s="104" t="s">
        <v>1031</v>
      </c>
      <c r="AY32" s="104" t="str">
        <f>IFERROR(+VLOOKUP(AX32,インプットシート!$C:$X,22,0),"")</f>
        <v/>
      </c>
      <c r="AZ32" s="276" t="str">
        <f>IFERROR(+VLOOKUP(AX32,インプットシート!$C:$X,18,0),"")</f>
        <v/>
      </c>
      <c r="BB32" s="104" t="s">
        <v>1032</v>
      </c>
      <c r="BC32" s="104" t="str">
        <f>IFERROR(+VLOOKUP(BB32,インプットシート!$C:$X,22,0),"")</f>
        <v/>
      </c>
      <c r="BD32" s="276" t="str">
        <f>IFERROR(+VLOOKUP(BB32,インプットシート!$C:$X,18,0),"")</f>
        <v/>
      </c>
      <c r="BF32" s="104" t="s">
        <v>1033</v>
      </c>
      <c r="BG32" s="104" t="str">
        <f>IFERROR(+VLOOKUP(BF32,インプットシート!$C:$X,22,0),"")</f>
        <v/>
      </c>
      <c r="BH32" s="276" t="str">
        <f>IFERROR(+VLOOKUP(BF32,インプットシート!$C:$X,18,0),"")</f>
        <v/>
      </c>
      <c r="BJ32" s="104" t="s">
        <v>1034</v>
      </c>
      <c r="BK32" s="104" t="str">
        <f>IFERROR(+VLOOKUP(BJ32,インプットシート!$C:$X,22,0),"")</f>
        <v/>
      </c>
      <c r="BL32" s="276" t="str">
        <f>IFERROR(+VLOOKUP(BJ32,インプットシート!$C:$X,18,0),"")</f>
        <v/>
      </c>
      <c r="BN32" s="104"/>
      <c r="BO32" s="104"/>
      <c r="BP32" s="276"/>
      <c r="BR32" s="104" t="s">
        <v>1035</v>
      </c>
      <c r="BS32" s="104" t="str">
        <f>IFERROR(+VLOOKUP(BR32,インプットシート!$C:$X,22,0),"")</f>
        <v/>
      </c>
      <c r="BT32" s="276" t="str">
        <f>IFERROR(+VLOOKUP(BR32,インプットシート!$C:$X,18,0),"")</f>
        <v/>
      </c>
    </row>
    <row r="33" spans="2:72">
      <c r="B33" s="104" t="s">
        <v>1036</v>
      </c>
      <c r="C33" s="104" t="str">
        <f>IFERROR(+VLOOKUP(B33,インプットシート!C:X,22,0),"")</f>
        <v/>
      </c>
      <c r="D33" s="276" t="str">
        <f>IFERROR(+VLOOKUP(B33,インプットシート!C:X,18,0),"")</f>
        <v/>
      </c>
      <c r="F33" s="104" t="s">
        <v>1037</v>
      </c>
      <c r="G33" s="104" t="str">
        <f>IFERROR(+VLOOKUP(F33,インプットシート!$C:$X,22,0),"")</f>
        <v/>
      </c>
      <c r="H33" s="276" t="str">
        <f>IFERROR(+VLOOKUP(F33,インプットシート!$C:$X,18,0),"")</f>
        <v/>
      </c>
      <c r="J33" s="104" t="s">
        <v>1038</v>
      </c>
      <c r="K33" s="104" t="str">
        <f>IFERROR(+VLOOKUP(J33,インプットシート!$C:$X,22,0),"")</f>
        <v/>
      </c>
      <c r="L33" s="276" t="str">
        <f>IFERROR(+VLOOKUP(J33,インプットシート!$C:$X,18,0),"")</f>
        <v/>
      </c>
      <c r="N33" s="104"/>
      <c r="O33" s="104"/>
      <c r="P33" s="276"/>
      <c r="R33" s="104"/>
      <c r="S33" s="104"/>
      <c r="T33" s="276"/>
      <c r="V33" s="104"/>
      <c r="W33" s="104"/>
      <c r="X33" s="276"/>
      <c r="Z33" s="104" t="s">
        <v>1039</v>
      </c>
      <c r="AA33" s="104" t="str">
        <f>IFERROR(+VLOOKUP(Z33,インプットシート!$C:$X,22,0),"")</f>
        <v/>
      </c>
      <c r="AB33" s="276" t="str">
        <f>IFERROR(+VLOOKUP(Z33,インプットシート!$C:$X,18,0),"")</f>
        <v/>
      </c>
      <c r="AD33" s="104"/>
      <c r="AE33" s="104"/>
      <c r="AF33" s="276"/>
      <c r="AH33" s="104"/>
      <c r="AI33" s="104"/>
      <c r="AJ33" s="276"/>
      <c r="AL33" s="104" t="s">
        <v>1040</v>
      </c>
      <c r="AM33" s="104" t="str">
        <f>IFERROR(+VLOOKUP(AL33,インプットシート!$C:$X,22,0),"")</f>
        <v/>
      </c>
      <c r="AN33" s="276" t="str">
        <f>IFERROR(+VLOOKUP(AL33,インプットシート!$C:$X,18,0),"")</f>
        <v/>
      </c>
      <c r="AP33" s="104" t="s">
        <v>1041</v>
      </c>
      <c r="AQ33" s="104" t="str">
        <f>IFERROR(+VLOOKUP(AP33,インプットシート!$C:$X,22,0),"")</f>
        <v/>
      </c>
      <c r="AR33" s="276" t="str">
        <f>IFERROR(+VLOOKUP(AP33,インプットシート!$C:$X,18,0),"")</f>
        <v/>
      </c>
      <c r="AT33" s="104" t="s">
        <v>1042</v>
      </c>
      <c r="AU33" s="104" t="str">
        <f>IFERROR(+VLOOKUP(AT33,インプットシート!$C:$X,22,0),"")</f>
        <v/>
      </c>
      <c r="AV33" s="276" t="str">
        <f>IFERROR(+VLOOKUP(AT33,インプットシート!$C:$X,18,0),"")</f>
        <v/>
      </c>
      <c r="AX33" s="104"/>
      <c r="AY33" s="104"/>
      <c r="AZ33" s="276"/>
      <c r="BB33" s="104" t="s">
        <v>1043</v>
      </c>
      <c r="BC33" s="104" t="str">
        <f>IFERROR(+VLOOKUP(BB33,インプットシート!$C:$X,22,0),"")</f>
        <v/>
      </c>
      <c r="BD33" s="276" t="str">
        <f>IFERROR(+VLOOKUP(BB33,インプットシート!$C:$X,18,0),"")</f>
        <v/>
      </c>
      <c r="BF33" s="104"/>
      <c r="BG33" s="104"/>
      <c r="BH33" s="276"/>
      <c r="BJ33" s="104"/>
      <c r="BK33" s="104"/>
      <c r="BL33" s="276"/>
      <c r="BN33" s="104"/>
      <c r="BO33" s="104"/>
      <c r="BP33" s="276"/>
      <c r="BR33" s="104" t="s">
        <v>1044</v>
      </c>
      <c r="BS33" s="104" t="str">
        <f>IFERROR(+VLOOKUP(BR33,インプットシート!$C:$X,22,0),"")</f>
        <v/>
      </c>
      <c r="BT33" s="276" t="str">
        <f>IFERROR(+VLOOKUP(BR33,インプットシート!$C:$X,18,0),"")</f>
        <v/>
      </c>
    </row>
    <row r="34" spans="2:72">
      <c r="B34" s="104" t="s">
        <v>1045</v>
      </c>
      <c r="C34" s="104" t="str">
        <f>IFERROR(+VLOOKUP(B34,インプットシート!C:X,22,0),"")</f>
        <v/>
      </c>
      <c r="D34" s="276" t="str">
        <f>IFERROR(+VLOOKUP(B34,インプットシート!C:X,18,0),"")</f>
        <v/>
      </c>
      <c r="F34" s="104" t="s">
        <v>1046</v>
      </c>
      <c r="G34" s="104" t="str">
        <f>IFERROR(+VLOOKUP(F34,インプットシート!$C:$X,22,0),"")</f>
        <v/>
      </c>
      <c r="H34" s="276" t="str">
        <f>IFERROR(+VLOOKUP(F34,インプットシート!$C:$X,18,0),"")</f>
        <v/>
      </c>
      <c r="J34" s="104" t="s">
        <v>1047</v>
      </c>
      <c r="K34" s="104" t="str">
        <f>IFERROR(+VLOOKUP(J34,インプットシート!$C:$X,22,0),"")</f>
        <v/>
      </c>
      <c r="L34" s="276" t="str">
        <f>IFERROR(+VLOOKUP(J34,インプットシート!$C:$X,18,0),"")</f>
        <v/>
      </c>
      <c r="N34" s="104"/>
      <c r="O34" s="104"/>
      <c r="P34" s="276"/>
      <c r="R34" s="104"/>
      <c r="S34" s="104"/>
      <c r="T34" s="276"/>
      <c r="V34" s="104"/>
      <c r="W34" s="104"/>
      <c r="X34" s="276"/>
      <c r="Z34" s="104" t="s">
        <v>1048</v>
      </c>
      <c r="AA34" s="104" t="str">
        <f>IFERROR(+VLOOKUP(Z34,インプットシート!$C:$X,22,0),"")</f>
        <v/>
      </c>
      <c r="AB34" s="276" t="str">
        <f>IFERROR(+VLOOKUP(Z34,インプットシート!$C:$X,18,0),"")</f>
        <v/>
      </c>
      <c r="AD34" s="104"/>
      <c r="AE34" s="104"/>
      <c r="AF34" s="276"/>
      <c r="AH34" s="104"/>
      <c r="AI34" s="104"/>
      <c r="AJ34" s="276"/>
      <c r="AL34" s="104" t="s">
        <v>1049</v>
      </c>
      <c r="AM34" s="104" t="str">
        <f>IFERROR(+VLOOKUP(AL34,インプットシート!$C:$X,22,0),"")</f>
        <v/>
      </c>
      <c r="AN34" s="276" t="str">
        <f>IFERROR(+VLOOKUP(AL34,インプットシート!$C:$X,18,0),"")</f>
        <v/>
      </c>
      <c r="AP34" s="104" t="s">
        <v>1050</v>
      </c>
      <c r="AQ34" s="104" t="str">
        <f>IFERROR(+VLOOKUP(AP34,インプットシート!$C:$X,22,0),"")</f>
        <v/>
      </c>
      <c r="AR34" s="276" t="str">
        <f>IFERROR(+VLOOKUP(AP34,インプットシート!$C:$X,18,0),"")</f>
        <v/>
      </c>
      <c r="AT34" s="104" t="s">
        <v>1051</v>
      </c>
      <c r="AU34" s="104" t="str">
        <f>IFERROR(+VLOOKUP(AT34,インプットシート!$C:$X,22,0),"")</f>
        <v/>
      </c>
      <c r="AV34" s="276" t="str">
        <f>IFERROR(+VLOOKUP(AT34,インプットシート!$C:$X,18,0),"")</f>
        <v/>
      </c>
      <c r="AX34" s="104"/>
      <c r="AY34" s="104"/>
      <c r="AZ34" s="276"/>
      <c r="BB34" s="104" t="s">
        <v>1052</v>
      </c>
      <c r="BC34" s="104" t="str">
        <f>IFERROR(+VLOOKUP(BB34,インプットシート!$C:$X,22,0),"")</f>
        <v/>
      </c>
      <c r="BD34" s="276" t="str">
        <f>IFERROR(+VLOOKUP(BB34,インプットシート!$C:$X,18,0),"")</f>
        <v/>
      </c>
      <c r="BF34" s="104"/>
      <c r="BG34" s="104"/>
      <c r="BH34" s="276"/>
      <c r="BJ34" s="104"/>
      <c r="BK34" s="104"/>
      <c r="BL34" s="276"/>
      <c r="BN34" s="104"/>
      <c r="BO34" s="104"/>
      <c r="BP34" s="276"/>
      <c r="BR34" s="104" t="s">
        <v>1053</v>
      </c>
      <c r="BS34" s="104" t="str">
        <f>IFERROR(+VLOOKUP(BR34,インプットシート!$C:$X,22,0),"")</f>
        <v/>
      </c>
      <c r="BT34" s="276" t="str">
        <f>IFERROR(+VLOOKUP(BR34,インプットシート!$C:$X,18,0),"")</f>
        <v/>
      </c>
    </row>
    <row r="35" spans="2:72">
      <c r="B35" s="104" t="s">
        <v>1054</v>
      </c>
      <c r="C35" s="104" t="str">
        <f>IFERROR(+VLOOKUP(B35,インプットシート!C:X,22,0),"")</f>
        <v/>
      </c>
      <c r="D35" s="276" t="str">
        <f>IFERROR(+VLOOKUP(B35,インプットシート!C:X,18,0),"")</f>
        <v/>
      </c>
      <c r="F35" s="104" t="s">
        <v>1055</v>
      </c>
      <c r="G35" s="104" t="str">
        <f>IFERROR(+VLOOKUP(F35,インプットシート!$C:$X,22,0),"")</f>
        <v/>
      </c>
      <c r="H35" s="276" t="str">
        <f>IFERROR(+VLOOKUP(F35,インプットシート!$C:$X,18,0),"")</f>
        <v/>
      </c>
      <c r="J35" s="104" t="s">
        <v>1056</v>
      </c>
      <c r="K35" s="104" t="str">
        <f>IFERROR(+VLOOKUP(J35,インプットシート!$C:$X,22,0),"")</f>
        <v/>
      </c>
      <c r="L35" s="276" t="str">
        <f>IFERROR(+VLOOKUP(J35,インプットシート!$C:$X,18,0),"")</f>
        <v/>
      </c>
      <c r="N35" s="104"/>
      <c r="O35" s="104"/>
      <c r="P35" s="276"/>
      <c r="R35" s="104"/>
      <c r="S35" s="104"/>
      <c r="T35" s="276"/>
      <c r="V35" s="104"/>
      <c r="W35" s="104"/>
      <c r="X35" s="276"/>
      <c r="Z35" s="104" t="s">
        <v>1057</v>
      </c>
      <c r="AA35" s="104" t="str">
        <f>IFERROR(+VLOOKUP(Z35,インプットシート!$C:$X,22,0),"")</f>
        <v/>
      </c>
      <c r="AB35" s="276" t="str">
        <f>IFERROR(+VLOOKUP(Z35,インプットシート!$C:$X,18,0),"")</f>
        <v/>
      </c>
      <c r="AD35" s="104"/>
      <c r="AE35" s="104"/>
      <c r="AF35" s="276"/>
      <c r="AH35" s="104"/>
      <c r="AI35" s="104"/>
      <c r="AJ35" s="276"/>
      <c r="AL35" s="104" t="s">
        <v>1058</v>
      </c>
      <c r="AM35" s="104" t="str">
        <f>IFERROR(+VLOOKUP(AL35,インプットシート!$C:$X,22,0),"")</f>
        <v/>
      </c>
      <c r="AN35" s="276" t="str">
        <f>IFERROR(+VLOOKUP(AL35,インプットシート!$C:$X,18,0),"")</f>
        <v/>
      </c>
      <c r="AP35" s="104" t="s">
        <v>1059</v>
      </c>
      <c r="AQ35" s="104" t="str">
        <f>IFERROR(+VLOOKUP(AP35,インプットシート!$C:$X,22,0),"")</f>
        <v/>
      </c>
      <c r="AR35" s="276" t="str">
        <f>IFERROR(+VLOOKUP(AP35,インプットシート!$C:$X,18,0),"")</f>
        <v/>
      </c>
      <c r="AT35" s="104" t="s">
        <v>1060</v>
      </c>
      <c r="AU35" s="104" t="str">
        <f>IFERROR(+VLOOKUP(AT35,インプットシート!$C:$X,22,0),"")</f>
        <v/>
      </c>
      <c r="AV35" s="276" t="str">
        <f>IFERROR(+VLOOKUP(AT35,インプットシート!$C:$X,18,0),"")</f>
        <v/>
      </c>
      <c r="AX35" s="104"/>
      <c r="AY35" s="104"/>
      <c r="AZ35" s="276"/>
      <c r="BB35" s="104" t="s">
        <v>1061</v>
      </c>
      <c r="BC35" s="104" t="str">
        <f>IFERROR(+VLOOKUP(BB35,インプットシート!$C:$X,22,0),"")</f>
        <v/>
      </c>
      <c r="BD35" s="276" t="str">
        <f>IFERROR(+VLOOKUP(BB35,インプットシート!$C:$X,18,0),"")</f>
        <v/>
      </c>
      <c r="BF35" s="104"/>
      <c r="BG35" s="104"/>
      <c r="BH35" s="276"/>
      <c r="BJ35" s="104"/>
      <c r="BK35" s="104"/>
      <c r="BL35" s="276"/>
      <c r="BN35" s="104"/>
      <c r="BO35" s="104"/>
      <c r="BP35" s="276"/>
      <c r="BR35" s="104" t="s">
        <v>1062</v>
      </c>
      <c r="BS35" s="104" t="str">
        <f>IFERROR(+VLOOKUP(BR35,インプットシート!$C:$X,22,0),"")</f>
        <v/>
      </c>
      <c r="BT35" s="276" t="str">
        <f>IFERROR(+VLOOKUP(BR35,インプットシート!$C:$X,18,0),"")</f>
        <v/>
      </c>
    </row>
    <row r="36" spans="2:72">
      <c r="B36" s="104" t="s">
        <v>1063</v>
      </c>
      <c r="C36" s="104" t="str">
        <f>IFERROR(+VLOOKUP(B36,インプットシート!C:X,22,0),"")</f>
        <v/>
      </c>
      <c r="D36" s="276" t="str">
        <f>IFERROR(+VLOOKUP(B36,インプットシート!C:X,18,0),"")</f>
        <v/>
      </c>
      <c r="F36" s="104" t="s">
        <v>1064</v>
      </c>
      <c r="G36" s="104" t="str">
        <f>IFERROR(+VLOOKUP(F36,インプットシート!$C:$X,22,0),"")</f>
        <v/>
      </c>
      <c r="H36" s="276" t="str">
        <f>IFERROR(+VLOOKUP(F36,インプットシート!$C:$X,18,0),"")</f>
        <v/>
      </c>
      <c r="J36" s="104" t="s">
        <v>1065</v>
      </c>
      <c r="K36" s="104" t="str">
        <f>IFERROR(+VLOOKUP(J36,インプットシート!$C:$X,22,0),"")</f>
        <v/>
      </c>
      <c r="L36" s="276" t="str">
        <f>IFERROR(+VLOOKUP(J36,インプットシート!$C:$X,18,0),"")</f>
        <v/>
      </c>
      <c r="N36" s="104"/>
      <c r="O36" s="104"/>
      <c r="P36" s="276"/>
      <c r="R36" s="104"/>
      <c r="S36" s="104"/>
      <c r="T36" s="276"/>
      <c r="V36" s="104"/>
      <c r="W36" s="104"/>
      <c r="X36" s="276"/>
      <c r="Z36" s="104" t="s">
        <v>1066</v>
      </c>
      <c r="AA36" s="104" t="str">
        <f>IFERROR(+VLOOKUP(Z36,インプットシート!$C:$X,22,0),"")</f>
        <v/>
      </c>
      <c r="AB36" s="276" t="str">
        <f>IFERROR(+VLOOKUP(Z36,インプットシート!$C:$X,18,0),"")</f>
        <v/>
      </c>
      <c r="AD36" s="104"/>
      <c r="AE36" s="104"/>
      <c r="AF36" s="276"/>
      <c r="AH36" s="104"/>
      <c r="AI36" s="104"/>
      <c r="AJ36" s="276"/>
      <c r="AL36" s="104" t="s">
        <v>1067</v>
      </c>
      <c r="AM36" s="104" t="str">
        <f>IFERROR(+VLOOKUP(AL36,インプットシート!$C:$X,22,0),"")</f>
        <v/>
      </c>
      <c r="AN36" s="276" t="str">
        <f>IFERROR(+VLOOKUP(AL36,インプットシート!$C:$X,18,0),"")</f>
        <v/>
      </c>
      <c r="AP36" s="104" t="s">
        <v>1068</v>
      </c>
      <c r="AQ36" s="104" t="str">
        <f>IFERROR(+VLOOKUP(AP36,インプットシート!$C:$X,22,0),"")</f>
        <v/>
      </c>
      <c r="AR36" s="276" t="str">
        <f>IFERROR(+VLOOKUP(AP36,インプットシート!$C:$X,18,0),"")</f>
        <v/>
      </c>
      <c r="AT36" s="104" t="s">
        <v>1069</v>
      </c>
      <c r="AU36" s="104" t="str">
        <f>IFERROR(+VLOOKUP(AT36,インプットシート!$C:$X,22,0),"")</f>
        <v/>
      </c>
      <c r="AV36" s="276" t="str">
        <f>IFERROR(+VLOOKUP(AT36,インプットシート!$C:$X,18,0),"")</f>
        <v/>
      </c>
      <c r="AX36" s="104"/>
      <c r="AY36" s="104"/>
      <c r="AZ36" s="276"/>
      <c r="BB36" s="104" t="s">
        <v>1070</v>
      </c>
      <c r="BC36" s="104" t="str">
        <f>IFERROR(+VLOOKUP(BB36,インプットシート!$C:$X,22,0),"")</f>
        <v/>
      </c>
      <c r="BD36" s="276" t="str">
        <f>IFERROR(+VLOOKUP(BB36,インプットシート!$C:$X,18,0),"")</f>
        <v/>
      </c>
      <c r="BF36" s="104"/>
      <c r="BG36" s="104"/>
      <c r="BH36" s="276"/>
      <c r="BJ36" s="104"/>
      <c r="BK36" s="104"/>
      <c r="BL36" s="276"/>
      <c r="BN36" s="104"/>
      <c r="BO36" s="104"/>
      <c r="BP36" s="276"/>
      <c r="BR36" s="104" t="s">
        <v>1071</v>
      </c>
      <c r="BS36" s="104" t="str">
        <f>IFERROR(+VLOOKUP(BR36,インプットシート!$C:$X,22,0),"")</f>
        <v/>
      </c>
      <c r="BT36" s="276" t="str">
        <f>IFERROR(+VLOOKUP(BR36,インプットシート!$C:$X,18,0),"")</f>
        <v/>
      </c>
    </row>
    <row r="37" spans="2:72">
      <c r="B37" s="104" t="s">
        <v>1072</v>
      </c>
      <c r="C37" s="104" t="str">
        <f>IFERROR(+VLOOKUP(B37,インプットシート!C:X,22,0),"")</f>
        <v/>
      </c>
      <c r="D37" s="276" t="str">
        <f>IFERROR(+VLOOKUP(B37,インプットシート!C:X,18,0),"")</f>
        <v/>
      </c>
      <c r="F37" s="104" t="s">
        <v>1073</v>
      </c>
      <c r="G37" s="104" t="str">
        <f>IFERROR(+VLOOKUP(F37,インプットシート!$C:$X,22,0),"")</f>
        <v/>
      </c>
      <c r="H37" s="276" t="str">
        <f>IFERROR(+VLOOKUP(F37,インプットシート!$C:$X,18,0),"")</f>
        <v/>
      </c>
      <c r="J37" s="104" t="s">
        <v>1074</v>
      </c>
      <c r="K37" s="104" t="str">
        <f>IFERROR(+VLOOKUP(J37,インプットシート!$C:$X,22,0),"")</f>
        <v/>
      </c>
      <c r="L37" s="276" t="str">
        <f>IFERROR(+VLOOKUP(J37,インプットシート!$C:$X,18,0),"")</f>
        <v/>
      </c>
      <c r="N37" s="104"/>
      <c r="O37" s="104"/>
      <c r="P37" s="276"/>
      <c r="R37" s="104"/>
      <c r="S37" s="104"/>
      <c r="T37" s="276"/>
      <c r="V37" s="104"/>
      <c r="W37" s="104"/>
      <c r="X37" s="276"/>
      <c r="Z37" s="104" t="s">
        <v>1075</v>
      </c>
      <c r="AA37" s="104" t="str">
        <f>IFERROR(+VLOOKUP(Z37,インプットシート!$C:$X,22,0),"")</f>
        <v/>
      </c>
      <c r="AB37" s="276" t="str">
        <f>IFERROR(+VLOOKUP(Z37,インプットシート!$C:$X,18,0),"")</f>
        <v/>
      </c>
      <c r="AD37" s="104"/>
      <c r="AE37" s="104"/>
      <c r="AF37" s="276"/>
      <c r="AH37" s="104"/>
      <c r="AI37" s="104"/>
      <c r="AJ37" s="276"/>
      <c r="AL37" s="104" t="s">
        <v>1076</v>
      </c>
      <c r="AM37" s="104" t="str">
        <f>IFERROR(+VLOOKUP(AL37,インプットシート!$C:$X,22,0),"")</f>
        <v/>
      </c>
      <c r="AN37" s="276" t="str">
        <f>IFERROR(+VLOOKUP(AL37,インプットシート!$C:$X,18,0),"")</f>
        <v/>
      </c>
      <c r="AP37" s="104" t="s">
        <v>1077</v>
      </c>
      <c r="AQ37" s="104" t="str">
        <f>IFERROR(+VLOOKUP(AP37,インプットシート!$C:$X,22,0),"")</f>
        <v/>
      </c>
      <c r="AR37" s="276" t="str">
        <f>IFERROR(+VLOOKUP(AP37,インプットシート!$C:$X,18,0),"")</f>
        <v/>
      </c>
      <c r="AT37" s="104" t="s">
        <v>1078</v>
      </c>
      <c r="AU37" s="104" t="str">
        <f>IFERROR(+VLOOKUP(AT37,インプットシート!$C:$X,22,0),"")</f>
        <v/>
      </c>
      <c r="AV37" s="276" t="str">
        <f>IFERROR(+VLOOKUP(AT37,インプットシート!$C:$X,18,0),"")</f>
        <v/>
      </c>
      <c r="AX37" s="104"/>
      <c r="AY37" s="104"/>
      <c r="AZ37" s="276"/>
      <c r="BB37" s="104" t="s">
        <v>1079</v>
      </c>
      <c r="BC37" s="104" t="str">
        <f>IFERROR(+VLOOKUP(BB37,インプットシート!$C:$X,22,0),"")</f>
        <v/>
      </c>
      <c r="BD37" s="276" t="str">
        <f>IFERROR(+VLOOKUP(BB37,インプットシート!$C:$X,18,0),"")</f>
        <v/>
      </c>
      <c r="BF37" s="104"/>
      <c r="BG37" s="104"/>
      <c r="BH37" s="276"/>
      <c r="BJ37" s="104"/>
      <c r="BK37" s="104"/>
      <c r="BL37" s="276"/>
      <c r="BN37" s="104"/>
      <c r="BO37" s="104"/>
      <c r="BP37" s="276"/>
      <c r="BR37" s="104" t="s">
        <v>1080</v>
      </c>
      <c r="BS37" s="104" t="str">
        <f>IFERROR(+VLOOKUP(BR37,インプットシート!$C:$X,22,0),"")</f>
        <v/>
      </c>
      <c r="BT37" s="276" t="str">
        <f>IFERROR(+VLOOKUP(BR37,インプットシート!$C:$X,18,0),"")</f>
        <v/>
      </c>
    </row>
    <row r="38" spans="2:72">
      <c r="B38" s="104" t="s">
        <v>1081</v>
      </c>
      <c r="C38" s="104" t="str">
        <f>IFERROR(+VLOOKUP(B38,インプットシート!C:X,22,0),"")</f>
        <v/>
      </c>
      <c r="D38" s="276" t="str">
        <f>IFERROR(+VLOOKUP(B38,インプットシート!C:X,18,0),"")</f>
        <v/>
      </c>
      <c r="F38" s="104" t="s">
        <v>1082</v>
      </c>
      <c r="G38" s="104" t="str">
        <f>IFERROR(+VLOOKUP(F38,インプットシート!$C:$X,22,0),"")</f>
        <v/>
      </c>
      <c r="H38" s="276" t="str">
        <f>IFERROR(+VLOOKUP(F38,インプットシート!$C:$X,18,0),"")</f>
        <v/>
      </c>
      <c r="J38" s="104" t="s">
        <v>1083</v>
      </c>
      <c r="K38" s="104" t="str">
        <f>IFERROR(+VLOOKUP(J38,インプットシート!$C:$X,22,0),"")</f>
        <v/>
      </c>
      <c r="L38" s="276" t="str">
        <f>IFERROR(+VLOOKUP(J38,インプットシート!$C:$X,18,0),"")</f>
        <v/>
      </c>
      <c r="N38" s="104"/>
      <c r="O38" s="104"/>
      <c r="P38" s="276"/>
      <c r="R38" s="104"/>
      <c r="S38" s="104"/>
      <c r="T38" s="276"/>
      <c r="V38" s="104"/>
      <c r="W38" s="104"/>
      <c r="X38" s="276"/>
      <c r="Z38" s="104" t="s">
        <v>1084</v>
      </c>
      <c r="AA38" s="104" t="str">
        <f>IFERROR(+VLOOKUP(Z38,インプットシート!$C:$X,22,0),"")</f>
        <v/>
      </c>
      <c r="AB38" s="276" t="str">
        <f>IFERROR(+VLOOKUP(Z38,インプットシート!$C:$X,18,0),"")</f>
        <v/>
      </c>
      <c r="AD38" s="104"/>
      <c r="AE38" s="104"/>
      <c r="AF38" s="276"/>
      <c r="AH38" s="104"/>
      <c r="AI38" s="104"/>
      <c r="AJ38" s="276"/>
      <c r="AL38" s="104" t="s">
        <v>1085</v>
      </c>
      <c r="AM38" s="104" t="str">
        <f>IFERROR(+VLOOKUP(AL38,インプットシート!$C:$X,22,0),"")</f>
        <v/>
      </c>
      <c r="AN38" s="276" t="str">
        <f>IFERROR(+VLOOKUP(AL38,インプットシート!$C:$X,18,0),"")</f>
        <v/>
      </c>
      <c r="AP38" s="104" t="s">
        <v>1086</v>
      </c>
      <c r="AQ38" s="104" t="str">
        <f>IFERROR(+VLOOKUP(AP38,インプットシート!$C:$X,22,0),"")</f>
        <v/>
      </c>
      <c r="AR38" s="276" t="str">
        <f>IFERROR(+VLOOKUP(AP38,インプットシート!$C:$X,18,0),"")</f>
        <v/>
      </c>
      <c r="AT38" s="104" t="s">
        <v>1087</v>
      </c>
      <c r="AU38" s="104" t="str">
        <f>IFERROR(+VLOOKUP(AT38,インプットシート!$C:$X,22,0),"")</f>
        <v/>
      </c>
      <c r="AV38" s="276" t="str">
        <f>IFERROR(+VLOOKUP(AT38,インプットシート!$C:$X,18,0),"")</f>
        <v/>
      </c>
      <c r="AX38" s="104"/>
      <c r="AY38" s="104"/>
      <c r="AZ38" s="276"/>
      <c r="BB38" s="104" t="s">
        <v>1088</v>
      </c>
      <c r="BC38" s="104" t="str">
        <f>IFERROR(+VLOOKUP(BB38,インプットシート!$C:$X,22,0),"")</f>
        <v/>
      </c>
      <c r="BD38" s="276" t="str">
        <f>IFERROR(+VLOOKUP(BB38,インプットシート!$C:$X,18,0),"")</f>
        <v/>
      </c>
      <c r="BF38" s="104"/>
      <c r="BG38" s="104"/>
      <c r="BH38" s="276"/>
      <c r="BJ38" s="104"/>
      <c r="BK38" s="104"/>
      <c r="BL38" s="276"/>
      <c r="BN38" s="104"/>
      <c r="BO38" s="104"/>
      <c r="BP38" s="276"/>
      <c r="BR38" s="104" t="s">
        <v>1089</v>
      </c>
      <c r="BS38" s="104" t="str">
        <f>IFERROR(+VLOOKUP(BR38,インプットシート!$C:$X,22,0),"")</f>
        <v/>
      </c>
      <c r="BT38" s="276" t="str">
        <f>IFERROR(+VLOOKUP(BR38,インプットシート!$C:$X,18,0),"")</f>
        <v/>
      </c>
    </row>
    <row r="39" spans="2:72">
      <c r="B39" s="104" t="s">
        <v>1090</v>
      </c>
      <c r="C39" s="104" t="str">
        <f>IFERROR(+VLOOKUP(B39,インプットシート!C:X,22,0),"")</f>
        <v/>
      </c>
      <c r="D39" s="276" t="str">
        <f>IFERROR(+VLOOKUP(B39,インプットシート!C:X,18,0),"")</f>
        <v/>
      </c>
      <c r="F39" s="104" t="s">
        <v>1091</v>
      </c>
      <c r="G39" s="104" t="str">
        <f>IFERROR(+VLOOKUP(F39,インプットシート!$C:$X,22,0),"")</f>
        <v/>
      </c>
      <c r="H39" s="276" t="str">
        <f>IFERROR(+VLOOKUP(F39,インプットシート!$C:$X,18,0),"")</f>
        <v/>
      </c>
      <c r="J39" s="104" t="s">
        <v>1092</v>
      </c>
      <c r="K39" s="104" t="str">
        <f>IFERROR(+VLOOKUP(J39,インプットシート!$C:$X,22,0),"")</f>
        <v/>
      </c>
      <c r="L39" s="276" t="str">
        <f>IFERROR(+VLOOKUP(J39,インプットシート!$C:$X,18,0),"")</f>
        <v/>
      </c>
      <c r="N39" s="104"/>
      <c r="O39" s="104"/>
      <c r="P39" s="276"/>
      <c r="R39" s="104"/>
      <c r="S39" s="104"/>
      <c r="T39" s="276"/>
      <c r="V39" s="104"/>
      <c r="W39" s="104"/>
      <c r="X39" s="276"/>
      <c r="Z39" s="104" t="s">
        <v>1093</v>
      </c>
      <c r="AA39" s="104" t="str">
        <f>IFERROR(+VLOOKUP(Z39,インプットシート!$C:$X,22,0),"")</f>
        <v/>
      </c>
      <c r="AB39" s="276" t="str">
        <f>IFERROR(+VLOOKUP(Z39,インプットシート!$C:$X,18,0),"")</f>
        <v/>
      </c>
      <c r="AD39" s="104"/>
      <c r="AE39" s="104"/>
      <c r="AF39" s="276"/>
      <c r="AH39" s="104"/>
      <c r="AI39" s="104"/>
      <c r="AJ39" s="276"/>
      <c r="AL39" s="104" t="s">
        <v>1094</v>
      </c>
      <c r="AM39" s="104" t="str">
        <f>IFERROR(+VLOOKUP(AL39,インプットシート!$C:$X,22,0),"")</f>
        <v/>
      </c>
      <c r="AN39" s="276" t="str">
        <f>IFERROR(+VLOOKUP(AL39,インプットシート!$C:$X,18,0),"")</f>
        <v/>
      </c>
      <c r="AP39" s="104" t="s">
        <v>1095</v>
      </c>
      <c r="AQ39" s="104" t="str">
        <f>IFERROR(+VLOOKUP(AP39,インプットシート!$C:$X,22,0),"")</f>
        <v/>
      </c>
      <c r="AR39" s="276" t="str">
        <f>IFERROR(+VLOOKUP(AP39,インプットシート!$C:$X,18,0),"")</f>
        <v/>
      </c>
      <c r="AT39" s="104" t="s">
        <v>1096</v>
      </c>
      <c r="AU39" s="104" t="str">
        <f>IFERROR(+VLOOKUP(AT39,インプットシート!$C:$X,22,0),"")</f>
        <v/>
      </c>
      <c r="AV39" s="276" t="str">
        <f>IFERROR(+VLOOKUP(AT39,インプットシート!$C:$X,18,0),"")</f>
        <v/>
      </c>
      <c r="AX39" s="104"/>
      <c r="AY39" s="104"/>
      <c r="AZ39" s="276"/>
      <c r="BB39" s="104" t="s">
        <v>1097</v>
      </c>
      <c r="BC39" s="104" t="str">
        <f>IFERROR(+VLOOKUP(BB39,インプットシート!$C:$X,22,0),"")</f>
        <v/>
      </c>
      <c r="BD39" s="276" t="str">
        <f>IFERROR(+VLOOKUP(BB39,インプットシート!$C:$X,18,0),"")</f>
        <v/>
      </c>
      <c r="BF39" s="104"/>
      <c r="BG39" s="104"/>
      <c r="BH39" s="276"/>
      <c r="BJ39" s="104"/>
      <c r="BK39" s="104"/>
      <c r="BL39" s="276"/>
      <c r="BN39" s="104"/>
      <c r="BO39" s="104"/>
      <c r="BP39" s="276"/>
      <c r="BR39" s="104" t="s">
        <v>1098</v>
      </c>
      <c r="BS39" s="104" t="str">
        <f>IFERROR(+VLOOKUP(BR39,インプットシート!$C:$X,22,0),"")</f>
        <v/>
      </c>
      <c r="BT39" s="276" t="str">
        <f>IFERROR(+VLOOKUP(BR39,インプットシート!$C:$X,18,0),"")</f>
        <v/>
      </c>
    </row>
    <row r="40" spans="2:72">
      <c r="B40" s="104" t="s">
        <v>1099</v>
      </c>
      <c r="C40" s="104" t="str">
        <f>IFERROR(+VLOOKUP(B40,インプットシート!C:X,22,0),"")</f>
        <v/>
      </c>
      <c r="D40" s="276" t="str">
        <f>IFERROR(+VLOOKUP(B40,インプットシート!C:X,18,0),"")</f>
        <v/>
      </c>
      <c r="F40" s="104" t="s">
        <v>1100</v>
      </c>
      <c r="G40" s="104" t="str">
        <f>IFERROR(+VLOOKUP(F40,インプットシート!$C:$X,22,0),"")</f>
        <v/>
      </c>
      <c r="H40" s="276" t="str">
        <f>IFERROR(+VLOOKUP(F40,インプットシート!$C:$X,18,0),"")</f>
        <v/>
      </c>
      <c r="J40" s="104" t="s">
        <v>1101</v>
      </c>
      <c r="K40" s="104" t="str">
        <f>IFERROR(+VLOOKUP(J40,インプットシート!$C:$X,22,0),"")</f>
        <v/>
      </c>
      <c r="L40" s="276" t="str">
        <f>IFERROR(+VLOOKUP(J40,インプットシート!$C:$X,18,0),"")</f>
        <v/>
      </c>
      <c r="N40" s="104"/>
      <c r="O40" s="104"/>
      <c r="P40" s="276"/>
      <c r="R40" s="104"/>
      <c r="S40" s="104"/>
      <c r="T40" s="276"/>
      <c r="V40" s="104"/>
      <c r="W40" s="104"/>
      <c r="X40" s="276"/>
      <c r="Z40" s="104" t="s">
        <v>1102</v>
      </c>
      <c r="AA40" s="104" t="str">
        <f>IFERROR(+VLOOKUP(Z40,インプットシート!$C:$X,22,0),"")</f>
        <v/>
      </c>
      <c r="AB40" s="276" t="str">
        <f>IFERROR(+VLOOKUP(Z40,インプットシート!$C:$X,18,0),"")</f>
        <v/>
      </c>
      <c r="AD40" s="104"/>
      <c r="AE40" s="104"/>
      <c r="AF40" s="276"/>
      <c r="AH40" s="104"/>
      <c r="AI40" s="104"/>
      <c r="AJ40" s="276"/>
      <c r="AL40" s="104" t="s">
        <v>1103</v>
      </c>
      <c r="AM40" s="104" t="str">
        <f>IFERROR(+VLOOKUP(AL40,インプットシート!$C:$X,22,0),"")</f>
        <v/>
      </c>
      <c r="AN40" s="276" t="str">
        <f>IFERROR(+VLOOKUP(AL40,インプットシート!$C:$X,18,0),"")</f>
        <v/>
      </c>
      <c r="AP40" s="104" t="s">
        <v>1104</v>
      </c>
      <c r="AQ40" s="104" t="str">
        <f>IFERROR(+VLOOKUP(AP40,インプットシート!$C:$X,22,0),"")</f>
        <v/>
      </c>
      <c r="AR40" s="276" t="str">
        <f>IFERROR(+VLOOKUP(AP40,インプットシート!$C:$X,18,0),"")</f>
        <v/>
      </c>
      <c r="AT40" s="104" t="s">
        <v>1105</v>
      </c>
      <c r="AU40" s="104" t="str">
        <f>IFERROR(+VLOOKUP(AT40,インプットシート!$C:$X,22,0),"")</f>
        <v/>
      </c>
      <c r="AV40" s="276" t="str">
        <f>IFERROR(+VLOOKUP(AT40,インプットシート!$C:$X,18,0),"")</f>
        <v/>
      </c>
      <c r="AX40" s="104"/>
      <c r="AY40" s="104"/>
      <c r="AZ40" s="276"/>
      <c r="BB40" s="104" t="s">
        <v>1106</v>
      </c>
      <c r="BC40" s="104" t="str">
        <f>IFERROR(+VLOOKUP(BB40,インプットシート!$C:$X,22,0),"")</f>
        <v/>
      </c>
      <c r="BD40" s="276" t="str">
        <f>IFERROR(+VLOOKUP(BB40,インプットシート!$C:$X,18,0),"")</f>
        <v/>
      </c>
      <c r="BF40" s="104"/>
      <c r="BG40" s="104"/>
      <c r="BH40" s="276"/>
      <c r="BJ40" s="104"/>
      <c r="BK40" s="104"/>
      <c r="BL40" s="276"/>
      <c r="BN40" s="104"/>
      <c r="BO40" s="104"/>
      <c r="BP40" s="276"/>
      <c r="BR40" s="104" t="s">
        <v>1107</v>
      </c>
      <c r="BS40" s="104" t="str">
        <f>IFERROR(+VLOOKUP(BR40,インプットシート!$C:$X,22,0),"")</f>
        <v/>
      </c>
      <c r="BT40" s="276" t="str">
        <f>IFERROR(+VLOOKUP(BR40,インプットシート!$C:$X,18,0),"")</f>
        <v/>
      </c>
    </row>
    <row r="41" spans="2:72">
      <c r="B41" s="104" t="s">
        <v>1108</v>
      </c>
      <c r="C41" s="104" t="str">
        <f>IFERROR(+VLOOKUP(B41,インプットシート!C:X,22,0),"")</f>
        <v/>
      </c>
      <c r="D41" s="276" t="str">
        <f>IFERROR(+VLOOKUP(B41,インプットシート!C:X,18,0),"")</f>
        <v/>
      </c>
      <c r="F41" s="104" t="s">
        <v>1109</v>
      </c>
      <c r="G41" s="104" t="str">
        <f>IFERROR(+VLOOKUP(F41,インプットシート!$C:$X,22,0),"")</f>
        <v/>
      </c>
      <c r="H41" s="276" t="str">
        <f>IFERROR(+VLOOKUP(F41,インプットシート!$C:$X,18,0),"")</f>
        <v/>
      </c>
      <c r="J41" s="104" t="s">
        <v>1110</v>
      </c>
      <c r="K41" s="104" t="str">
        <f>IFERROR(+VLOOKUP(J41,インプットシート!$C:$X,22,0),"")</f>
        <v/>
      </c>
      <c r="L41" s="276" t="str">
        <f>IFERROR(+VLOOKUP(J41,インプットシート!$C:$X,18,0),"")</f>
        <v/>
      </c>
      <c r="N41" s="104"/>
      <c r="O41" s="104"/>
      <c r="P41" s="276"/>
      <c r="R41" s="104"/>
      <c r="S41" s="104"/>
      <c r="T41" s="276"/>
      <c r="V41" s="104"/>
      <c r="W41" s="104"/>
      <c r="X41" s="276"/>
      <c r="Z41" s="104" t="s">
        <v>1111</v>
      </c>
      <c r="AA41" s="104" t="str">
        <f>IFERROR(+VLOOKUP(Z41,インプットシート!$C:$X,22,0),"")</f>
        <v/>
      </c>
      <c r="AB41" s="276" t="str">
        <f>IFERROR(+VLOOKUP(Z41,インプットシート!$C:$X,18,0),"")</f>
        <v/>
      </c>
      <c r="AD41" s="104"/>
      <c r="AE41" s="104"/>
      <c r="AF41" s="276"/>
      <c r="AH41" s="104"/>
      <c r="AI41" s="104"/>
      <c r="AJ41" s="276"/>
      <c r="AL41" s="104" t="s">
        <v>1112</v>
      </c>
      <c r="AM41" s="104" t="str">
        <f>IFERROR(+VLOOKUP(AL41,インプットシート!$C:$X,22,0),"")</f>
        <v/>
      </c>
      <c r="AN41" s="276" t="str">
        <f>IFERROR(+VLOOKUP(AL41,インプットシート!$C:$X,18,0),"")</f>
        <v/>
      </c>
      <c r="AP41" s="104" t="s">
        <v>1113</v>
      </c>
      <c r="AQ41" s="104" t="str">
        <f>IFERROR(+VLOOKUP(AP41,インプットシート!$C:$X,22,0),"")</f>
        <v/>
      </c>
      <c r="AR41" s="276" t="str">
        <f>IFERROR(+VLOOKUP(AP41,インプットシート!$C:$X,18,0),"")</f>
        <v/>
      </c>
      <c r="AT41" s="104" t="s">
        <v>1114</v>
      </c>
      <c r="AU41" s="104" t="str">
        <f>IFERROR(+VLOOKUP(AT41,インプットシート!$C:$X,22,0),"")</f>
        <v/>
      </c>
      <c r="AV41" s="276" t="str">
        <f>IFERROR(+VLOOKUP(AT41,インプットシート!$C:$X,18,0),"")</f>
        <v/>
      </c>
      <c r="AX41" s="104"/>
      <c r="AY41" s="104"/>
      <c r="AZ41" s="276"/>
      <c r="BB41" s="104" t="s">
        <v>1115</v>
      </c>
      <c r="BC41" s="104" t="str">
        <f>IFERROR(+VLOOKUP(BB41,インプットシート!$C:$X,22,0),"")</f>
        <v/>
      </c>
      <c r="BD41" s="276" t="str">
        <f>IFERROR(+VLOOKUP(BB41,インプットシート!$C:$X,18,0),"")</f>
        <v/>
      </c>
      <c r="BF41" s="104"/>
      <c r="BG41" s="104"/>
      <c r="BH41" s="276"/>
      <c r="BJ41" s="104"/>
      <c r="BK41" s="104"/>
      <c r="BL41" s="276"/>
      <c r="BN41" s="104"/>
      <c r="BO41" s="104"/>
      <c r="BP41" s="276"/>
      <c r="BR41" s="104" t="s">
        <v>1116</v>
      </c>
      <c r="BS41" s="104" t="str">
        <f>IFERROR(+VLOOKUP(BR41,インプットシート!$C:$X,22,0),"")</f>
        <v/>
      </c>
      <c r="BT41" s="276" t="str">
        <f>IFERROR(+VLOOKUP(BR41,インプットシート!$C:$X,18,0),"")</f>
        <v/>
      </c>
    </row>
    <row r="42" spans="2:72">
      <c r="B42" s="104" t="s">
        <v>1117</v>
      </c>
      <c r="C42" s="104" t="str">
        <f>IFERROR(+VLOOKUP(B42,インプットシート!C:X,22,0),"")</f>
        <v/>
      </c>
      <c r="D42" s="276" t="str">
        <f>IFERROR(+VLOOKUP(B42,インプットシート!C:X,18,0),"")</f>
        <v/>
      </c>
      <c r="F42" s="104" t="s">
        <v>1118</v>
      </c>
      <c r="G42" s="104" t="str">
        <f>IFERROR(+VLOOKUP(F42,インプットシート!$C:$X,22,0),"")</f>
        <v/>
      </c>
      <c r="H42" s="276" t="str">
        <f>IFERROR(+VLOOKUP(F42,インプットシート!$C:$X,18,0),"")</f>
        <v/>
      </c>
      <c r="J42" s="104" t="s">
        <v>1119</v>
      </c>
      <c r="K42" s="104" t="str">
        <f>IFERROR(+VLOOKUP(J42,インプットシート!$C:$X,22,0),"")</f>
        <v/>
      </c>
      <c r="L42" s="276" t="str">
        <f>IFERROR(+VLOOKUP(J42,インプットシート!$C:$X,18,0),"")</f>
        <v/>
      </c>
      <c r="N42" s="104"/>
      <c r="O42" s="104"/>
      <c r="P42" s="276"/>
      <c r="R42" s="104"/>
      <c r="S42" s="104"/>
      <c r="T42" s="276"/>
      <c r="V42" s="104"/>
      <c r="W42" s="104"/>
      <c r="X42" s="276"/>
      <c r="Z42" s="104" t="s">
        <v>1120</v>
      </c>
      <c r="AA42" s="104" t="str">
        <f>IFERROR(+VLOOKUP(Z42,インプットシート!$C:$X,22,0),"")</f>
        <v/>
      </c>
      <c r="AB42" s="276" t="str">
        <f>IFERROR(+VLOOKUP(Z42,インプットシート!$C:$X,18,0),"")</f>
        <v/>
      </c>
      <c r="AD42" s="104"/>
      <c r="AE42" s="104"/>
      <c r="AF42" s="276"/>
      <c r="AH42" s="104"/>
      <c r="AI42" s="104"/>
      <c r="AJ42" s="276"/>
      <c r="AL42" s="104" t="s">
        <v>1121</v>
      </c>
      <c r="AM42" s="104" t="str">
        <f>IFERROR(+VLOOKUP(AL42,インプットシート!$C:$X,22,0),"")</f>
        <v/>
      </c>
      <c r="AN42" s="276" t="str">
        <f>IFERROR(+VLOOKUP(AL42,インプットシート!$C:$X,18,0),"")</f>
        <v/>
      </c>
      <c r="AP42" s="104" t="s">
        <v>1122</v>
      </c>
      <c r="AQ42" s="104" t="str">
        <f>IFERROR(+VLOOKUP(AP42,インプットシート!$C:$X,22,0),"")</f>
        <v/>
      </c>
      <c r="AR42" s="276" t="str">
        <f>IFERROR(+VLOOKUP(AP42,インプットシート!$C:$X,18,0),"")</f>
        <v/>
      </c>
      <c r="AT42" s="104" t="s">
        <v>1123</v>
      </c>
      <c r="AU42" s="104" t="str">
        <f>IFERROR(+VLOOKUP(AT42,インプットシート!$C:$X,22,0),"")</f>
        <v/>
      </c>
      <c r="AV42" s="276" t="str">
        <f>IFERROR(+VLOOKUP(AT42,インプットシート!$C:$X,18,0),"")</f>
        <v/>
      </c>
      <c r="AX42" s="104"/>
      <c r="AY42" s="104"/>
      <c r="AZ42" s="276"/>
      <c r="BB42" s="104" t="s">
        <v>1124</v>
      </c>
      <c r="BC42" s="104" t="str">
        <f>IFERROR(+VLOOKUP(BB42,インプットシート!$C:$X,22,0),"")</f>
        <v/>
      </c>
      <c r="BD42" s="276" t="str">
        <f>IFERROR(+VLOOKUP(BB42,インプットシート!$C:$X,18,0),"")</f>
        <v/>
      </c>
      <c r="BF42" s="104"/>
      <c r="BG42" s="104"/>
      <c r="BH42" s="276"/>
      <c r="BJ42" s="104"/>
      <c r="BK42" s="104"/>
      <c r="BL42" s="276"/>
      <c r="BN42" s="104"/>
      <c r="BO42" s="104"/>
      <c r="BP42" s="276"/>
      <c r="BR42" s="104" t="s">
        <v>1125</v>
      </c>
      <c r="BS42" s="104" t="str">
        <f>IFERROR(+VLOOKUP(BR42,インプットシート!$C:$X,22,0),"")</f>
        <v/>
      </c>
      <c r="BT42" s="276" t="str">
        <f>IFERROR(+VLOOKUP(BR42,インプットシート!$C:$X,18,0),"")</f>
        <v/>
      </c>
    </row>
    <row r="43" spans="2:72">
      <c r="B43" s="104" t="s">
        <v>1126</v>
      </c>
      <c r="C43" s="104" t="str">
        <f>IFERROR(+VLOOKUP(B43,インプットシート!C:X,22,0),"")</f>
        <v/>
      </c>
      <c r="D43" s="276" t="str">
        <f>IFERROR(+VLOOKUP(B43,インプットシート!C:X,18,0),"")</f>
        <v/>
      </c>
      <c r="F43" s="104" t="s">
        <v>1127</v>
      </c>
      <c r="G43" s="104" t="str">
        <f>IFERROR(+VLOOKUP(F43,インプットシート!$C:$X,22,0),"")</f>
        <v/>
      </c>
      <c r="H43" s="276" t="str">
        <f>IFERROR(+VLOOKUP(F43,インプットシート!$C:$X,18,0),"")</f>
        <v/>
      </c>
      <c r="J43" s="104" t="s">
        <v>1128</v>
      </c>
      <c r="K43" s="104" t="str">
        <f>IFERROR(+VLOOKUP(J43,インプットシート!$C:$X,22,0),"")</f>
        <v/>
      </c>
      <c r="L43" s="276" t="str">
        <f>IFERROR(+VLOOKUP(J43,インプットシート!$C:$X,18,0),"")</f>
        <v/>
      </c>
      <c r="N43" s="104"/>
      <c r="O43" s="104"/>
      <c r="P43" s="276"/>
      <c r="R43" s="104"/>
      <c r="S43" s="104"/>
      <c r="T43" s="276"/>
      <c r="V43" s="104"/>
      <c r="W43" s="104"/>
      <c r="X43" s="276"/>
      <c r="Z43" s="104" t="s">
        <v>1129</v>
      </c>
      <c r="AA43" s="104" t="str">
        <f>IFERROR(+VLOOKUP(Z43,インプットシート!$C:$X,22,0),"")</f>
        <v/>
      </c>
      <c r="AB43" s="276" t="str">
        <f>IFERROR(+VLOOKUP(Z43,インプットシート!$C:$X,18,0),"")</f>
        <v/>
      </c>
      <c r="AD43" s="104"/>
      <c r="AE43" s="104"/>
      <c r="AF43" s="276"/>
      <c r="AH43" s="104"/>
      <c r="AI43" s="104"/>
      <c r="AJ43" s="276"/>
      <c r="AL43" s="104" t="s">
        <v>1130</v>
      </c>
      <c r="AM43" s="104" t="str">
        <f>IFERROR(+VLOOKUP(AL43,インプットシート!$C:$X,22,0),"")</f>
        <v/>
      </c>
      <c r="AN43" s="276" t="str">
        <f>IFERROR(+VLOOKUP(AL43,インプットシート!$C:$X,18,0),"")</f>
        <v/>
      </c>
      <c r="AP43" s="104" t="s">
        <v>1131</v>
      </c>
      <c r="AQ43" s="104" t="str">
        <f>IFERROR(+VLOOKUP(AP43,インプットシート!$C:$X,22,0),"")</f>
        <v/>
      </c>
      <c r="AR43" s="276" t="str">
        <f>IFERROR(+VLOOKUP(AP43,インプットシート!$C:$X,18,0),"")</f>
        <v/>
      </c>
      <c r="AT43" s="104" t="s">
        <v>1132</v>
      </c>
      <c r="AU43" s="104" t="str">
        <f>IFERROR(+VLOOKUP(AT43,インプットシート!$C:$X,22,0),"")</f>
        <v/>
      </c>
      <c r="AV43" s="276" t="str">
        <f>IFERROR(+VLOOKUP(AT43,インプットシート!$C:$X,18,0),"")</f>
        <v/>
      </c>
      <c r="AX43" s="104"/>
      <c r="AY43" s="104"/>
      <c r="AZ43" s="276"/>
      <c r="BB43" s="104" t="s">
        <v>1133</v>
      </c>
      <c r="BC43" s="104" t="str">
        <f>IFERROR(+VLOOKUP(BB43,インプットシート!$C:$X,22,0),"")</f>
        <v/>
      </c>
      <c r="BD43" s="276" t="str">
        <f>IFERROR(+VLOOKUP(BB43,インプットシート!$C:$X,18,0),"")</f>
        <v/>
      </c>
      <c r="BF43" s="104"/>
      <c r="BG43" s="104"/>
      <c r="BH43" s="276"/>
      <c r="BJ43" s="104"/>
      <c r="BK43" s="104"/>
      <c r="BL43" s="276"/>
      <c r="BN43" s="104"/>
      <c r="BO43" s="104"/>
      <c r="BP43" s="276"/>
      <c r="BR43" s="104" t="s">
        <v>1134</v>
      </c>
      <c r="BS43" s="104" t="str">
        <f>IFERROR(+VLOOKUP(BR43,インプットシート!$C:$X,22,0),"")</f>
        <v/>
      </c>
      <c r="BT43" s="276" t="str">
        <f>IFERROR(+VLOOKUP(BR43,インプットシート!$C:$X,18,0),"")</f>
        <v/>
      </c>
    </row>
    <row r="44" spans="2:72">
      <c r="B44" s="104" t="s">
        <v>1135</v>
      </c>
      <c r="C44" s="104" t="str">
        <f>IFERROR(+VLOOKUP(B44,インプットシート!C:X,22,0),"")</f>
        <v/>
      </c>
      <c r="D44" s="276" t="str">
        <f>IFERROR(+VLOOKUP(B44,インプットシート!C:X,18,0),"")</f>
        <v/>
      </c>
      <c r="F44" s="104" t="s">
        <v>1136</v>
      </c>
      <c r="G44" s="104" t="str">
        <f>IFERROR(+VLOOKUP(F44,インプットシート!$C:$X,22,0),"")</f>
        <v/>
      </c>
      <c r="H44" s="276" t="str">
        <f>IFERROR(+VLOOKUP(F44,インプットシート!$C:$X,18,0),"")</f>
        <v/>
      </c>
      <c r="J44" s="104" t="s">
        <v>1137</v>
      </c>
      <c r="K44" s="104" t="str">
        <f>IFERROR(+VLOOKUP(J44,インプットシート!$C:$X,22,0),"")</f>
        <v/>
      </c>
      <c r="L44" s="276" t="str">
        <f>IFERROR(+VLOOKUP(J44,インプットシート!$C:$X,18,0),"")</f>
        <v/>
      </c>
      <c r="N44" s="104"/>
      <c r="O44" s="104"/>
      <c r="P44" s="276"/>
      <c r="R44" s="104"/>
      <c r="S44" s="104"/>
      <c r="T44" s="276"/>
      <c r="V44" s="104"/>
      <c r="W44" s="104"/>
      <c r="X44" s="276"/>
      <c r="Z44" s="104" t="s">
        <v>1138</v>
      </c>
      <c r="AA44" s="104" t="str">
        <f>IFERROR(+VLOOKUP(Z44,インプットシート!$C:$X,22,0),"")</f>
        <v/>
      </c>
      <c r="AB44" s="276" t="str">
        <f>IFERROR(+VLOOKUP(Z44,インプットシート!$C:$X,18,0),"")</f>
        <v/>
      </c>
      <c r="AD44" s="104"/>
      <c r="AE44" s="104"/>
      <c r="AF44" s="276"/>
      <c r="AH44" s="104"/>
      <c r="AI44" s="104"/>
      <c r="AJ44" s="276"/>
      <c r="AL44" s="104" t="s">
        <v>1139</v>
      </c>
      <c r="AM44" s="104" t="str">
        <f>IFERROR(+VLOOKUP(AL44,インプットシート!$C:$X,22,0),"")</f>
        <v/>
      </c>
      <c r="AN44" s="276" t="str">
        <f>IFERROR(+VLOOKUP(AL44,インプットシート!$C:$X,18,0),"")</f>
        <v/>
      </c>
      <c r="AP44" s="104" t="s">
        <v>1140</v>
      </c>
      <c r="AQ44" s="104" t="str">
        <f>IFERROR(+VLOOKUP(AP44,インプットシート!$C:$X,22,0),"")</f>
        <v/>
      </c>
      <c r="AR44" s="276" t="str">
        <f>IFERROR(+VLOOKUP(AP44,インプットシート!$C:$X,18,0),"")</f>
        <v/>
      </c>
      <c r="AT44" s="104" t="s">
        <v>1141</v>
      </c>
      <c r="AU44" s="104" t="str">
        <f>IFERROR(+VLOOKUP(AT44,インプットシート!$C:$X,22,0),"")</f>
        <v/>
      </c>
      <c r="AV44" s="276" t="str">
        <f>IFERROR(+VLOOKUP(AT44,インプットシート!$C:$X,18,0),"")</f>
        <v/>
      </c>
      <c r="AX44" s="104"/>
      <c r="AY44" s="104"/>
      <c r="AZ44" s="276"/>
      <c r="BB44" s="104" t="s">
        <v>1142</v>
      </c>
      <c r="BC44" s="104" t="str">
        <f>IFERROR(+VLOOKUP(BB44,インプットシート!$C:$X,22,0),"")</f>
        <v/>
      </c>
      <c r="BD44" s="276" t="str">
        <f>IFERROR(+VLOOKUP(BB44,インプットシート!$C:$X,18,0),"")</f>
        <v/>
      </c>
      <c r="BF44" s="104"/>
      <c r="BG44" s="104"/>
      <c r="BH44" s="276"/>
      <c r="BJ44" s="104"/>
      <c r="BK44" s="104"/>
      <c r="BL44" s="276"/>
      <c r="BN44" s="104"/>
      <c r="BO44" s="104"/>
      <c r="BP44" s="276"/>
      <c r="BR44" s="104" t="s">
        <v>1143</v>
      </c>
      <c r="BS44" s="104" t="str">
        <f>IFERROR(+VLOOKUP(BR44,インプットシート!$C:$X,22,0),"")</f>
        <v/>
      </c>
      <c r="BT44" s="276" t="str">
        <f>IFERROR(+VLOOKUP(BR44,インプットシート!$C:$X,18,0),"")</f>
        <v/>
      </c>
    </row>
    <row r="45" spans="2:72">
      <c r="B45" s="104" t="s">
        <v>1144</v>
      </c>
      <c r="C45" s="104" t="str">
        <f>IFERROR(+VLOOKUP(B45,インプットシート!C:X,22,0),"")</f>
        <v/>
      </c>
      <c r="D45" s="276" t="str">
        <f>IFERROR(+VLOOKUP(B45,インプットシート!C:X,18,0),"")</f>
        <v/>
      </c>
      <c r="F45" s="104" t="s">
        <v>1145</v>
      </c>
      <c r="G45" s="104" t="str">
        <f>IFERROR(+VLOOKUP(F45,インプットシート!$C:$X,22,0),"")</f>
        <v/>
      </c>
      <c r="H45" s="276" t="str">
        <f>IFERROR(+VLOOKUP(F45,インプットシート!$C:$X,18,0),"")</f>
        <v/>
      </c>
      <c r="J45" s="104" t="s">
        <v>1146</v>
      </c>
      <c r="K45" s="104" t="str">
        <f>IFERROR(+VLOOKUP(J45,インプットシート!$C:$X,22,0),"")</f>
        <v/>
      </c>
      <c r="L45" s="276" t="str">
        <f>IFERROR(+VLOOKUP(J45,インプットシート!$C:$X,18,0),"")</f>
        <v/>
      </c>
      <c r="N45" s="104"/>
      <c r="O45" s="104"/>
      <c r="P45" s="276"/>
      <c r="R45" s="104"/>
      <c r="S45" s="104"/>
      <c r="T45" s="276"/>
      <c r="V45" s="104"/>
      <c r="W45" s="104"/>
      <c r="X45" s="276"/>
      <c r="Z45" s="104" t="s">
        <v>1147</v>
      </c>
      <c r="AA45" s="104" t="str">
        <f>IFERROR(+VLOOKUP(Z45,インプットシート!$C:$X,22,0),"")</f>
        <v/>
      </c>
      <c r="AB45" s="276" t="str">
        <f>IFERROR(+VLOOKUP(Z45,インプットシート!$C:$X,18,0),"")</f>
        <v/>
      </c>
      <c r="AD45" s="104"/>
      <c r="AE45" s="104"/>
      <c r="AF45" s="276"/>
      <c r="AH45" s="104"/>
      <c r="AI45" s="104"/>
      <c r="AJ45" s="276"/>
      <c r="AL45" s="104" t="s">
        <v>1148</v>
      </c>
      <c r="AM45" s="104" t="str">
        <f>IFERROR(+VLOOKUP(AL45,インプットシート!$C:$X,22,0),"")</f>
        <v/>
      </c>
      <c r="AN45" s="276" t="str">
        <f>IFERROR(+VLOOKUP(AL45,インプットシート!$C:$X,18,0),"")</f>
        <v/>
      </c>
      <c r="AP45" s="104" t="s">
        <v>1149</v>
      </c>
      <c r="AQ45" s="104" t="str">
        <f>IFERROR(+VLOOKUP(AP45,インプットシート!$C:$X,22,0),"")</f>
        <v/>
      </c>
      <c r="AR45" s="276" t="str">
        <f>IFERROR(+VLOOKUP(AP45,インプットシート!$C:$X,18,0),"")</f>
        <v/>
      </c>
      <c r="AT45" s="104" t="s">
        <v>1150</v>
      </c>
      <c r="AU45" s="104" t="str">
        <f>IFERROR(+VLOOKUP(AT45,インプットシート!$C:$X,22,0),"")</f>
        <v/>
      </c>
      <c r="AV45" s="276" t="str">
        <f>IFERROR(+VLOOKUP(AT45,インプットシート!$C:$X,18,0),"")</f>
        <v/>
      </c>
      <c r="AX45" s="104"/>
      <c r="AY45" s="104"/>
      <c r="AZ45" s="276"/>
      <c r="BB45" s="104" t="s">
        <v>1151</v>
      </c>
      <c r="BC45" s="104" t="str">
        <f>IFERROR(+VLOOKUP(BB45,インプットシート!$C:$X,22,0),"")</f>
        <v/>
      </c>
      <c r="BD45" s="276" t="str">
        <f>IFERROR(+VLOOKUP(BB45,インプットシート!$C:$X,18,0),"")</f>
        <v/>
      </c>
      <c r="BF45" s="104"/>
      <c r="BG45" s="104"/>
      <c r="BH45" s="276"/>
      <c r="BJ45" s="104"/>
      <c r="BK45" s="104"/>
      <c r="BL45" s="276"/>
      <c r="BN45" s="104"/>
      <c r="BO45" s="104"/>
      <c r="BP45" s="276"/>
      <c r="BR45" s="104" t="s">
        <v>1152</v>
      </c>
      <c r="BS45" s="104" t="str">
        <f>IFERROR(+VLOOKUP(BR45,インプットシート!$C:$X,22,0),"")</f>
        <v/>
      </c>
      <c r="BT45" s="276" t="str">
        <f>IFERROR(+VLOOKUP(BR45,インプットシート!$C:$X,18,0),"")</f>
        <v/>
      </c>
    </row>
    <row r="46" spans="2:72">
      <c r="B46" s="104" t="s">
        <v>1153</v>
      </c>
      <c r="C46" s="104" t="str">
        <f>IFERROR(+VLOOKUP(B46,インプットシート!C:X,22,0),"")</f>
        <v/>
      </c>
      <c r="D46" s="276" t="str">
        <f>IFERROR(+VLOOKUP(B46,インプットシート!C:X,18,0),"")</f>
        <v/>
      </c>
      <c r="F46" s="104" t="s">
        <v>1154</v>
      </c>
      <c r="G46" s="104" t="str">
        <f>IFERROR(+VLOOKUP(F46,インプットシート!$C:$X,22,0),"")</f>
        <v/>
      </c>
      <c r="H46" s="276" t="str">
        <f>IFERROR(+VLOOKUP(F46,インプットシート!$C:$X,18,0),"")</f>
        <v/>
      </c>
      <c r="J46" s="104" t="s">
        <v>1155</v>
      </c>
      <c r="K46" s="104" t="str">
        <f>IFERROR(+VLOOKUP(J46,インプットシート!$C:$X,22,0),"")</f>
        <v/>
      </c>
      <c r="L46" s="276" t="str">
        <f>IFERROR(+VLOOKUP(J46,インプットシート!$C:$X,18,0),"")</f>
        <v/>
      </c>
      <c r="N46" s="104"/>
      <c r="O46" s="104"/>
      <c r="P46" s="276"/>
      <c r="R46" s="104"/>
      <c r="S46" s="104"/>
      <c r="T46" s="276"/>
      <c r="V46" s="104"/>
      <c r="W46" s="104"/>
      <c r="X46" s="276"/>
      <c r="Z46" s="104" t="s">
        <v>1156</v>
      </c>
      <c r="AA46" s="104" t="str">
        <f>IFERROR(+VLOOKUP(Z46,インプットシート!$C:$X,22,0),"")</f>
        <v/>
      </c>
      <c r="AB46" s="276" t="str">
        <f>IFERROR(+VLOOKUP(Z46,インプットシート!$C:$X,18,0),"")</f>
        <v/>
      </c>
      <c r="AD46" s="104"/>
      <c r="AE46" s="104"/>
      <c r="AF46" s="276"/>
      <c r="AH46" s="104"/>
      <c r="AI46" s="104"/>
      <c r="AJ46" s="276"/>
      <c r="AL46" s="104" t="s">
        <v>1157</v>
      </c>
      <c r="AM46" s="104" t="str">
        <f>IFERROR(+VLOOKUP(AL46,インプットシート!$C:$X,22,0),"")</f>
        <v/>
      </c>
      <c r="AN46" s="276" t="str">
        <f>IFERROR(+VLOOKUP(AL46,インプットシート!$C:$X,18,0),"")</f>
        <v/>
      </c>
      <c r="AP46" s="104" t="s">
        <v>1158</v>
      </c>
      <c r="AQ46" s="104" t="str">
        <f>IFERROR(+VLOOKUP(AP46,インプットシート!$C:$X,22,0),"")</f>
        <v/>
      </c>
      <c r="AR46" s="276" t="str">
        <f>IFERROR(+VLOOKUP(AP46,インプットシート!$C:$X,18,0),"")</f>
        <v/>
      </c>
      <c r="AT46" s="104" t="s">
        <v>1159</v>
      </c>
      <c r="AU46" s="104" t="str">
        <f>IFERROR(+VLOOKUP(AT46,インプットシート!$C:$X,22,0),"")</f>
        <v/>
      </c>
      <c r="AV46" s="276" t="str">
        <f>IFERROR(+VLOOKUP(AT46,インプットシート!$C:$X,18,0),"")</f>
        <v/>
      </c>
      <c r="AX46" s="104"/>
      <c r="AY46" s="104"/>
      <c r="AZ46" s="276"/>
      <c r="BB46" s="104" t="s">
        <v>1160</v>
      </c>
      <c r="BC46" s="104" t="str">
        <f>IFERROR(+VLOOKUP(BB46,インプットシート!$C:$X,22,0),"")</f>
        <v/>
      </c>
      <c r="BD46" s="276" t="str">
        <f>IFERROR(+VLOOKUP(BB46,インプットシート!$C:$X,18,0),"")</f>
        <v/>
      </c>
      <c r="BF46" s="104"/>
      <c r="BG46" s="104"/>
      <c r="BH46" s="276"/>
      <c r="BJ46" s="104"/>
      <c r="BK46" s="104"/>
      <c r="BL46" s="276"/>
      <c r="BN46" s="104"/>
      <c r="BO46" s="104"/>
      <c r="BP46" s="276"/>
      <c r="BR46" s="104" t="s">
        <v>1161</v>
      </c>
      <c r="BS46" s="104" t="str">
        <f>IFERROR(+VLOOKUP(BR46,インプットシート!$C:$X,22,0),"")</f>
        <v/>
      </c>
      <c r="BT46" s="276" t="str">
        <f>IFERROR(+VLOOKUP(BR46,インプットシート!$C:$X,18,0),"")</f>
        <v/>
      </c>
    </row>
    <row r="47" spans="2:72">
      <c r="B47" s="104" t="s">
        <v>1162</v>
      </c>
      <c r="C47" s="104" t="str">
        <f>IFERROR(+VLOOKUP(B47,インプットシート!C:X,22,0),"")</f>
        <v/>
      </c>
      <c r="D47" s="276" t="str">
        <f>IFERROR(+VLOOKUP(B47,インプットシート!C:X,18,0),"")</f>
        <v/>
      </c>
      <c r="F47" s="104" t="s">
        <v>1163</v>
      </c>
      <c r="G47" s="104" t="str">
        <f>IFERROR(+VLOOKUP(F47,インプットシート!$C:$X,22,0),"")</f>
        <v/>
      </c>
      <c r="H47" s="276" t="str">
        <f>IFERROR(+VLOOKUP(F47,インプットシート!$C:$X,18,0),"")</f>
        <v/>
      </c>
      <c r="J47" s="104" t="s">
        <v>1164</v>
      </c>
      <c r="K47" s="104" t="str">
        <f>IFERROR(+VLOOKUP(J47,インプットシート!$C:$X,22,0),"")</f>
        <v/>
      </c>
      <c r="L47" s="276" t="str">
        <f>IFERROR(+VLOOKUP(J47,インプットシート!$C:$X,18,0),"")</f>
        <v/>
      </c>
      <c r="N47" s="104"/>
      <c r="O47" s="104"/>
      <c r="P47" s="276"/>
      <c r="R47" s="104"/>
      <c r="S47" s="104"/>
      <c r="T47" s="276"/>
      <c r="V47" s="104"/>
      <c r="W47" s="104"/>
      <c r="X47" s="276"/>
      <c r="Z47" s="104" t="s">
        <v>1165</v>
      </c>
      <c r="AA47" s="104" t="str">
        <f>IFERROR(+VLOOKUP(Z47,インプットシート!$C:$X,22,0),"")</f>
        <v/>
      </c>
      <c r="AB47" s="276" t="str">
        <f>IFERROR(+VLOOKUP(Z47,インプットシート!$C:$X,18,0),"")</f>
        <v/>
      </c>
      <c r="AD47" s="104"/>
      <c r="AE47" s="104"/>
      <c r="AF47" s="276"/>
      <c r="AH47" s="104"/>
      <c r="AI47" s="104"/>
      <c r="AJ47" s="276"/>
      <c r="AL47" s="104" t="s">
        <v>1166</v>
      </c>
      <c r="AM47" s="104" t="str">
        <f>IFERROR(+VLOOKUP(AL47,インプットシート!$C:$X,22,0),"")</f>
        <v/>
      </c>
      <c r="AN47" s="276" t="str">
        <f>IFERROR(+VLOOKUP(AL47,インプットシート!$C:$X,18,0),"")</f>
        <v/>
      </c>
      <c r="AP47" s="104" t="s">
        <v>1167</v>
      </c>
      <c r="AQ47" s="104" t="str">
        <f>IFERROR(+VLOOKUP(AP47,インプットシート!$C:$X,22,0),"")</f>
        <v/>
      </c>
      <c r="AR47" s="276" t="str">
        <f>IFERROR(+VLOOKUP(AP47,インプットシート!$C:$X,18,0),"")</f>
        <v/>
      </c>
      <c r="AT47" s="104" t="s">
        <v>1168</v>
      </c>
      <c r="AU47" s="104" t="str">
        <f>IFERROR(+VLOOKUP(AT47,インプットシート!$C:$X,22,0),"")</f>
        <v/>
      </c>
      <c r="AV47" s="276" t="str">
        <f>IFERROR(+VLOOKUP(AT47,インプットシート!$C:$X,18,0),"")</f>
        <v/>
      </c>
      <c r="AX47" s="104"/>
      <c r="AY47" s="104"/>
      <c r="AZ47" s="276"/>
      <c r="BB47" s="104" t="s">
        <v>1169</v>
      </c>
      <c r="BC47" s="104" t="str">
        <f>IFERROR(+VLOOKUP(BB47,インプットシート!$C:$X,22,0),"")</f>
        <v/>
      </c>
      <c r="BD47" s="276" t="str">
        <f>IFERROR(+VLOOKUP(BB47,インプットシート!$C:$X,18,0),"")</f>
        <v/>
      </c>
      <c r="BF47" s="104"/>
      <c r="BG47" s="104"/>
      <c r="BH47" s="276"/>
      <c r="BJ47" s="104"/>
      <c r="BK47" s="104"/>
      <c r="BL47" s="276"/>
      <c r="BN47" s="104"/>
      <c r="BO47" s="104"/>
      <c r="BP47" s="276"/>
      <c r="BR47" s="104" t="s">
        <v>1170</v>
      </c>
      <c r="BS47" s="104" t="str">
        <f>IFERROR(+VLOOKUP(BR47,インプットシート!$C:$X,22,0),"")</f>
        <v/>
      </c>
      <c r="BT47" s="276" t="str">
        <f>IFERROR(+VLOOKUP(BR47,インプットシート!$C:$X,18,0),"")</f>
        <v/>
      </c>
    </row>
    <row r="48" spans="2:72">
      <c r="B48" s="104" t="s">
        <v>1171</v>
      </c>
      <c r="C48" s="104" t="str">
        <f>IFERROR(+VLOOKUP(B48,インプットシート!C:X,22,0),"")</f>
        <v/>
      </c>
      <c r="D48" s="276" t="str">
        <f>IFERROR(+VLOOKUP(B48,インプットシート!C:X,18,0),"")</f>
        <v/>
      </c>
      <c r="F48" s="104" t="s">
        <v>1172</v>
      </c>
      <c r="G48" s="104" t="str">
        <f>IFERROR(+VLOOKUP(F48,インプットシート!$C:$X,22,0),"")</f>
        <v/>
      </c>
      <c r="H48" s="276" t="str">
        <f>IFERROR(+VLOOKUP(F48,インプットシート!$C:$X,18,0),"")</f>
        <v/>
      </c>
      <c r="J48" s="104" t="s">
        <v>1173</v>
      </c>
      <c r="K48" s="104" t="str">
        <f>IFERROR(+VLOOKUP(J48,インプットシート!$C:$X,22,0),"")</f>
        <v/>
      </c>
      <c r="L48" s="276" t="str">
        <f>IFERROR(+VLOOKUP(J48,インプットシート!$C:$X,18,0),"")</f>
        <v/>
      </c>
      <c r="N48" s="104"/>
      <c r="O48" s="104"/>
      <c r="P48" s="276"/>
      <c r="R48" s="104"/>
      <c r="S48" s="104"/>
      <c r="T48" s="276"/>
      <c r="V48" s="104"/>
      <c r="W48" s="104"/>
      <c r="X48" s="276"/>
      <c r="Z48" s="104" t="s">
        <v>1174</v>
      </c>
      <c r="AA48" s="104" t="str">
        <f>IFERROR(+VLOOKUP(Z48,インプットシート!$C:$X,22,0),"")</f>
        <v/>
      </c>
      <c r="AB48" s="276" t="str">
        <f>IFERROR(+VLOOKUP(Z48,インプットシート!$C:$X,18,0),"")</f>
        <v/>
      </c>
      <c r="AD48" s="104"/>
      <c r="AE48" s="104"/>
      <c r="AF48" s="276"/>
      <c r="AH48" s="104"/>
      <c r="AI48" s="104"/>
      <c r="AJ48" s="276"/>
      <c r="AL48" s="104" t="s">
        <v>1175</v>
      </c>
      <c r="AM48" s="104" t="str">
        <f>IFERROR(+VLOOKUP(AL48,インプットシート!$C:$X,22,0),"")</f>
        <v/>
      </c>
      <c r="AN48" s="276" t="str">
        <f>IFERROR(+VLOOKUP(AL48,インプットシート!$C:$X,18,0),"")</f>
        <v/>
      </c>
      <c r="AP48" s="104" t="s">
        <v>1176</v>
      </c>
      <c r="AQ48" s="104" t="str">
        <f>IFERROR(+VLOOKUP(AP48,インプットシート!$C:$X,22,0),"")</f>
        <v/>
      </c>
      <c r="AR48" s="276" t="str">
        <f>IFERROR(+VLOOKUP(AP48,インプットシート!$C:$X,18,0),"")</f>
        <v/>
      </c>
      <c r="AT48" s="104" t="s">
        <v>1177</v>
      </c>
      <c r="AU48" s="104" t="str">
        <f>IFERROR(+VLOOKUP(AT48,インプットシート!$C:$X,22,0),"")</f>
        <v/>
      </c>
      <c r="AV48" s="276" t="str">
        <f>IFERROR(+VLOOKUP(AT48,インプットシート!$C:$X,18,0),"")</f>
        <v/>
      </c>
      <c r="AX48" s="104"/>
      <c r="AY48" s="104"/>
      <c r="AZ48" s="276"/>
      <c r="BB48" s="104" t="s">
        <v>1178</v>
      </c>
      <c r="BC48" s="104" t="str">
        <f>IFERROR(+VLOOKUP(BB48,インプットシート!$C:$X,22,0),"")</f>
        <v/>
      </c>
      <c r="BD48" s="276" t="str">
        <f>IFERROR(+VLOOKUP(BB48,インプットシート!$C:$X,18,0),"")</f>
        <v/>
      </c>
      <c r="BF48" s="104"/>
      <c r="BG48" s="104"/>
      <c r="BH48" s="276"/>
      <c r="BJ48" s="104"/>
      <c r="BK48" s="104"/>
      <c r="BL48" s="276"/>
      <c r="BN48" s="104"/>
      <c r="BO48" s="104"/>
      <c r="BP48" s="276"/>
      <c r="BR48" s="104" t="s">
        <v>1179</v>
      </c>
      <c r="BS48" s="104" t="str">
        <f>IFERROR(+VLOOKUP(BR48,インプットシート!$C:$X,22,0),"")</f>
        <v/>
      </c>
      <c r="BT48" s="276" t="str">
        <f>IFERROR(+VLOOKUP(BR48,インプットシート!$C:$X,18,0),"")</f>
        <v/>
      </c>
    </row>
    <row r="49" spans="2:72">
      <c r="B49" s="104" t="s">
        <v>1180</v>
      </c>
      <c r="C49" s="104" t="str">
        <f>IFERROR(+VLOOKUP(B49,インプットシート!C:X,22,0),"")</f>
        <v/>
      </c>
      <c r="D49" s="276" t="str">
        <f>IFERROR(+VLOOKUP(B49,インプットシート!C:X,18,0),"")</f>
        <v/>
      </c>
      <c r="F49" s="104" t="s">
        <v>1181</v>
      </c>
      <c r="G49" s="104" t="str">
        <f>IFERROR(+VLOOKUP(F49,インプットシート!$C:$X,22,0),"")</f>
        <v/>
      </c>
      <c r="H49" s="276" t="str">
        <f>IFERROR(+VLOOKUP(F49,インプットシート!$C:$X,18,0),"")</f>
        <v/>
      </c>
      <c r="J49" s="104" t="s">
        <v>1182</v>
      </c>
      <c r="K49" s="104" t="str">
        <f>IFERROR(+VLOOKUP(J49,インプットシート!$C:$X,22,0),"")</f>
        <v/>
      </c>
      <c r="L49" s="276" t="str">
        <f>IFERROR(+VLOOKUP(J49,インプットシート!$C:$X,18,0),"")</f>
        <v/>
      </c>
      <c r="N49" s="104"/>
      <c r="O49" s="104"/>
      <c r="P49" s="276"/>
      <c r="R49" s="104"/>
      <c r="S49" s="104"/>
      <c r="T49" s="276"/>
      <c r="V49" s="104"/>
      <c r="W49" s="104"/>
      <c r="X49" s="276"/>
      <c r="Z49" s="104" t="s">
        <v>1183</v>
      </c>
      <c r="AA49" s="104" t="str">
        <f>IFERROR(+VLOOKUP(Z49,インプットシート!$C:$X,22,0),"")</f>
        <v/>
      </c>
      <c r="AB49" s="276" t="str">
        <f>IFERROR(+VLOOKUP(Z49,インプットシート!$C:$X,18,0),"")</f>
        <v/>
      </c>
      <c r="AD49" s="104"/>
      <c r="AE49" s="104"/>
      <c r="AF49" s="276"/>
      <c r="AH49" s="104"/>
      <c r="AI49" s="104"/>
      <c r="AJ49" s="276"/>
      <c r="AL49" s="104" t="s">
        <v>1184</v>
      </c>
      <c r="AM49" s="104" t="str">
        <f>IFERROR(+VLOOKUP(AL49,インプットシート!$C:$X,22,0),"")</f>
        <v/>
      </c>
      <c r="AN49" s="276" t="str">
        <f>IFERROR(+VLOOKUP(AL49,インプットシート!$C:$X,18,0),"")</f>
        <v/>
      </c>
      <c r="AP49" s="104" t="s">
        <v>1185</v>
      </c>
      <c r="AQ49" s="104" t="str">
        <f>IFERROR(+VLOOKUP(AP49,インプットシート!$C:$X,22,0),"")</f>
        <v/>
      </c>
      <c r="AR49" s="276" t="str">
        <f>IFERROR(+VLOOKUP(AP49,インプットシート!$C:$X,18,0),"")</f>
        <v/>
      </c>
      <c r="AT49" s="104" t="s">
        <v>1186</v>
      </c>
      <c r="AU49" s="104" t="str">
        <f>IFERROR(+VLOOKUP(AT49,インプットシート!$C:$X,22,0),"")</f>
        <v/>
      </c>
      <c r="AV49" s="276" t="str">
        <f>IFERROR(+VLOOKUP(AT49,インプットシート!$C:$X,18,0),"")</f>
        <v/>
      </c>
      <c r="AX49" s="104"/>
      <c r="AY49" s="104"/>
      <c r="AZ49" s="276"/>
      <c r="BB49" s="104" t="s">
        <v>1187</v>
      </c>
      <c r="BC49" s="104" t="str">
        <f>IFERROR(+VLOOKUP(BB49,インプットシート!$C:$X,22,0),"")</f>
        <v/>
      </c>
      <c r="BD49" s="276" t="str">
        <f>IFERROR(+VLOOKUP(BB49,インプットシート!$C:$X,18,0),"")</f>
        <v/>
      </c>
      <c r="BF49" s="104"/>
      <c r="BG49" s="104"/>
      <c r="BH49" s="276"/>
      <c r="BJ49" s="104"/>
      <c r="BK49" s="104"/>
      <c r="BL49" s="276"/>
      <c r="BN49" s="104"/>
      <c r="BO49" s="104"/>
      <c r="BP49" s="276"/>
      <c r="BR49" s="104" t="s">
        <v>1188</v>
      </c>
      <c r="BS49" s="104" t="str">
        <f>IFERROR(+VLOOKUP(BR49,インプットシート!$C:$X,22,0),"")</f>
        <v/>
      </c>
      <c r="BT49" s="276" t="str">
        <f>IFERROR(+VLOOKUP(BR49,インプットシート!$C:$X,18,0),"")</f>
        <v/>
      </c>
    </row>
    <row r="50" spans="2:72">
      <c r="B50" s="104" t="s">
        <v>1189</v>
      </c>
      <c r="C50" s="104" t="str">
        <f>IFERROR(+VLOOKUP(B50,インプットシート!C:X,22,0),"")</f>
        <v/>
      </c>
      <c r="D50" s="276" t="str">
        <f>IFERROR(+VLOOKUP(B50,インプットシート!C:X,18,0),"")</f>
        <v/>
      </c>
      <c r="F50" s="104" t="s">
        <v>1190</v>
      </c>
      <c r="G50" s="104" t="str">
        <f>IFERROR(+VLOOKUP(F50,インプットシート!$C:$X,22,0),"")</f>
        <v/>
      </c>
      <c r="H50" s="276" t="str">
        <f>IFERROR(+VLOOKUP(F50,インプットシート!$C:$X,18,0),"")</f>
        <v/>
      </c>
      <c r="J50" s="104" t="s">
        <v>1191</v>
      </c>
      <c r="K50" s="104" t="str">
        <f>IFERROR(+VLOOKUP(J50,インプットシート!$C:$X,22,0),"")</f>
        <v/>
      </c>
      <c r="L50" s="276" t="str">
        <f>IFERROR(+VLOOKUP(J50,インプットシート!$C:$X,18,0),"")</f>
        <v/>
      </c>
      <c r="N50" s="104"/>
      <c r="O50" s="104"/>
      <c r="P50" s="276"/>
      <c r="R50" s="104"/>
      <c r="S50" s="104"/>
      <c r="T50" s="276"/>
      <c r="V50" s="104"/>
      <c r="W50" s="104"/>
      <c r="X50" s="276"/>
      <c r="Z50" s="104" t="s">
        <v>1192</v>
      </c>
      <c r="AA50" s="104" t="str">
        <f>IFERROR(+VLOOKUP(Z50,インプットシート!$C:$X,22,0),"")</f>
        <v/>
      </c>
      <c r="AB50" s="276" t="str">
        <f>IFERROR(+VLOOKUP(Z50,インプットシート!$C:$X,18,0),"")</f>
        <v/>
      </c>
      <c r="AD50" s="104"/>
      <c r="AE50" s="104"/>
      <c r="AF50" s="276"/>
      <c r="AH50" s="104"/>
      <c r="AI50" s="104"/>
      <c r="AJ50" s="276"/>
      <c r="AL50" s="104" t="s">
        <v>1193</v>
      </c>
      <c r="AM50" s="104" t="str">
        <f>IFERROR(+VLOOKUP(AL50,インプットシート!$C:$X,22,0),"")</f>
        <v/>
      </c>
      <c r="AN50" s="276" t="str">
        <f>IFERROR(+VLOOKUP(AL50,インプットシート!$C:$X,18,0),"")</f>
        <v/>
      </c>
      <c r="AP50" s="104" t="s">
        <v>1194</v>
      </c>
      <c r="AQ50" s="104" t="str">
        <f>IFERROR(+VLOOKUP(AP50,インプットシート!$C:$X,22,0),"")</f>
        <v/>
      </c>
      <c r="AR50" s="276" t="str">
        <f>IFERROR(+VLOOKUP(AP50,インプットシート!$C:$X,18,0),"")</f>
        <v/>
      </c>
      <c r="AT50" s="104" t="s">
        <v>1195</v>
      </c>
      <c r="AU50" s="104" t="str">
        <f>IFERROR(+VLOOKUP(AT50,インプットシート!$C:$X,22,0),"")</f>
        <v/>
      </c>
      <c r="AV50" s="276" t="str">
        <f>IFERROR(+VLOOKUP(AT50,インプットシート!$C:$X,18,0),"")</f>
        <v/>
      </c>
      <c r="AX50" s="104"/>
      <c r="AY50" s="104"/>
      <c r="AZ50" s="276"/>
      <c r="BB50" s="104" t="s">
        <v>1196</v>
      </c>
      <c r="BC50" s="104" t="str">
        <f>IFERROR(+VLOOKUP(BB50,インプットシート!$C:$X,22,0),"")</f>
        <v/>
      </c>
      <c r="BD50" s="276" t="str">
        <f>IFERROR(+VLOOKUP(BB50,インプットシート!$C:$X,18,0),"")</f>
        <v/>
      </c>
      <c r="BF50" s="104"/>
      <c r="BG50" s="104"/>
      <c r="BH50" s="276"/>
      <c r="BJ50" s="104"/>
      <c r="BK50" s="104"/>
      <c r="BL50" s="276"/>
      <c r="BN50" s="104"/>
      <c r="BO50" s="104"/>
      <c r="BP50" s="276"/>
      <c r="BR50" s="104" t="s">
        <v>1197</v>
      </c>
      <c r="BS50" s="104" t="str">
        <f>IFERROR(+VLOOKUP(BR50,インプットシート!$C:$X,22,0),"")</f>
        <v/>
      </c>
      <c r="BT50" s="276" t="str">
        <f>IFERROR(+VLOOKUP(BR50,インプットシート!$C:$X,18,0),"")</f>
        <v/>
      </c>
    </row>
    <row r="51" spans="2:72">
      <c r="B51" s="104" t="s">
        <v>1198</v>
      </c>
      <c r="C51" s="104" t="str">
        <f>IFERROR(+VLOOKUP(B51,インプットシート!C:X,22,0),"")</f>
        <v/>
      </c>
      <c r="D51" s="276" t="str">
        <f>IFERROR(+VLOOKUP(B51,インプットシート!C:X,18,0),"")</f>
        <v/>
      </c>
      <c r="F51" s="104" t="s">
        <v>1199</v>
      </c>
      <c r="G51" s="104" t="str">
        <f>IFERROR(+VLOOKUP(F51,インプットシート!$C:$X,22,0),"")</f>
        <v/>
      </c>
      <c r="H51" s="276" t="str">
        <f>IFERROR(+VLOOKUP(F51,インプットシート!$C:$X,18,0),"")</f>
        <v/>
      </c>
      <c r="J51" s="104" t="s">
        <v>1200</v>
      </c>
      <c r="K51" s="104" t="str">
        <f>IFERROR(+VLOOKUP(J51,インプットシート!$C:$X,22,0),"")</f>
        <v/>
      </c>
      <c r="L51" s="276" t="str">
        <f>IFERROR(+VLOOKUP(J51,インプットシート!$C:$X,18,0),"")</f>
        <v/>
      </c>
      <c r="N51" s="104"/>
      <c r="O51" s="104"/>
      <c r="P51" s="276"/>
      <c r="R51" s="104"/>
      <c r="S51" s="104"/>
      <c r="T51" s="276"/>
      <c r="V51" s="104"/>
      <c r="W51" s="104"/>
      <c r="X51" s="276"/>
      <c r="Z51" s="104" t="s">
        <v>1201</v>
      </c>
      <c r="AA51" s="104" t="str">
        <f>IFERROR(+VLOOKUP(Z51,インプットシート!$C:$X,22,0),"")</f>
        <v/>
      </c>
      <c r="AB51" s="276" t="str">
        <f>IFERROR(+VLOOKUP(Z51,インプットシート!$C:$X,18,0),"")</f>
        <v/>
      </c>
      <c r="AD51" s="104"/>
      <c r="AE51" s="104"/>
      <c r="AF51" s="276"/>
      <c r="AH51" s="104"/>
      <c r="AI51" s="104"/>
      <c r="AJ51" s="276"/>
      <c r="AL51" s="104" t="s">
        <v>1202</v>
      </c>
      <c r="AM51" s="104" t="str">
        <f>IFERROR(+VLOOKUP(AL51,インプットシート!$C:$X,22,0),"")</f>
        <v/>
      </c>
      <c r="AN51" s="276" t="str">
        <f>IFERROR(+VLOOKUP(AL51,インプットシート!$C:$X,18,0),"")</f>
        <v/>
      </c>
      <c r="AP51" s="104" t="s">
        <v>1203</v>
      </c>
      <c r="AQ51" s="104" t="str">
        <f>IFERROR(+VLOOKUP(AP51,インプットシート!$C:$X,22,0),"")</f>
        <v/>
      </c>
      <c r="AR51" s="276" t="str">
        <f>IFERROR(+VLOOKUP(AP51,インプットシート!$C:$X,18,0),"")</f>
        <v/>
      </c>
      <c r="AT51" s="104" t="s">
        <v>1204</v>
      </c>
      <c r="AU51" s="104" t="str">
        <f>IFERROR(+VLOOKUP(AT51,インプットシート!$C:$X,22,0),"")</f>
        <v/>
      </c>
      <c r="AV51" s="276" t="str">
        <f>IFERROR(+VLOOKUP(AT51,インプットシート!$C:$X,18,0),"")</f>
        <v/>
      </c>
      <c r="AX51" s="104"/>
      <c r="AY51" s="104"/>
      <c r="AZ51" s="276"/>
      <c r="BB51" s="104" t="s">
        <v>1205</v>
      </c>
      <c r="BC51" s="104" t="str">
        <f>IFERROR(+VLOOKUP(BB51,インプットシート!$C:$X,22,0),"")</f>
        <v/>
      </c>
      <c r="BD51" s="276" t="str">
        <f>IFERROR(+VLOOKUP(BB51,インプットシート!$C:$X,18,0),"")</f>
        <v/>
      </c>
      <c r="BF51" s="104"/>
      <c r="BG51" s="104"/>
      <c r="BH51" s="276"/>
      <c r="BJ51" s="104"/>
      <c r="BK51" s="104"/>
      <c r="BL51" s="276"/>
      <c r="BN51" s="104"/>
      <c r="BO51" s="104"/>
      <c r="BP51" s="276"/>
      <c r="BR51" s="104" t="s">
        <v>1206</v>
      </c>
      <c r="BS51" s="104" t="str">
        <f>IFERROR(+VLOOKUP(BR51,インプットシート!$C:$X,22,0),"")</f>
        <v/>
      </c>
      <c r="BT51" s="276" t="str">
        <f>IFERROR(+VLOOKUP(BR51,インプットシート!$C:$X,18,0),"")</f>
        <v/>
      </c>
    </row>
    <row r="52" spans="2:72">
      <c r="B52" s="104" t="s">
        <v>1207</v>
      </c>
      <c r="C52" s="104" t="str">
        <f>IFERROR(+VLOOKUP(B52,インプットシート!C:X,22,0),"")</f>
        <v/>
      </c>
      <c r="D52" s="276" t="str">
        <f>IFERROR(+VLOOKUP(B52,インプットシート!C:X,18,0),"")</f>
        <v/>
      </c>
      <c r="F52" s="104" t="s">
        <v>1208</v>
      </c>
      <c r="G52" s="104" t="str">
        <f>IFERROR(+VLOOKUP(F52,インプットシート!$C:$X,22,0),"")</f>
        <v/>
      </c>
      <c r="H52" s="276" t="str">
        <f>IFERROR(+VLOOKUP(F52,インプットシート!$C:$X,18,0),"")</f>
        <v/>
      </c>
      <c r="J52" s="104" t="s">
        <v>1209</v>
      </c>
      <c r="K52" s="104" t="str">
        <f>IFERROR(+VLOOKUP(J52,インプットシート!$C:$X,22,0),"")</f>
        <v/>
      </c>
      <c r="L52" s="276" t="str">
        <f>IFERROR(+VLOOKUP(J52,インプットシート!$C:$X,18,0),"")</f>
        <v/>
      </c>
      <c r="N52" s="104"/>
      <c r="O52" s="104"/>
      <c r="P52" s="276"/>
      <c r="R52" s="104"/>
      <c r="S52" s="104"/>
      <c r="T52" s="276"/>
      <c r="V52" s="104"/>
      <c r="W52" s="104"/>
      <c r="X52" s="276"/>
      <c r="Z52" s="104" t="s">
        <v>1210</v>
      </c>
      <c r="AA52" s="104" t="str">
        <f>IFERROR(+VLOOKUP(Z52,インプットシート!$C:$X,22,0),"")</f>
        <v/>
      </c>
      <c r="AB52" s="276" t="str">
        <f>IFERROR(+VLOOKUP(Z52,インプットシート!$C:$X,18,0),"")</f>
        <v/>
      </c>
      <c r="AD52" s="104"/>
      <c r="AE52" s="104"/>
      <c r="AF52" s="276"/>
      <c r="AH52" s="104"/>
      <c r="AI52" s="104"/>
      <c r="AJ52" s="276"/>
      <c r="AL52" s="104" t="s">
        <v>1211</v>
      </c>
      <c r="AM52" s="104" t="str">
        <f>IFERROR(+VLOOKUP(AL52,インプットシート!$C:$X,22,0),"")</f>
        <v/>
      </c>
      <c r="AN52" s="276" t="str">
        <f>IFERROR(+VLOOKUP(AL52,インプットシート!$C:$X,18,0),"")</f>
        <v/>
      </c>
      <c r="AP52" s="104" t="s">
        <v>1212</v>
      </c>
      <c r="AQ52" s="104" t="str">
        <f>IFERROR(+VLOOKUP(AP52,インプットシート!$C:$X,22,0),"")</f>
        <v/>
      </c>
      <c r="AR52" s="276" t="str">
        <f>IFERROR(+VLOOKUP(AP52,インプットシート!$C:$X,18,0),"")</f>
        <v/>
      </c>
      <c r="AT52" s="104" t="s">
        <v>1213</v>
      </c>
      <c r="AU52" s="104" t="str">
        <f>IFERROR(+VLOOKUP(AT52,インプットシート!$C:$X,22,0),"")</f>
        <v/>
      </c>
      <c r="AV52" s="276" t="str">
        <f>IFERROR(+VLOOKUP(AT52,インプットシート!$C:$X,18,0),"")</f>
        <v/>
      </c>
      <c r="AX52" s="104"/>
      <c r="AY52" s="104"/>
      <c r="AZ52" s="276"/>
      <c r="BB52" s="104" t="s">
        <v>1214</v>
      </c>
      <c r="BC52" s="104" t="str">
        <f>IFERROR(+VLOOKUP(BB52,インプットシート!$C:$X,22,0),"")</f>
        <v/>
      </c>
      <c r="BD52" s="276" t="str">
        <f>IFERROR(+VLOOKUP(BB52,インプットシート!$C:$X,18,0),"")</f>
        <v/>
      </c>
      <c r="BF52" s="104"/>
      <c r="BG52" s="104"/>
      <c r="BH52" s="276"/>
      <c r="BJ52" s="104"/>
      <c r="BK52" s="104"/>
      <c r="BL52" s="276"/>
      <c r="BN52" s="104"/>
      <c r="BO52" s="104"/>
      <c r="BP52" s="276"/>
      <c r="BR52" s="104" t="s">
        <v>1215</v>
      </c>
      <c r="BS52" s="104" t="str">
        <f>IFERROR(+VLOOKUP(BR52,インプットシート!$C:$X,22,0),"")</f>
        <v/>
      </c>
      <c r="BT52" s="276" t="str">
        <f>IFERROR(+VLOOKUP(BR52,インプットシート!$C:$X,18,0),"")</f>
        <v/>
      </c>
    </row>
    <row r="53" spans="2:72">
      <c r="D53" s="277">
        <f>SUM(D3:D52)</f>
        <v>0</v>
      </c>
      <c r="H53" s="277">
        <f>SUM(H3:H52)</f>
        <v>0</v>
      </c>
      <c r="L53" s="277">
        <f>SUM(L3:L52)</f>
        <v>0</v>
      </c>
      <c r="P53" s="277">
        <f>SUM(P3:P52)</f>
        <v>0</v>
      </c>
      <c r="T53" s="277">
        <f>SUM(T3:T52)</f>
        <v>0</v>
      </c>
      <c r="X53" s="277">
        <f>SUM(X3:X52)</f>
        <v>0</v>
      </c>
      <c r="AB53" s="277">
        <f>SUM(AB3:AB52)</f>
        <v>0</v>
      </c>
      <c r="AF53" s="277">
        <f>SUM(AF3:AF52)</f>
        <v>0</v>
      </c>
      <c r="AJ53" s="277">
        <f>SUM(AJ3:AJ52)</f>
        <v>0</v>
      </c>
      <c r="AN53" s="277">
        <f>SUM(AN3:AN52)</f>
        <v>0</v>
      </c>
      <c r="AR53" s="277">
        <f>SUM(AR3:AR52)</f>
        <v>0</v>
      </c>
      <c r="AV53" s="277">
        <f>SUM(AV3:AV52)</f>
        <v>0</v>
      </c>
      <c r="AZ53" s="277">
        <f>SUM(AZ3:AZ52)</f>
        <v>0</v>
      </c>
      <c r="BD53" s="277">
        <f>SUM(BD3:BD52)</f>
        <v>0</v>
      </c>
      <c r="BH53" s="277">
        <f>SUM(BH3:BH52)</f>
        <v>0</v>
      </c>
      <c r="BL53" s="277">
        <f>SUM(BL3:BL52)</f>
        <v>0</v>
      </c>
      <c r="BP53" s="277">
        <f>SUM(BP3:BP52)</f>
        <v>0</v>
      </c>
      <c r="BT53" s="277">
        <f>SUM(BT3:BT52)</f>
        <v>0</v>
      </c>
    </row>
    <row r="148" spans="3:3">
      <c r="C148" s="27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104" t="s">
        <v>196</v>
      </c>
    </row>
    <row r="154" spans="3:3">
      <c r="C154" s="104" t="s">
        <v>1216</v>
      </c>
    </row>
    <row r="155" spans="3:3">
      <c r="C155" s="104" t="s">
        <v>1217</v>
      </c>
    </row>
    <row r="156" spans="3:3">
      <c r="C156" s="104" t="s">
        <v>1218</v>
      </c>
    </row>
    <row r="157" spans="3:3">
      <c r="C157" s="104" t="s">
        <v>206</v>
      </c>
    </row>
    <row r="158" spans="3:3">
      <c r="C158" s="104" t="s">
        <v>206</v>
      </c>
    </row>
    <row r="159" spans="3:3">
      <c r="C159" s="104" t="s">
        <v>206</v>
      </c>
    </row>
    <row r="160" spans="3:3">
      <c r="C160" s="104" t="s">
        <v>206</v>
      </c>
    </row>
    <row r="161" spans="3:3">
      <c r="C161" s="104" t="s">
        <v>206</v>
      </c>
    </row>
    <row r="162" spans="3:3">
      <c r="C162" s="104" t="s">
        <v>206</v>
      </c>
    </row>
    <row r="163" spans="3:3">
      <c r="C163" s="104" t="s">
        <v>206</v>
      </c>
    </row>
    <row r="164" spans="3:3">
      <c r="C164" s="104" t="s">
        <v>206</v>
      </c>
    </row>
    <row r="165" spans="3:3">
      <c r="C165" s="104" t="s">
        <v>206</v>
      </c>
    </row>
    <row r="166" spans="3:3">
      <c r="C166" s="104" t="s">
        <v>206</v>
      </c>
    </row>
    <row r="167" spans="3:3">
      <c r="C167" s="104" t="s">
        <v>206</v>
      </c>
    </row>
    <row r="168" spans="3:3">
      <c r="C168" s="104" t="s">
        <v>206</v>
      </c>
    </row>
    <row r="169" spans="3:3">
      <c r="C169" s="104" t="s">
        <v>206</v>
      </c>
    </row>
    <row r="170" spans="3:3">
      <c r="C170" s="104" t="s">
        <v>206</v>
      </c>
    </row>
    <row r="171" spans="3:3">
      <c r="C171" s="104" t="s">
        <v>206</v>
      </c>
    </row>
    <row r="172" spans="3:3">
      <c r="C172" s="104" t="s">
        <v>206</v>
      </c>
    </row>
    <row r="173" spans="3:3">
      <c r="C173" s="104" t="s">
        <v>206</v>
      </c>
    </row>
    <row r="174" spans="3:3">
      <c r="C174" s="104" t="s">
        <v>206</v>
      </c>
    </row>
    <row r="175" spans="3:3">
      <c r="C175" s="104" t="s">
        <v>206</v>
      </c>
    </row>
    <row r="176" spans="3:3">
      <c r="C176" s="104" t="s">
        <v>206</v>
      </c>
    </row>
    <row r="177" spans="3:3">
      <c r="C177" s="104" t="s">
        <v>206</v>
      </c>
    </row>
    <row r="178" spans="3:3">
      <c r="C178" s="104" t="s">
        <v>206</v>
      </c>
    </row>
    <row r="179" spans="3:3">
      <c r="C179" s="104" t="s">
        <v>206</v>
      </c>
    </row>
    <row r="180" spans="3:3">
      <c r="C180" s="104" t="s">
        <v>206</v>
      </c>
    </row>
    <row r="181" spans="3:3">
      <c r="C181" s="104" t="s">
        <v>206</v>
      </c>
    </row>
    <row r="182" spans="3:3">
      <c r="C182" s="104" t="s">
        <v>206</v>
      </c>
    </row>
    <row r="183" spans="3:3">
      <c r="C183" s="104" t="s">
        <v>206</v>
      </c>
    </row>
    <row r="184" spans="3:3">
      <c r="C184" s="104" t="s">
        <v>206</v>
      </c>
    </row>
    <row r="185" spans="3:3">
      <c r="C185" s="104" t="s">
        <v>206</v>
      </c>
    </row>
    <row r="186" spans="3:3">
      <c r="C186" s="104" t="s">
        <v>206</v>
      </c>
    </row>
    <row r="187" spans="3:3">
      <c r="C187" s="104" t="s">
        <v>206</v>
      </c>
    </row>
    <row r="188" spans="3:3">
      <c r="C188" s="104" t="s">
        <v>206</v>
      </c>
    </row>
    <row r="189" spans="3:3">
      <c r="C189" s="104" t="s">
        <v>206</v>
      </c>
    </row>
    <row r="190" spans="3:3">
      <c r="C190" s="104" t="s">
        <v>206</v>
      </c>
    </row>
    <row r="191" spans="3:3">
      <c r="C191" s="104" t="s">
        <v>206</v>
      </c>
    </row>
    <row r="192" spans="3:3">
      <c r="C192" s="104" t="s">
        <v>206</v>
      </c>
    </row>
    <row r="193" spans="3:3">
      <c r="C193" s="104" t="s">
        <v>206</v>
      </c>
    </row>
    <row r="194" spans="3:3">
      <c r="C194" s="104" t="s">
        <v>206</v>
      </c>
    </row>
    <row r="195" spans="3:3">
      <c r="C195" s="104" t="s">
        <v>206</v>
      </c>
    </row>
    <row r="196" spans="3:3">
      <c r="C196" s="104" t="s">
        <v>206</v>
      </c>
    </row>
    <row r="197" spans="3:3">
      <c r="C197" s="104" t="s">
        <v>206</v>
      </c>
    </row>
    <row r="198" spans="3:3">
      <c r="C198" s="104" t="s">
        <v>206</v>
      </c>
    </row>
    <row r="199" spans="3:3">
      <c r="C199" s="104" t="s">
        <v>206</v>
      </c>
    </row>
    <row r="200" spans="3:3">
      <c r="C200" s="104" t="s">
        <v>206</v>
      </c>
    </row>
    <row r="201" spans="3:3">
      <c r="C201" s="104" t="s">
        <v>206</v>
      </c>
    </row>
    <row r="202" spans="3:3">
      <c r="C202" s="104" t="s">
        <v>206</v>
      </c>
    </row>
    <row r="203" spans="3:3">
      <c r="C203" s="104" t="s">
        <v>206</v>
      </c>
    </row>
    <row r="204" spans="3:3">
      <c r="C204" s="104" t="s">
        <v>206</v>
      </c>
    </row>
    <row r="205" spans="3:3">
      <c r="C205" s="104" t="s">
        <v>206</v>
      </c>
    </row>
    <row r="206" spans="3:3">
      <c r="C206" s="104" t="s">
        <v>206</v>
      </c>
    </row>
    <row r="207" spans="3:3">
      <c r="C207" s="104" t="s">
        <v>206</v>
      </c>
    </row>
    <row r="208" spans="3:3">
      <c r="C208" s="104" t="s">
        <v>206</v>
      </c>
    </row>
    <row r="209" spans="3:3">
      <c r="C209" s="104" t="s">
        <v>206</v>
      </c>
    </row>
    <row r="210" spans="3:3">
      <c r="C210" s="104" t="s">
        <v>206</v>
      </c>
    </row>
    <row r="211" spans="3:3">
      <c r="C211" s="104" t="s">
        <v>206</v>
      </c>
    </row>
    <row r="212" spans="3:3">
      <c r="C212" s="104" t="s">
        <v>206</v>
      </c>
    </row>
    <row r="213" spans="3:3">
      <c r="C213" s="104" t="s">
        <v>206</v>
      </c>
    </row>
    <row r="214" spans="3:3">
      <c r="C214" s="104" t="s">
        <v>206</v>
      </c>
    </row>
    <row r="215" spans="3:3">
      <c r="C215" s="104" t="s">
        <v>206</v>
      </c>
    </row>
    <row r="216" spans="3:3">
      <c r="C216" s="104" t="s">
        <v>206</v>
      </c>
    </row>
    <row r="217" spans="3:3">
      <c r="C217" s="104" t="s">
        <v>206</v>
      </c>
    </row>
    <row r="218" spans="3:3">
      <c r="C218" s="104" t="s">
        <v>206</v>
      </c>
    </row>
    <row r="219" spans="3:3">
      <c r="C219" s="104" t="s">
        <v>206</v>
      </c>
    </row>
    <row r="220" spans="3:3">
      <c r="C220" s="104" t="s">
        <v>206</v>
      </c>
    </row>
    <row r="221" spans="3:3">
      <c r="C221" s="104" t="s">
        <v>206</v>
      </c>
    </row>
    <row r="222" spans="3:3">
      <c r="C222" s="104" t="s">
        <v>206</v>
      </c>
    </row>
    <row r="223" spans="3:3">
      <c r="C223" s="104" t="s">
        <v>206</v>
      </c>
    </row>
    <row r="224" spans="3:3">
      <c r="C224" s="104" t="s">
        <v>206</v>
      </c>
    </row>
    <row r="225" spans="3:3">
      <c r="C225" s="104" t="s">
        <v>206</v>
      </c>
    </row>
    <row r="226" spans="3:3">
      <c r="C226" s="104" t="s">
        <v>206</v>
      </c>
    </row>
    <row r="227" spans="3:3">
      <c r="C227" s="104" t="s">
        <v>206</v>
      </c>
    </row>
    <row r="228" spans="3:3">
      <c r="C228" s="104" t="s">
        <v>206</v>
      </c>
    </row>
    <row r="229" spans="3:3">
      <c r="C229" s="104" t="s">
        <v>206</v>
      </c>
    </row>
    <row r="230" spans="3:3">
      <c r="C230" s="104" t="s">
        <v>206</v>
      </c>
    </row>
    <row r="231" spans="3:3">
      <c r="C231" s="104" t="s">
        <v>206</v>
      </c>
    </row>
    <row r="232" spans="3:3">
      <c r="C232" s="104" t="s">
        <v>206</v>
      </c>
    </row>
    <row r="233" spans="3:3">
      <c r="C233" s="104" t="s">
        <v>206</v>
      </c>
    </row>
    <row r="234" spans="3:3">
      <c r="C234" s="104" t="s">
        <v>206</v>
      </c>
    </row>
    <row r="235" spans="3:3">
      <c r="C235" s="104" t="s">
        <v>206</v>
      </c>
    </row>
    <row r="236" spans="3:3">
      <c r="C236" s="104" t="s">
        <v>206</v>
      </c>
    </row>
    <row r="237" spans="3:3">
      <c r="C237" s="104" t="s">
        <v>206</v>
      </c>
    </row>
    <row r="238" spans="3:3">
      <c r="C238" s="104" t="s">
        <v>206</v>
      </c>
    </row>
    <row r="239" spans="3:3">
      <c r="C239" s="104" t="s">
        <v>206</v>
      </c>
    </row>
    <row r="240" spans="3:3">
      <c r="C240" s="104" t="s">
        <v>206</v>
      </c>
    </row>
    <row r="241" spans="3:7">
      <c r="C241" s="104" t="s">
        <v>206</v>
      </c>
    </row>
    <row r="242" spans="3:7">
      <c r="C242" s="104" t="s">
        <v>206</v>
      </c>
    </row>
    <row r="243" spans="3:7">
      <c r="C243" s="104" t="s">
        <v>206</v>
      </c>
    </row>
    <row r="244" spans="3:7">
      <c r="C244" s="104" t="s">
        <v>206</v>
      </c>
    </row>
    <row r="245" spans="3:7">
      <c r="C245" s="104" t="s">
        <v>206</v>
      </c>
    </row>
    <row r="246" spans="3:7">
      <c r="C246" s="104" t="s">
        <v>206</v>
      </c>
    </row>
    <row r="247" spans="3:7">
      <c r="C247" s="104" t="s">
        <v>206</v>
      </c>
    </row>
    <row r="248" spans="3:7">
      <c r="C248" s="104" t="s">
        <v>206</v>
      </c>
    </row>
    <row r="249" spans="3:7">
      <c r="C249" s="104" t="s">
        <v>206</v>
      </c>
    </row>
    <row r="250" spans="3:7">
      <c r="C250" s="104" t="s">
        <v>206</v>
      </c>
    </row>
    <row r="253" spans="3:7">
      <c r="G253" s="104" t="s">
        <v>196</v>
      </c>
    </row>
    <row r="254" spans="3:7">
      <c r="G254" s="104" t="s">
        <v>1218</v>
      </c>
    </row>
    <row r="255" spans="3:7">
      <c r="G255" s="104" t="s">
        <v>1218</v>
      </c>
    </row>
    <row r="256" spans="3:7">
      <c r="G256" s="104" t="s">
        <v>1218</v>
      </c>
    </row>
    <row r="257" spans="7:7">
      <c r="G257" s="104" t="s">
        <v>206</v>
      </c>
    </row>
    <row r="258" spans="7:7">
      <c r="G258" s="104" t="s">
        <v>206</v>
      </c>
    </row>
    <row r="259" spans="7:7">
      <c r="G259" s="104" t="s">
        <v>206</v>
      </c>
    </row>
    <row r="260" spans="7:7">
      <c r="G260" s="104" t="s">
        <v>206</v>
      </c>
    </row>
    <row r="261" spans="7:7">
      <c r="G261" s="104" t="s">
        <v>206</v>
      </c>
    </row>
    <row r="262" spans="7:7">
      <c r="G262" s="104" t="s">
        <v>206</v>
      </c>
    </row>
    <row r="263" spans="7:7">
      <c r="G263" s="104" t="s">
        <v>206</v>
      </c>
    </row>
    <row r="264" spans="7:7">
      <c r="G264" s="104" t="s">
        <v>206</v>
      </c>
    </row>
    <row r="265" spans="7:7">
      <c r="G265" s="104" t="s">
        <v>206</v>
      </c>
    </row>
    <row r="266" spans="7:7">
      <c r="G266" s="104" t="s">
        <v>206</v>
      </c>
    </row>
    <row r="267" spans="7:7">
      <c r="G267" s="104" t="s">
        <v>206</v>
      </c>
    </row>
    <row r="268" spans="7:7">
      <c r="G268" s="104" t="s">
        <v>206</v>
      </c>
    </row>
    <row r="269" spans="7:7">
      <c r="G269" s="104" t="s">
        <v>206</v>
      </c>
    </row>
    <row r="270" spans="7:7">
      <c r="G270" s="104" t="s">
        <v>206</v>
      </c>
    </row>
    <row r="271" spans="7:7">
      <c r="G271" s="104" t="s">
        <v>206</v>
      </c>
    </row>
    <row r="272" spans="7:7">
      <c r="G272" s="104" t="s">
        <v>206</v>
      </c>
    </row>
    <row r="273" spans="7:7">
      <c r="G273" s="104" t="s">
        <v>206</v>
      </c>
    </row>
    <row r="274" spans="7:7">
      <c r="G274" s="104" t="s">
        <v>206</v>
      </c>
    </row>
    <row r="275" spans="7:7">
      <c r="G275" s="104" t="s">
        <v>206</v>
      </c>
    </row>
    <row r="276" spans="7:7">
      <c r="G276" s="104" t="s">
        <v>206</v>
      </c>
    </row>
    <row r="277" spans="7:7">
      <c r="G277" s="104" t="s">
        <v>206</v>
      </c>
    </row>
    <row r="278" spans="7:7">
      <c r="G278" s="104" t="s">
        <v>206</v>
      </c>
    </row>
    <row r="279" spans="7:7">
      <c r="G279" s="104" t="s">
        <v>206</v>
      </c>
    </row>
    <row r="280" spans="7:7">
      <c r="G280" s="104" t="s">
        <v>206</v>
      </c>
    </row>
    <row r="281" spans="7:7">
      <c r="G281" s="104" t="s">
        <v>206</v>
      </c>
    </row>
    <row r="282" spans="7:7">
      <c r="G282" s="104" t="s">
        <v>206</v>
      </c>
    </row>
    <row r="283" spans="7:7">
      <c r="G283" s="104" t="s">
        <v>206</v>
      </c>
    </row>
    <row r="284" spans="7:7">
      <c r="G284" s="104" t="s">
        <v>206</v>
      </c>
    </row>
    <row r="285" spans="7:7">
      <c r="G285" s="104" t="s">
        <v>206</v>
      </c>
    </row>
    <row r="286" spans="7:7">
      <c r="G286" s="104" t="s">
        <v>206</v>
      </c>
    </row>
    <row r="287" spans="7:7">
      <c r="G287" s="104" t="s">
        <v>206</v>
      </c>
    </row>
    <row r="288" spans="7:7">
      <c r="G288" s="104" t="s">
        <v>206</v>
      </c>
    </row>
    <row r="289" spans="7:7">
      <c r="G289" s="104" t="s">
        <v>206</v>
      </c>
    </row>
    <row r="290" spans="7:7">
      <c r="G290" s="104" t="s">
        <v>206</v>
      </c>
    </row>
    <row r="291" spans="7:7">
      <c r="G291" s="104" t="s">
        <v>206</v>
      </c>
    </row>
    <row r="292" spans="7:7">
      <c r="G292" s="104" t="s">
        <v>206</v>
      </c>
    </row>
    <row r="293" spans="7:7">
      <c r="G293" s="104" t="s">
        <v>206</v>
      </c>
    </row>
    <row r="294" spans="7:7">
      <c r="G294" s="104" t="s">
        <v>206</v>
      </c>
    </row>
    <row r="295" spans="7:7">
      <c r="G295" s="104" t="s">
        <v>206</v>
      </c>
    </row>
    <row r="296" spans="7:7">
      <c r="G296" s="104" t="s">
        <v>206</v>
      </c>
    </row>
    <row r="297" spans="7:7">
      <c r="G297" s="104" t="s">
        <v>206</v>
      </c>
    </row>
    <row r="298" spans="7:7">
      <c r="G298" s="104" t="s">
        <v>206</v>
      </c>
    </row>
    <row r="299" spans="7:7">
      <c r="G299" s="104" t="s">
        <v>206</v>
      </c>
    </row>
    <row r="300" spans="7:7">
      <c r="G300" s="104" t="s">
        <v>206</v>
      </c>
    </row>
    <row r="301" spans="7:7">
      <c r="G301" s="104" t="s">
        <v>206</v>
      </c>
    </row>
    <row r="302" spans="7:7">
      <c r="G302" s="104" t="s">
        <v>206</v>
      </c>
    </row>
    <row r="303" spans="7:7">
      <c r="G303" s="104" t="s">
        <v>206</v>
      </c>
    </row>
    <row r="304" spans="7:7">
      <c r="G304" s="104" t="s">
        <v>206</v>
      </c>
    </row>
    <row r="305" spans="7:7">
      <c r="G305" s="104" t="s">
        <v>206</v>
      </c>
    </row>
    <row r="306" spans="7:7">
      <c r="G306" s="104" t="s">
        <v>206</v>
      </c>
    </row>
    <row r="307" spans="7:7">
      <c r="G307" s="104" t="s">
        <v>206</v>
      </c>
    </row>
    <row r="308" spans="7:7">
      <c r="G308" s="104" t="s">
        <v>206</v>
      </c>
    </row>
    <row r="309" spans="7:7">
      <c r="G309" s="104" t="s">
        <v>206</v>
      </c>
    </row>
    <row r="310" spans="7:7">
      <c r="G310" s="104" t="s">
        <v>206</v>
      </c>
    </row>
    <row r="311" spans="7:7">
      <c r="G311" s="104" t="s">
        <v>206</v>
      </c>
    </row>
    <row r="312" spans="7:7">
      <c r="G312" s="104" t="s">
        <v>206</v>
      </c>
    </row>
    <row r="313" spans="7:7">
      <c r="G313" s="104" t="s">
        <v>206</v>
      </c>
    </row>
    <row r="314" spans="7:7">
      <c r="G314" s="104" t="s">
        <v>206</v>
      </c>
    </row>
    <row r="315" spans="7:7">
      <c r="G315" s="104" t="s">
        <v>206</v>
      </c>
    </row>
    <row r="316" spans="7:7">
      <c r="G316" s="104" t="s">
        <v>206</v>
      </c>
    </row>
    <row r="317" spans="7:7">
      <c r="G317" s="104" t="s">
        <v>206</v>
      </c>
    </row>
    <row r="318" spans="7:7">
      <c r="G318" s="104" t="s">
        <v>206</v>
      </c>
    </row>
    <row r="319" spans="7:7">
      <c r="G319" s="104" t="s">
        <v>206</v>
      </c>
    </row>
    <row r="320" spans="7:7">
      <c r="G320" s="104" t="s">
        <v>206</v>
      </c>
    </row>
    <row r="321" spans="7:7">
      <c r="G321" s="104" t="s">
        <v>206</v>
      </c>
    </row>
    <row r="322" spans="7:7">
      <c r="G322" s="104" t="s">
        <v>206</v>
      </c>
    </row>
    <row r="323" spans="7:7">
      <c r="G323" s="104" t="s">
        <v>206</v>
      </c>
    </row>
    <row r="324" spans="7:7">
      <c r="G324" s="104" t="s">
        <v>206</v>
      </c>
    </row>
    <row r="325" spans="7:7">
      <c r="G325" s="104" t="s">
        <v>206</v>
      </c>
    </row>
    <row r="326" spans="7:7">
      <c r="G326" s="104" t="s">
        <v>206</v>
      </c>
    </row>
    <row r="327" spans="7:7">
      <c r="G327" s="104" t="s">
        <v>206</v>
      </c>
    </row>
    <row r="328" spans="7:7">
      <c r="G328" s="104" t="s">
        <v>206</v>
      </c>
    </row>
    <row r="329" spans="7:7">
      <c r="G329" s="104" t="s">
        <v>206</v>
      </c>
    </row>
    <row r="330" spans="7:7">
      <c r="G330" s="104" t="s">
        <v>206</v>
      </c>
    </row>
    <row r="331" spans="7:7">
      <c r="G331" s="104" t="s">
        <v>206</v>
      </c>
    </row>
    <row r="332" spans="7:7">
      <c r="G332" s="104" t="s">
        <v>206</v>
      </c>
    </row>
    <row r="333" spans="7:7">
      <c r="G333" s="104" t="s">
        <v>206</v>
      </c>
    </row>
    <row r="334" spans="7:7">
      <c r="G334" s="104" t="s">
        <v>206</v>
      </c>
    </row>
    <row r="335" spans="7:7">
      <c r="G335" s="104" t="s">
        <v>206</v>
      </c>
    </row>
    <row r="336" spans="7:7">
      <c r="G336" s="104" t="s">
        <v>206</v>
      </c>
    </row>
    <row r="337" spans="7:7">
      <c r="G337" s="104" t="s">
        <v>206</v>
      </c>
    </row>
    <row r="338" spans="7:7">
      <c r="G338" s="104" t="s">
        <v>206</v>
      </c>
    </row>
    <row r="339" spans="7:7">
      <c r="G339" s="104" t="s">
        <v>206</v>
      </c>
    </row>
    <row r="340" spans="7:7">
      <c r="G340" s="104" t="s">
        <v>206</v>
      </c>
    </row>
    <row r="341" spans="7:7">
      <c r="G341" s="104" t="s">
        <v>206</v>
      </c>
    </row>
    <row r="342" spans="7:7">
      <c r="G342" s="104" t="s">
        <v>206</v>
      </c>
    </row>
    <row r="343" spans="7:7">
      <c r="G343" s="104" t="s">
        <v>206</v>
      </c>
    </row>
    <row r="344" spans="7:7">
      <c r="G344" s="104" t="s">
        <v>206</v>
      </c>
    </row>
    <row r="345" spans="7:7">
      <c r="G345" s="104" t="s">
        <v>206</v>
      </c>
    </row>
    <row r="346" spans="7:7">
      <c r="G346" s="104" t="s">
        <v>206</v>
      </c>
    </row>
    <row r="347" spans="7:7">
      <c r="G347" s="104" t="s">
        <v>206</v>
      </c>
    </row>
    <row r="348" spans="7:7">
      <c r="G348" s="104" t="s">
        <v>206</v>
      </c>
    </row>
    <row r="349" spans="7:7">
      <c r="G349" s="104" t="s">
        <v>206</v>
      </c>
    </row>
    <row r="350" spans="7:7">
      <c r="G350" s="104" t="s">
        <v>206</v>
      </c>
    </row>
    <row r="353" spans="11:11">
      <c r="K353" s="104" t="s">
        <v>196</v>
      </c>
    </row>
    <row r="354" spans="11:11">
      <c r="K354" s="104" t="s">
        <v>1218</v>
      </c>
    </row>
    <row r="355" spans="11:11">
      <c r="K355" s="104" t="s">
        <v>206</v>
      </c>
    </row>
    <row r="356" spans="11:11">
      <c r="K356" s="104" t="s">
        <v>206</v>
      </c>
    </row>
    <row r="357" spans="11:11">
      <c r="K357" s="104" t="s">
        <v>206</v>
      </c>
    </row>
    <row r="358" spans="11:11">
      <c r="K358" s="104" t="s">
        <v>206</v>
      </c>
    </row>
    <row r="359" spans="11:11">
      <c r="K359" s="104" t="s">
        <v>206</v>
      </c>
    </row>
    <row r="360" spans="11:11">
      <c r="K360" s="104" t="s">
        <v>206</v>
      </c>
    </row>
    <row r="361" spans="11:11">
      <c r="K361" s="104" t="s">
        <v>206</v>
      </c>
    </row>
    <row r="362" spans="11:11">
      <c r="K362" s="104" t="s">
        <v>206</v>
      </c>
    </row>
    <row r="363" spans="11:11">
      <c r="K363" s="104" t="s">
        <v>206</v>
      </c>
    </row>
    <row r="364" spans="11:11">
      <c r="K364" s="104" t="s">
        <v>206</v>
      </c>
    </row>
    <row r="365" spans="11:11">
      <c r="K365" s="104" t="s">
        <v>206</v>
      </c>
    </row>
    <row r="366" spans="11:11">
      <c r="K366" s="104" t="s">
        <v>206</v>
      </c>
    </row>
    <row r="367" spans="11:11">
      <c r="K367" s="104" t="s">
        <v>206</v>
      </c>
    </row>
    <row r="368" spans="11:11">
      <c r="K368" s="104" t="s">
        <v>206</v>
      </c>
    </row>
    <row r="369" spans="11:11">
      <c r="K369" s="104" t="s">
        <v>206</v>
      </c>
    </row>
    <row r="370" spans="11:11">
      <c r="K370" s="104" t="s">
        <v>206</v>
      </c>
    </row>
    <row r="371" spans="11:11">
      <c r="K371" s="104" t="s">
        <v>206</v>
      </c>
    </row>
    <row r="372" spans="11:11">
      <c r="K372" s="104" t="s">
        <v>206</v>
      </c>
    </row>
    <row r="373" spans="11:11">
      <c r="K373" s="104" t="s">
        <v>206</v>
      </c>
    </row>
    <row r="374" spans="11:11">
      <c r="K374" s="104" t="s">
        <v>206</v>
      </c>
    </row>
    <row r="375" spans="11:11">
      <c r="K375" s="104" t="s">
        <v>206</v>
      </c>
    </row>
    <row r="376" spans="11:11">
      <c r="K376" s="104" t="s">
        <v>206</v>
      </c>
    </row>
    <row r="377" spans="11:11">
      <c r="K377" s="104" t="s">
        <v>206</v>
      </c>
    </row>
    <row r="378" spans="11:11">
      <c r="K378" s="104" t="s">
        <v>206</v>
      </c>
    </row>
    <row r="379" spans="11:11">
      <c r="K379" s="104" t="s">
        <v>206</v>
      </c>
    </row>
    <row r="380" spans="11:11">
      <c r="K380" s="104" t="s">
        <v>206</v>
      </c>
    </row>
    <row r="381" spans="11:11">
      <c r="K381" s="104" t="s">
        <v>206</v>
      </c>
    </row>
    <row r="382" spans="11:11">
      <c r="K382" s="104" t="s">
        <v>206</v>
      </c>
    </row>
    <row r="383" spans="11:11">
      <c r="K383" s="104" t="s">
        <v>206</v>
      </c>
    </row>
    <row r="384" spans="11:11">
      <c r="K384" s="104" t="s">
        <v>206</v>
      </c>
    </row>
    <row r="385" spans="11:11">
      <c r="K385" s="104" t="s">
        <v>206</v>
      </c>
    </row>
    <row r="386" spans="11:11">
      <c r="K386" s="104" t="s">
        <v>206</v>
      </c>
    </row>
    <row r="387" spans="11:11">
      <c r="K387" s="104" t="s">
        <v>206</v>
      </c>
    </row>
    <row r="388" spans="11:11">
      <c r="K388" s="104" t="s">
        <v>206</v>
      </c>
    </row>
    <row r="389" spans="11:11">
      <c r="K389" s="104" t="s">
        <v>206</v>
      </c>
    </row>
    <row r="390" spans="11:11">
      <c r="K390" s="104" t="s">
        <v>206</v>
      </c>
    </row>
    <row r="391" spans="11:11">
      <c r="K391" s="104" t="s">
        <v>206</v>
      </c>
    </row>
    <row r="392" spans="11:11">
      <c r="K392" s="104" t="s">
        <v>206</v>
      </c>
    </row>
    <row r="393" spans="11:11">
      <c r="K393" s="104" t="s">
        <v>206</v>
      </c>
    </row>
    <row r="394" spans="11:11">
      <c r="K394" s="104" t="s">
        <v>206</v>
      </c>
    </row>
    <row r="395" spans="11:11">
      <c r="K395" s="104" t="s">
        <v>206</v>
      </c>
    </row>
    <row r="396" spans="11:11">
      <c r="K396" s="104" t="s">
        <v>206</v>
      </c>
    </row>
    <row r="397" spans="11:11">
      <c r="K397" s="104" t="s">
        <v>206</v>
      </c>
    </row>
    <row r="398" spans="11:11">
      <c r="K398" s="104" t="s">
        <v>206</v>
      </c>
    </row>
    <row r="399" spans="11:11">
      <c r="K399" s="104" t="s">
        <v>206</v>
      </c>
    </row>
    <row r="400" spans="11:11">
      <c r="K400" s="104" t="s">
        <v>206</v>
      </c>
    </row>
    <row r="401" spans="11:11">
      <c r="K401" s="104" t="s">
        <v>206</v>
      </c>
    </row>
    <row r="402" spans="11:11">
      <c r="K402" s="104" t="s">
        <v>206</v>
      </c>
    </row>
    <row r="403" spans="11:11">
      <c r="K403" s="104" t="s">
        <v>206</v>
      </c>
    </row>
    <row r="404" spans="11:11">
      <c r="K404" s="104" t="s">
        <v>206</v>
      </c>
    </row>
    <row r="405" spans="11:11">
      <c r="K405" s="104" t="s">
        <v>206</v>
      </c>
    </row>
    <row r="406" spans="11:11">
      <c r="K406" s="104" t="s">
        <v>206</v>
      </c>
    </row>
    <row r="407" spans="11:11">
      <c r="K407" s="104" t="s">
        <v>206</v>
      </c>
    </row>
    <row r="408" spans="11:11">
      <c r="K408" s="104" t="s">
        <v>206</v>
      </c>
    </row>
    <row r="409" spans="11:11">
      <c r="K409" s="104" t="s">
        <v>206</v>
      </c>
    </row>
    <row r="410" spans="11:11">
      <c r="K410" s="104" t="s">
        <v>206</v>
      </c>
    </row>
    <row r="411" spans="11:11">
      <c r="K411" s="104" t="s">
        <v>206</v>
      </c>
    </row>
    <row r="412" spans="11:11">
      <c r="K412" s="104" t="s">
        <v>206</v>
      </c>
    </row>
    <row r="413" spans="11:11">
      <c r="K413" s="104" t="s">
        <v>206</v>
      </c>
    </row>
    <row r="414" spans="11:11">
      <c r="K414" s="104" t="s">
        <v>206</v>
      </c>
    </row>
    <row r="415" spans="11:11">
      <c r="K415" s="104" t="s">
        <v>206</v>
      </c>
    </row>
    <row r="416" spans="11:11">
      <c r="K416" s="104" t="s">
        <v>206</v>
      </c>
    </row>
    <row r="417" spans="11:11">
      <c r="K417" s="104" t="s">
        <v>206</v>
      </c>
    </row>
    <row r="418" spans="11:11">
      <c r="K418" s="104" t="s">
        <v>206</v>
      </c>
    </row>
    <row r="419" spans="11:11">
      <c r="K419" s="104" t="s">
        <v>206</v>
      </c>
    </row>
    <row r="420" spans="11:11">
      <c r="K420" s="104" t="s">
        <v>206</v>
      </c>
    </row>
    <row r="421" spans="11:11">
      <c r="K421" s="104" t="s">
        <v>206</v>
      </c>
    </row>
    <row r="422" spans="11:11">
      <c r="K422" s="104" t="s">
        <v>206</v>
      </c>
    </row>
    <row r="423" spans="11:11">
      <c r="K423" s="104" t="s">
        <v>206</v>
      </c>
    </row>
    <row r="424" spans="11:11">
      <c r="K424" s="104" t="s">
        <v>206</v>
      </c>
    </row>
    <row r="425" spans="11:11">
      <c r="K425" s="104" t="s">
        <v>206</v>
      </c>
    </row>
    <row r="426" spans="11:11">
      <c r="K426" s="104" t="s">
        <v>206</v>
      </c>
    </row>
    <row r="427" spans="11:11">
      <c r="K427" s="104" t="s">
        <v>206</v>
      </c>
    </row>
    <row r="428" spans="11:11">
      <c r="K428" s="104" t="s">
        <v>206</v>
      </c>
    </row>
    <row r="429" spans="11:11">
      <c r="K429" s="104" t="s">
        <v>206</v>
      </c>
    </row>
    <row r="430" spans="11:11">
      <c r="K430" s="104" t="s">
        <v>206</v>
      </c>
    </row>
    <row r="431" spans="11:11">
      <c r="K431" s="104" t="s">
        <v>206</v>
      </c>
    </row>
    <row r="432" spans="11:11">
      <c r="K432" s="104" t="s">
        <v>206</v>
      </c>
    </row>
    <row r="433" spans="11:11">
      <c r="K433" s="104" t="s">
        <v>206</v>
      </c>
    </row>
    <row r="434" spans="11:11">
      <c r="K434" s="104" t="s">
        <v>206</v>
      </c>
    </row>
    <row r="435" spans="11:11">
      <c r="K435" s="104" t="s">
        <v>206</v>
      </c>
    </row>
    <row r="436" spans="11:11">
      <c r="K436" s="104" t="s">
        <v>206</v>
      </c>
    </row>
    <row r="437" spans="11:11">
      <c r="K437" s="104" t="s">
        <v>206</v>
      </c>
    </row>
    <row r="438" spans="11:11">
      <c r="K438" s="104" t="s">
        <v>206</v>
      </c>
    </row>
    <row r="439" spans="11:11">
      <c r="K439" s="104" t="s">
        <v>206</v>
      </c>
    </row>
    <row r="440" spans="11:11">
      <c r="K440" s="104" t="s">
        <v>206</v>
      </c>
    </row>
    <row r="441" spans="11:11">
      <c r="K441" s="104" t="s">
        <v>206</v>
      </c>
    </row>
    <row r="442" spans="11:11">
      <c r="K442" s="104" t="s">
        <v>206</v>
      </c>
    </row>
    <row r="443" spans="11:11">
      <c r="K443" s="104" t="s">
        <v>206</v>
      </c>
    </row>
    <row r="444" spans="11:11">
      <c r="K444" s="104" t="s">
        <v>206</v>
      </c>
    </row>
    <row r="445" spans="11:11">
      <c r="K445" s="104" t="s">
        <v>206</v>
      </c>
    </row>
    <row r="446" spans="11:11">
      <c r="K446" s="104" t="s">
        <v>206</v>
      </c>
    </row>
    <row r="447" spans="11:11">
      <c r="K447" s="104" t="s">
        <v>206</v>
      </c>
    </row>
    <row r="448" spans="11:11">
      <c r="K448" s="104" t="s">
        <v>206</v>
      </c>
    </row>
    <row r="449" spans="11:15">
      <c r="K449" s="104" t="s">
        <v>206</v>
      </c>
    </row>
    <row r="450" spans="11:15">
      <c r="K450" s="104" t="s">
        <v>206</v>
      </c>
    </row>
    <row r="453" spans="11:15">
      <c r="O453" s="104" t="s">
        <v>196</v>
      </c>
    </row>
    <row r="454" spans="11:15">
      <c r="O454" s="104" t="s">
        <v>1218</v>
      </c>
    </row>
    <row r="455" spans="11:15">
      <c r="O455" s="104" t="s">
        <v>206</v>
      </c>
    </row>
    <row r="456" spans="11:15">
      <c r="O456" s="104" t="s">
        <v>206</v>
      </c>
    </row>
    <row r="457" spans="11:15">
      <c r="O457" s="104" t="s">
        <v>206</v>
      </c>
    </row>
    <row r="458" spans="11:15">
      <c r="O458" s="104" t="s">
        <v>206</v>
      </c>
    </row>
    <row r="459" spans="11:15">
      <c r="O459" s="104" t="s">
        <v>206</v>
      </c>
    </row>
    <row r="460" spans="11:15">
      <c r="O460" s="104" t="s">
        <v>206</v>
      </c>
    </row>
    <row r="461" spans="11:15">
      <c r="O461" s="104" t="s">
        <v>206</v>
      </c>
    </row>
    <row r="462" spans="11:15">
      <c r="O462" s="104" t="s">
        <v>206</v>
      </c>
    </row>
    <row r="463" spans="11:15">
      <c r="O463" s="104" t="s">
        <v>206</v>
      </c>
    </row>
    <row r="464" spans="11:15">
      <c r="O464" s="104" t="s">
        <v>206</v>
      </c>
    </row>
    <row r="465" spans="15:15">
      <c r="O465" s="104" t="s">
        <v>206</v>
      </c>
    </row>
    <row r="466" spans="15:15">
      <c r="O466" s="104" t="s">
        <v>206</v>
      </c>
    </row>
    <row r="467" spans="15:15">
      <c r="O467" s="104" t="s">
        <v>206</v>
      </c>
    </row>
    <row r="468" spans="15:15">
      <c r="O468" s="104" t="s">
        <v>206</v>
      </c>
    </row>
    <row r="469" spans="15:15">
      <c r="O469" s="104" t="s">
        <v>206</v>
      </c>
    </row>
    <row r="470" spans="15:15">
      <c r="O470" s="104" t="s">
        <v>206</v>
      </c>
    </row>
    <row r="471" spans="15:15">
      <c r="O471" s="104" t="s">
        <v>206</v>
      </c>
    </row>
    <row r="472" spans="15:15">
      <c r="O472" s="104" t="s">
        <v>206</v>
      </c>
    </row>
    <row r="473" spans="15:15">
      <c r="O473" s="104" t="s">
        <v>206</v>
      </c>
    </row>
    <row r="474" spans="15:15">
      <c r="O474" s="104" t="s">
        <v>206</v>
      </c>
    </row>
    <row r="475" spans="15:15">
      <c r="O475" s="104" t="s">
        <v>206</v>
      </c>
    </row>
    <row r="476" spans="15:15">
      <c r="O476" s="104" t="s">
        <v>206</v>
      </c>
    </row>
    <row r="477" spans="15:15">
      <c r="O477" s="104" t="s">
        <v>206</v>
      </c>
    </row>
    <row r="478" spans="15:15">
      <c r="O478" s="104" t="s">
        <v>206</v>
      </c>
    </row>
    <row r="479" spans="15:15">
      <c r="O479" s="104" t="s">
        <v>206</v>
      </c>
    </row>
    <row r="480" spans="15:15">
      <c r="O480" s="104" t="s">
        <v>206</v>
      </c>
    </row>
    <row r="481" spans="15:15">
      <c r="O481" s="104" t="s">
        <v>206</v>
      </c>
    </row>
    <row r="482" spans="15:15">
      <c r="O482" s="104" t="s">
        <v>206</v>
      </c>
    </row>
    <row r="483" spans="15:15">
      <c r="O483" s="104" t="s">
        <v>206</v>
      </c>
    </row>
    <row r="484" spans="15:15">
      <c r="O484" s="104" t="s">
        <v>206</v>
      </c>
    </row>
    <row r="485" spans="15:15">
      <c r="O485" s="104" t="s">
        <v>206</v>
      </c>
    </row>
    <row r="486" spans="15:15">
      <c r="O486" s="104" t="s">
        <v>206</v>
      </c>
    </row>
    <row r="487" spans="15:15">
      <c r="O487" s="104" t="s">
        <v>206</v>
      </c>
    </row>
    <row r="488" spans="15:15">
      <c r="O488" s="104" t="s">
        <v>206</v>
      </c>
    </row>
    <row r="489" spans="15:15">
      <c r="O489" s="104" t="s">
        <v>206</v>
      </c>
    </row>
    <row r="490" spans="15:15">
      <c r="O490" s="104" t="s">
        <v>206</v>
      </c>
    </row>
    <row r="491" spans="15:15">
      <c r="O491" s="104" t="s">
        <v>206</v>
      </c>
    </row>
    <row r="492" spans="15:15">
      <c r="O492" s="104" t="s">
        <v>206</v>
      </c>
    </row>
    <row r="493" spans="15:15">
      <c r="O493" s="104" t="s">
        <v>206</v>
      </c>
    </row>
    <row r="494" spans="15:15">
      <c r="O494" s="104" t="s">
        <v>206</v>
      </c>
    </row>
    <row r="495" spans="15:15">
      <c r="O495" s="104" t="s">
        <v>206</v>
      </c>
    </row>
    <row r="496" spans="15:15">
      <c r="O496" s="104" t="s">
        <v>206</v>
      </c>
    </row>
    <row r="497" spans="15:15">
      <c r="O497" s="104" t="s">
        <v>206</v>
      </c>
    </row>
    <row r="498" spans="15:15">
      <c r="O498" s="104" t="s">
        <v>206</v>
      </c>
    </row>
    <row r="499" spans="15:15">
      <c r="O499" s="104" t="s">
        <v>206</v>
      </c>
    </row>
    <row r="500" spans="15:15">
      <c r="O500" s="104" t="s">
        <v>206</v>
      </c>
    </row>
    <row r="501" spans="15:15">
      <c r="O501" s="104" t="s">
        <v>206</v>
      </c>
    </row>
    <row r="502" spans="15:15">
      <c r="O502" s="104" t="s">
        <v>206</v>
      </c>
    </row>
    <row r="503" spans="15:15">
      <c r="O503" s="104" t="s">
        <v>206</v>
      </c>
    </row>
    <row r="504" spans="15:15">
      <c r="O504" s="104" t="s">
        <v>206</v>
      </c>
    </row>
    <row r="505" spans="15:15">
      <c r="O505" s="104" t="s">
        <v>206</v>
      </c>
    </row>
    <row r="506" spans="15:15">
      <c r="O506" s="104" t="s">
        <v>206</v>
      </c>
    </row>
    <row r="507" spans="15:15">
      <c r="O507" s="104" t="s">
        <v>206</v>
      </c>
    </row>
    <row r="508" spans="15:15">
      <c r="O508" s="104" t="s">
        <v>206</v>
      </c>
    </row>
    <row r="509" spans="15:15">
      <c r="O509" s="104" t="s">
        <v>206</v>
      </c>
    </row>
    <row r="510" spans="15:15">
      <c r="O510" s="104" t="s">
        <v>206</v>
      </c>
    </row>
    <row r="511" spans="15:15">
      <c r="O511" s="104" t="s">
        <v>206</v>
      </c>
    </row>
    <row r="512" spans="15:15">
      <c r="O512" s="104" t="s">
        <v>206</v>
      </c>
    </row>
    <row r="513" spans="15:15">
      <c r="O513" s="104" t="s">
        <v>206</v>
      </c>
    </row>
    <row r="514" spans="15:15">
      <c r="O514" s="104" t="s">
        <v>206</v>
      </c>
    </row>
    <row r="515" spans="15:15">
      <c r="O515" s="104" t="s">
        <v>206</v>
      </c>
    </row>
    <row r="516" spans="15:15">
      <c r="O516" s="104" t="s">
        <v>206</v>
      </c>
    </row>
    <row r="517" spans="15:15">
      <c r="O517" s="104" t="s">
        <v>206</v>
      </c>
    </row>
    <row r="518" spans="15:15">
      <c r="O518" s="104" t="s">
        <v>206</v>
      </c>
    </row>
    <row r="519" spans="15:15">
      <c r="O519" s="104" t="s">
        <v>206</v>
      </c>
    </row>
    <row r="520" spans="15:15">
      <c r="O520" s="104" t="s">
        <v>206</v>
      </c>
    </row>
    <row r="521" spans="15:15">
      <c r="O521" s="104" t="s">
        <v>206</v>
      </c>
    </row>
    <row r="522" spans="15:15">
      <c r="O522" s="104" t="s">
        <v>206</v>
      </c>
    </row>
    <row r="523" spans="15:15">
      <c r="O523" s="104" t="s">
        <v>206</v>
      </c>
    </row>
    <row r="524" spans="15:15">
      <c r="O524" s="104" t="s">
        <v>206</v>
      </c>
    </row>
    <row r="525" spans="15:15">
      <c r="O525" s="104" t="s">
        <v>206</v>
      </c>
    </row>
    <row r="526" spans="15:15">
      <c r="O526" s="104" t="s">
        <v>206</v>
      </c>
    </row>
    <row r="527" spans="15:15">
      <c r="O527" s="104" t="s">
        <v>206</v>
      </c>
    </row>
    <row r="528" spans="15:15">
      <c r="O528" s="104" t="s">
        <v>206</v>
      </c>
    </row>
    <row r="529" spans="15:15">
      <c r="O529" s="104" t="s">
        <v>206</v>
      </c>
    </row>
    <row r="530" spans="15:15">
      <c r="O530" s="104" t="s">
        <v>206</v>
      </c>
    </row>
    <row r="531" spans="15:15">
      <c r="O531" s="104" t="s">
        <v>206</v>
      </c>
    </row>
    <row r="532" spans="15:15">
      <c r="O532" s="104" t="s">
        <v>206</v>
      </c>
    </row>
    <row r="533" spans="15:15">
      <c r="O533" s="104" t="s">
        <v>206</v>
      </c>
    </row>
    <row r="534" spans="15:15">
      <c r="O534" s="104" t="s">
        <v>206</v>
      </c>
    </row>
    <row r="535" spans="15:15">
      <c r="O535" s="104" t="s">
        <v>206</v>
      </c>
    </row>
    <row r="536" spans="15:15">
      <c r="O536" s="104" t="s">
        <v>206</v>
      </c>
    </row>
    <row r="537" spans="15:15">
      <c r="O537" s="104" t="s">
        <v>206</v>
      </c>
    </row>
    <row r="538" spans="15:15">
      <c r="O538" s="104" t="s">
        <v>206</v>
      </c>
    </row>
    <row r="539" spans="15:15">
      <c r="O539" s="104" t="s">
        <v>206</v>
      </c>
    </row>
    <row r="540" spans="15:15">
      <c r="O540" s="104" t="s">
        <v>206</v>
      </c>
    </row>
    <row r="541" spans="15:15">
      <c r="O541" s="104" t="s">
        <v>206</v>
      </c>
    </row>
    <row r="542" spans="15:15">
      <c r="O542" s="104" t="s">
        <v>206</v>
      </c>
    </row>
    <row r="543" spans="15:15">
      <c r="O543" s="104" t="s">
        <v>206</v>
      </c>
    </row>
    <row r="544" spans="15:15">
      <c r="O544" s="104" t="s">
        <v>206</v>
      </c>
    </row>
    <row r="545" spans="15:19">
      <c r="O545" s="104" t="s">
        <v>206</v>
      </c>
    </row>
    <row r="546" spans="15:19">
      <c r="O546" s="104" t="s">
        <v>206</v>
      </c>
    </row>
    <row r="547" spans="15:19">
      <c r="O547" s="104" t="s">
        <v>206</v>
      </c>
    </row>
    <row r="548" spans="15:19">
      <c r="O548" s="104" t="s">
        <v>206</v>
      </c>
    </row>
    <row r="549" spans="15:19">
      <c r="O549" s="104" t="s">
        <v>206</v>
      </c>
    </row>
    <row r="550" spans="15:19">
      <c r="O550" s="104" t="s">
        <v>206</v>
      </c>
    </row>
    <row r="553" spans="15:19">
      <c r="S553" s="104" t="s">
        <v>196</v>
      </c>
    </row>
    <row r="554" spans="15:19">
      <c r="S554" s="104" t="s">
        <v>1218</v>
      </c>
    </row>
    <row r="555" spans="15:19">
      <c r="S555" s="104" t="s">
        <v>206</v>
      </c>
    </row>
    <row r="556" spans="15:19">
      <c r="S556" s="104" t="s">
        <v>206</v>
      </c>
    </row>
    <row r="557" spans="15:19">
      <c r="S557" s="104" t="s">
        <v>206</v>
      </c>
    </row>
    <row r="558" spans="15:19">
      <c r="S558" s="104" t="s">
        <v>206</v>
      </c>
    </row>
    <row r="559" spans="15:19">
      <c r="S559" s="104" t="s">
        <v>206</v>
      </c>
    </row>
    <row r="560" spans="15:19">
      <c r="S560" s="104" t="s">
        <v>206</v>
      </c>
    </row>
    <row r="561" spans="19:19">
      <c r="S561" s="104" t="s">
        <v>206</v>
      </c>
    </row>
    <row r="562" spans="19:19">
      <c r="S562" s="104" t="s">
        <v>206</v>
      </c>
    </row>
    <row r="563" spans="19:19">
      <c r="S563" s="104" t="s">
        <v>206</v>
      </c>
    </row>
    <row r="564" spans="19:19">
      <c r="S564" s="104" t="s">
        <v>206</v>
      </c>
    </row>
    <row r="565" spans="19:19">
      <c r="S565" s="104" t="s">
        <v>206</v>
      </c>
    </row>
    <row r="566" spans="19:19">
      <c r="S566" s="104" t="s">
        <v>206</v>
      </c>
    </row>
    <row r="567" spans="19:19">
      <c r="S567" s="104" t="s">
        <v>206</v>
      </c>
    </row>
    <row r="568" spans="19:19">
      <c r="S568" s="104" t="s">
        <v>206</v>
      </c>
    </row>
    <row r="569" spans="19:19">
      <c r="S569" s="104" t="s">
        <v>206</v>
      </c>
    </row>
    <row r="570" spans="19:19">
      <c r="S570" s="104" t="s">
        <v>206</v>
      </c>
    </row>
    <row r="571" spans="19:19">
      <c r="S571" s="104" t="s">
        <v>206</v>
      </c>
    </row>
    <row r="572" spans="19:19">
      <c r="S572" s="104" t="s">
        <v>206</v>
      </c>
    </row>
    <row r="573" spans="19:19">
      <c r="S573" s="104" t="s">
        <v>206</v>
      </c>
    </row>
    <row r="574" spans="19:19">
      <c r="S574" s="104" t="s">
        <v>206</v>
      </c>
    </row>
    <row r="575" spans="19:19">
      <c r="S575" s="104" t="s">
        <v>206</v>
      </c>
    </row>
    <row r="576" spans="19:19">
      <c r="S576" s="104" t="s">
        <v>206</v>
      </c>
    </row>
    <row r="577" spans="19:19">
      <c r="S577" s="104" t="s">
        <v>206</v>
      </c>
    </row>
    <row r="578" spans="19:19">
      <c r="S578" s="104" t="s">
        <v>206</v>
      </c>
    </row>
    <row r="579" spans="19:19">
      <c r="S579" s="104" t="s">
        <v>206</v>
      </c>
    </row>
    <row r="580" spans="19:19">
      <c r="S580" s="104" t="s">
        <v>206</v>
      </c>
    </row>
    <row r="581" spans="19:19">
      <c r="S581" s="104" t="s">
        <v>206</v>
      </c>
    </row>
    <row r="582" spans="19:19">
      <c r="S582" s="104" t="s">
        <v>206</v>
      </c>
    </row>
    <row r="583" spans="19:19">
      <c r="S583" s="104" t="s">
        <v>206</v>
      </c>
    </row>
    <row r="584" spans="19:19">
      <c r="S584" s="104" t="s">
        <v>206</v>
      </c>
    </row>
    <row r="585" spans="19:19">
      <c r="S585" s="104" t="s">
        <v>206</v>
      </c>
    </row>
    <row r="586" spans="19:19">
      <c r="S586" s="104" t="s">
        <v>206</v>
      </c>
    </row>
    <row r="587" spans="19:19">
      <c r="S587" s="104" t="s">
        <v>206</v>
      </c>
    </row>
    <row r="588" spans="19:19">
      <c r="S588" s="104" t="s">
        <v>206</v>
      </c>
    </row>
    <row r="589" spans="19:19">
      <c r="S589" s="104" t="s">
        <v>206</v>
      </c>
    </row>
    <row r="590" spans="19:19">
      <c r="S590" s="104" t="s">
        <v>206</v>
      </c>
    </row>
    <row r="591" spans="19:19">
      <c r="S591" s="104" t="s">
        <v>206</v>
      </c>
    </row>
    <row r="592" spans="19:19">
      <c r="S592" s="104" t="s">
        <v>206</v>
      </c>
    </row>
    <row r="593" spans="19:19">
      <c r="S593" s="104" t="s">
        <v>206</v>
      </c>
    </row>
    <row r="594" spans="19:19">
      <c r="S594" s="104" t="s">
        <v>206</v>
      </c>
    </row>
    <row r="595" spans="19:19">
      <c r="S595" s="104" t="s">
        <v>206</v>
      </c>
    </row>
    <row r="596" spans="19:19">
      <c r="S596" s="104" t="s">
        <v>206</v>
      </c>
    </row>
    <row r="597" spans="19:19">
      <c r="S597" s="104" t="s">
        <v>206</v>
      </c>
    </row>
    <row r="598" spans="19:19">
      <c r="S598" s="104" t="s">
        <v>206</v>
      </c>
    </row>
    <row r="599" spans="19:19">
      <c r="S599" s="104" t="s">
        <v>206</v>
      </c>
    </row>
    <row r="600" spans="19:19">
      <c r="S600" s="104" t="s">
        <v>206</v>
      </c>
    </row>
    <row r="601" spans="19:19">
      <c r="S601" s="104" t="s">
        <v>206</v>
      </c>
    </row>
    <row r="602" spans="19:19">
      <c r="S602" s="104" t="s">
        <v>206</v>
      </c>
    </row>
    <row r="603" spans="19:19">
      <c r="S603" s="104" t="s">
        <v>206</v>
      </c>
    </row>
    <row r="604" spans="19:19">
      <c r="S604" s="104" t="s">
        <v>206</v>
      </c>
    </row>
    <row r="605" spans="19:19">
      <c r="S605" s="104" t="s">
        <v>206</v>
      </c>
    </row>
    <row r="606" spans="19:19">
      <c r="S606" s="104" t="s">
        <v>206</v>
      </c>
    </row>
    <row r="607" spans="19:19">
      <c r="S607" s="104" t="s">
        <v>206</v>
      </c>
    </row>
    <row r="608" spans="19:19">
      <c r="S608" s="104" t="s">
        <v>206</v>
      </c>
    </row>
    <row r="609" spans="19:19">
      <c r="S609" s="104" t="s">
        <v>206</v>
      </c>
    </row>
    <row r="610" spans="19:19">
      <c r="S610" s="104" t="s">
        <v>206</v>
      </c>
    </row>
    <row r="611" spans="19:19">
      <c r="S611" s="104" t="s">
        <v>206</v>
      </c>
    </row>
    <row r="612" spans="19:19">
      <c r="S612" s="104" t="s">
        <v>206</v>
      </c>
    </row>
    <row r="613" spans="19:19">
      <c r="S613" s="104" t="s">
        <v>206</v>
      </c>
    </row>
    <row r="614" spans="19:19">
      <c r="S614" s="104" t="s">
        <v>206</v>
      </c>
    </row>
    <row r="615" spans="19:19">
      <c r="S615" s="104" t="s">
        <v>206</v>
      </c>
    </row>
    <row r="616" spans="19:19">
      <c r="S616" s="104" t="s">
        <v>206</v>
      </c>
    </row>
    <row r="617" spans="19:19">
      <c r="S617" s="104" t="s">
        <v>206</v>
      </c>
    </row>
    <row r="618" spans="19:19">
      <c r="S618" s="104" t="s">
        <v>206</v>
      </c>
    </row>
    <row r="619" spans="19:19">
      <c r="S619" s="104" t="s">
        <v>206</v>
      </c>
    </row>
    <row r="620" spans="19:19">
      <c r="S620" s="104" t="s">
        <v>206</v>
      </c>
    </row>
    <row r="621" spans="19:19">
      <c r="S621" s="104" t="s">
        <v>206</v>
      </c>
    </row>
    <row r="622" spans="19:19">
      <c r="S622" s="104" t="s">
        <v>206</v>
      </c>
    </row>
    <row r="623" spans="19:19">
      <c r="S623" s="104" t="s">
        <v>206</v>
      </c>
    </row>
    <row r="624" spans="19:19">
      <c r="S624" s="104" t="s">
        <v>206</v>
      </c>
    </row>
    <row r="625" spans="19:19">
      <c r="S625" s="104" t="s">
        <v>206</v>
      </c>
    </row>
    <row r="626" spans="19:19">
      <c r="S626" s="104" t="s">
        <v>206</v>
      </c>
    </row>
    <row r="627" spans="19:19">
      <c r="S627" s="104" t="s">
        <v>206</v>
      </c>
    </row>
    <row r="628" spans="19:19">
      <c r="S628" s="104" t="s">
        <v>206</v>
      </c>
    </row>
    <row r="629" spans="19:19">
      <c r="S629" s="104" t="s">
        <v>206</v>
      </c>
    </row>
    <row r="630" spans="19:19">
      <c r="S630" s="104" t="s">
        <v>206</v>
      </c>
    </row>
    <row r="631" spans="19:19">
      <c r="S631" s="104" t="s">
        <v>206</v>
      </c>
    </row>
    <row r="632" spans="19:19">
      <c r="S632" s="104" t="s">
        <v>206</v>
      </c>
    </row>
    <row r="633" spans="19:19">
      <c r="S633" s="104" t="s">
        <v>206</v>
      </c>
    </row>
    <row r="634" spans="19:19">
      <c r="S634" s="104" t="s">
        <v>206</v>
      </c>
    </row>
    <row r="635" spans="19:19">
      <c r="S635" s="104" t="s">
        <v>206</v>
      </c>
    </row>
    <row r="636" spans="19:19">
      <c r="S636" s="104" t="s">
        <v>206</v>
      </c>
    </row>
    <row r="637" spans="19:19">
      <c r="S637" s="104" t="s">
        <v>206</v>
      </c>
    </row>
    <row r="638" spans="19:19">
      <c r="S638" s="104" t="s">
        <v>206</v>
      </c>
    </row>
    <row r="639" spans="19:19">
      <c r="S639" s="104" t="s">
        <v>206</v>
      </c>
    </row>
    <row r="640" spans="19:19">
      <c r="S640" s="104" t="s">
        <v>206</v>
      </c>
    </row>
    <row r="641" spans="19:23">
      <c r="S641" s="104" t="s">
        <v>206</v>
      </c>
    </row>
    <row r="642" spans="19:23">
      <c r="S642" s="104" t="s">
        <v>206</v>
      </c>
    </row>
    <row r="643" spans="19:23">
      <c r="S643" s="104" t="s">
        <v>206</v>
      </c>
    </row>
    <row r="644" spans="19:23">
      <c r="S644" s="104" t="s">
        <v>206</v>
      </c>
    </row>
    <row r="645" spans="19:23">
      <c r="S645" s="104" t="s">
        <v>206</v>
      </c>
    </row>
    <row r="646" spans="19:23">
      <c r="S646" s="104" t="s">
        <v>206</v>
      </c>
    </row>
    <row r="647" spans="19:23">
      <c r="S647" s="104" t="s">
        <v>206</v>
      </c>
    </row>
    <row r="648" spans="19:23">
      <c r="S648" s="104" t="s">
        <v>206</v>
      </c>
    </row>
    <row r="649" spans="19:23">
      <c r="S649" s="104" t="s">
        <v>206</v>
      </c>
    </row>
    <row r="650" spans="19:23">
      <c r="S650" s="104" t="s">
        <v>206</v>
      </c>
    </row>
    <row r="653" spans="19:23">
      <c r="W653" s="104" t="s">
        <v>196</v>
      </c>
    </row>
    <row r="654" spans="19:23">
      <c r="W654" s="104" t="s">
        <v>206</v>
      </c>
    </row>
    <row r="655" spans="19:23">
      <c r="W655" s="104" t="s">
        <v>206</v>
      </c>
    </row>
    <row r="656" spans="19:23">
      <c r="W656" s="104" t="s">
        <v>206</v>
      </c>
    </row>
    <row r="657" spans="23:23">
      <c r="W657" s="104" t="s">
        <v>206</v>
      </c>
    </row>
    <row r="658" spans="23:23">
      <c r="W658" s="104" t="s">
        <v>206</v>
      </c>
    </row>
    <row r="659" spans="23:23">
      <c r="W659" s="104" t="s">
        <v>206</v>
      </c>
    </row>
    <row r="660" spans="23:23">
      <c r="W660" s="104" t="s">
        <v>206</v>
      </c>
    </row>
    <row r="661" spans="23:23">
      <c r="W661" s="104" t="s">
        <v>206</v>
      </c>
    </row>
    <row r="662" spans="23:23">
      <c r="W662" s="104" t="s">
        <v>206</v>
      </c>
    </row>
    <row r="663" spans="23:23">
      <c r="W663" s="104" t="s">
        <v>206</v>
      </c>
    </row>
    <row r="664" spans="23:23">
      <c r="W664" s="104" t="s">
        <v>206</v>
      </c>
    </row>
    <row r="665" spans="23:23">
      <c r="W665" s="104" t="s">
        <v>206</v>
      </c>
    </row>
    <row r="666" spans="23:23">
      <c r="W666" s="104" t="s">
        <v>206</v>
      </c>
    </row>
    <row r="667" spans="23:23">
      <c r="W667" s="104" t="s">
        <v>206</v>
      </c>
    </row>
    <row r="668" spans="23:23">
      <c r="W668" s="104" t="s">
        <v>206</v>
      </c>
    </row>
    <row r="669" spans="23:23">
      <c r="W669" s="104" t="s">
        <v>206</v>
      </c>
    </row>
    <row r="670" spans="23:23">
      <c r="W670" s="104" t="s">
        <v>206</v>
      </c>
    </row>
    <row r="671" spans="23:23">
      <c r="W671" s="104" t="s">
        <v>206</v>
      </c>
    </row>
    <row r="672" spans="23:23">
      <c r="W672" s="104" t="s">
        <v>206</v>
      </c>
    </row>
    <row r="673" spans="23:23">
      <c r="W673" s="104" t="s">
        <v>206</v>
      </c>
    </row>
    <row r="674" spans="23:23">
      <c r="W674" s="104" t="s">
        <v>206</v>
      </c>
    </row>
    <row r="675" spans="23:23">
      <c r="W675" s="104" t="s">
        <v>206</v>
      </c>
    </row>
    <row r="676" spans="23:23">
      <c r="W676" s="104" t="s">
        <v>206</v>
      </c>
    </row>
    <row r="677" spans="23:23">
      <c r="W677" s="104" t="s">
        <v>206</v>
      </c>
    </row>
    <row r="678" spans="23:23">
      <c r="W678" s="104" t="s">
        <v>206</v>
      </c>
    </row>
    <row r="679" spans="23:23">
      <c r="W679" s="104" t="s">
        <v>206</v>
      </c>
    </row>
    <row r="680" spans="23:23">
      <c r="W680" s="104" t="s">
        <v>206</v>
      </c>
    </row>
    <row r="681" spans="23:23">
      <c r="W681" s="104" t="s">
        <v>206</v>
      </c>
    </row>
    <row r="682" spans="23:23">
      <c r="W682" s="104" t="s">
        <v>206</v>
      </c>
    </row>
    <row r="683" spans="23:23">
      <c r="W683" s="104" t="s">
        <v>206</v>
      </c>
    </row>
    <row r="684" spans="23:23">
      <c r="W684" s="104" t="s">
        <v>206</v>
      </c>
    </row>
    <row r="685" spans="23:23">
      <c r="W685" s="104" t="s">
        <v>206</v>
      </c>
    </row>
    <row r="686" spans="23:23">
      <c r="W686" s="104" t="s">
        <v>206</v>
      </c>
    </row>
    <row r="687" spans="23:23">
      <c r="W687" s="104" t="s">
        <v>206</v>
      </c>
    </row>
    <row r="688" spans="23:23">
      <c r="W688" s="104" t="s">
        <v>206</v>
      </c>
    </row>
    <row r="689" spans="23:23">
      <c r="W689" s="104" t="s">
        <v>206</v>
      </c>
    </row>
    <row r="690" spans="23:23">
      <c r="W690" s="104" t="s">
        <v>206</v>
      </c>
    </row>
    <row r="691" spans="23:23">
      <c r="W691" s="104" t="s">
        <v>206</v>
      </c>
    </row>
    <row r="692" spans="23:23">
      <c r="W692" s="104" t="s">
        <v>206</v>
      </c>
    </row>
    <row r="693" spans="23:23">
      <c r="W693" s="104" t="s">
        <v>206</v>
      </c>
    </row>
    <row r="694" spans="23:23">
      <c r="W694" s="104" t="s">
        <v>206</v>
      </c>
    </row>
    <row r="695" spans="23:23">
      <c r="W695" s="104" t="s">
        <v>206</v>
      </c>
    </row>
    <row r="696" spans="23:23">
      <c r="W696" s="104" t="s">
        <v>206</v>
      </c>
    </row>
    <row r="697" spans="23:23">
      <c r="W697" s="104" t="s">
        <v>206</v>
      </c>
    </row>
    <row r="698" spans="23:23">
      <c r="W698" s="104" t="s">
        <v>206</v>
      </c>
    </row>
    <row r="699" spans="23:23">
      <c r="W699" s="104" t="s">
        <v>206</v>
      </c>
    </row>
    <row r="700" spans="23:23">
      <c r="W700" s="104" t="s">
        <v>206</v>
      </c>
    </row>
    <row r="701" spans="23:23">
      <c r="W701" s="104" t="s">
        <v>206</v>
      </c>
    </row>
    <row r="702" spans="23:23">
      <c r="W702" s="104" t="s">
        <v>206</v>
      </c>
    </row>
    <row r="703" spans="23:23">
      <c r="W703" s="104" t="s">
        <v>206</v>
      </c>
    </row>
    <row r="704" spans="23:23">
      <c r="W704" s="104" t="s">
        <v>206</v>
      </c>
    </row>
    <row r="705" spans="23:23">
      <c r="W705" s="104" t="s">
        <v>206</v>
      </c>
    </row>
    <row r="706" spans="23:23">
      <c r="W706" s="104" t="s">
        <v>206</v>
      </c>
    </row>
    <row r="707" spans="23:23">
      <c r="W707" s="104" t="s">
        <v>206</v>
      </c>
    </row>
    <row r="708" spans="23:23">
      <c r="W708" s="104" t="s">
        <v>206</v>
      </c>
    </row>
    <row r="709" spans="23:23">
      <c r="W709" s="104" t="s">
        <v>206</v>
      </c>
    </row>
    <row r="710" spans="23:23">
      <c r="W710" s="104" t="s">
        <v>206</v>
      </c>
    </row>
    <row r="711" spans="23:23">
      <c r="W711" s="104" t="s">
        <v>206</v>
      </c>
    </row>
    <row r="712" spans="23:23">
      <c r="W712" s="104" t="s">
        <v>206</v>
      </c>
    </row>
    <row r="713" spans="23:23">
      <c r="W713" s="104" t="s">
        <v>206</v>
      </c>
    </row>
    <row r="714" spans="23:23">
      <c r="W714" s="104" t="s">
        <v>206</v>
      </c>
    </row>
    <row r="715" spans="23:23">
      <c r="W715" s="104" t="s">
        <v>206</v>
      </c>
    </row>
    <row r="716" spans="23:23">
      <c r="W716" s="104" t="s">
        <v>206</v>
      </c>
    </row>
    <row r="717" spans="23:23">
      <c r="W717" s="104" t="s">
        <v>206</v>
      </c>
    </row>
    <row r="718" spans="23:23">
      <c r="W718" s="104" t="s">
        <v>206</v>
      </c>
    </row>
    <row r="719" spans="23:23">
      <c r="W719" s="104" t="s">
        <v>206</v>
      </c>
    </row>
    <row r="720" spans="23:23">
      <c r="W720" s="104" t="s">
        <v>206</v>
      </c>
    </row>
    <row r="721" spans="23:23">
      <c r="W721" s="104" t="s">
        <v>206</v>
      </c>
    </row>
    <row r="722" spans="23:23">
      <c r="W722" s="104" t="s">
        <v>206</v>
      </c>
    </row>
    <row r="723" spans="23:23">
      <c r="W723" s="104" t="s">
        <v>206</v>
      </c>
    </row>
    <row r="724" spans="23:23">
      <c r="W724" s="104" t="s">
        <v>206</v>
      </c>
    </row>
    <row r="725" spans="23:23">
      <c r="W725" s="104" t="s">
        <v>206</v>
      </c>
    </row>
    <row r="726" spans="23:23">
      <c r="W726" s="104" t="s">
        <v>206</v>
      </c>
    </row>
    <row r="727" spans="23:23">
      <c r="W727" s="104" t="s">
        <v>206</v>
      </c>
    </row>
    <row r="728" spans="23:23">
      <c r="W728" s="104" t="s">
        <v>206</v>
      </c>
    </row>
    <row r="729" spans="23:23">
      <c r="W729" s="104" t="s">
        <v>206</v>
      </c>
    </row>
    <row r="730" spans="23:23">
      <c r="W730" s="104" t="s">
        <v>206</v>
      </c>
    </row>
    <row r="731" spans="23:23">
      <c r="W731" s="104" t="s">
        <v>206</v>
      </c>
    </row>
    <row r="732" spans="23:23">
      <c r="W732" s="104" t="s">
        <v>206</v>
      </c>
    </row>
    <row r="733" spans="23:23">
      <c r="W733" s="104" t="s">
        <v>206</v>
      </c>
    </row>
    <row r="734" spans="23:23">
      <c r="W734" s="104" t="s">
        <v>206</v>
      </c>
    </row>
    <row r="735" spans="23:23">
      <c r="W735" s="104" t="s">
        <v>206</v>
      </c>
    </row>
    <row r="736" spans="23:23">
      <c r="W736" s="104" t="s">
        <v>206</v>
      </c>
    </row>
    <row r="737" spans="23:23">
      <c r="W737" s="104" t="s">
        <v>206</v>
      </c>
    </row>
    <row r="738" spans="23:23">
      <c r="W738" s="104" t="s">
        <v>206</v>
      </c>
    </row>
    <row r="739" spans="23:23">
      <c r="W739" s="104" t="s">
        <v>206</v>
      </c>
    </row>
    <row r="740" spans="23:23">
      <c r="W740" s="104" t="s">
        <v>206</v>
      </c>
    </row>
    <row r="741" spans="23:23">
      <c r="W741" s="104" t="s">
        <v>206</v>
      </c>
    </row>
    <row r="742" spans="23:23">
      <c r="W742" s="104" t="s">
        <v>206</v>
      </c>
    </row>
    <row r="743" spans="23:23">
      <c r="W743" s="104" t="s">
        <v>206</v>
      </c>
    </row>
    <row r="744" spans="23:23">
      <c r="W744" s="104" t="s">
        <v>206</v>
      </c>
    </row>
    <row r="745" spans="23:23">
      <c r="W745" s="104" t="s">
        <v>206</v>
      </c>
    </row>
    <row r="746" spans="23:23">
      <c r="W746" s="104" t="s">
        <v>206</v>
      </c>
    </row>
    <row r="747" spans="23:23">
      <c r="W747" s="104" t="s">
        <v>206</v>
      </c>
    </row>
    <row r="748" spans="23:23">
      <c r="W748" s="104" t="s">
        <v>206</v>
      </c>
    </row>
    <row r="749" spans="23:23">
      <c r="W749" s="104" t="s">
        <v>206</v>
      </c>
    </row>
    <row r="750" spans="23:23">
      <c r="W750" s="104" t="s">
        <v>206</v>
      </c>
    </row>
    <row r="753" spans="27:27">
      <c r="AA753" s="104" t="s">
        <v>196</v>
      </c>
    </row>
    <row r="754" spans="27:27">
      <c r="AA754" s="104" t="s">
        <v>206</v>
      </c>
    </row>
    <row r="755" spans="27:27">
      <c r="AA755" s="104" t="s">
        <v>206</v>
      </c>
    </row>
    <row r="756" spans="27:27">
      <c r="AA756" s="104" t="s">
        <v>206</v>
      </c>
    </row>
    <row r="757" spans="27:27">
      <c r="AA757" s="104" t="s">
        <v>206</v>
      </c>
    </row>
    <row r="758" spans="27:27">
      <c r="AA758" s="104" t="s">
        <v>206</v>
      </c>
    </row>
    <row r="759" spans="27:27">
      <c r="AA759" s="104" t="s">
        <v>206</v>
      </c>
    </row>
    <row r="760" spans="27:27">
      <c r="AA760" s="104" t="s">
        <v>206</v>
      </c>
    </row>
    <row r="761" spans="27:27">
      <c r="AA761" s="104" t="s">
        <v>206</v>
      </c>
    </row>
    <row r="762" spans="27:27">
      <c r="AA762" s="104" t="s">
        <v>206</v>
      </c>
    </row>
    <row r="763" spans="27:27">
      <c r="AA763" s="104" t="s">
        <v>206</v>
      </c>
    </row>
    <row r="764" spans="27:27">
      <c r="AA764" s="104" t="s">
        <v>206</v>
      </c>
    </row>
    <row r="765" spans="27:27">
      <c r="AA765" s="104" t="s">
        <v>206</v>
      </c>
    </row>
    <row r="766" spans="27:27">
      <c r="AA766" s="104" t="s">
        <v>206</v>
      </c>
    </row>
    <row r="767" spans="27:27">
      <c r="AA767" s="104" t="s">
        <v>206</v>
      </c>
    </row>
    <row r="768" spans="27:27">
      <c r="AA768" s="104" t="s">
        <v>206</v>
      </c>
    </row>
    <row r="769" spans="27:27">
      <c r="AA769" s="104" t="s">
        <v>206</v>
      </c>
    </row>
    <row r="770" spans="27:27">
      <c r="AA770" s="104" t="s">
        <v>206</v>
      </c>
    </row>
    <row r="771" spans="27:27">
      <c r="AA771" s="104" t="s">
        <v>206</v>
      </c>
    </row>
    <row r="772" spans="27:27">
      <c r="AA772" s="104" t="s">
        <v>206</v>
      </c>
    </row>
    <row r="773" spans="27:27">
      <c r="AA773" s="104" t="s">
        <v>206</v>
      </c>
    </row>
    <row r="774" spans="27:27">
      <c r="AA774" s="104" t="s">
        <v>206</v>
      </c>
    </row>
    <row r="775" spans="27:27">
      <c r="AA775" s="104" t="s">
        <v>206</v>
      </c>
    </row>
    <row r="776" spans="27:27">
      <c r="AA776" s="104" t="s">
        <v>206</v>
      </c>
    </row>
    <row r="777" spans="27:27">
      <c r="AA777" s="104" t="s">
        <v>206</v>
      </c>
    </row>
    <row r="778" spans="27:27">
      <c r="AA778" s="104" t="s">
        <v>206</v>
      </c>
    </row>
    <row r="779" spans="27:27">
      <c r="AA779" s="104" t="s">
        <v>206</v>
      </c>
    </row>
    <row r="780" spans="27:27">
      <c r="AA780" s="104" t="s">
        <v>206</v>
      </c>
    </row>
    <row r="781" spans="27:27">
      <c r="AA781" s="104" t="s">
        <v>206</v>
      </c>
    </row>
    <row r="782" spans="27:27">
      <c r="AA782" s="104" t="s">
        <v>206</v>
      </c>
    </row>
    <row r="783" spans="27:27">
      <c r="AA783" s="104" t="s">
        <v>206</v>
      </c>
    </row>
    <row r="784" spans="27:27">
      <c r="AA784" s="104" t="s">
        <v>206</v>
      </c>
    </row>
    <row r="785" spans="27:27">
      <c r="AA785" s="104" t="s">
        <v>206</v>
      </c>
    </row>
    <row r="786" spans="27:27">
      <c r="AA786" s="104" t="s">
        <v>206</v>
      </c>
    </row>
    <row r="787" spans="27:27">
      <c r="AA787" s="104" t="s">
        <v>206</v>
      </c>
    </row>
    <row r="788" spans="27:27">
      <c r="AA788" s="104" t="s">
        <v>206</v>
      </c>
    </row>
    <row r="789" spans="27:27">
      <c r="AA789" s="104" t="s">
        <v>206</v>
      </c>
    </row>
    <row r="790" spans="27:27">
      <c r="AA790" s="104" t="s">
        <v>206</v>
      </c>
    </row>
    <row r="791" spans="27:27">
      <c r="AA791" s="104" t="s">
        <v>206</v>
      </c>
    </row>
    <row r="792" spans="27:27">
      <c r="AA792" s="104" t="s">
        <v>206</v>
      </c>
    </row>
    <row r="793" spans="27:27">
      <c r="AA793" s="104" t="s">
        <v>206</v>
      </c>
    </row>
    <row r="794" spans="27:27">
      <c r="AA794" s="104" t="s">
        <v>206</v>
      </c>
    </row>
    <row r="795" spans="27:27">
      <c r="AA795" s="104" t="s">
        <v>206</v>
      </c>
    </row>
    <row r="796" spans="27:27">
      <c r="AA796" s="104" t="s">
        <v>206</v>
      </c>
    </row>
    <row r="797" spans="27:27">
      <c r="AA797" s="104" t="s">
        <v>206</v>
      </c>
    </row>
    <row r="798" spans="27:27">
      <c r="AA798" s="104" t="s">
        <v>206</v>
      </c>
    </row>
    <row r="799" spans="27:27">
      <c r="AA799" s="104" t="s">
        <v>206</v>
      </c>
    </row>
    <row r="800" spans="27:27">
      <c r="AA800" s="104" t="s">
        <v>206</v>
      </c>
    </row>
    <row r="801" spans="27:27">
      <c r="AA801" s="104" t="s">
        <v>206</v>
      </c>
    </row>
    <row r="802" spans="27:27">
      <c r="AA802" s="104" t="s">
        <v>206</v>
      </c>
    </row>
    <row r="803" spans="27:27">
      <c r="AA803" s="104" t="s">
        <v>206</v>
      </c>
    </row>
    <row r="804" spans="27:27">
      <c r="AA804" s="104" t="s">
        <v>206</v>
      </c>
    </row>
    <row r="805" spans="27:27">
      <c r="AA805" s="104" t="s">
        <v>206</v>
      </c>
    </row>
    <row r="806" spans="27:27">
      <c r="AA806" s="104" t="s">
        <v>206</v>
      </c>
    </row>
    <row r="807" spans="27:27">
      <c r="AA807" s="104" t="s">
        <v>206</v>
      </c>
    </row>
    <row r="808" spans="27:27">
      <c r="AA808" s="104" t="s">
        <v>206</v>
      </c>
    </row>
    <row r="809" spans="27:27">
      <c r="AA809" s="104" t="s">
        <v>206</v>
      </c>
    </row>
    <row r="810" spans="27:27">
      <c r="AA810" s="104" t="s">
        <v>206</v>
      </c>
    </row>
    <row r="811" spans="27:27">
      <c r="AA811" s="104" t="s">
        <v>206</v>
      </c>
    </row>
    <row r="812" spans="27:27">
      <c r="AA812" s="104" t="s">
        <v>206</v>
      </c>
    </row>
    <row r="813" spans="27:27">
      <c r="AA813" s="104" t="s">
        <v>206</v>
      </c>
    </row>
    <row r="814" spans="27:27">
      <c r="AA814" s="104" t="s">
        <v>206</v>
      </c>
    </row>
    <row r="815" spans="27:27">
      <c r="AA815" s="104" t="s">
        <v>206</v>
      </c>
    </row>
    <row r="816" spans="27:27">
      <c r="AA816" s="104" t="s">
        <v>206</v>
      </c>
    </row>
    <row r="817" spans="27:27">
      <c r="AA817" s="104" t="s">
        <v>206</v>
      </c>
    </row>
    <row r="818" spans="27:27">
      <c r="AA818" s="104" t="s">
        <v>206</v>
      </c>
    </row>
    <row r="819" spans="27:27">
      <c r="AA819" s="104" t="s">
        <v>206</v>
      </c>
    </row>
    <row r="820" spans="27:27">
      <c r="AA820" s="104" t="s">
        <v>206</v>
      </c>
    </row>
    <row r="821" spans="27:27">
      <c r="AA821" s="104" t="s">
        <v>206</v>
      </c>
    </row>
    <row r="822" spans="27:27">
      <c r="AA822" s="104" t="s">
        <v>206</v>
      </c>
    </row>
    <row r="823" spans="27:27">
      <c r="AA823" s="104" t="s">
        <v>206</v>
      </c>
    </row>
    <row r="824" spans="27:27">
      <c r="AA824" s="104" t="s">
        <v>206</v>
      </c>
    </row>
    <row r="825" spans="27:27">
      <c r="AA825" s="104" t="s">
        <v>206</v>
      </c>
    </row>
    <row r="826" spans="27:27">
      <c r="AA826" s="104" t="s">
        <v>206</v>
      </c>
    </row>
    <row r="827" spans="27:27">
      <c r="AA827" s="104" t="s">
        <v>206</v>
      </c>
    </row>
    <row r="828" spans="27:27">
      <c r="AA828" s="104" t="s">
        <v>206</v>
      </c>
    </row>
    <row r="829" spans="27:27">
      <c r="AA829" s="104" t="s">
        <v>206</v>
      </c>
    </row>
    <row r="830" spans="27:27">
      <c r="AA830" s="104" t="s">
        <v>206</v>
      </c>
    </row>
    <row r="831" spans="27:27">
      <c r="AA831" s="104" t="s">
        <v>206</v>
      </c>
    </row>
    <row r="832" spans="27:27">
      <c r="AA832" s="104" t="s">
        <v>206</v>
      </c>
    </row>
    <row r="833" spans="27:27">
      <c r="AA833" s="104" t="s">
        <v>206</v>
      </c>
    </row>
    <row r="834" spans="27:27">
      <c r="AA834" s="104" t="s">
        <v>206</v>
      </c>
    </row>
    <row r="835" spans="27:27">
      <c r="AA835" s="104" t="s">
        <v>206</v>
      </c>
    </row>
    <row r="836" spans="27:27">
      <c r="AA836" s="104" t="s">
        <v>206</v>
      </c>
    </row>
    <row r="837" spans="27:27">
      <c r="AA837" s="104" t="s">
        <v>206</v>
      </c>
    </row>
    <row r="838" spans="27:27">
      <c r="AA838" s="104" t="s">
        <v>206</v>
      </c>
    </row>
    <row r="839" spans="27:27">
      <c r="AA839" s="104" t="s">
        <v>206</v>
      </c>
    </row>
    <row r="840" spans="27:27">
      <c r="AA840" s="104" t="s">
        <v>206</v>
      </c>
    </row>
    <row r="841" spans="27:27">
      <c r="AA841" s="104" t="s">
        <v>206</v>
      </c>
    </row>
    <row r="842" spans="27:27">
      <c r="AA842" s="104" t="s">
        <v>206</v>
      </c>
    </row>
    <row r="843" spans="27:27">
      <c r="AA843" s="104" t="s">
        <v>206</v>
      </c>
    </row>
    <row r="844" spans="27:27">
      <c r="AA844" s="104" t="s">
        <v>206</v>
      </c>
    </row>
    <row r="845" spans="27:27">
      <c r="AA845" s="104" t="s">
        <v>206</v>
      </c>
    </row>
    <row r="846" spans="27:27">
      <c r="AA846" s="104" t="s">
        <v>206</v>
      </c>
    </row>
    <row r="847" spans="27:27">
      <c r="AA847" s="104" t="s">
        <v>206</v>
      </c>
    </row>
    <row r="848" spans="27:27">
      <c r="AA848" s="104" t="s">
        <v>206</v>
      </c>
    </row>
    <row r="849" spans="27:31">
      <c r="AA849" s="104" t="s">
        <v>206</v>
      </c>
    </row>
    <row r="850" spans="27:31">
      <c r="AA850" s="104" t="s">
        <v>206</v>
      </c>
    </row>
    <row r="853" spans="27:31">
      <c r="AE853" s="104" t="s">
        <v>196</v>
      </c>
    </row>
    <row r="854" spans="27:31">
      <c r="AE854" s="104" t="s">
        <v>206</v>
      </c>
    </row>
    <row r="855" spans="27:31">
      <c r="AE855" s="104" t="s">
        <v>206</v>
      </c>
    </row>
    <row r="856" spans="27:31">
      <c r="AE856" s="104" t="s">
        <v>206</v>
      </c>
    </row>
    <row r="857" spans="27:31">
      <c r="AE857" s="104" t="s">
        <v>206</v>
      </c>
    </row>
    <row r="858" spans="27:31">
      <c r="AE858" s="104" t="s">
        <v>206</v>
      </c>
    </row>
    <row r="859" spans="27:31">
      <c r="AE859" s="104" t="s">
        <v>206</v>
      </c>
    </row>
    <row r="860" spans="27:31">
      <c r="AE860" s="104" t="s">
        <v>206</v>
      </c>
    </row>
    <row r="861" spans="27:31">
      <c r="AE861" s="104" t="s">
        <v>206</v>
      </c>
    </row>
    <row r="862" spans="27:31">
      <c r="AE862" s="104" t="s">
        <v>206</v>
      </c>
    </row>
    <row r="863" spans="27:31">
      <c r="AE863" s="104" t="s">
        <v>206</v>
      </c>
    </row>
    <row r="864" spans="27:31">
      <c r="AE864" s="104" t="s">
        <v>206</v>
      </c>
    </row>
    <row r="865" spans="31:31">
      <c r="AE865" s="104" t="s">
        <v>206</v>
      </c>
    </row>
    <row r="866" spans="31:31">
      <c r="AE866" s="104" t="s">
        <v>206</v>
      </c>
    </row>
    <row r="867" spans="31:31">
      <c r="AE867" s="104" t="s">
        <v>206</v>
      </c>
    </row>
    <row r="868" spans="31:31">
      <c r="AE868" s="104" t="s">
        <v>206</v>
      </c>
    </row>
    <row r="869" spans="31:31">
      <c r="AE869" s="104" t="s">
        <v>206</v>
      </c>
    </row>
    <row r="870" spans="31:31">
      <c r="AE870" s="104" t="s">
        <v>206</v>
      </c>
    </row>
    <row r="871" spans="31:31">
      <c r="AE871" s="104" t="s">
        <v>206</v>
      </c>
    </row>
    <row r="872" spans="31:31">
      <c r="AE872" s="104" t="s">
        <v>206</v>
      </c>
    </row>
    <row r="873" spans="31:31">
      <c r="AE873" s="104" t="s">
        <v>206</v>
      </c>
    </row>
    <row r="874" spans="31:31">
      <c r="AE874" s="104" t="s">
        <v>206</v>
      </c>
    </row>
    <row r="875" spans="31:31">
      <c r="AE875" s="104" t="s">
        <v>206</v>
      </c>
    </row>
    <row r="876" spans="31:31">
      <c r="AE876" s="104" t="s">
        <v>206</v>
      </c>
    </row>
    <row r="877" spans="31:31">
      <c r="AE877" s="104" t="s">
        <v>206</v>
      </c>
    </row>
    <row r="878" spans="31:31">
      <c r="AE878" s="104" t="s">
        <v>206</v>
      </c>
    </row>
    <row r="879" spans="31:31">
      <c r="AE879" s="104" t="s">
        <v>206</v>
      </c>
    </row>
    <row r="880" spans="31:31">
      <c r="AE880" s="104" t="s">
        <v>206</v>
      </c>
    </row>
    <row r="881" spans="31:31">
      <c r="AE881" s="104" t="s">
        <v>206</v>
      </c>
    </row>
    <row r="882" spans="31:31">
      <c r="AE882" s="104" t="s">
        <v>206</v>
      </c>
    </row>
    <row r="883" spans="31:31">
      <c r="AE883" s="104" t="s">
        <v>206</v>
      </c>
    </row>
    <row r="884" spans="31:31">
      <c r="AE884" s="104" t="s">
        <v>206</v>
      </c>
    </row>
    <row r="885" spans="31:31">
      <c r="AE885" s="104" t="s">
        <v>206</v>
      </c>
    </row>
    <row r="886" spans="31:31">
      <c r="AE886" s="104" t="s">
        <v>206</v>
      </c>
    </row>
    <row r="887" spans="31:31">
      <c r="AE887" s="104" t="s">
        <v>206</v>
      </c>
    </row>
    <row r="888" spans="31:31">
      <c r="AE888" s="104" t="s">
        <v>206</v>
      </c>
    </row>
    <row r="889" spans="31:31">
      <c r="AE889" s="104" t="s">
        <v>206</v>
      </c>
    </row>
    <row r="890" spans="31:31">
      <c r="AE890" s="104" t="s">
        <v>206</v>
      </c>
    </row>
    <row r="891" spans="31:31">
      <c r="AE891" s="104" t="s">
        <v>206</v>
      </c>
    </row>
    <row r="892" spans="31:31">
      <c r="AE892" s="104" t="s">
        <v>206</v>
      </c>
    </row>
    <row r="893" spans="31:31">
      <c r="AE893" s="104" t="s">
        <v>206</v>
      </c>
    </row>
    <row r="894" spans="31:31">
      <c r="AE894" s="104" t="s">
        <v>206</v>
      </c>
    </row>
    <row r="895" spans="31:31">
      <c r="AE895" s="104" t="s">
        <v>206</v>
      </c>
    </row>
    <row r="896" spans="31:31">
      <c r="AE896" s="104" t="s">
        <v>206</v>
      </c>
    </row>
    <row r="897" spans="31:31">
      <c r="AE897" s="104" t="s">
        <v>206</v>
      </c>
    </row>
    <row r="898" spans="31:31">
      <c r="AE898" s="104" t="s">
        <v>206</v>
      </c>
    </row>
    <row r="899" spans="31:31">
      <c r="AE899" s="104" t="s">
        <v>206</v>
      </c>
    </row>
    <row r="900" spans="31:31">
      <c r="AE900" s="104" t="s">
        <v>206</v>
      </c>
    </row>
    <row r="901" spans="31:31">
      <c r="AE901" s="104" t="s">
        <v>206</v>
      </c>
    </row>
    <row r="902" spans="31:31">
      <c r="AE902" s="104" t="s">
        <v>206</v>
      </c>
    </row>
    <row r="903" spans="31:31">
      <c r="AE903" s="104" t="s">
        <v>206</v>
      </c>
    </row>
    <row r="904" spans="31:31">
      <c r="AE904" s="104" t="s">
        <v>206</v>
      </c>
    </row>
    <row r="905" spans="31:31">
      <c r="AE905" s="104" t="s">
        <v>206</v>
      </c>
    </row>
    <row r="906" spans="31:31">
      <c r="AE906" s="104" t="s">
        <v>206</v>
      </c>
    </row>
    <row r="907" spans="31:31">
      <c r="AE907" s="104" t="s">
        <v>206</v>
      </c>
    </row>
    <row r="908" spans="31:31">
      <c r="AE908" s="104" t="s">
        <v>206</v>
      </c>
    </row>
    <row r="909" spans="31:31">
      <c r="AE909" s="104" t="s">
        <v>206</v>
      </c>
    </row>
    <row r="910" spans="31:31">
      <c r="AE910" s="104" t="s">
        <v>206</v>
      </c>
    </row>
    <row r="911" spans="31:31">
      <c r="AE911" s="104" t="s">
        <v>206</v>
      </c>
    </row>
    <row r="912" spans="31:31">
      <c r="AE912" s="104" t="s">
        <v>206</v>
      </c>
    </row>
    <row r="913" spans="31:31">
      <c r="AE913" s="104" t="s">
        <v>206</v>
      </c>
    </row>
    <row r="914" spans="31:31">
      <c r="AE914" s="104" t="s">
        <v>206</v>
      </c>
    </row>
    <row r="915" spans="31:31">
      <c r="AE915" s="104" t="s">
        <v>206</v>
      </c>
    </row>
    <row r="916" spans="31:31">
      <c r="AE916" s="104" t="s">
        <v>206</v>
      </c>
    </row>
    <row r="917" spans="31:31">
      <c r="AE917" s="104" t="s">
        <v>206</v>
      </c>
    </row>
    <row r="918" spans="31:31">
      <c r="AE918" s="104" t="s">
        <v>206</v>
      </c>
    </row>
    <row r="919" spans="31:31">
      <c r="AE919" s="104" t="s">
        <v>206</v>
      </c>
    </row>
    <row r="920" spans="31:31">
      <c r="AE920" s="104" t="s">
        <v>206</v>
      </c>
    </row>
    <row r="921" spans="31:31">
      <c r="AE921" s="104" t="s">
        <v>206</v>
      </c>
    </row>
    <row r="922" spans="31:31">
      <c r="AE922" s="104" t="s">
        <v>206</v>
      </c>
    </row>
    <row r="923" spans="31:31">
      <c r="AE923" s="104" t="s">
        <v>206</v>
      </c>
    </row>
    <row r="924" spans="31:31">
      <c r="AE924" s="104" t="s">
        <v>206</v>
      </c>
    </row>
    <row r="925" spans="31:31">
      <c r="AE925" s="104" t="s">
        <v>206</v>
      </c>
    </row>
    <row r="926" spans="31:31">
      <c r="AE926" s="104" t="s">
        <v>206</v>
      </c>
    </row>
    <row r="927" spans="31:31">
      <c r="AE927" s="104" t="s">
        <v>206</v>
      </c>
    </row>
    <row r="928" spans="31:31">
      <c r="AE928" s="104" t="s">
        <v>206</v>
      </c>
    </row>
    <row r="929" spans="31:31">
      <c r="AE929" s="104" t="s">
        <v>206</v>
      </c>
    </row>
    <row r="930" spans="31:31">
      <c r="AE930" s="104" t="s">
        <v>206</v>
      </c>
    </row>
    <row r="931" spans="31:31">
      <c r="AE931" s="104" t="s">
        <v>206</v>
      </c>
    </row>
    <row r="932" spans="31:31">
      <c r="AE932" s="104" t="s">
        <v>206</v>
      </c>
    </row>
    <row r="933" spans="31:31">
      <c r="AE933" s="104" t="s">
        <v>206</v>
      </c>
    </row>
    <row r="934" spans="31:31">
      <c r="AE934" s="104" t="s">
        <v>206</v>
      </c>
    </row>
    <row r="935" spans="31:31">
      <c r="AE935" s="104" t="s">
        <v>206</v>
      </c>
    </row>
    <row r="936" spans="31:31">
      <c r="AE936" s="104" t="s">
        <v>206</v>
      </c>
    </row>
    <row r="937" spans="31:31">
      <c r="AE937" s="104" t="s">
        <v>206</v>
      </c>
    </row>
    <row r="938" spans="31:31">
      <c r="AE938" s="104" t="s">
        <v>206</v>
      </c>
    </row>
    <row r="939" spans="31:31">
      <c r="AE939" s="104" t="s">
        <v>206</v>
      </c>
    </row>
    <row r="940" spans="31:31">
      <c r="AE940" s="104" t="s">
        <v>206</v>
      </c>
    </row>
    <row r="941" spans="31:31">
      <c r="AE941" s="104" t="s">
        <v>206</v>
      </c>
    </row>
    <row r="942" spans="31:31">
      <c r="AE942" s="104" t="s">
        <v>206</v>
      </c>
    </row>
    <row r="943" spans="31:31">
      <c r="AE943" s="104" t="s">
        <v>206</v>
      </c>
    </row>
    <row r="944" spans="31:31">
      <c r="AE944" s="104" t="s">
        <v>206</v>
      </c>
    </row>
    <row r="945" spans="31:35">
      <c r="AE945" s="104" t="s">
        <v>206</v>
      </c>
    </row>
    <row r="946" spans="31:35">
      <c r="AE946" s="104" t="s">
        <v>206</v>
      </c>
    </row>
    <row r="947" spans="31:35">
      <c r="AE947" s="104" t="s">
        <v>206</v>
      </c>
    </row>
    <row r="948" spans="31:35">
      <c r="AE948" s="104" t="s">
        <v>206</v>
      </c>
    </row>
    <row r="949" spans="31:35">
      <c r="AE949" s="104" t="s">
        <v>206</v>
      </c>
    </row>
    <row r="950" spans="31:35">
      <c r="AE950" s="104" t="s">
        <v>206</v>
      </c>
    </row>
    <row r="953" spans="31:35">
      <c r="AI953" s="104" t="s">
        <v>196</v>
      </c>
    </row>
    <row r="954" spans="31:35">
      <c r="AI954" s="104" t="s">
        <v>206</v>
      </c>
    </row>
    <row r="955" spans="31:35">
      <c r="AI955" s="104" t="s">
        <v>206</v>
      </c>
    </row>
    <row r="956" spans="31:35">
      <c r="AI956" s="104" t="s">
        <v>206</v>
      </c>
    </row>
    <row r="957" spans="31:35">
      <c r="AI957" s="104" t="s">
        <v>206</v>
      </c>
    </row>
    <row r="958" spans="31:35">
      <c r="AI958" s="104" t="s">
        <v>206</v>
      </c>
    </row>
    <row r="959" spans="31:35">
      <c r="AI959" s="104" t="s">
        <v>206</v>
      </c>
    </row>
    <row r="960" spans="31:35">
      <c r="AI960" s="104" t="s">
        <v>206</v>
      </c>
    </row>
    <row r="961" spans="35:35">
      <c r="AI961" s="104" t="s">
        <v>206</v>
      </c>
    </row>
    <row r="962" spans="35:35">
      <c r="AI962" s="104" t="s">
        <v>206</v>
      </c>
    </row>
    <row r="963" spans="35:35">
      <c r="AI963" s="104" t="s">
        <v>206</v>
      </c>
    </row>
    <row r="964" spans="35:35">
      <c r="AI964" s="104" t="s">
        <v>206</v>
      </c>
    </row>
    <row r="965" spans="35:35">
      <c r="AI965" s="104" t="s">
        <v>206</v>
      </c>
    </row>
    <row r="966" spans="35:35">
      <c r="AI966" s="104" t="s">
        <v>206</v>
      </c>
    </row>
    <row r="967" spans="35:35">
      <c r="AI967" s="104" t="s">
        <v>206</v>
      </c>
    </row>
    <row r="968" spans="35:35">
      <c r="AI968" s="104" t="s">
        <v>206</v>
      </c>
    </row>
    <row r="969" spans="35:35">
      <c r="AI969" s="104" t="s">
        <v>206</v>
      </c>
    </row>
    <row r="970" spans="35:35">
      <c r="AI970" s="104" t="s">
        <v>206</v>
      </c>
    </row>
    <row r="971" spans="35:35">
      <c r="AI971" s="104" t="s">
        <v>206</v>
      </c>
    </row>
    <row r="972" spans="35:35">
      <c r="AI972" s="104" t="s">
        <v>206</v>
      </c>
    </row>
    <row r="973" spans="35:35">
      <c r="AI973" s="104" t="s">
        <v>206</v>
      </c>
    </row>
    <row r="974" spans="35:35">
      <c r="AI974" s="104" t="s">
        <v>206</v>
      </c>
    </row>
    <row r="975" spans="35:35">
      <c r="AI975" s="104" t="s">
        <v>206</v>
      </c>
    </row>
    <row r="976" spans="35:35">
      <c r="AI976" s="104" t="s">
        <v>206</v>
      </c>
    </row>
    <row r="977" spans="35:35">
      <c r="AI977" s="104" t="s">
        <v>206</v>
      </c>
    </row>
    <row r="978" spans="35:35">
      <c r="AI978" s="104" t="s">
        <v>206</v>
      </c>
    </row>
    <row r="979" spans="35:35">
      <c r="AI979" s="104" t="s">
        <v>206</v>
      </c>
    </row>
    <row r="980" spans="35:35">
      <c r="AI980" s="104" t="s">
        <v>206</v>
      </c>
    </row>
    <row r="981" spans="35:35">
      <c r="AI981" s="104" t="s">
        <v>206</v>
      </c>
    </row>
    <row r="982" spans="35:35">
      <c r="AI982" s="104" t="s">
        <v>206</v>
      </c>
    </row>
    <row r="983" spans="35:35">
      <c r="AI983" s="104" t="s">
        <v>206</v>
      </c>
    </row>
    <row r="984" spans="35:35">
      <c r="AI984" s="104" t="s">
        <v>206</v>
      </c>
    </row>
    <row r="985" spans="35:35">
      <c r="AI985" s="104" t="s">
        <v>206</v>
      </c>
    </row>
    <row r="986" spans="35:35">
      <c r="AI986" s="104" t="s">
        <v>206</v>
      </c>
    </row>
    <row r="987" spans="35:35">
      <c r="AI987" s="104" t="s">
        <v>206</v>
      </c>
    </row>
    <row r="988" spans="35:35">
      <c r="AI988" s="104" t="s">
        <v>206</v>
      </c>
    </row>
    <row r="989" spans="35:35">
      <c r="AI989" s="104" t="s">
        <v>206</v>
      </c>
    </row>
    <row r="990" spans="35:35">
      <c r="AI990" s="104" t="s">
        <v>206</v>
      </c>
    </row>
    <row r="991" spans="35:35">
      <c r="AI991" s="104" t="s">
        <v>206</v>
      </c>
    </row>
    <row r="992" spans="35:35">
      <c r="AI992" s="104" t="s">
        <v>206</v>
      </c>
    </row>
    <row r="993" spans="35:35">
      <c r="AI993" s="104" t="s">
        <v>206</v>
      </c>
    </row>
    <row r="994" spans="35:35">
      <c r="AI994" s="104" t="s">
        <v>206</v>
      </c>
    </row>
    <row r="995" spans="35:35">
      <c r="AI995" s="104" t="s">
        <v>206</v>
      </c>
    </row>
    <row r="996" spans="35:35">
      <c r="AI996" s="104" t="s">
        <v>206</v>
      </c>
    </row>
    <row r="997" spans="35:35">
      <c r="AI997" s="104" t="s">
        <v>206</v>
      </c>
    </row>
    <row r="998" spans="35:35">
      <c r="AI998" s="104" t="s">
        <v>206</v>
      </c>
    </row>
    <row r="999" spans="35:35">
      <c r="AI999" s="104" t="s">
        <v>206</v>
      </c>
    </row>
    <row r="1000" spans="35:35">
      <c r="AI1000" s="104" t="s">
        <v>206</v>
      </c>
    </row>
    <row r="1001" spans="35:35">
      <c r="AI1001" s="104" t="s">
        <v>206</v>
      </c>
    </row>
    <row r="1002" spans="35:35">
      <c r="AI1002" s="104" t="s">
        <v>206</v>
      </c>
    </row>
    <row r="1003" spans="35:35">
      <c r="AI1003" s="104" t="s">
        <v>206</v>
      </c>
    </row>
    <row r="1004" spans="35:35">
      <c r="AI1004" s="104" t="s">
        <v>206</v>
      </c>
    </row>
    <row r="1005" spans="35:35">
      <c r="AI1005" s="104" t="s">
        <v>206</v>
      </c>
    </row>
    <row r="1006" spans="35:35">
      <c r="AI1006" s="104" t="s">
        <v>206</v>
      </c>
    </row>
    <row r="1007" spans="35:35">
      <c r="AI1007" s="104" t="s">
        <v>206</v>
      </c>
    </row>
    <row r="1008" spans="35:35">
      <c r="AI1008" s="104" t="s">
        <v>206</v>
      </c>
    </row>
    <row r="1009" spans="35:35">
      <c r="AI1009" s="104" t="s">
        <v>206</v>
      </c>
    </row>
    <row r="1010" spans="35:35">
      <c r="AI1010" s="104" t="s">
        <v>206</v>
      </c>
    </row>
    <row r="1011" spans="35:35">
      <c r="AI1011" s="104" t="s">
        <v>206</v>
      </c>
    </row>
    <row r="1012" spans="35:35">
      <c r="AI1012" s="104" t="s">
        <v>206</v>
      </c>
    </row>
    <row r="1013" spans="35:35">
      <c r="AI1013" s="104" t="s">
        <v>206</v>
      </c>
    </row>
    <row r="1014" spans="35:35">
      <c r="AI1014" s="104" t="s">
        <v>206</v>
      </c>
    </row>
    <row r="1015" spans="35:35">
      <c r="AI1015" s="104" t="s">
        <v>206</v>
      </c>
    </row>
    <row r="1016" spans="35:35">
      <c r="AI1016" s="104" t="s">
        <v>206</v>
      </c>
    </row>
    <row r="1017" spans="35:35">
      <c r="AI1017" s="104" t="s">
        <v>206</v>
      </c>
    </row>
    <row r="1018" spans="35:35">
      <c r="AI1018" s="104" t="s">
        <v>206</v>
      </c>
    </row>
    <row r="1019" spans="35:35">
      <c r="AI1019" s="104" t="s">
        <v>206</v>
      </c>
    </row>
    <row r="1020" spans="35:35">
      <c r="AI1020" s="104" t="s">
        <v>206</v>
      </c>
    </row>
    <row r="1021" spans="35:35">
      <c r="AI1021" s="104" t="s">
        <v>206</v>
      </c>
    </row>
    <row r="1022" spans="35:35">
      <c r="AI1022" s="104" t="s">
        <v>206</v>
      </c>
    </row>
    <row r="1023" spans="35:35">
      <c r="AI1023" s="104" t="s">
        <v>206</v>
      </c>
    </row>
    <row r="1024" spans="35:35">
      <c r="AI1024" s="104" t="s">
        <v>206</v>
      </c>
    </row>
    <row r="1025" spans="35:35">
      <c r="AI1025" s="104" t="s">
        <v>206</v>
      </c>
    </row>
    <row r="1026" spans="35:35">
      <c r="AI1026" s="104" t="s">
        <v>206</v>
      </c>
    </row>
    <row r="1027" spans="35:35">
      <c r="AI1027" s="104" t="s">
        <v>206</v>
      </c>
    </row>
    <row r="1028" spans="35:35">
      <c r="AI1028" s="104" t="s">
        <v>206</v>
      </c>
    </row>
    <row r="1029" spans="35:35">
      <c r="AI1029" s="104" t="s">
        <v>206</v>
      </c>
    </row>
    <row r="1030" spans="35:35">
      <c r="AI1030" s="104" t="s">
        <v>206</v>
      </c>
    </row>
    <row r="1031" spans="35:35">
      <c r="AI1031" s="104" t="s">
        <v>206</v>
      </c>
    </row>
    <row r="1032" spans="35:35">
      <c r="AI1032" s="104" t="s">
        <v>206</v>
      </c>
    </row>
    <row r="1033" spans="35:35">
      <c r="AI1033" s="104" t="s">
        <v>206</v>
      </c>
    </row>
    <row r="1034" spans="35:35">
      <c r="AI1034" s="104" t="s">
        <v>206</v>
      </c>
    </row>
    <row r="1035" spans="35:35">
      <c r="AI1035" s="104" t="s">
        <v>206</v>
      </c>
    </row>
    <row r="1036" spans="35:35">
      <c r="AI1036" s="104" t="s">
        <v>206</v>
      </c>
    </row>
    <row r="1037" spans="35:35">
      <c r="AI1037" s="104" t="s">
        <v>206</v>
      </c>
    </row>
    <row r="1038" spans="35:35">
      <c r="AI1038" s="104" t="s">
        <v>206</v>
      </c>
    </row>
    <row r="1039" spans="35:35">
      <c r="AI1039" s="104" t="s">
        <v>206</v>
      </c>
    </row>
    <row r="1040" spans="35:35">
      <c r="AI1040" s="104" t="s">
        <v>206</v>
      </c>
    </row>
    <row r="1041" spans="35:39">
      <c r="AI1041" s="104" t="s">
        <v>206</v>
      </c>
    </row>
    <row r="1042" spans="35:39">
      <c r="AI1042" s="104" t="s">
        <v>206</v>
      </c>
    </row>
    <row r="1043" spans="35:39">
      <c r="AI1043" s="104" t="s">
        <v>206</v>
      </c>
    </row>
    <row r="1044" spans="35:39">
      <c r="AI1044" s="104" t="s">
        <v>206</v>
      </c>
    </row>
    <row r="1045" spans="35:39">
      <c r="AI1045" s="104" t="s">
        <v>206</v>
      </c>
    </row>
    <row r="1046" spans="35:39">
      <c r="AI1046" s="104" t="s">
        <v>206</v>
      </c>
    </row>
    <row r="1047" spans="35:39">
      <c r="AI1047" s="104" t="s">
        <v>206</v>
      </c>
    </row>
    <row r="1048" spans="35:39">
      <c r="AI1048" s="104" t="s">
        <v>206</v>
      </c>
    </row>
    <row r="1049" spans="35:39">
      <c r="AI1049" s="104" t="s">
        <v>206</v>
      </c>
    </row>
    <row r="1050" spans="35:39">
      <c r="AI1050" s="104" t="s">
        <v>206</v>
      </c>
    </row>
    <row r="1053" spans="35:39">
      <c r="AM1053" s="104" t="s">
        <v>196</v>
      </c>
    </row>
    <row r="1054" spans="35:39">
      <c r="AM1054" s="104" t="s">
        <v>206</v>
      </c>
    </row>
    <row r="1055" spans="35:39">
      <c r="AM1055" s="104" t="s">
        <v>206</v>
      </c>
    </row>
    <row r="1056" spans="35:39">
      <c r="AM1056" s="104" t="s">
        <v>206</v>
      </c>
    </row>
    <row r="1057" spans="39:39">
      <c r="AM1057" s="104" t="s">
        <v>206</v>
      </c>
    </row>
    <row r="1058" spans="39:39">
      <c r="AM1058" s="104" t="s">
        <v>206</v>
      </c>
    </row>
    <row r="1059" spans="39:39">
      <c r="AM1059" s="104" t="s">
        <v>206</v>
      </c>
    </row>
    <row r="1060" spans="39:39">
      <c r="AM1060" s="104" t="s">
        <v>206</v>
      </c>
    </row>
    <row r="1061" spans="39:39">
      <c r="AM1061" s="104" t="s">
        <v>206</v>
      </c>
    </row>
    <row r="1062" spans="39:39">
      <c r="AM1062" s="104" t="s">
        <v>206</v>
      </c>
    </row>
    <row r="1063" spans="39:39">
      <c r="AM1063" s="104" t="s">
        <v>206</v>
      </c>
    </row>
    <row r="1064" spans="39:39">
      <c r="AM1064" s="104" t="s">
        <v>206</v>
      </c>
    </row>
    <row r="1065" spans="39:39">
      <c r="AM1065" s="104" t="s">
        <v>206</v>
      </c>
    </row>
    <row r="1066" spans="39:39">
      <c r="AM1066" s="104" t="s">
        <v>206</v>
      </c>
    </row>
    <row r="1067" spans="39:39">
      <c r="AM1067" s="104" t="s">
        <v>206</v>
      </c>
    </row>
    <row r="1068" spans="39:39">
      <c r="AM1068" s="104" t="s">
        <v>206</v>
      </c>
    </row>
    <row r="1069" spans="39:39">
      <c r="AM1069" s="104" t="s">
        <v>206</v>
      </c>
    </row>
    <row r="1070" spans="39:39">
      <c r="AM1070" s="104" t="s">
        <v>206</v>
      </c>
    </row>
    <row r="1071" spans="39:39">
      <c r="AM1071" s="104" t="s">
        <v>206</v>
      </c>
    </row>
    <row r="1072" spans="39:39">
      <c r="AM1072" s="104" t="s">
        <v>206</v>
      </c>
    </row>
    <row r="1073" spans="39:39">
      <c r="AM1073" s="104" t="s">
        <v>206</v>
      </c>
    </row>
    <row r="1074" spans="39:39">
      <c r="AM1074" s="104" t="s">
        <v>206</v>
      </c>
    </row>
    <row r="1075" spans="39:39">
      <c r="AM1075" s="104" t="s">
        <v>206</v>
      </c>
    </row>
    <row r="1076" spans="39:39">
      <c r="AM1076" s="104" t="s">
        <v>206</v>
      </c>
    </row>
    <row r="1077" spans="39:39">
      <c r="AM1077" s="104" t="s">
        <v>206</v>
      </c>
    </row>
    <row r="1078" spans="39:39">
      <c r="AM1078" s="104" t="s">
        <v>206</v>
      </c>
    </row>
    <row r="1079" spans="39:39">
      <c r="AM1079" s="104" t="s">
        <v>206</v>
      </c>
    </row>
    <row r="1080" spans="39:39">
      <c r="AM1080" s="104" t="s">
        <v>206</v>
      </c>
    </row>
    <row r="1081" spans="39:39">
      <c r="AM1081" s="104" t="s">
        <v>206</v>
      </c>
    </row>
    <row r="1082" spans="39:39">
      <c r="AM1082" s="104" t="s">
        <v>206</v>
      </c>
    </row>
    <row r="1083" spans="39:39">
      <c r="AM1083" s="104" t="s">
        <v>206</v>
      </c>
    </row>
    <row r="1084" spans="39:39">
      <c r="AM1084" s="104" t="s">
        <v>206</v>
      </c>
    </row>
    <row r="1085" spans="39:39">
      <c r="AM1085" s="104" t="s">
        <v>206</v>
      </c>
    </row>
    <row r="1086" spans="39:39">
      <c r="AM1086" s="104" t="s">
        <v>206</v>
      </c>
    </row>
    <row r="1087" spans="39:39">
      <c r="AM1087" s="104" t="s">
        <v>206</v>
      </c>
    </row>
    <row r="1088" spans="39:39">
      <c r="AM1088" s="104" t="s">
        <v>206</v>
      </c>
    </row>
    <row r="1089" spans="39:39">
      <c r="AM1089" s="104" t="s">
        <v>206</v>
      </c>
    </row>
    <row r="1090" spans="39:39">
      <c r="AM1090" s="104" t="s">
        <v>206</v>
      </c>
    </row>
    <row r="1091" spans="39:39">
      <c r="AM1091" s="104" t="s">
        <v>206</v>
      </c>
    </row>
    <row r="1092" spans="39:39">
      <c r="AM1092" s="104" t="s">
        <v>206</v>
      </c>
    </row>
    <row r="1093" spans="39:39">
      <c r="AM1093" s="104" t="s">
        <v>206</v>
      </c>
    </row>
    <row r="1094" spans="39:39">
      <c r="AM1094" s="104" t="s">
        <v>206</v>
      </c>
    </row>
    <row r="1095" spans="39:39">
      <c r="AM1095" s="104" t="s">
        <v>206</v>
      </c>
    </row>
    <row r="1096" spans="39:39">
      <c r="AM1096" s="104" t="s">
        <v>206</v>
      </c>
    </row>
    <row r="1097" spans="39:39">
      <c r="AM1097" s="104" t="s">
        <v>206</v>
      </c>
    </row>
    <row r="1098" spans="39:39">
      <c r="AM1098" s="104" t="s">
        <v>206</v>
      </c>
    </row>
    <row r="1099" spans="39:39">
      <c r="AM1099" s="104" t="s">
        <v>206</v>
      </c>
    </row>
    <row r="1100" spans="39:39">
      <c r="AM1100" s="104" t="s">
        <v>206</v>
      </c>
    </row>
    <row r="1101" spans="39:39">
      <c r="AM1101" s="104" t="s">
        <v>206</v>
      </c>
    </row>
    <row r="1102" spans="39:39">
      <c r="AM1102" s="104" t="s">
        <v>206</v>
      </c>
    </row>
    <row r="1103" spans="39:39">
      <c r="AM1103" s="104" t="s">
        <v>206</v>
      </c>
    </row>
    <row r="1104" spans="39:39">
      <c r="AM1104" s="104" t="s">
        <v>206</v>
      </c>
    </row>
    <row r="1105" spans="39:39">
      <c r="AM1105" s="104" t="s">
        <v>206</v>
      </c>
    </row>
    <row r="1106" spans="39:39">
      <c r="AM1106" s="104" t="s">
        <v>206</v>
      </c>
    </row>
    <row r="1107" spans="39:39">
      <c r="AM1107" s="104" t="s">
        <v>206</v>
      </c>
    </row>
    <row r="1108" spans="39:39">
      <c r="AM1108" s="104" t="s">
        <v>206</v>
      </c>
    </row>
    <row r="1109" spans="39:39">
      <c r="AM1109" s="104" t="s">
        <v>206</v>
      </c>
    </row>
    <row r="1110" spans="39:39">
      <c r="AM1110" s="104" t="s">
        <v>206</v>
      </c>
    </row>
    <row r="1111" spans="39:39">
      <c r="AM1111" s="104" t="s">
        <v>206</v>
      </c>
    </row>
    <row r="1112" spans="39:39">
      <c r="AM1112" s="104" t="s">
        <v>206</v>
      </c>
    </row>
    <row r="1113" spans="39:39">
      <c r="AM1113" s="104" t="s">
        <v>206</v>
      </c>
    </row>
    <row r="1114" spans="39:39">
      <c r="AM1114" s="104" t="s">
        <v>206</v>
      </c>
    </row>
    <row r="1115" spans="39:39">
      <c r="AM1115" s="104" t="s">
        <v>206</v>
      </c>
    </row>
    <row r="1116" spans="39:39">
      <c r="AM1116" s="104" t="s">
        <v>206</v>
      </c>
    </row>
    <row r="1117" spans="39:39">
      <c r="AM1117" s="104" t="s">
        <v>206</v>
      </c>
    </row>
    <row r="1118" spans="39:39">
      <c r="AM1118" s="104" t="s">
        <v>206</v>
      </c>
    </row>
    <row r="1119" spans="39:39">
      <c r="AM1119" s="104" t="s">
        <v>206</v>
      </c>
    </row>
    <row r="1120" spans="39:39">
      <c r="AM1120" s="104" t="s">
        <v>206</v>
      </c>
    </row>
    <row r="1121" spans="39:39">
      <c r="AM1121" s="104" t="s">
        <v>206</v>
      </c>
    </row>
    <row r="1122" spans="39:39">
      <c r="AM1122" s="104" t="s">
        <v>206</v>
      </c>
    </row>
    <row r="1123" spans="39:39">
      <c r="AM1123" s="104" t="s">
        <v>206</v>
      </c>
    </row>
    <row r="1124" spans="39:39">
      <c r="AM1124" s="104" t="s">
        <v>206</v>
      </c>
    </row>
    <row r="1125" spans="39:39">
      <c r="AM1125" s="104" t="s">
        <v>206</v>
      </c>
    </row>
    <row r="1126" spans="39:39">
      <c r="AM1126" s="104" t="s">
        <v>206</v>
      </c>
    </row>
    <row r="1127" spans="39:39">
      <c r="AM1127" s="104" t="s">
        <v>206</v>
      </c>
    </row>
    <row r="1128" spans="39:39">
      <c r="AM1128" s="104" t="s">
        <v>206</v>
      </c>
    </row>
    <row r="1129" spans="39:39">
      <c r="AM1129" s="104" t="s">
        <v>206</v>
      </c>
    </row>
    <row r="1130" spans="39:39">
      <c r="AM1130" s="104" t="s">
        <v>206</v>
      </c>
    </row>
    <row r="1131" spans="39:39">
      <c r="AM1131" s="104" t="s">
        <v>206</v>
      </c>
    </row>
    <row r="1132" spans="39:39">
      <c r="AM1132" s="104" t="s">
        <v>206</v>
      </c>
    </row>
    <row r="1133" spans="39:39">
      <c r="AM1133" s="104" t="s">
        <v>206</v>
      </c>
    </row>
    <row r="1134" spans="39:39">
      <c r="AM1134" s="104" t="s">
        <v>206</v>
      </c>
    </row>
    <row r="1135" spans="39:39">
      <c r="AM1135" s="104" t="s">
        <v>206</v>
      </c>
    </row>
    <row r="1136" spans="39:39">
      <c r="AM1136" s="104" t="s">
        <v>206</v>
      </c>
    </row>
    <row r="1137" spans="39:39">
      <c r="AM1137" s="104" t="s">
        <v>206</v>
      </c>
    </row>
    <row r="1138" spans="39:39">
      <c r="AM1138" s="104" t="s">
        <v>206</v>
      </c>
    </row>
    <row r="1139" spans="39:39">
      <c r="AM1139" s="104" t="s">
        <v>206</v>
      </c>
    </row>
    <row r="1140" spans="39:39">
      <c r="AM1140" s="104" t="s">
        <v>206</v>
      </c>
    </row>
    <row r="1141" spans="39:39">
      <c r="AM1141" s="104" t="s">
        <v>206</v>
      </c>
    </row>
    <row r="1142" spans="39:39">
      <c r="AM1142" s="104" t="s">
        <v>206</v>
      </c>
    </row>
    <row r="1143" spans="39:39">
      <c r="AM1143" s="104" t="s">
        <v>206</v>
      </c>
    </row>
    <row r="1144" spans="39:39">
      <c r="AM1144" s="104" t="s">
        <v>206</v>
      </c>
    </row>
    <row r="1145" spans="39:39">
      <c r="AM1145" s="104" t="s">
        <v>206</v>
      </c>
    </row>
    <row r="1146" spans="39:39">
      <c r="AM1146" s="104" t="s">
        <v>206</v>
      </c>
    </row>
    <row r="1147" spans="39:39">
      <c r="AM1147" s="104" t="s">
        <v>206</v>
      </c>
    </row>
    <row r="1148" spans="39:39">
      <c r="AM1148" s="104" t="s">
        <v>206</v>
      </c>
    </row>
    <row r="1149" spans="39:39">
      <c r="AM1149" s="104" t="s">
        <v>206</v>
      </c>
    </row>
    <row r="1150" spans="39:39">
      <c r="AM1150" s="104" t="s">
        <v>206</v>
      </c>
    </row>
    <row r="1153" spans="43:43">
      <c r="AQ1153" s="104" t="s">
        <v>196</v>
      </c>
    </row>
    <row r="1154" spans="43:43">
      <c r="AQ1154" s="104" t="s">
        <v>206</v>
      </c>
    </row>
    <row r="1155" spans="43:43">
      <c r="AQ1155" s="104" t="s">
        <v>206</v>
      </c>
    </row>
    <row r="1156" spans="43:43">
      <c r="AQ1156" s="104" t="s">
        <v>206</v>
      </c>
    </row>
    <row r="1157" spans="43:43">
      <c r="AQ1157" s="104" t="s">
        <v>206</v>
      </c>
    </row>
    <row r="1158" spans="43:43">
      <c r="AQ1158" s="104" t="s">
        <v>206</v>
      </c>
    </row>
    <row r="1159" spans="43:43">
      <c r="AQ1159" s="104" t="s">
        <v>206</v>
      </c>
    </row>
    <row r="1160" spans="43:43">
      <c r="AQ1160" s="104" t="s">
        <v>206</v>
      </c>
    </row>
    <row r="1161" spans="43:43">
      <c r="AQ1161" s="104" t="s">
        <v>206</v>
      </c>
    </row>
    <row r="1162" spans="43:43">
      <c r="AQ1162" s="104" t="s">
        <v>206</v>
      </c>
    </row>
    <row r="1163" spans="43:43">
      <c r="AQ1163" s="104" t="s">
        <v>206</v>
      </c>
    </row>
    <row r="1164" spans="43:43">
      <c r="AQ1164" s="104" t="s">
        <v>206</v>
      </c>
    </row>
    <row r="1165" spans="43:43">
      <c r="AQ1165" s="104" t="s">
        <v>206</v>
      </c>
    </row>
    <row r="1166" spans="43:43">
      <c r="AQ1166" s="104" t="s">
        <v>206</v>
      </c>
    </row>
    <row r="1167" spans="43:43">
      <c r="AQ1167" s="104" t="s">
        <v>206</v>
      </c>
    </row>
    <row r="1168" spans="43:43">
      <c r="AQ1168" s="104" t="s">
        <v>206</v>
      </c>
    </row>
    <row r="1169" spans="43:43">
      <c r="AQ1169" s="104" t="s">
        <v>206</v>
      </c>
    </row>
    <row r="1170" spans="43:43">
      <c r="AQ1170" s="104" t="s">
        <v>206</v>
      </c>
    </row>
    <row r="1171" spans="43:43">
      <c r="AQ1171" s="104" t="s">
        <v>206</v>
      </c>
    </row>
    <row r="1172" spans="43:43">
      <c r="AQ1172" s="104" t="s">
        <v>206</v>
      </c>
    </row>
    <row r="1173" spans="43:43">
      <c r="AQ1173" s="104" t="s">
        <v>206</v>
      </c>
    </row>
    <row r="1174" spans="43:43">
      <c r="AQ1174" s="104" t="s">
        <v>206</v>
      </c>
    </row>
    <row r="1175" spans="43:43">
      <c r="AQ1175" s="104" t="s">
        <v>206</v>
      </c>
    </row>
    <row r="1176" spans="43:43">
      <c r="AQ1176" s="104" t="s">
        <v>206</v>
      </c>
    </row>
    <row r="1177" spans="43:43">
      <c r="AQ1177" s="104" t="s">
        <v>206</v>
      </c>
    </row>
    <row r="1178" spans="43:43">
      <c r="AQ1178" s="104" t="s">
        <v>206</v>
      </c>
    </row>
    <row r="1179" spans="43:43">
      <c r="AQ1179" s="104" t="s">
        <v>206</v>
      </c>
    </row>
    <row r="1180" spans="43:43">
      <c r="AQ1180" s="104" t="s">
        <v>206</v>
      </c>
    </row>
    <row r="1181" spans="43:43">
      <c r="AQ1181" s="104" t="s">
        <v>206</v>
      </c>
    </row>
    <row r="1182" spans="43:43">
      <c r="AQ1182" s="104" t="s">
        <v>206</v>
      </c>
    </row>
    <row r="1183" spans="43:43">
      <c r="AQ1183" s="104" t="s">
        <v>206</v>
      </c>
    </row>
    <row r="1184" spans="43:43">
      <c r="AQ1184" s="104" t="s">
        <v>206</v>
      </c>
    </row>
    <row r="1185" spans="43:43">
      <c r="AQ1185" s="104" t="s">
        <v>206</v>
      </c>
    </row>
    <row r="1186" spans="43:43">
      <c r="AQ1186" s="104" t="s">
        <v>206</v>
      </c>
    </row>
    <row r="1187" spans="43:43">
      <c r="AQ1187" s="104" t="s">
        <v>206</v>
      </c>
    </row>
    <row r="1188" spans="43:43">
      <c r="AQ1188" s="104" t="s">
        <v>206</v>
      </c>
    </row>
    <row r="1189" spans="43:43">
      <c r="AQ1189" s="104" t="s">
        <v>206</v>
      </c>
    </row>
    <row r="1190" spans="43:43">
      <c r="AQ1190" s="104" t="s">
        <v>206</v>
      </c>
    </row>
    <row r="1191" spans="43:43">
      <c r="AQ1191" s="104" t="s">
        <v>206</v>
      </c>
    </row>
    <row r="1192" spans="43:43">
      <c r="AQ1192" s="104" t="s">
        <v>206</v>
      </c>
    </row>
    <row r="1193" spans="43:43">
      <c r="AQ1193" s="104" t="s">
        <v>206</v>
      </c>
    </row>
    <row r="1194" spans="43:43">
      <c r="AQ1194" s="104" t="s">
        <v>206</v>
      </c>
    </row>
    <row r="1195" spans="43:43">
      <c r="AQ1195" s="104" t="s">
        <v>206</v>
      </c>
    </row>
    <row r="1196" spans="43:43">
      <c r="AQ1196" s="104" t="s">
        <v>206</v>
      </c>
    </row>
    <row r="1197" spans="43:43">
      <c r="AQ1197" s="104" t="s">
        <v>206</v>
      </c>
    </row>
    <row r="1198" spans="43:43">
      <c r="AQ1198" s="104" t="s">
        <v>206</v>
      </c>
    </row>
    <row r="1199" spans="43:43">
      <c r="AQ1199" s="104" t="s">
        <v>206</v>
      </c>
    </row>
    <row r="1200" spans="43:43">
      <c r="AQ1200" s="104" t="s">
        <v>206</v>
      </c>
    </row>
    <row r="1201" spans="43:43">
      <c r="AQ1201" s="104" t="s">
        <v>206</v>
      </c>
    </row>
    <row r="1202" spans="43:43">
      <c r="AQ1202" s="104" t="s">
        <v>206</v>
      </c>
    </row>
    <row r="1203" spans="43:43">
      <c r="AQ1203" s="104" t="s">
        <v>206</v>
      </c>
    </row>
    <row r="1204" spans="43:43">
      <c r="AQ1204" s="104" t="s">
        <v>206</v>
      </c>
    </row>
    <row r="1205" spans="43:43">
      <c r="AQ1205" s="104" t="s">
        <v>206</v>
      </c>
    </row>
    <row r="1206" spans="43:43">
      <c r="AQ1206" s="104" t="s">
        <v>206</v>
      </c>
    </row>
    <row r="1207" spans="43:43">
      <c r="AQ1207" s="104" t="s">
        <v>206</v>
      </c>
    </row>
    <row r="1208" spans="43:43">
      <c r="AQ1208" s="104" t="s">
        <v>206</v>
      </c>
    </row>
    <row r="1209" spans="43:43">
      <c r="AQ1209" s="104" t="s">
        <v>206</v>
      </c>
    </row>
    <row r="1210" spans="43:43">
      <c r="AQ1210" s="104" t="s">
        <v>206</v>
      </c>
    </row>
    <row r="1211" spans="43:43">
      <c r="AQ1211" s="104" t="s">
        <v>206</v>
      </c>
    </row>
    <row r="1212" spans="43:43">
      <c r="AQ1212" s="104" t="s">
        <v>206</v>
      </c>
    </row>
    <row r="1213" spans="43:43">
      <c r="AQ1213" s="104" t="s">
        <v>206</v>
      </c>
    </row>
    <row r="1214" spans="43:43">
      <c r="AQ1214" s="104" t="s">
        <v>206</v>
      </c>
    </row>
    <row r="1215" spans="43:43">
      <c r="AQ1215" s="104" t="s">
        <v>206</v>
      </c>
    </row>
    <row r="1216" spans="43:43">
      <c r="AQ1216" s="104" t="s">
        <v>206</v>
      </c>
    </row>
    <row r="1217" spans="43:43">
      <c r="AQ1217" s="104" t="s">
        <v>206</v>
      </c>
    </row>
    <row r="1218" spans="43:43">
      <c r="AQ1218" s="104" t="s">
        <v>206</v>
      </c>
    </row>
    <row r="1219" spans="43:43">
      <c r="AQ1219" s="104" t="s">
        <v>206</v>
      </c>
    </row>
    <row r="1220" spans="43:43">
      <c r="AQ1220" s="104" t="s">
        <v>206</v>
      </c>
    </row>
    <row r="1221" spans="43:43">
      <c r="AQ1221" s="104" t="s">
        <v>206</v>
      </c>
    </row>
    <row r="1222" spans="43:43">
      <c r="AQ1222" s="104" t="s">
        <v>206</v>
      </c>
    </row>
    <row r="1223" spans="43:43">
      <c r="AQ1223" s="104" t="s">
        <v>206</v>
      </c>
    </row>
    <row r="1224" spans="43:43">
      <c r="AQ1224" s="104" t="s">
        <v>206</v>
      </c>
    </row>
    <row r="1225" spans="43:43">
      <c r="AQ1225" s="104" t="s">
        <v>206</v>
      </c>
    </row>
    <row r="1226" spans="43:43">
      <c r="AQ1226" s="104" t="s">
        <v>206</v>
      </c>
    </row>
    <row r="1227" spans="43:43">
      <c r="AQ1227" s="104" t="s">
        <v>206</v>
      </c>
    </row>
    <row r="1228" spans="43:43">
      <c r="AQ1228" s="104" t="s">
        <v>206</v>
      </c>
    </row>
    <row r="1229" spans="43:43">
      <c r="AQ1229" s="104" t="s">
        <v>206</v>
      </c>
    </row>
    <row r="1230" spans="43:43">
      <c r="AQ1230" s="104" t="s">
        <v>206</v>
      </c>
    </row>
    <row r="1231" spans="43:43">
      <c r="AQ1231" s="104" t="s">
        <v>206</v>
      </c>
    </row>
    <row r="1232" spans="43:43">
      <c r="AQ1232" s="104" t="s">
        <v>206</v>
      </c>
    </row>
    <row r="1233" spans="43:43">
      <c r="AQ1233" s="104" t="s">
        <v>206</v>
      </c>
    </row>
    <row r="1234" spans="43:43">
      <c r="AQ1234" s="104" t="s">
        <v>206</v>
      </c>
    </row>
    <row r="1235" spans="43:43">
      <c r="AQ1235" s="104" t="s">
        <v>206</v>
      </c>
    </row>
    <row r="1236" spans="43:43">
      <c r="AQ1236" s="104" t="s">
        <v>206</v>
      </c>
    </row>
    <row r="1237" spans="43:43">
      <c r="AQ1237" s="104" t="s">
        <v>206</v>
      </c>
    </row>
    <row r="1238" spans="43:43">
      <c r="AQ1238" s="104" t="s">
        <v>206</v>
      </c>
    </row>
    <row r="1239" spans="43:43">
      <c r="AQ1239" s="104" t="s">
        <v>206</v>
      </c>
    </row>
    <row r="1240" spans="43:43">
      <c r="AQ1240" s="104" t="s">
        <v>206</v>
      </c>
    </row>
    <row r="1241" spans="43:43">
      <c r="AQ1241" s="104" t="s">
        <v>206</v>
      </c>
    </row>
    <row r="1242" spans="43:43">
      <c r="AQ1242" s="104" t="s">
        <v>206</v>
      </c>
    </row>
    <row r="1243" spans="43:43">
      <c r="AQ1243" s="104" t="s">
        <v>206</v>
      </c>
    </row>
    <row r="1244" spans="43:43">
      <c r="AQ1244" s="104" t="s">
        <v>206</v>
      </c>
    </row>
    <row r="1245" spans="43:43">
      <c r="AQ1245" s="104" t="s">
        <v>206</v>
      </c>
    </row>
    <row r="1246" spans="43:43">
      <c r="AQ1246" s="104" t="s">
        <v>206</v>
      </c>
    </row>
    <row r="1247" spans="43:43">
      <c r="AQ1247" s="104" t="s">
        <v>206</v>
      </c>
    </row>
    <row r="1248" spans="43:43">
      <c r="AQ1248" s="104" t="s">
        <v>206</v>
      </c>
    </row>
    <row r="1249" spans="43:47">
      <c r="AQ1249" s="104" t="s">
        <v>206</v>
      </c>
    </row>
    <row r="1250" spans="43:47">
      <c r="AQ1250" s="104" t="s">
        <v>206</v>
      </c>
    </row>
    <row r="1253" spans="43:47">
      <c r="AU1253" s="104" t="s">
        <v>196</v>
      </c>
    </row>
    <row r="1254" spans="43:47">
      <c r="AU1254" s="104" t="s">
        <v>206</v>
      </c>
    </row>
    <row r="1255" spans="43:47">
      <c r="AU1255" s="104" t="s">
        <v>206</v>
      </c>
    </row>
    <row r="1256" spans="43:47">
      <c r="AU1256" s="104" t="s">
        <v>206</v>
      </c>
    </row>
    <row r="1257" spans="43:47">
      <c r="AU1257" s="104" t="s">
        <v>206</v>
      </c>
    </row>
    <row r="1258" spans="43:47">
      <c r="AU1258" s="104" t="s">
        <v>206</v>
      </c>
    </row>
    <row r="1259" spans="43:47">
      <c r="AU1259" s="104" t="s">
        <v>206</v>
      </c>
    </row>
    <row r="1260" spans="43:47">
      <c r="AU1260" s="104" t="s">
        <v>206</v>
      </c>
    </row>
    <row r="1261" spans="43:47">
      <c r="AU1261" s="104" t="s">
        <v>206</v>
      </c>
    </row>
    <row r="1262" spans="43:47">
      <c r="AU1262" s="104" t="s">
        <v>206</v>
      </c>
    </row>
    <row r="1263" spans="43:47">
      <c r="AU1263" s="104" t="s">
        <v>206</v>
      </c>
    </row>
    <row r="1264" spans="43:47">
      <c r="AU1264" s="104" t="s">
        <v>206</v>
      </c>
    </row>
    <row r="1265" spans="47:47">
      <c r="AU1265" s="104" t="s">
        <v>206</v>
      </c>
    </row>
    <row r="1266" spans="47:47">
      <c r="AU1266" s="104" t="s">
        <v>206</v>
      </c>
    </row>
    <row r="1267" spans="47:47">
      <c r="AU1267" s="104" t="s">
        <v>206</v>
      </c>
    </row>
    <row r="1268" spans="47:47">
      <c r="AU1268" s="104" t="s">
        <v>206</v>
      </c>
    </row>
    <row r="1269" spans="47:47">
      <c r="AU1269" s="104" t="s">
        <v>206</v>
      </c>
    </row>
    <row r="1270" spans="47:47">
      <c r="AU1270" s="104" t="s">
        <v>206</v>
      </c>
    </row>
    <row r="1271" spans="47:47">
      <c r="AU1271" s="104" t="s">
        <v>206</v>
      </c>
    </row>
    <row r="1272" spans="47:47">
      <c r="AU1272" s="104" t="s">
        <v>206</v>
      </c>
    </row>
    <row r="1273" spans="47:47">
      <c r="AU1273" s="104" t="s">
        <v>206</v>
      </c>
    </row>
    <row r="1274" spans="47:47">
      <c r="AU1274" s="104" t="s">
        <v>206</v>
      </c>
    </row>
    <row r="1275" spans="47:47">
      <c r="AU1275" s="104" t="s">
        <v>206</v>
      </c>
    </row>
    <row r="1276" spans="47:47">
      <c r="AU1276" s="104" t="s">
        <v>206</v>
      </c>
    </row>
    <row r="1277" spans="47:47">
      <c r="AU1277" s="104" t="s">
        <v>206</v>
      </c>
    </row>
    <row r="1278" spans="47:47">
      <c r="AU1278" s="104" t="s">
        <v>206</v>
      </c>
    </row>
    <row r="1279" spans="47:47">
      <c r="AU1279" s="104" t="s">
        <v>206</v>
      </c>
    </row>
    <row r="1280" spans="47:47">
      <c r="AU1280" s="104" t="s">
        <v>206</v>
      </c>
    </row>
    <row r="1281" spans="47:47">
      <c r="AU1281" s="104" t="s">
        <v>206</v>
      </c>
    </row>
    <row r="1282" spans="47:47">
      <c r="AU1282" s="104" t="s">
        <v>206</v>
      </c>
    </row>
    <row r="1283" spans="47:47">
      <c r="AU1283" s="104" t="s">
        <v>206</v>
      </c>
    </row>
    <row r="1284" spans="47:47">
      <c r="AU1284" s="104" t="s">
        <v>206</v>
      </c>
    </row>
    <row r="1285" spans="47:47">
      <c r="AU1285" s="104" t="s">
        <v>206</v>
      </c>
    </row>
    <row r="1286" spans="47:47">
      <c r="AU1286" s="104" t="s">
        <v>206</v>
      </c>
    </row>
    <row r="1287" spans="47:47">
      <c r="AU1287" s="104" t="s">
        <v>206</v>
      </c>
    </row>
    <row r="1288" spans="47:47">
      <c r="AU1288" s="104" t="s">
        <v>206</v>
      </c>
    </row>
    <row r="1289" spans="47:47">
      <c r="AU1289" s="104" t="s">
        <v>206</v>
      </c>
    </row>
    <row r="1290" spans="47:47">
      <c r="AU1290" s="104" t="s">
        <v>206</v>
      </c>
    </row>
    <row r="1291" spans="47:47">
      <c r="AU1291" s="104" t="s">
        <v>206</v>
      </c>
    </row>
    <row r="1292" spans="47:47">
      <c r="AU1292" s="104" t="s">
        <v>206</v>
      </c>
    </row>
    <row r="1293" spans="47:47">
      <c r="AU1293" s="104" t="s">
        <v>206</v>
      </c>
    </row>
    <row r="1294" spans="47:47">
      <c r="AU1294" s="104" t="s">
        <v>206</v>
      </c>
    </row>
    <row r="1295" spans="47:47">
      <c r="AU1295" s="104" t="s">
        <v>206</v>
      </c>
    </row>
    <row r="1296" spans="47:47">
      <c r="AU1296" s="104" t="s">
        <v>206</v>
      </c>
    </row>
    <row r="1297" spans="47:47">
      <c r="AU1297" s="104" t="s">
        <v>206</v>
      </c>
    </row>
    <row r="1298" spans="47:47">
      <c r="AU1298" s="104" t="s">
        <v>206</v>
      </c>
    </row>
    <row r="1299" spans="47:47">
      <c r="AU1299" s="104" t="s">
        <v>206</v>
      </c>
    </row>
    <row r="1300" spans="47:47">
      <c r="AU1300" s="104" t="s">
        <v>206</v>
      </c>
    </row>
    <row r="1301" spans="47:47">
      <c r="AU1301" s="104" t="s">
        <v>206</v>
      </c>
    </row>
    <row r="1302" spans="47:47">
      <c r="AU1302" s="104" t="s">
        <v>206</v>
      </c>
    </row>
    <row r="1303" spans="47:47">
      <c r="AU1303" s="104" t="s">
        <v>206</v>
      </c>
    </row>
    <row r="1304" spans="47:47">
      <c r="AU1304" s="104" t="s">
        <v>206</v>
      </c>
    </row>
    <row r="1305" spans="47:47">
      <c r="AU1305" s="104" t="s">
        <v>206</v>
      </c>
    </row>
    <row r="1306" spans="47:47">
      <c r="AU1306" s="104" t="s">
        <v>206</v>
      </c>
    </row>
    <row r="1307" spans="47:47">
      <c r="AU1307" s="104" t="s">
        <v>206</v>
      </c>
    </row>
    <row r="1308" spans="47:47">
      <c r="AU1308" s="104" t="s">
        <v>206</v>
      </c>
    </row>
    <row r="1309" spans="47:47">
      <c r="AU1309" s="104" t="s">
        <v>206</v>
      </c>
    </row>
    <row r="1310" spans="47:47">
      <c r="AU1310" s="104" t="s">
        <v>206</v>
      </c>
    </row>
    <row r="1311" spans="47:47">
      <c r="AU1311" s="104" t="s">
        <v>206</v>
      </c>
    </row>
    <row r="1312" spans="47:47">
      <c r="AU1312" s="104" t="s">
        <v>206</v>
      </c>
    </row>
    <row r="1313" spans="47:47">
      <c r="AU1313" s="104" t="s">
        <v>206</v>
      </c>
    </row>
    <row r="1314" spans="47:47">
      <c r="AU1314" s="104" t="s">
        <v>206</v>
      </c>
    </row>
    <row r="1315" spans="47:47">
      <c r="AU1315" s="104" t="s">
        <v>206</v>
      </c>
    </row>
    <row r="1316" spans="47:47">
      <c r="AU1316" s="104" t="s">
        <v>206</v>
      </c>
    </row>
    <row r="1317" spans="47:47">
      <c r="AU1317" s="104" t="s">
        <v>206</v>
      </c>
    </row>
    <row r="1318" spans="47:47">
      <c r="AU1318" s="104" t="s">
        <v>206</v>
      </c>
    </row>
    <row r="1319" spans="47:47">
      <c r="AU1319" s="104" t="s">
        <v>206</v>
      </c>
    </row>
    <row r="1320" spans="47:47">
      <c r="AU1320" s="104" t="s">
        <v>206</v>
      </c>
    </row>
    <row r="1321" spans="47:47">
      <c r="AU1321" s="104" t="s">
        <v>206</v>
      </c>
    </row>
    <row r="1322" spans="47:47">
      <c r="AU1322" s="104" t="s">
        <v>206</v>
      </c>
    </row>
    <row r="1323" spans="47:47">
      <c r="AU1323" s="104" t="s">
        <v>206</v>
      </c>
    </row>
    <row r="1324" spans="47:47">
      <c r="AU1324" s="104" t="s">
        <v>206</v>
      </c>
    </row>
    <row r="1325" spans="47:47">
      <c r="AU1325" s="104" t="s">
        <v>206</v>
      </c>
    </row>
    <row r="1326" spans="47:47">
      <c r="AU1326" s="104" t="s">
        <v>206</v>
      </c>
    </row>
    <row r="1327" spans="47:47">
      <c r="AU1327" s="104" t="s">
        <v>206</v>
      </c>
    </row>
    <row r="1328" spans="47:47">
      <c r="AU1328" s="104" t="s">
        <v>206</v>
      </c>
    </row>
    <row r="1329" spans="47:47">
      <c r="AU1329" s="104" t="s">
        <v>206</v>
      </c>
    </row>
    <row r="1330" spans="47:47">
      <c r="AU1330" s="104" t="s">
        <v>206</v>
      </c>
    </row>
    <row r="1331" spans="47:47">
      <c r="AU1331" s="104" t="s">
        <v>206</v>
      </c>
    </row>
    <row r="1332" spans="47:47">
      <c r="AU1332" s="104" t="s">
        <v>206</v>
      </c>
    </row>
    <row r="1333" spans="47:47">
      <c r="AU1333" s="104" t="s">
        <v>206</v>
      </c>
    </row>
    <row r="1334" spans="47:47">
      <c r="AU1334" s="104" t="s">
        <v>206</v>
      </c>
    </row>
    <row r="1335" spans="47:47">
      <c r="AU1335" s="104" t="s">
        <v>206</v>
      </c>
    </row>
    <row r="1336" spans="47:47">
      <c r="AU1336" s="104" t="s">
        <v>206</v>
      </c>
    </row>
    <row r="1337" spans="47:47">
      <c r="AU1337" s="104" t="s">
        <v>206</v>
      </c>
    </row>
    <row r="1338" spans="47:47">
      <c r="AU1338" s="104" t="s">
        <v>206</v>
      </c>
    </row>
    <row r="1339" spans="47:47">
      <c r="AU1339" s="104" t="s">
        <v>206</v>
      </c>
    </row>
    <row r="1340" spans="47:47">
      <c r="AU1340" s="104" t="s">
        <v>206</v>
      </c>
    </row>
    <row r="1341" spans="47:47">
      <c r="AU1341" s="104" t="s">
        <v>206</v>
      </c>
    </row>
    <row r="1342" spans="47:47">
      <c r="AU1342" s="104" t="s">
        <v>206</v>
      </c>
    </row>
    <row r="1343" spans="47:47">
      <c r="AU1343" s="104" t="s">
        <v>206</v>
      </c>
    </row>
    <row r="1344" spans="47:47">
      <c r="AU1344" s="104" t="s">
        <v>206</v>
      </c>
    </row>
    <row r="1345" spans="47:51">
      <c r="AU1345" s="104" t="s">
        <v>206</v>
      </c>
    </row>
    <row r="1346" spans="47:51">
      <c r="AU1346" s="104" t="s">
        <v>206</v>
      </c>
    </row>
    <row r="1347" spans="47:51">
      <c r="AU1347" s="104" t="s">
        <v>206</v>
      </c>
    </row>
    <row r="1348" spans="47:51">
      <c r="AU1348" s="104" t="s">
        <v>206</v>
      </c>
    </row>
    <row r="1349" spans="47:51">
      <c r="AU1349" s="104" t="s">
        <v>206</v>
      </c>
    </row>
    <row r="1350" spans="47:51">
      <c r="AU1350" s="104" t="s">
        <v>206</v>
      </c>
    </row>
    <row r="1353" spans="47:51">
      <c r="AY1353" s="104" t="s">
        <v>196</v>
      </c>
    </row>
    <row r="1354" spans="47:51">
      <c r="AY1354" s="104" t="s">
        <v>206</v>
      </c>
    </row>
    <row r="1355" spans="47:51">
      <c r="AY1355" s="104" t="s">
        <v>206</v>
      </c>
    </row>
    <row r="1356" spans="47:51">
      <c r="AY1356" s="104" t="s">
        <v>206</v>
      </c>
    </row>
    <row r="1357" spans="47:51">
      <c r="AY1357" s="104" t="s">
        <v>206</v>
      </c>
    </row>
    <row r="1358" spans="47:51">
      <c r="AY1358" s="104" t="s">
        <v>206</v>
      </c>
    </row>
    <row r="1359" spans="47:51">
      <c r="AY1359" s="104" t="s">
        <v>206</v>
      </c>
    </row>
    <row r="1360" spans="47:51">
      <c r="AY1360" s="104" t="s">
        <v>206</v>
      </c>
    </row>
    <row r="1361" spans="51:51">
      <c r="AY1361" s="104" t="s">
        <v>206</v>
      </c>
    </row>
    <row r="1362" spans="51:51">
      <c r="AY1362" s="104" t="s">
        <v>206</v>
      </c>
    </row>
    <row r="1363" spans="51:51">
      <c r="AY1363" s="104" t="s">
        <v>206</v>
      </c>
    </row>
    <row r="1364" spans="51:51">
      <c r="AY1364" s="104" t="s">
        <v>206</v>
      </c>
    </row>
    <row r="1365" spans="51:51">
      <c r="AY1365" s="104" t="s">
        <v>206</v>
      </c>
    </row>
    <row r="1366" spans="51:51">
      <c r="AY1366" s="104" t="s">
        <v>206</v>
      </c>
    </row>
    <row r="1367" spans="51:51">
      <c r="AY1367" s="104" t="s">
        <v>206</v>
      </c>
    </row>
    <row r="1368" spans="51:51">
      <c r="AY1368" s="104" t="s">
        <v>206</v>
      </c>
    </row>
    <row r="1369" spans="51:51">
      <c r="AY1369" s="104" t="s">
        <v>206</v>
      </c>
    </row>
    <row r="1370" spans="51:51">
      <c r="AY1370" s="104" t="s">
        <v>206</v>
      </c>
    </row>
    <row r="1371" spans="51:51">
      <c r="AY1371" s="104" t="s">
        <v>206</v>
      </c>
    </row>
    <row r="1372" spans="51:51">
      <c r="AY1372" s="104" t="s">
        <v>206</v>
      </c>
    </row>
    <row r="1373" spans="51:51">
      <c r="AY1373" s="104" t="s">
        <v>206</v>
      </c>
    </row>
    <row r="1374" spans="51:51">
      <c r="AY1374" s="104" t="s">
        <v>206</v>
      </c>
    </row>
    <row r="1375" spans="51:51">
      <c r="AY1375" s="104" t="s">
        <v>206</v>
      </c>
    </row>
    <row r="1376" spans="51:51">
      <c r="AY1376" s="104" t="s">
        <v>206</v>
      </c>
    </row>
    <row r="1377" spans="51:51">
      <c r="AY1377" s="104" t="s">
        <v>206</v>
      </c>
    </row>
    <row r="1378" spans="51:51">
      <c r="AY1378" s="104" t="s">
        <v>206</v>
      </c>
    </row>
    <row r="1379" spans="51:51">
      <c r="AY1379" s="104" t="s">
        <v>206</v>
      </c>
    </row>
    <row r="1380" spans="51:51">
      <c r="AY1380" s="104" t="s">
        <v>206</v>
      </c>
    </row>
    <row r="1381" spans="51:51">
      <c r="AY1381" s="104" t="s">
        <v>206</v>
      </c>
    </row>
    <row r="1382" spans="51:51">
      <c r="AY1382" s="104" t="s">
        <v>206</v>
      </c>
    </row>
    <row r="1383" spans="51:51">
      <c r="AY1383" s="104" t="s">
        <v>206</v>
      </c>
    </row>
    <row r="1384" spans="51:51">
      <c r="AY1384" s="104" t="s">
        <v>206</v>
      </c>
    </row>
    <row r="1385" spans="51:51">
      <c r="AY1385" s="104" t="s">
        <v>206</v>
      </c>
    </row>
    <row r="1386" spans="51:51">
      <c r="AY1386" s="104" t="s">
        <v>206</v>
      </c>
    </row>
    <row r="1387" spans="51:51">
      <c r="AY1387" s="104" t="s">
        <v>206</v>
      </c>
    </row>
    <row r="1388" spans="51:51">
      <c r="AY1388" s="104" t="s">
        <v>206</v>
      </c>
    </row>
    <row r="1389" spans="51:51">
      <c r="AY1389" s="104" t="s">
        <v>206</v>
      </c>
    </row>
    <row r="1390" spans="51:51">
      <c r="AY1390" s="104" t="s">
        <v>206</v>
      </c>
    </row>
    <row r="1391" spans="51:51">
      <c r="AY1391" s="104" t="s">
        <v>206</v>
      </c>
    </row>
    <row r="1392" spans="51:51">
      <c r="AY1392" s="104" t="s">
        <v>206</v>
      </c>
    </row>
    <row r="1393" spans="51:51">
      <c r="AY1393" s="104" t="s">
        <v>206</v>
      </c>
    </row>
    <row r="1394" spans="51:51">
      <c r="AY1394" s="104" t="s">
        <v>206</v>
      </c>
    </row>
    <row r="1395" spans="51:51">
      <c r="AY1395" s="104" t="s">
        <v>206</v>
      </c>
    </row>
    <row r="1396" spans="51:51">
      <c r="AY1396" s="104" t="s">
        <v>206</v>
      </c>
    </row>
    <row r="1397" spans="51:51">
      <c r="AY1397" s="104" t="s">
        <v>206</v>
      </c>
    </row>
    <row r="1398" spans="51:51">
      <c r="AY1398" s="104" t="s">
        <v>206</v>
      </c>
    </row>
    <row r="1399" spans="51:51">
      <c r="AY1399" s="104" t="s">
        <v>206</v>
      </c>
    </row>
    <row r="1400" spans="51:51">
      <c r="AY1400" s="104" t="s">
        <v>206</v>
      </c>
    </row>
    <row r="1401" spans="51:51">
      <c r="AY1401" s="104" t="s">
        <v>206</v>
      </c>
    </row>
    <row r="1402" spans="51:51">
      <c r="AY1402" s="104" t="s">
        <v>206</v>
      </c>
    </row>
    <row r="1403" spans="51:51">
      <c r="AY1403" s="104" t="s">
        <v>206</v>
      </c>
    </row>
    <row r="1404" spans="51:51">
      <c r="AY1404" s="104" t="s">
        <v>206</v>
      </c>
    </row>
    <row r="1405" spans="51:51">
      <c r="AY1405" s="104" t="s">
        <v>206</v>
      </c>
    </row>
    <row r="1406" spans="51:51">
      <c r="AY1406" s="104" t="s">
        <v>206</v>
      </c>
    </row>
    <row r="1407" spans="51:51">
      <c r="AY1407" s="104" t="s">
        <v>206</v>
      </c>
    </row>
    <row r="1408" spans="51:51">
      <c r="AY1408" s="104" t="s">
        <v>206</v>
      </c>
    </row>
    <row r="1409" spans="51:51">
      <c r="AY1409" s="104" t="s">
        <v>206</v>
      </c>
    </row>
    <row r="1410" spans="51:51">
      <c r="AY1410" s="104" t="s">
        <v>206</v>
      </c>
    </row>
    <row r="1411" spans="51:51">
      <c r="AY1411" s="104" t="s">
        <v>206</v>
      </c>
    </row>
    <row r="1412" spans="51:51">
      <c r="AY1412" s="104" t="s">
        <v>206</v>
      </c>
    </row>
    <row r="1413" spans="51:51">
      <c r="AY1413" s="104" t="s">
        <v>206</v>
      </c>
    </row>
    <row r="1414" spans="51:51">
      <c r="AY1414" s="104" t="s">
        <v>206</v>
      </c>
    </row>
    <row r="1415" spans="51:51">
      <c r="AY1415" s="104" t="s">
        <v>206</v>
      </c>
    </row>
    <row r="1416" spans="51:51">
      <c r="AY1416" s="104" t="s">
        <v>206</v>
      </c>
    </row>
    <row r="1417" spans="51:51">
      <c r="AY1417" s="104" t="s">
        <v>206</v>
      </c>
    </row>
    <row r="1418" spans="51:51">
      <c r="AY1418" s="104" t="s">
        <v>206</v>
      </c>
    </row>
    <row r="1419" spans="51:51">
      <c r="AY1419" s="104" t="s">
        <v>206</v>
      </c>
    </row>
    <row r="1420" spans="51:51">
      <c r="AY1420" s="104" t="s">
        <v>206</v>
      </c>
    </row>
    <row r="1421" spans="51:51">
      <c r="AY1421" s="104" t="s">
        <v>206</v>
      </c>
    </row>
    <row r="1422" spans="51:51">
      <c r="AY1422" s="104" t="s">
        <v>206</v>
      </c>
    </row>
    <row r="1423" spans="51:51">
      <c r="AY1423" s="104" t="s">
        <v>206</v>
      </c>
    </row>
    <row r="1424" spans="51:51">
      <c r="AY1424" s="104" t="s">
        <v>206</v>
      </c>
    </row>
    <row r="1425" spans="51:51">
      <c r="AY1425" s="104" t="s">
        <v>206</v>
      </c>
    </row>
    <row r="1426" spans="51:51">
      <c r="AY1426" s="104" t="s">
        <v>206</v>
      </c>
    </row>
    <row r="1427" spans="51:51">
      <c r="AY1427" s="104" t="s">
        <v>206</v>
      </c>
    </row>
    <row r="1428" spans="51:51">
      <c r="AY1428" s="104" t="s">
        <v>206</v>
      </c>
    </row>
    <row r="1429" spans="51:51">
      <c r="AY1429" s="104" t="s">
        <v>206</v>
      </c>
    </row>
    <row r="1430" spans="51:51">
      <c r="AY1430" s="104" t="s">
        <v>206</v>
      </c>
    </row>
    <row r="1431" spans="51:51">
      <c r="AY1431" s="104" t="s">
        <v>206</v>
      </c>
    </row>
    <row r="1432" spans="51:51">
      <c r="AY1432" s="104" t="s">
        <v>206</v>
      </c>
    </row>
    <row r="1433" spans="51:51">
      <c r="AY1433" s="104" t="s">
        <v>206</v>
      </c>
    </row>
    <row r="1434" spans="51:51">
      <c r="AY1434" s="104" t="s">
        <v>206</v>
      </c>
    </row>
    <row r="1435" spans="51:51">
      <c r="AY1435" s="104" t="s">
        <v>206</v>
      </c>
    </row>
    <row r="1436" spans="51:51">
      <c r="AY1436" s="104" t="s">
        <v>206</v>
      </c>
    </row>
    <row r="1437" spans="51:51">
      <c r="AY1437" s="104" t="s">
        <v>206</v>
      </c>
    </row>
    <row r="1438" spans="51:51">
      <c r="AY1438" s="104" t="s">
        <v>206</v>
      </c>
    </row>
    <row r="1439" spans="51:51">
      <c r="AY1439" s="104" t="s">
        <v>206</v>
      </c>
    </row>
    <row r="1440" spans="51:51">
      <c r="AY1440" s="104" t="s">
        <v>206</v>
      </c>
    </row>
    <row r="1441" spans="51:55">
      <c r="AY1441" s="104" t="s">
        <v>206</v>
      </c>
    </row>
    <row r="1442" spans="51:55">
      <c r="AY1442" s="104" t="s">
        <v>206</v>
      </c>
    </row>
    <row r="1443" spans="51:55">
      <c r="AY1443" s="104" t="s">
        <v>206</v>
      </c>
    </row>
    <row r="1444" spans="51:55">
      <c r="AY1444" s="104" t="s">
        <v>206</v>
      </c>
    </row>
    <row r="1445" spans="51:55">
      <c r="AY1445" s="104" t="s">
        <v>206</v>
      </c>
    </row>
    <row r="1446" spans="51:55">
      <c r="AY1446" s="104" t="s">
        <v>206</v>
      </c>
    </row>
    <row r="1447" spans="51:55">
      <c r="AY1447" s="104" t="s">
        <v>206</v>
      </c>
    </row>
    <row r="1448" spans="51:55">
      <c r="AY1448" s="104" t="s">
        <v>206</v>
      </c>
    </row>
    <row r="1449" spans="51:55">
      <c r="AY1449" s="104" t="s">
        <v>206</v>
      </c>
    </row>
    <row r="1450" spans="51:55">
      <c r="AY1450" s="104" t="s">
        <v>206</v>
      </c>
    </row>
    <row r="1453" spans="51:55">
      <c r="BC1453" s="104" t="s">
        <v>196</v>
      </c>
    </row>
    <row r="1454" spans="51:55">
      <c r="BC1454" s="104" t="s">
        <v>206</v>
      </c>
    </row>
    <row r="1455" spans="51:55">
      <c r="BC1455" s="104" t="s">
        <v>206</v>
      </c>
    </row>
    <row r="1456" spans="51:55">
      <c r="BC1456" s="104" t="s">
        <v>206</v>
      </c>
    </row>
    <row r="1457" spans="55:55">
      <c r="BC1457" s="104" t="s">
        <v>206</v>
      </c>
    </row>
    <row r="1458" spans="55:55">
      <c r="BC1458" s="104" t="s">
        <v>206</v>
      </c>
    </row>
    <row r="1459" spans="55:55">
      <c r="BC1459" s="104" t="s">
        <v>206</v>
      </c>
    </row>
    <row r="1460" spans="55:55">
      <c r="BC1460" s="104" t="s">
        <v>206</v>
      </c>
    </row>
    <row r="1461" spans="55:55">
      <c r="BC1461" s="104" t="s">
        <v>206</v>
      </c>
    </row>
    <row r="1462" spans="55:55">
      <c r="BC1462" s="104" t="s">
        <v>206</v>
      </c>
    </row>
    <row r="1463" spans="55:55">
      <c r="BC1463" s="104" t="s">
        <v>206</v>
      </c>
    </row>
    <row r="1464" spans="55:55">
      <c r="BC1464" s="104" t="s">
        <v>206</v>
      </c>
    </row>
    <row r="1465" spans="55:55">
      <c r="BC1465" s="104" t="s">
        <v>206</v>
      </c>
    </row>
    <row r="1466" spans="55:55">
      <c r="BC1466" s="104" t="s">
        <v>206</v>
      </c>
    </row>
    <row r="1467" spans="55:55">
      <c r="BC1467" s="104" t="s">
        <v>206</v>
      </c>
    </row>
    <row r="1468" spans="55:55">
      <c r="BC1468" s="104" t="s">
        <v>206</v>
      </c>
    </row>
    <row r="1469" spans="55:55">
      <c r="BC1469" s="104" t="s">
        <v>206</v>
      </c>
    </row>
    <row r="1470" spans="55:55">
      <c r="BC1470" s="104" t="s">
        <v>206</v>
      </c>
    </row>
    <row r="1471" spans="55:55">
      <c r="BC1471" s="104" t="s">
        <v>206</v>
      </c>
    </row>
    <row r="1472" spans="55:55">
      <c r="BC1472" s="104" t="s">
        <v>206</v>
      </c>
    </row>
    <row r="1473" spans="55:55">
      <c r="BC1473" s="104" t="s">
        <v>206</v>
      </c>
    </row>
    <row r="1474" spans="55:55">
      <c r="BC1474" s="104" t="s">
        <v>206</v>
      </c>
    </row>
    <row r="1475" spans="55:55">
      <c r="BC1475" s="104" t="s">
        <v>206</v>
      </c>
    </row>
    <row r="1476" spans="55:55">
      <c r="BC1476" s="104" t="s">
        <v>206</v>
      </c>
    </row>
    <row r="1477" spans="55:55">
      <c r="BC1477" s="104" t="s">
        <v>206</v>
      </c>
    </row>
    <row r="1478" spans="55:55">
      <c r="BC1478" s="104" t="s">
        <v>206</v>
      </c>
    </row>
    <row r="1479" spans="55:55">
      <c r="BC1479" s="104" t="s">
        <v>206</v>
      </c>
    </row>
    <row r="1480" spans="55:55">
      <c r="BC1480" s="104" t="s">
        <v>206</v>
      </c>
    </row>
    <row r="1481" spans="55:55">
      <c r="BC1481" s="104" t="s">
        <v>206</v>
      </c>
    </row>
    <row r="1482" spans="55:55">
      <c r="BC1482" s="104" t="s">
        <v>206</v>
      </c>
    </row>
    <row r="1483" spans="55:55">
      <c r="BC1483" s="104" t="s">
        <v>206</v>
      </c>
    </row>
    <row r="1484" spans="55:55">
      <c r="BC1484" s="104" t="s">
        <v>206</v>
      </c>
    </row>
    <row r="1485" spans="55:55">
      <c r="BC1485" s="104" t="s">
        <v>206</v>
      </c>
    </row>
    <row r="1486" spans="55:55">
      <c r="BC1486" s="104" t="s">
        <v>206</v>
      </c>
    </row>
    <row r="1487" spans="55:55">
      <c r="BC1487" s="104" t="s">
        <v>206</v>
      </c>
    </row>
    <row r="1488" spans="55:55">
      <c r="BC1488" s="104" t="s">
        <v>206</v>
      </c>
    </row>
    <row r="1489" spans="55:55">
      <c r="BC1489" s="104" t="s">
        <v>206</v>
      </c>
    </row>
    <row r="1490" spans="55:55">
      <c r="BC1490" s="104" t="s">
        <v>206</v>
      </c>
    </row>
    <row r="1491" spans="55:55">
      <c r="BC1491" s="104" t="s">
        <v>206</v>
      </c>
    </row>
    <row r="1492" spans="55:55">
      <c r="BC1492" s="104" t="s">
        <v>206</v>
      </c>
    </row>
    <row r="1493" spans="55:55">
      <c r="BC1493" s="104" t="s">
        <v>206</v>
      </c>
    </row>
    <row r="1494" spans="55:55">
      <c r="BC1494" s="104" t="s">
        <v>206</v>
      </c>
    </row>
    <row r="1495" spans="55:55">
      <c r="BC1495" s="104" t="s">
        <v>206</v>
      </c>
    </row>
    <row r="1496" spans="55:55">
      <c r="BC1496" s="104" t="s">
        <v>206</v>
      </c>
    </row>
    <row r="1497" spans="55:55">
      <c r="BC1497" s="104" t="s">
        <v>206</v>
      </c>
    </row>
    <row r="1498" spans="55:55">
      <c r="BC1498" s="104" t="s">
        <v>206</v>
      </c>
    </row>
    <row r="1499" spans="55:55">
      <c r="BC1499" s="104" t="s">
        <v>206</v>
      </c>
    </row>
    <row r="1500" spans="55:55">
      <c r="BC1500" s="104" t="s">
        <v>206</v>
      </c>
    </row>
    <row r="1501" spans="55:55">
      <c r="BC1501" s="104" t="s">
        <v>206</v>
      </c>
    </row>
    <row r="1502" spans="55:55">
      <c r="BC1502" s="104" t="s">
        <v>206</v>
      </c>
    </row>
    <row r="1503" spans="55:55">
      <c r="BC1503" s="104" t="s">
        <v>206</v>
      </c>
    </row>
    <row r="1504" spans="55:55">
      <c r="BC1504" s="104" t="s">
        <v>206</v>
      </c>
    </row>
    <row r="1505" spans="55:55">
      <c r="BC1505" s="104" t="s">
        <v>206</v>
      </c>
    </row>
    <row r="1506" spans="55:55">
      <c r="BC1506" s="104" t="s">
        <v>206</v>
      </c>
    </row>
    <row r="1507" spans="55:55">
      <c r="BC1507" s="104" t="s">
        <v>206</v>
      </c>
    </row>
    <row r="1508" spans="55:55">
      <c r="BC1508" s="104" t="s">
        <v>206</v>
      </c>
    </row>
    <row r="1509" spans="55:55">
      <c r="BC1509" s="104" t="s">
        <v>206</v>
      </c>
    </row>
    <row r="1510" spans="55:55">
      <c r="BC1510" s="104" t="s">
        <v>206</v>
      </c>
    </row>
    <row r="1511" spans="55:55">
      <c r="BC1511" s="104" t="s">
        <v>206</v>
      </c>
    </row>
    <row r="1512" spans="55:55">
      <c r="BC1512" s="104" t="s">
        <v>206</v>
      </c>
    </row>
    <row r="1513" spans="55:55">
      <c r="BC1513" s="104" t="s">
        <v>206</v>
      </c>
    </row>
    <row r="1514" spans="55:55">
      <c r="BC1514" s="104" t="s">
        <v>206</v>
      </c>
    </row>
    <row r="1515" spans="55:55">
      <c r="BC1515" s="104" t="s">
        <v>206</v>
      </c>
    </row>
    <row r="1516" spans="55:55">
      <c r="BC1516" s="104" t="s">
        <v>206</v>
      </c>
    </row>
    <row r="1517" spans="55:55">
      <c r="BC1517" s="104" t="s">
        <v>206</v>
      </c>
    </row>
    <row r="1518" spans="55:55">
      <c r="BC1518" s="104" t="s">
        <v>206</v>
      </c>
    </row>
    <row r="1519" spans="55:55">
      <c r="BC1519" s="104" t="s">
        <v>206</v>
      </c>
    </row>
    <row r="1520" spans="55:55">
      <c r="BC1520" s="104" t="s">
        <v>206</v>
      </c>
    </row>
    <row r="1521" spans="55:55">
      <c r="BC1521" s="104" t="s">
        <v>206</v>
      </c>
    </row>
    <row r="1522" spans="55:55">
      <c r="BC1522" s="104" t="s">
        <v>206</v>
      </c>
    </row>
    <row r="1523" spans="55:55">
      <c r="BC1523" s="104" t="s">
        <v>206</v>
      </c>
    </row>
    <row r="1524" spans="55:55">
      <c r="BC1524" s="104" t="s">
        <v>206</v>
      </c>
    </row>
    <row r="1525" spans="55:55">
      <c r="BC1525" s="104" t="s">
        <v>206</v>
      </c>
    </row>
    <row r="1526" spans="55:55">
      <c r="BC1526" s="104" t="s">
        <v>206</v>
      </c>
    </row>
    <row r="1527" spans="55:55">
      <c r="BC1527" s="104" t="s">
        <v>206</v>
      </c>
    </row>
    <row r="1528" spans="55:55">
      <c r="BC1528" s="104" t="s">
        <v>206</v>
      </c>
    </row>
    <row r="1529" spans="55:55">
      <c r="BC1529" s="104" t="s">
        <v>206</v>
      </c>
    </row>
    <row r="1530" spans="55:55">
      <c r="BC1530" s="104" t="s">
        <v>206</v>
      </c>
    </row>
    <row r="1531" spans="55:55">
      <c r="BC1531" s="104" t="s">
        <v>206</v>
      </c>
    </row>
    <row r="1532" spans="55:55">
      <c r="BC1532" s="104" t="s">
        <v>206</v>
      </c>
    </row>
    <row r="1533" spans="55:55">
      <c r="BC1533" s="104" t="s">
        <v>206</v>
      </c>
    </row>
    <row r="1534" spans="55:55">
      <c r="BC1534" s="104" t="s">
        <v>206</v>
      </c>
    </row>
    <row r="1535" spans="55:55">
      <c r="BC1535" s="104" t="s">
        <v>206</v>
      </c>
    </row>
    <row r="1536" spans="55:55">
      <c r="BC1536" s="104" t="s">
        <v>206</v>
      </c>
    </row>
    <row r="1537" spans="55:55">
      <c r="BC1537" s="104" t="s">
        <v>206</v>
      </c>
    </row>
    <row r="1538" spans="55:55">
      <c r="BC1538" s="104" t="s">
        <v>206</v>
      </c>
    </row>
    <row r="1539" spans="55:55">
      <c r="BC1539" s="104" t="s">
        <v>206</v>
      </c>
    </row>
    <row r="1540" spans="55:55">
      <c r="BC1540" s="104" t="s">
        <v>206</v>
      </c>
    </row>
    <row r="1541" spans="55:55">
      <c r="BC1541" s="104" t="s">
        <v>206</v>
      </c>
    </row>
    <row r="1542" spans="55:55">
      <c r="BC1542" s="104" t="s">
        <v>206</v>
      </c>
    </row>
    <row r="1543" spans="55:55">
      <c r="BC1543" s="104" t="s">
        <v>206</v>
      </c>
    </row>
    <row r="1544" spans="55:55">
      <c r="BC1544" s="104" t="s">
        <v>206</v>
      </c>
    </row>
    <row r="1545" spans="55:55">
      <c r="BC1545" s="104" t="s">
        <v>206</v>
      </c>
    </row>
    <row r="1546" spans="55:55">
      <c r="BC1546" s="104" t="s">
        <v>206</v>
      </c>
    </row>
    <row r="1547" spans="55:55">
      <c r="BC1547" s="104" t="s">
        <v>206</v>
      </c>
    </row>
    <row r="1548" spans="55:55">
      <c r="BC1548" s="104" t="s">
        <v>206</v>
      </c>
    </row>
    <row r="1549" spans="55:55">
      <c r="BC1549" s="104" t="s">
        <v>206</v>
      </c>
    </row>
    <row r="1550" spans="55:55">
      <c r="BC1550" s="104" t="s">
        <v>206</v>
      </c>
    </row>
    <row r="1553" spans="59:59">
      <c r="BG1553" s="104" t="s">
        <v>196</v>
      </c>
    </row>
    <row r="1554" spans="59:59">
      <c r="BG1554" s="104" t="s">
        <v>206</v>
      </c>
    </row>
    <row r="1555" spans="59:59">
      <c r="BG1555" s="104" t="s">
        <v>206</v>
      </c>
    </row>
    <row r="1556" spans="59:59">
      <c r="BG1556" s="104" t="s">
        <v>206</v>
      </c>
    </row>
    <row r="1557" spans="59:59">
      <c r="BG1557" s="104" t="s">
        <v>206</v>
      </c>
    </row>
    <row r="1558" spans="59:59">
      <c r="BG1558" s="104" t="s">
        <v>206</v>
      </c>
    </row>
    <row r="1559" spans="59:59">
      <c r="BG1559" s="104" t="s">
        <v>206</v>
      </c>
    </row>
    <row r="1560" spans="59:59">
      <c r="BG1560" s="104" t="s">
        <v>206</v>
      </c>
    </row>
    <row r="1561" spans="59:59">
      <c r="BG1561" s="104" t="s">
        <v>206</v>
      </c>
    </row>
    <row r="1562" spans="59:59">
      <c r="BG1562" s="104" t="s">
        <v>206</v>
      </c>
    </row>
    <row r="1563" spans="59:59">
      <c r="BG1563" s="104" t="s">
        <v>206</v>
      </c>
    </row>
    <row r="1564" spans="59:59">
      <c r="BG1564" s="104" t="s">
        <v>206</v>
      </c>
    </row>
    <row r="1565" spans="59:59">
      <c r="BG1565" s="104" t="s">
        <v>206</v>
      </c>
    </row>
    <row r="1566" spans="59:59">
      <c r="BG1566" s="104" t="s">
        <v>206</v>
      </c>
    </row>
    <row r="1567" spans="59:59">
      <c r="BG1567" s="104" t="s">
        <v>206</v>
      </c>
    </row>
    <row r="1568" spans="59:59">
      <c r="BG1568" s="104" t="s">
        <v>206</v>
      </c>
    </row>
    <row r="1569" spans="59:59">
      <c r="BG1569" s="104" t="s">
        <v>206</v>
      </c>
    </row>
    <row r="1570" spans="59:59">
      <c r="BG1570" s="104" t="s">
        <v>206</v>
      </c>
    </row>
    <row r="1571" spans="59:59">
      <c r="BG1571" s="104" t="s">
        <v>206</v>
      </c>
    </row>
    <row r="1572" spans="59:59">
      <c r="BG1572" s="104" t="s">
        <v>206</v>
      </c>
    </row>
    <row r="1573" spans="59:59">
      <c r="BG1573" s="104" t="s">
        <v>206</v>
      </c>
    </row>
    <row r="1574" spans="59:59">
      <c r="BG1574" s="104" t="s">
        <v>206</v>
      </c>
    </row>
    <row r="1575" spans="59:59">
      <c r="BG1575" s="104" t="s">
        <v>206</v>
      </c>
    </row>
    <row r="1576" spans="59:59">
      <c r="BG1576" s="104" t="s">
        <v>206</v>
      </c>
    </row>
    <row r="1577" spans="59:59">
      <c r="BG1577" s="104" t="s">
        <v>206</v>
      </c>
    </row>
    <row r="1578" spans="59:59">
      <c r="BG1578" s="104" t="s">
        <v>206</v>
      </c>
    </row>
    <row r="1579" spans="59:59">
      <c r="BG1579" s="104" t="s">
        <v>206</v>
      </c>
    </row>
    <row r="1580" spans="59:59">
      <c r="BG1580" s="104" t="s">
        <v>206</v>
      </c>
    </row>
    <row r="1581" spans="59:59">
      <c r="BG1581" s="104" t="s">
        <v>206</v>
      </c>
    </row>
    <row r="1582" spans="59:59">
      <c r="BG1582" s="104" t="s">
        <v>206</v>
      </c>
    </row>
    <row r="1583" spans="59:59">
      <c r="BG1583" s="104" t="s">
        <v>206</v>
      </c>
    </row>
    <row r="1584" spans="59:59">
      <c r="BG1584" s="104" t="s">
        <v>206</v>
      </c>
    </row>
    <row r="1585" spans="59:59">
      <c r="BG1585" s="104" t="s">
        <v>206</v>
      </c>
    </row>
    <row r="1586" spans="59:59">
      <c r="BG1586" s="104" t="s">
        <v>206</v>
      </c>
    </row>
    <row r="1587" spans="59:59">
      <c r="BG1587" s="104" t="s">
        <v>206</v>
      </c>
    </row>
    <row r="1588" spans="59:59">
      <c r="BG1588" s="104" t="s">
        <v>206</v>
      </c>
    </row>
    <row r="1589" spans="59:59">
      <c r="BG1589" s="104" t="s">
        <v>206</v>
      </c>
    </row>
    <row r="1590" spans="59:59">
      <c r="BG1590" s="104" t="s">
        <v>206</v>
      </c>
    </row>
    <row r="1591" spans="59:59">
      <c r="BG1591" s="104" t="s">
        <v>206</v>
      </c>
    </row>
    <row r="1592" spans="59:59">
      <c r="BG1592" s="104" t="s">
        <v>206</v>
      </c>
    </row>
    <row r="1593" spans="59:59">
      <c r="BG1593" s="104" t="s">
        <v>206</v>
      </c>
    </row>
    <row r="1594" spans="59:59">
      <c r="BG1594" s="104" t="s">
        <v>206</v>
      </c>
    </row>
    <row r="1595" spans="59:59">
      <c r="BG1595" s="104" t="s">
        <v>206</v>
      </c>
    </row>
    <row r="1596" spans="59:59">
      <c r="BG1596" s="104" t="s">
        <v>206</v>
      </c>
    </row>
    <row r="1597" spans="59:59">
      <c r="BG1597" s="104" t="s">
        <v>206</v>
      </c>
    </row>
    <row r="1598" spans="59:59">
      <c r="BG1598" s="104" t="s">
        <v>206</v>
      </c>
    </row>
    <row r="1599" spans="59:59">
      <c r="BG1599" s="104" t="s">
        <v>206</v>
      </c>
    </row>
    <row r="1600" spans="59:59">
      <c r="BG1600" s="104" t="s">
        <v>206</v>
      </c>
    </row>
    <row r="1601" spans="59:59">
      <c r="BG1601" s="104" t="s">
        <v>206</v>
      </c>
    </row>
    <row r="1602" spans="59:59">
      <c r="BG1602" s="104" t="s">
        <v>206</v>
      </c>
    </row>
    <row r="1603" spans="59:59">
      <c r="BG1603" s="104" t="s">
        <v>206</v>
      </c>
    </row>
    <row r="1604" spans="59:59">
      <c r="BG1604" s="104" t="s">
        <v>206</v>
      </c>
    </row>
    <row r="1605" spans="59:59">
      <c r="BG1605" s="104" t="s">
        <v>206</v>
      </c>
    </row>
    <row r="1606" spans="59:59">
      <c r="BG1606" s="104" t="s">
        <v>206</v>
      </c>
    </row>
    <row r="1607" spans="59:59">
      <c r="BG1607" s="104" t="s">
        <v>206</v>
      </c>
    </row>
    <row r="1608" spans="59:59">
      <c r="BG1608" s="104" t="s">
        <v>206</v>
      </c>
    </row>
    <row r="1609" spans="59:59">
      <c r="BG1609" s="104" t="s">
        <v>206</v>
      </c>
    </row>
    <row r="1610" spans="59:59">
      <c r="BG1610" s="104" t="s">
        <v>206</v>
      </c>
    </row>
    <row r="1611" spans="59:59">
      <c r="BG1611" s="104" t="s">
        <v>206</v>
      </c>
    </row>
    <row r="1612" spans="59:59">
      <c r="BG1612" s="104" t="s">
        <v>206</v>
      </c>
    </row>
    <row r="1613" spans="59:59">
      <c r="BG1613" s="104" t="s">
        <v>206</v>
      </c>
    </row>
    <row r="1614" spans="59:59">
      <c r="BG1614" s="104" t="s">
        <v>206</v>
      </c>
    </row>
    <row r="1615" spans="59:59">
      <c r="BG1615" s="104" t="s">
        <v>206</v>
      </c>
    </row>
    <row r="1616" spans="59:59">
      <c r="BG1616" s="104" t="s">
        <v>206</v>
      </c>
    </row>
    <row r="1617" spans="59:59">
      <c r="BG1617" s="104" t="s">
        <v>206</v>
      </c>
    </row>
    <row r="1618" spans="59:59">
      <c r="BG1618" s="104" t="s">
        <v>206</v>
      </c>
    </row>
    <row r="1619" spans="59:59">
      <c r="BG1619" s="104" t="s">
        <v>206</v>
      </c>
    </row>
    <row r="1620" spans="59:59">
      <c r="BG1620" s="104" t="s">
        <v>206</v>
      </c>
    </row>
    <row r="1621" spans="59:59">
      <c r="BG1621" s="104" t="s">
        <v>206</v>
      </c>
    </row>
    <row r="1622" spans="59:59">
      <c r="BG1622" s="104" t="s">
        <v>206</v>
      </c>
    </row>
    <row r="1623" spans="59:59">
      <c r="BG1623" s="104" t="s">
        <v>206</v>
      </c>
    </row>
    <row r="1624" spans="59:59">
      <c r="BG1624" s="104" t="s">
        <v>206</v>
      </c>
    </row>
    <row r="1625" spans="59:59">
      <c r="BG1625" s="104" t="s">
        <v>206</v>
      </c>
    </row>
    <row r="1626" spans="59:59">
      <c r="BG1626" s="104" t="s">
        <v>206</v>
      </c>
    </row>
    <row r="1627" spans="59:59">
      <c r="BG1627" s="104" t="s">
        <v>206</v>
      </c>
    </row>
    <row r="1628" spans="59:59">
      <c r="BG1628" s="104" t="s">
        <v>206</v>
      </c>
    </row>
    <row r="1629" spans="59:59">
      <c r="BG1629" s="104" t="s">
        <v>206</v>
      </c>
    </row>
    <row r="1630" spans="59:59">
      <c r="BG1630" s="104" t="s">
        <v>206</v>
      </c>
    </row>
    <row r="1631" spans="59:59">
      <c r="BG1631" s="104" t="s">
        <v>206</v>
      </c>
    </row>
    <row r="1632" spans="59:59">
      <c r="BG1632" s="104" t="s">
        <v>206</v>
      </c>
    </row>
    <row r="1633" spans="59:59">
      <c r="BG1633" s="104" t="s">
        <v>206</v>
      </c>
    </row>
    <row r="1634" spans="59:59">
      <c r="BG1634" s="104" t="s">
        <v>206</v>
      </c>
    </row>
    <row r="1635" spans="59:59">
      <c r="BG1635" s="104" t="s">
        <v>206</v>
      </c>
    </row>
    <row r="1636" spans="59:59">
      <c r="BG1636" s="104" t="s">
        <v>206</v>
      </c>
    </row>
    <row r="1637" spans="59:59">
      <c r="BG1637" s="104" t="s">
        <v>206</v>
      </c>
    </row>
    <row r="1638" spans="59:59">
      <c r="BG1638" s="104" t="s">
        <v>206</v>
      </c>
    </row>
    <row r="1639" spans="59:59">
      <c r="BG1639" s="104" t="s">
        <v>206</v>
      </c>
    </row>
    <row r="1640" spans="59:59">
      <c r="BG1640" s="104" t="s">
        <v>206</v>
      </c>
    </row>
    <row r="1641" spans="59:59">
      <c r="BG1641" s="104" t="s">
        <v>206</v>
      </c>
    </row>
    <row r="1642" spans="59:59">
      <c r="BG1642" s="104" t="s">
        <v>206</v>
      </c>
    </row>
    <row r="1643" spans="59:59">
      <c r="BG1643" s="104" t="s">
        <v>206</v>
      </c>
    </row>
    <row r="1644" spans="59:59">
      <c r="BG1644" s="104" t="s">
        <v>206</v>
      </c>
    </row>
    <row r="1645" spans="59:59">
      <c r="BG1645" s="104" t="s">
        <v>206</v>
      </c>
    </row>
    <row r="1646" spans="59:59">
      <c r="BG1646" s="104" t="s">
        <v>206</v>
      </c>
    </row>
    <row r="1647" spans="59:59">
      <c r="BG1647" s="104" t="s">
        <v>206</v>
      </c>
    </row>
    <row r="1648" spans="59:59">
      <c r="BG1648" s="104" t="s">
        <v>206</v>
      </c>
    </row>
    <row r="1649" spans="59:63">
      <c r="BG1649" s="104" t="s">
        <v>206</v>
      </c>
    </row>
    <row r="1650" spans="59:63">
      <c r="BG1650" s="104" t="s">
        <v>206</v>
      </c>
    </row>
    <row r="1653" spans="59:63">
      <c r="BK1653" s="104" t="s">
        <v>196</v>
      </c>
    </row>
    <row r="1654" spans="59:63">
      <c r="BK1654" s="104" t="s">
        <v>206</v>
      </c>
    </row>
    <row r="1655" spans="59:63">
      <c r="BK1655" s="104" t="s">
        <v>206</v>
      </c>
    </row>
    <row r="1656" spans="59:63">
      <c r="BK1656" s="104" t="s">
        <v>206</v>
      </c>
    </row>
    <row r="1657" spans="59:63">
      <c r="BK1657" s="104" t="s">
        <v>206</v>
      </c>
    </row>
    <row r="1658" spans="59:63">
      <c r="BK1658" s="104" t="s">
        <v>206</v>
      </c>
    </row>
    <row r="1659" spans="59:63">
      <c r="BK1659" s="104" t="s">
        <v>206</v>
      </c>
    </row>
    <row r="1660" spans="59:63">
      <c r="BK1660" s="104" t="s">
        <v>206</v>
      </c>
    </row>
    <row r="1661" spans="59:63">
      <c r="BK1661" s="104" t="s">
        <v>206</v>
      </c>
    </row>
    <row r="1662" spans="59:63">
      <c r="BK1662" s="104" t="s">
        <v>206</v>
      </c>
    </row>
    <row r="1663" spans="59:63">
      <c r="BK1663" s="104" t="s">
        <v>206</v>
      </c>
    </row>
    <row r="1664" spans="59:63">
      <c r="BK1664" s="104" t="s">
        <v>206</v>
      </c>
    </row>
    <row r="1665" spans="63:63">
      <c r="BK1665" s="104" t="s">
        <v>206</v>
      </c>
    </row>
    <row r="1666" spans="63:63">
      <c r="BK1666" s="104" t="s">
        <v>206</v>
      </c>
    </row>
    <row r="1667" spans="63:63">
      <c r="BK1667" s="104" t="s">
        <v>206</v>
      </c>
    </row>
    <row r="1668" spans="63:63">
      <c r="BK1668" s="104" t="s">
        <v>206</v>
      </c>
    </row>
    <row r="1669" spans="63:63">
      <c r="BK1669" s="104" t="s">
        <v>206</v>
      </c>
    </row>
    <row r="1670" spans="63:63">
      <c r="BK1670" s="104" t="s">
        <v>206</v>
      </c>
    </row>
    <row r="1671" spans="63:63">
      <c r="BK1671" s="104" t="s">
        <v>206</v>
      </c>
    </row>
    <row r="1672" spans="63:63">
      <c r="BK1672" s="104" t="s">
        <v>206</v>
      </c>
    </row>
    <row r="1673" spans="63:63">
      <c r="BK1673" s="104" t="s">
        <v>206</v>
      </c>
    </row>
    <row r="1674" spans="63:63">
      <c r="BK1674" s="104" t="s">
        <v>206</v>
      </c>
    </row>
    <row r="1675" spans="63:63">
      <c r="BK1675" s="104" t="s">
        <v>206</v>
      </c>
    </row>
    <row r="1676" spans="63:63">
      <c r="BK1676" s="104" t="s">
        <v>206</v>
      </c>
    </row>
    <row r="1677" spans="63:63">
      <c r="BK1677" s="104" t="s">
        <v>206</v>
      </c>
    </row>
    <row r="1678" spans="63:63">
      <c r="BK1678" s="104" t="s">
        <v>206</v>
      </c>
    </row>
    <row r="1679" spans="63:63">
      <c r="BK1679" s="104" t="s">
        <v>206</v>
      </c>
    </row>
    <row r="1680" spans="63:63">
      <c r="BK1680" s="104" t="s">
        <v>206</v>
      </c>
    </row>
    <row r="1681" spans="63:63">
      <c r="BK1681" s="104" t="s">
        <v>206</v>
      </c>
    </row>
    <row r="1682" spans="63:63">
      <c r="BK1682" s="104" t="s">
        <v>206</v>
      </c>
    </row>
    <row r="1683" spans="63:63">
      <c r="BK1683" s="104" t="s">
        <v>206</v>
      </c>
    </row>
    <row r="1684" spans="63:63">
      <c r="BK1684" s="104" t="s">
        <v>206</v>
      </c>
    </row>
    <row r="1685" spans="63:63">
      <c r="BK1685" s="104" t="s">
        <v>206</v>
      </c>
    </row>
    <row r="1686" spans="63:63">
      <c r="BK1686" s="104" t="s">
        <v>206</v>
      </c>
    </row>
    <row r="1687" spans="63:63">
      <c r="BK1687" s="104" t="s">
        <v>206</v>
      </c>
    </row>
    <row r="1688" spans="63:63">
      <c r="BK1688" s="104" t="s">
        <v>206</v>
      </c>
    </row>
    <row r="1689" spans="63:63">
      <c r="BK1689" s="104" t="s">
        <v>206</v>
      </c>
    </row>
    <row r="1690" spans="63:63">
      <c r="BK1690" s="104" t="s">
        <v>206</v>
      </c>
    </row>
    <row r="1691" spans="63:63">
      <c r="BK1691" s="104" t="s">
        <v>206</v>
      </c>
    </row>
    <row r="1692" spans="63:63">
      <c r="BK1692" s="104" t="s">
        <v>206</v>
      </c>
    </row>
    <row r="1693" spans="63:63">
      <c r="BK1693" s="104" t="s">
        <v>206</v>
      </c>
    </row>
    <row r="1694" spans="63:63">
      <c r="BK1694" s="104" t="s">
        <v>206</v>
      </c>
    </row>
    <row r="1695" spans="63:63">
      <c r="BK1695" s="104" t="s">
        <v>206</v>
      </c>
    </row>
    <row r="1696" spans="63:63">
      <c r="BK1696" s="104" t="s">
        <v>206</v>
      </c>
    </row>
    <row r="1697" spans="63:63">
      <c r="BK1697" s="104" t="s">
        <v>206</v>
      </c>
    </row>
    <row r="1698" spans="63:63">
      <c r="BK1698" s="104" t="s">
        <v>206</v>
      </c>
    </row>
    <row r="1699" spans="63:63">
      <c r="BK1699" s="104" t="s">
        <v>206</v>
      </c>
    </row>
    <row r="1700" spans="63:63">
      <c r="BK1700" s="104" t="s">
        <v>206</v>
      </c>
    </row>
    <row r="1701" spans="63:63">
      <c r="BK1701" s="104" t="s">
        <v>206</v>
      </c>
    </row>
    <row r="1702" spans="63:63">
      <c r="BK1702" s="104" t="s">
        <v>206</v>
      </c>
    </row>
    <row r="1703" spans="63:63">
      <c r="BK1703" s="104" t="s">
        <v>206</v>
      </c>
    </row>
    <row r="1704" spans="63:63">
      <c r="BK1704" s="104" t="s">
        <v>206</v>
      </c>
    </row>
    <row r="1705" spans="63:63">
      <c r="BK1705" s="104" t="s">
        <v>206</v>
      </c>
    </row>
    <row r="1706" spans="63:63">
      <c r="BK1706" s="104" t="s">
        <v>206</v>
      </c>
    </row>
    <row r="1707" spans="63:63">
      <c r="BK1707" s="104" t="s">
        <v>206</v>
      </c>
    </row>
    <row r="1708" spans="63:63">
      <c r="BK1708" s="104" t="s">
        <v>206</v>
      </c>
    </row>
    <row r="1709" spans="63:63">
      <c r="BK1709" s="104" t="s">
        <v>206</v>
      </c>
    </row>
    <row r="1710" spans="63:63">
      <c r="BK1710" s="104" t="s">
        <v>206</v>
      </c>
    </row>
    <row r="1711" spans="63:63">
      <c r="BK1711" s="104" t="s">
        <v>206</v>
      </c>
    </row>
    <row r="1712" spans="63:63">
      <c r="BK1712" s="104" t="s">
        <v>206</v>
      </c>
    </row>
    <row r="1713" spans="63:63">
      <c r="BK1713" s="104" t="s">
        <v>206</v>
      </c>
    </row>
    <row r="1714" spans="63:63">
      <c r="BK1714" s="104" t="s">
        <v>206</v>
      </c>
    </row>
    <row r="1715" spans="63:63">
      <c r="BK1715" s="104" t="s">
        <v>206</v>
      </c>
    </row>
    <row r="1716" spans="63:63">
      <c r="BK1716" s="104" t="s">
        <v>206</v>
      </c>
    </row>
    <row r="1717" spans="63:63">
      <c r="BK1717" s="104" t="s">
        <v>206</v>
      </c>
    </row>
    <row r="1718" spans="63:63">
      <c r="BK1718" s="104" t="s">
        <v>206</v>
      </c>
    </row>
    <row r="1719" spans="63:63">
      <c r="BK1719" s="104" t="s">
        <v>206</v>
      </c>
    </row>
    <row r="1720" spans="63:63">
      <c r="BK1720" s="104" t="s">
        <v>206</v>
      </c>
    </row>
    <row r="1721" spans="63:63">
      <c r="BK1721" s="104" t="s">
        <v>206</v>
      </c>
    </row>
    <row r="1722" spans="63:63">
      <c r="BK1722" s="104" t="s">
        <v>206</v>
      </c>
    </row>
    <row r="1723" spans="63:63">
      <c r="BK1723" s="104" t="s">
        <v>206</v>
      </c>
    </row>
    <row r="1724" spans="63:63">
      <c r="BK1724" s="104" t="s">
        <v>206</v>
      </c>
    </row>
    <row r="1725" spans="63:63">
      <c r="BK1725" s="104" t="s">
        <v>206</v>
      </c>
    </row>
    <row r="1726" spans="63:63">
      <c r="BK1726" s="104" t="s">
        <v>206</v>
      </c>
    </row>
    <row r="1727" spans="63:63">
      <c r="BK1727" s="104" t="s">
        <v>206</v>
      </c>
    </row>
    <row r="1728" spans="63:63">
      <c r="BK1728" s="104" t="s">
        <v>206</v>
      </c>
    </row>
    <row r="1729" spans="63:63">
      <c r="BK1729" s="104" t="s">
        <v>206</v>
      </c>
    </row>
    <row r="1730" spans="63:63">
      <c r="BK1730" s="104" t="s">
        <v>206</v>
      </c>
    </row>
    <row r="1731" spans="63:63">
      <c r="BK1731" s="104" t="s">
        <v>206</v>
      </c>
    </row>
    <row r="1732" spans="63:63">
      <c r="BK1732" s="104" t="s">
        <v>206</v>
      </c>
    </row>
    <row r="1733" spans="63:63">
      <c r="BK1733" s="104" t="s">
        <v>206</v>
      </c>
    </row>
    <row r="1734" spans="63:63">
      <c r="BK1734" s="104" t="s">
        <v>206</v>
      </c>
    </row>
    <row r="1735" spans="63:63">
      <c r="BK1735" s="104" t="s">
        <v>206</v>
      </c>
    </row>
    <row r="1736" spans="63:63">
      <c r="BK1736" s="104" t="s">
        <v>206</v>
      </c>
    </row>
    <row r="1737" spans="63:63">
      <c r="BK1737" s="104" t="s">
        <v>206</v>
      </c>
    </row>
    <row r="1738" spans="63:63">
      <c r="BK1738" s="104" t="s">
        <v>206</v>
      </c>
    </row>
    <row r="1739" spans="63:63">
      <c r="BK1739" s="104" t="s">
        <v>206</v>
      </c>
    </row>
    <row r="1740" spans="63:63">
      <c r="BK1740" s="104" t="s">
        <v>206</v>
      </c>
    </row>
    <row r="1741" spans="63:63">
      <c r="BK1741" s="104" t="s">
        <v>206</v>
      </c>
    </row>
    <row r="1742" spans="63:63">
      <c r="BK1742" s="104" t="s">
        <v>206</v>
      </c>
    </row>
    <row r="1743" spans="63:63">
      <c r="BK1743" s="104" t="s">
        <v>206</v>
      </c>
    </row>
    <row r="1744" spans="63:63">
      <c r="BK1744" s="104" t="s">
        <v>206</v>
      </c>
    </row>
    <row r="1745" spans="63:67">
      <c r="BK1745" s="104" t="s">
        <v>206</v>
      </c>
    </row>
    <row r="1746" spans="63:67">
      <c r="BK1746" s="104" t="s">
        <v>206</v>
      </c>
    </row>
    <row r="1747" spans="63:67">
      <c r="BK1747" s="104" t="s">
        <v>206</v>
      </c>
    </row>
    <row r="1748" spans="63:67">
      <c r="BK1748" s="104" t="s">
        <v>206</v>
      </c>
    </row>
    <row r="1749" spans="63:67">
      <c r="BK1749" s="104" t="s">
        <v>206</v>
      </c>
    </row>
    <row r="1750" spans="63:67">
      <c r="BK1750" s="104" t="s">
        <v>206</v>
      </c>
    </row>
    <row r="1753" spans="63:67">
      <c r="BO1753" s="104" t="s">
        <v>196</v>
      </c>
    </row>
    <row r="1754" spans="63:67">
      <c r="BO1754" s="104" t="s">
        <v>206</v>
      </c>
    </row>
    <row r="1755" spans="63:67">
      <c r="BO1755" s="104" t="s">
        <v>206</v>
      </c>
    </row>
    <row r="1756" spans="63:67">
      <c r="BO1756" s="104" t="s">
        <v>206</v>
      </c>
    </row>
    <row r="1757" spans="63:67">
      <c r="BO1757" s="104" t="s">
        <v>206</v>
      </c>
    </row>
    <row r="1758" spans="63:67">
      <c r="BO1758" s="104" t="s">
        <v>206</v>
      </c>
    </row>
    <row r="1759" spans="63:67">
      <c r="BO1759" s="104" t="s">
        <v>206</v>
      </c>
    </row>
    <row r="1760" spans="63:67">
      <c r="BO1760" s="104" t="s">
        <v>206</v>
      </c>
    </row>
    <row r="1761" spans="67:67">
      <c r="BO1761" s="104" t="s">
        <v>206</v>
      </c>
    </row>
    <row r="1762" spans="67:67">
      <c r="BO1762" s="104" t="s">
        <v>206</v>
      </c>
    </row>
    <row r="1763" spans="67:67">
      <c r="BO1763" s="104" t="s">
        <v>206</v>
      </c>
    </row>
    <row r="1764" spans="67:67">
      <c r="BO1764" s="104" t="s">
        <v>206</v>
      </c>
    </row>
    <row r="1765" spans="67:67">
      <c r="BO1765" s="104" t="s">
        <v>206</v>
      </c>
    </row>
    <row r="1766" spans="67:67">
      <c r="BO1766" s="104" t="s">
        <v>206</v>
      </c>
    </row>
    <row r="1767" spans="67:67">
      <c r="BO1767" s="104" t="s">
        <v>206</v>
      </c>
    </row>
    <row r="1768" spans="67:67">
      <c r="BO1768" s="104" t="s">
        <v>206</v>
      </c>
    </row>
    <row r="1769" spans="67:67">
      <c r="BO1769" s="104" t="s">
        <v>206</v>
      </c>
    </row>
    <row r="1770" spans="67:67">
      <c r="BO1770" s="104" t="s">
        <v>206</v>
      </c>
    </row>
    <row r="1771" spans="67:67">
      <c r="BO1771" s="104" t="s">
        <v>206</v>
      </c>
    </row>
    <row r="1772" spans="67:67">
      <c r="BO1772" s="104" t="s">
        <v>206</v>
      </c>
    </row>
    <row r="1773" spans="67:67">
      <c r="BO1773" s="104" t="s">
        <v>206</v>
      </c>
    </row>
    <row r="1774" spans="67:67">
      <c r="BO1774" s="104" t="s">
        <v>206</v>
      </c>
    </row>
    <row r="1775" spans="67:67">
      <c r="BO1775" s="104" t="s">
        <v>206</v>
      </c>
    </row>
    <row r="1776" spans="67:67">
      <c r="BO1776" s="104" t="s">
        <v>206</v>
      </c>
    </row>
    <row r="1777" spans="67:67">
      <c r="BO1777" s="104" t="s">
        <v>206</v>
      </c>
    </row>
    <row r="1778" spans="67:67">
      <c r="BO1778" s="104" t="s">
        <v>206</v>
      </c>
    </row>
    <row r="1779" spans="67:67">
      <c r="BO1779" s="104" t="s">
        <v>206</v>
      </c>
    </row>
    <row r="1780" spans="67:67">
      <c r="BO1780" s="104" t="s">
        <v>206</v>
      </c>
    </row>
    <row r="1781" spans="67:67">
      <c r="BO1781" s="104" t="s">
        <v>206</v>
      </c>
    </row>
    <row r="1782" spans="67:67">
      <c r="BO1782" s="104" t="s">
        <v>206</v>
      </c>
    </row>
    <row r="1783" spans="67:67">
      <c r="BO1783" s="104" t="s">
        <v>206</v>
      </c>
    </row>
    <row r="1784" spans="67:67">
      <c r="BO1784" s="104" t="s">
        <v>206</v>
      </c>
    </row>
    <row r="1785" spans="67:67">
      <c r="BO1785" s="104" t="s">
        <v>206</v>
      </c>
    </row>
    <row r="1786" spans="67:67">
      <c r="BO1786" s="104" t="s">
        <v>206</v>
      </c>
    </row>
    <row r="1787" spans="67:67">
      <c r="BO1787" s="104" t="s">
        <v>206</v>
      </c>
    </row>
    <row r="1788" spans="67:67">
      <c r="BO1788" s="104" t="s">
        <v>206</v>
      </c>
    </row>
    <row r="1789" spans="67:67">
      <c r="BO1789" s="104" t="s">
        <v>206</v>
      </c>
    </row>
    <row r="1790" spans="67:67">
      <c r="BO1790" s="104" t="s">
        <v>206</v>
      </c>
    </row>
    <row r="1791" spans="67:67">
      <c r="BO1791" s="104" t="s">
        <v>206</v>
      </c>
    </row>
    <row r="1792" spans="67:67">
      <c r="BO1792" s="104" t="s">
        <v>206</v>
      </c>
    </row>
    <row r="1793" spans="67:67">
      <c r="BO1793" s="104" t="s">
        <v>206</v>
      </c>
    </row>
    <row r="1794" spans="67:67">
      <c r="BO1794" s="104" t="s">
        <v>206</v>
      </c>
    </row>
    <row r="1795" spans="67:67">
      <c r="BO1795" s="104" t="s">
        <v>206</v>
      </c>
    </row>
    <row r="1796" spans="67:67">
      <c r="BO1796" s="104" t="s">
        <v>206</v>
      </c>
    </row>
    <row r="1797" spans="67:67">
      <c r="BO1797" s="104" t="s">
        <v>206</v>
      </c>
    </row>
    <row r="1798" spans="67:67">
      <c r="BO1798" s="104" t="s">
        <v>206</v>
      </c>
    </row>
    <row r="1799" spans="67:67">
      <c r="BO1799" s="104" t="s">
        <v>206</v>
      </c>
    </row>
    <row r="1800" spans="67:67">
      <c r="BO1800" s="104" t="s">
        <v>206</v>
      </c>
    </row>
    <row r="1801" spans="67:67">
      <c r="BO1801" s="104" t="s">
        <v>206</v>
      </c>
    </row>
    <row r="1802" spans="67:67">
      <c r="BO1802" s="104" t="s">
        <v>206</v>
      </c>
    </row>
    <row r="1803" spans="67:67">
      <c r="BO1803" s="104" t="s">
        <v>206</v>
      </c>
    </row>
    <row r="1804" spans="67:67">
      <c r="BO1804" s="104" t="s">
        <v>206</v>
      </c>
    </row>
    <row r="1805" spans="67:67">
      <c r="BO1805" s="104" t="s">
        <v>206</v>
      </c>
    </row>
    <row r="1806" spans="67:67">
      <c r="BO1806" s="104" t="s">
        <v>206</v>
      </c>
    </row>
    <row r="1807" spans="67:67">
      <c r="BO1807" s="104" t="s">
        <v>206</v>
      </c>
    </row>
    <row r="1808" spans="67:67">
      <c r="BO1808" s="104" t="s">
        <v>206</v>
      </c>
    </row>
    <row r="1809" spans="67:67">
      <c r="BO1809" s="104" t="s">
        <v>206</v>
      </c>
    </row>
    <row r="1810" spans="67:67">
      <c r="BO1810" s="104" t="s">
        <v>206</v>
      </c>
    </row>
    <row r="1811" spans="67:67">
      <c r="BO1811" s="104" t="s">
        <v>206</v>
      </c>
    </row>
    <row r="1812" spans="67:67">
      <c r="BO1812" s="104" t="s">
        <v>206</v>
      </c>
    </row>
    <row r="1813" spans="67:67">
      <c r="BO1813" s="104" t="s">
        <v>206</v>
      </c>
    </row>
    <row r="1814" spans="67:67">
      <c r="BO1814" s="104" t="s">
        <v>206</v>
      </c>
    </row>
    <row r="1815" spans="67:67">
      <c r="BO1815" s="104" t="s">
        <v>206</v>
      </c>
    </row>
    <row r="1816" spans="67:67">
      <c r="BO1816" s="104" t="s">
        <v>206</v>
      </c>
    </row>
    <row r="1817" spans="67:67">
      <c r="BO1817" s="104" t="s">
        <v>206</v>
      </c>
    </row>
    <row r="1818" spans="67:67">
      <c r="BO1818" s="104" t="s">
        <v>206</v>
      </c>
    </row>
    <row r="1819" spans="67:67">
      <c r="BO1819" s="104" t="s">
        <v>206</v>
      </c>
    </row>
    <row r="1820" spans="67:67">
      <c r="BO1820" s="104" t="s">
        <v>206</v>
      </c>
    </row>
    <row r="1821" spans="67:67">
      <c r="BO1821" s="104" t="s">
        <v>206</v>
      </c>
    </row>
    <row r="1822" spans="67:67">
      <c r="BO1822" s="104" t="s">
        <v>206</v>
      </c>
    </row>
    <row r="1823" spans="67:67">
      <c r="BO1823" s="104" t="s">
        <v>206</v>
      </c>
    </row>
    <row r="1824" spans="67:67">
      <c r="BO1824" s="104" t="s">
        <v>206</v>
      </c>
    </row>
    <row r="1825" spans="67:67">
      <c r="BO1825" s="104" t="s">
        <v>206</v>
      </c>
    </row>
    <row r="1826" spans="67:67">
      <c r="BO1826" s="104" t="s">
        <v>206</v>
      </c>
    </row>
    <row r="1827" spans="67:67">
      <c r="BO1827" s="104" t="s">
        <v>206</v>
      </c>
    </row>
    <row r="1828" spans="67:67">
      <c r="BO1828" s="104" t="s">
        <v>206</v>
      </c>
    </row>
    <row r="1829" spans="67:67">
      <c r="BO1829" s="104" t="s">
        <v>206</v>
      </c>
    </row>
    <row r="1830" spans="67:67">
      <c r="BO1830" s="104" t="s">
        <v>206</v>
      </c>
    </row>
    <row r="1831" spans="67:67">
      <c r="BO1831" s="104" t="s">
        <v>206</v>
      </c>
    </row>
    <row r="1832" spans="67:67">
      <c r="BO1832" s="104" t="s">
        <v>206</v>
      </c>
    </row>
    <row r="1833" spans="67:67">
      <c r="BO1833" s="104" t="s">
        <v>206</v>
      </c>
    </row>
    <row r="1834" spans="67:67">
      <c r="BO1834" s="104" t="s">
        <v>206</v>
      </c>
    </row>
    <row r="1835" spans="67:67">
      <c r="BO1835" s="104" t="s">
        <v>206</v>
      </c>
    </row>
    <row r="1836" spans="67:67">
      <c r="BO1836" s="104" t="s">
        <v>206</v>
      </c>
    </row>
    <row r="1837" spans="67:67">
      <c r="BO1837" s="104" t="s">
        <v>206</v>
      </c>
    </row>
    <row r="1838" spans="67:67">
      <c r="BO1838" s="104" t="s">
        <v>206</v>
      </c>
    </row>
    <row r="1839" spans="67:67">
      <c r="BO1839" s="104" t="s">
        <v>206</v>
      </c>
    </row>
    <row r="1840" spans="67:67">
      <c r="BO1840" s="104" t="s">
        <v>206</v>
      </c>
    </row>
    <row r="1841" spans="67:67">
      <c r="BO1841" s="104" t="s">
        <v>206</v>
      </c>
    </row>
    <row r="1842" spans="67:67">
      <c r="BO1842" s="104" t="s">
        <v>206</v>
      </c>
    </row>
    <row r="1843" spans="67:67">
      <c r="BO1843" s="104" t="s">
        <v>206</v>
      </c>
    </row>
    <row r="1844" spans="67:67">
      <c r="BO1844" s="104" t="s">
        <v>206</v>
      </c>
    </row>
    <row r="1845" spans="67:67">
      <c r="BO1845" s="104" t="s">
        <v>206</v>
      </c>
    </row>
    <row r="1846" spans="67:67">
      <c r="BO1846" s="104" t="s">
        <v>206</v>
      </c>
    </row>
    <row r="1847" spans="67:67">
      <c r="BO1847" s="104" t="s">
        <v>206</v>
      </c>
    </row>
    <row r="1848" spans="67:67">
      <c r="BO1848" s="104" t="s">
        <v>206</v>
      </c>
    </row>
    <row r="1849" spans="67:67">
      <c r="BO1849" s="104" t="s">
        <v>206</v>
      </c>
    </row>
    <row r="1850" spans="67:67">
      <c r="BO1850" s="104" t="s">
        <v>206</v>
      </c>
    </row>
  </sheetData>
  <autoFilter ref="B2:BP53" xr:uid="{00000000-0009-0000-0000-000005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F639-F108-4D9A-A3BF-FC79C7D45050}">
  <sheetPr codeName="Sheet6">
    <tabColor rgb="FFFF0000"/>
    <pageSetUpPr fitToPage="1"/>
  </sheetPr>
  <dimension ref="A1:R43"/>
  <sheetViews>
    <sheetView showGridLines="0" zoomScale="70" zoomScaleNormal="70" workbookViewId="0">
      <selection activeCell="O8" sqref="O8"/>
    </sheetView>
  </sheetViews>
  <sheetFormatPr defaultColWidth="9" defaultRowHeight="28.5" customHeight="1"/>
  <cols>
    <col min="1" max="1" width="2.5" style="28" customWidth="1"/>
    <col min="2" max="2" width="6.5" style="74" customWidth="1"/>
    <col min="3" max="3" width="12.125" style="74" customWidth="1"/>
    <col min="4" max="4" width="9.875" style="74" customWidth="1"/>
    <col min="5" max="5" width="11.75" style="74" customWidth="1"/>
    <col min="6" max="6" width="8.625" style="74" customWidth="1"/>
    <col min="7" max="7" width="9.875" style="74" customWidth="1"/>
    <col min="8" max="8" width="11.625" style="74" customWidth="1"/>
    <col min="9" max="9" width="8.625" style="74" customWidth="1"/>
    <col min="10" max="10" width="13.125" style="74" customWidth="1"/>
    <col min="11" max="11" width="29.625" style="74" customWidth="1"/>
    <col min="12" max="12" width="8.75" style="74" hidden="1" customWidth="1"/>
    <col min="13" max="13" width="3.5" style="74" customWidth="1"/>
    <col min="14" max="14" width="18.875" style="74" customWidth="1"/>
    <col min="15" max="15" width="63.25" style="74" customWidth="1"/>
    <col min="16" max="16384" width="9" style="74"/>
  </cols>
  <sheetData>
    <row r="1" spans="1:18" ht="21" customHeight="1" thickBot="1">
      <c r="B1" s="310" t="s">
        <v>1223</v>
      </c>
      <c r="C1" s="310"/>
      <c r="D1" s="310"/>
      <c r="E1" s="29"/>
      <c r="F1" s="29"/>
      <c r="G1" s="29"/>
      <c r="H1" s="29"/>
      <c r="I1" s="29"/>
      <c r="J1" s="29"/>
      <c r="K1" s="29"/>
      <c r="L1" s="149"/>
    </row>
    <row r="2" spans="1:18" ht="29.65" customHeight="1" thickBot="1">
      <c r="B2" s="30" t="s">
        <v>123</v>
      </c>
      <c r="C2" s="31"/>
      <c r="D2" s="32"/>
      <c r="E2" s="33" t="s">
        <v>122</v>
      </c>
      <c r="F2" s="1443">
        <v>0</v>
      </c>
      <c r="G2" s="1444"/>
      <c r="H2" s="1444"/>
      <c r="I2" s="1444"/>
      <c r="J2" s="1444"/>
      <c r="K2" s="1445"/>
      <c r="L2" s="149"/>
    </row>
    <row r="3" spans="1:18" ht="28.35" customHeight="1" thickTop="1" thickBot="1">
      <c r="B3" s="1446" t="s">
        <v>121</v>
      </c>
      <c r="C3" s="1446"/>
      <c r="D3" s="1446"/>
      <c r="E3" s="1446"/>
      <c r="F3" s="1446"/>
      <c r="G3" s="1446"/>
      <c r="H3" s="1446"/>
      <c r="I3" s="34"/>
      <c r="J3" s="34"/>
      <c r="K3" s="34"/>
      <c r="L3" s="149"/>
      <c r="N3" s="1447" t="s">
        <v>1219</v>
      </c>
      <c r="O3" s="1448"/>
    </row>
    <row r="4" spans="1:18" ht="27" customHeight="1" thickBot="1">
      <c r="B4" s="1449" t="s">
        <v>120</v>
      </c>
      <c r="C4" s="1450"/>
      <c r="D4" s="1450"/>
      <c r="E4" s="1451"/>
      <c r="F4" s="1384" t="s">
        <v>119</v>
      </c>
      <c r="G4" s="1385"/>
      <c r="H4" s="1386" t="s">
        <v>102</v>
      </c>
      <c r="I4" s="1387"/>
      <c r="J4" s="1387"/>
      <c r="K4" s="1388"/>
      <c r="L4" s="149"/>
      <c r="N4" s="279" t="s">
        <v>240</v>
      </c>
      <c r="O4" s="280" t="s">
        <v>239</v>
      </c>
    </row>
    <row r="5" spans="1:18" ht="57.6" customHeight="1">
      <c r="A5" s="35" t="str">
        <f>IF(N5="","","✔")</f>
        <v/>
      </c>
      <c r="B5" s="1431" t="s">
        <v>1222</v>
      </c>
      <c r="C5" s="1432"/>
      <c r="D5" s="1432"/>
      <c r="E5" s="1433"/>
      <c r="F5" s="1434">
        <f>IF(N5="",触れないでください。!D53,N5)</f>
        <v>0</v>
      </c>
      <c r="G5" s="1435"/>
      <c r="H5" s="1436"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437"/>
      <c r="J5" s="1437"/>
      <c r="K5" s="1438"/>
      <c r="L5" s="149"/>
      <c r="N5" s="281"/>
      <c r="O5" s="282"/>
    </row>
    <row r="6" spans="1:18" ht="52.15" customHeight="1">
      <c r="A6" s="35" t="str">
        <f>IF(N6="","","✔")</f>
        <v/>
      </c>
      <c r="B6" s="36" t="s">
        <v>118</v>
      </c>
      <c r="C6" s="37"/>
      <c r="D6" s="37"/>
      <c r="E6" s="38"/>
      <c r="F6" s="1439">
        <f>IF(N6="",触れないでください。!H53,N6)</f>
        <v>0</v>
      </c>
      <c r="G6" s="1440"/>
      <c r="H6" s="1351"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441"/>
      <c r="J6" s="1441"/>
      <c r="K6" s="1442"/>
      <c r="L6" s="29"/>
      <c r="N6" s="283"/>
      <c r="O6" s="284"/>
    </row>
    <row r="7" spans="1:18" ht="52.15" customHeight="1">
      <c r="A7" s="35"/>
      <c r="B7" s="39" t="s">
        <v>117</v>
      </c>
      <c r="C7" s="40"/>
      <c r="D7" s="40"/>
      <c r="E7" s="41"/>
      <c r="F7" s="1426">
        <f>SUM(F8:G19)</f>
        <v>0</v>
      </c>
      <c r="G7" s="1427"/>
      <c r="H7" s="1428"/>
      <c r="I7" s="1429"/>
      <c r="J7" s="1429"/>
      <c r="K7" s="1430"/>
      <c r="L7" s="29"/>
      <c r="N7" s="1413"/>
      <c r="O7" s="1414"/>
    </row>
    <row r="8" spans="1:18" ht="127.5" customHeight="1">
      <c r="A8" s="35" t="str">
        <f>IF(N8="","","✔")</f>
        <v/>
      </c>
      <c r="B8" s="1415" t="s">
        <v>116</v>
      </c>
      <c r="C8" s="1417" t="s">
        <v>1220</v>
      </c>
      <c r="D8" s="1418"/>
      <c r="E8" s="285">
        <f>IF(F8=0,0%,F8/F37)</f>
        <v>0</v>
      </c>
      <c r="F8" s="1419">
        <f>IF(N8="",触れないでください。!BT53,N8)</f>
        <v>0</v>
      </c>
      <c r="G8" s="1420"/>
      <c r="H8" s="1421"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422"/>
      <c r="J8" s="1422"/>
      <c r="K8" s="1423"/>
      <c r="L8" s="150" t="e">
        <f>F8/F37</f>
        <v>#DIV/0!</v>
      </c>
      <c r="N8" s="286"/>
      <c r="O8" s="287"/>
      <c r="Q8" s="74">
        <f>F37*0.5</f>
        <v>0</v>
      </c>
      <c r="R8" s="288">
        <f>F8-Q8</f>
        <v>0</v>
      </c>
    </row>
    <row r="9" spans="1:18" ht="51.75" customHeight="1">
      <c r="A9" s="35" t="str">
        <f>IF(N9="","","✔")</f>
        <v/>
      </c>
      <c r="B9" s="1415"/>
      <c r="C9" s="1401" t="s">
        <v>141</v>
      </c>
      <c r="D9" s="1424"/>
      <c r="E9" s="1425"/>
      <c r="F9" s="1404">
        <f>IF(N9="",触れないでください。!L53,N9)</f>
        <v>0</v>
      </c>
      <c r="G9" s="1405"/>
      <c r="H9" s="1357"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58"/>
      <c r="J9" s="1358"/>
      <c r="K9" s="1359"/>
      <c r="L9" s="150"/>
      <c r="N9" s="289"/>
      <c r="O9" s="290"/>
    </row>
    <row r="10" spans="1:18" ht="52.15" customHeight="1">
      <c r="A10" s="35" t="str">
        <f t="shared" ref="A10:A19" si="0">IF(N10="","","✔")</f>
        <v/>
      </c>
      <c r="B10" s="1415"/>
      <c r="C10" s="42" t="s">
        <v>115</v>
      </c>
      <c r="D10" s="43"/>
      <c r="E10" s="44"/>
      <c r="F10" s="1404">
        <f>IF(N10="",触れないでください。!P53,N10)</f>
        <v>0</v>
      </c>
      <c r="G10" s="1405"/>
      <c r="H10" s="1357"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58"/>
      <c r="J10" s="1358"/>
      <c r="K10" s="1359"/>
      <c r="L10" s="34"/>
      <c r="N10" s="291"/>
      <c r="O10" s="292"/>
    </row>
    <row r="11" spans="1:18" ht="52.15" customHeight="1">
      <c r="A11" s="35" t="str">
        <f t="shared" si="0"/>
        <v/>
      </c>
      <c r="B11" s="1415"/>
      <c r="C11" s="42" t="s">
        <v>114</v>
      </c>
      <c r="D11" s="43"/>
      <c r="E11" s="44"/>
      <c r="F11" s="1404">
        <f>IF(N11="",触れないでください。!T53,N11)</f>
        <v>0</v>
      </c>
      <c r="G11" s="1405"/>
      <c r="H11" s="1357"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58"/>
      <c r="J11" s="1358"/>
      <c r="K11" s="1359"/>
      <c r="L11" s="151"/>
      <c r="N11" s="291"/>
      <c r="O11" s="292"/>
    </row>
    <row r="12" spans="1:18" ht="56.25" customHeight="1">
      <c r="A12" s="35" t="str">
        <f t="shared" si="0"/>
        <v/>
      </c>
      <c r="B12" s="1415"/>
      <c r="C12" s="1401" t="s">
        <v>142</v>
      </c>
      <c r="D12" s="1402"/>
      <c r="E12" s="1403"/>
      <c r="F12" s="1404">
        <f>IF(N12="",触れないでください。!X53,N12)</f>
        <v>0</v>
      </c>
      <c r="G12" s="1405"/>
      <c r="H12" s="1357"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58"/>
      <c r="J12" s="1358"/>
      <c r="K12" s="1359"/>
      <c r="L12" s="152"/>
      <c r="N12" s="291"/>
      <c r="O12" s="292"/>
    </row>
    <row r="13" spans="1:18" ht="52.15" customHeight="1">
      <c r="A13" s="35" t="str">
        <f t="shared" si="0"/>
        <v/>
      </c>
      <c r="B13" s="1415"/>
      <c r="C13" s="42" t="s">
        <v>113</v>
      </c>
      <c r="D13" s="43"/>
      <c r="E13" s="44"/>
      <c r="F13" s="1404">
        <f>IF(N13="",触れないでください。!AB53,N13)</f>
        <v>0</v>
      </c>
      <c r="G13" s="1405"/>
      <c r="H13" s="1357"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58"/>
      <c r="J13" s="1358"/>
      <c r="K13" s="1359"/>
      <c r="L13" s="152"/>
      <c r="N13" s="291"/>
      <c r="O13" s="292"/>
    </row>
    <row r="14" spans="1:18" ht="52.15" customHeight="1">
      <c r="A14" s="35" t="str">
        <f t="shared" si="0"/>
        <v/>
      </c>
      <c r="B14" s="1415"/>
      <c r="C14" s="42" t="s">
        <v>112</v>
      </c>
      <c r="D14" s="43"/>
      <c r="E14" s="44"/>
      <c r="F14" s="1404">
        <f>IF(N14="",触れないでください。!AF53,N14)</f>
        <v>0</v>
      </c>
      <c r="G14" s="1405"/>
      <c r="H14" s="1357"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58"/>
      <c r="J14" s="1358"/>
      <c r="K14" s="1359"/>
      <c r="L14" s="148"/>
      <c r="N14" s="291"/>
      <c r="O14" s="292"/>
    </row>
    <row r="15" spans="1:18" ht="52.15" customHeight="1">
      <c r="A15" s="35" t="str">
        <f t="shared" si="0"/>
        <v/>
      </c>
      <c r="B15" s="1415"/>
      <c r="C15" s="42" t="s">
        <v>111</v>
      </c>
      <c r="D15" s="43"/>
      <c r="E15" s="44"/>
      <c r="F15" s="1404">
        <f>IF(N15="",触れないでください。!AJ53,N15)</f>
        <v>0</v>
      </c>
      <c r="G15" s="1405"/>
      <c r="H15" s="1357"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58"/>
      <c r="J15" s="1358"/>
      <c r="K15" s="1359"/>
      <c r="L15" s="152"/>
      <c r="N15" s="291"/>
      <c r="O15" s="292"/>
    </row>
    <row r="16" spans="1:18" ht="52.15" customHeight="1">
      <c r="A16" s="35" t="str">
        <f t="shared" si="0"/>
        <v/>
      </c>
      <c r="B16" s="1415"/>
      <c r="C16" s="42" t="s">
        <v>110</v>
      </c>
      <c r="D16" s="43"/>
      <c r="E16" s="44"/>
      <c r="F16" s="1404">
        <f>IF(N16="",触れないでください。!AN53,N16)</f>
        <v>0</v>
      </c>
      <c r="G16" s="1405"/>
      <c r="H16" s="1357"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58"/>
      <c r="J16" s="1358"/>
      <c r="K16" s="1359"/>
      <c r="L16" s="152"/>
      <c r="N16" s="291"/>
      <c r="O16" s="292"/>
    </row>
    <row r="17" spans="1:18" ht="72.75" customHeight="1">
      <c r="A17" s="35" t="str">
        <f t="shared" si="0"/>
        <v/>
      </c>
      <c r="B17" s="1415"/>
      <c r="C17" s="1411" t="s">
        <v>238</v>
      </c>
      <c r="D17" s="1412"/>
      <c r="E17" s="293">
        <f>IF(F17=0,0%,F17/F24)</f>
        <v>0</v>
      </c>
      <c r="F17" s="1404">
        <f>IF(N17="",触れないでください。!AR53,N17)</f>
        <v>0</v>
      </c>
      <c r="G17" s="1405"/>
      <c r="H17" s="1357"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58"/>
      <c r="J17" s="1358"/>
      <c r="K17" s="1359"/>
      <c r="L17" s="294" t="e">
        <f>F17/F24</f>
        <v>#DIV/0!</v>
      </c>
      <c r="N17" s="291"/>
      <c r="O17" s="292"/>
    </row>
    <row r="18" spans="1:18" ht="52.15" customHeight="1">
      <c r="A18" s="35" t="str">
        <f t="shared" si="0"/>
        <v/>
      </c>
      <c r="B18" s="1415"/>
      <c r="C18" s="42" t="s">
        <v>109</v>
      </c>
      <c r="D18" s="43"/>
      <c r="E18" s="44"/>
      <c r="F18" s="1404">
        <f>IF(N18="",触れないでください。!AV53,N18)</f>
        <v>0</v>
      </c>
      <c r="G18" s="1405"/>
      <c r="H18" s="1357"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58"/>
      <c r="J18" s="1358"/>
      <c r="K18" s="1359"/>
      <c r="L18" s="152"/>
      <c r="N18" s="291"/>
      <c r="O18" s="292"/>
    </row>
    <row r="19" spans="1:18" ht="52.15" customHeight="1" thickBot="1">
      <c r="A19" s="35" t="str">
        <f t="shared" si="0"/>
        <v/>
      </c>
      <c r="B19" s="1416"/>
      <c r="C19" s="45" t="s">
        <v>108</v>
      </c>
      <c r="D19" s="46"/>
      <c r="E19" s="47"/>
      <c r="F19" s="1406">
        <f>IF(N19="",触れないでください。!AZ53,N19)</f>
        <v>0</v>
      </c>
      <c r="G19" s="1407"/>
      <c r="H19" s="1408"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409"/>
      <c r="J19" s="1409"/>
      <c r="K19" s="1410"/>
      <c r="L19" s="152"/>
      <c r="N19" s="295"/>
      <c r="O19" s="296"/>
    </row>
    <row r="20" spans="1:18" ht="52.15" customHeight="1" thickBot="1">
      <c r="B20" s="1368" t="s">
        <v>143</v>
      </c>
      <c r="C20" s="1369"/>
      <c r="D20" s="1369"/>
      <c r="E20" s="1370"/>
      <c r="F20" s="1371">
        <f>F5+F6+F7</f>
        <v>0</v>
      </c>
      <c r="G20" s="1372"/>
      <c r="H20" s="1373"/>
      <c r="I20" s="1374"/>
      <c r="J20" s="1374"/>
      <c r="K20" s="1375"/>
      <c r="L20" s="152"/>
      <c r="N20" s="1397"/>
      <c r="O20" s="1398"/>
    </row>
    <row r="21" spans="1:18" ht="15" customHeight="1" thickBot="1">
      <c r="B21" s="48"/>
      <c r="C21" s="48"/>
      <c r="D21" s="48"/>
      <c r="E21" s="48"/>
      <c r="F21" s="49"/>
      <c r="G21" s="49"/>
      <c r="H21" s="50"/>
      <c r="I21" s="50"/>
      <c r="J21" s="50"/>
      <c r="K21" s="51"/>
      <c r="L21" s="152"/>
      <c r="N21" s="1399"/>
      <c r="O21" s="1400"/>
    </row>
    <row r="22" spans="1:18" ht="52.15" customHeight="1" thickBot="1">
      <c r="A22" s="35" t="str">
        <f t="shared" ref="A22" si="1">IF(N22="","","✔")</f>
        <v/>
      </c>
      <c r="B22" s="1389" t="s">
        <v>144</v>
      </c>
      <c r="C22" s="1390"/>
      <c r="D22" s="1390"/>
      <c r="E22" s="1391"/>
      <c r="F22" s="1392">
        <f>IF(N22="",触れないでください。!BD53,N22)</f>
        <v>0</v>
      </c>
      <c r="G22" s="1393"/>
      <c r="H22" s="1394"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395"/>
      <c r="J22" s="1395"/>
      <c r="K22" s="1396"/>
      <c r="L22" s="152"/>
      <c r="N22" s="297"/>
      <c r="O22" s="298"/>
    </row>
    <row r="23" spans="1:18" ht="13.9" customHeight="1" thickBot="1">
      <c r="B23" s="52"/>
      <c r="C23" s="52"/>
      <c r="D23" s="52"/>
      <c r="E23" s="52"/>
      <c r="F23" s="53"/>
      <c r="G23" s="53"/>
      <c r="H23" s="52"/>
      <c r="I23" s="52"/>
      <c r="J23" s="52"/>
      <c r="K23" s="52"/>
      <c r="L23" s="152"/>
      <c r="N23" s="299"/>
      <c r="O23" s="300"/>
    </row>
    <row r="24" spans="1:18" ht="52.15" customHeight="1" thickTop="1" thickBot="1">
      <c r="B24" s="1376" t="s">
        <v>107</v>
      </c>
      <c r="C24" s="1377"/>
      <c r="D24" s="1377"/>
      <c r="E24" s="1378"/>
      <c r="F24" s="1379">
        <f>F20+F22</f>
        <v>0</v>
      </c>
      <c r="G24" s="1380"/>
      <c r="H24" s="54"/>
      <c r="I24" s="50"/>
      <c r="J24" s="50"/>
      <c r="K24" s="52"/>
      <c r="L24" s="153"/>
      <c r="N24" s="299"/>
      <c r="O24" s="300"/>
    </row>
    <row r="25" spans="1:18" ht="10.35" customHeight="1">
      <c r="B25" s="55"/>
      <c r="C25" s="55"/>
      <c r="D25" s="55"/>
      <c r="E25" s="55"/>
      <c r="F25" s="55"/>
      <c r="G25" s="55"/>
      <c r="H25" s="56"/>
      <c r="I25" s="56"/>
      <c r="J25" s="56"/>
      <c r="K25" s="57"/>
      <c r="L25" s="51"/>
      <c r="N25" s="299"/>
      <c r="O25" s="300"/>
    </row>
    <row r="26" spans="1:18" ht="28.9" customHeight="1">
      <c r="B26" s="58" t="s">
        <v>106</v>
      </c>
      <c r="C26" s="59"/>
      <c r="D26" s="60"/>
      <c r="E26" s="59"/>
      <c r="F26" s="59"/>
      <c r="G26" s="59"/>
      <c r="H26" s="56"/>
      <c r="I26" s="61"/>
      <c r="J26" s="61"/>
      <c r="K26" s="57"/>
      <c r="L26" s="154"/>
      <c r="N26" s="299"/>
      <c r="O26" s="300"/>
    </row>
    <row r="27" spans="1:18" ht="24" customHeight="1" thickBot="1">
      <c r="B27" s="62" t="s">
        <v>105</v>
      </c>
      <c r="C27" s="63"/>
      <c r="D27" s="63"/>
      <c r="E27" s="63"/>
      <c r="F27" s="63"/>
      <c r="G27" s="63"/>
      <c r="H27" s="63"/>
      <c r="I27" s="63"/>
      <c r="J27" s="61"/>
      <c r="K27" s="57"/>
      <c r="L27" s="154"/>
      <c r="N27" s="299"/>
      <c r="O27" s="300"/>
    </row>
    <row r="28" spans="1:18" ht="27" customHeight="1" thickBot="1">
      <c r="A28" s="35"/>
      <c r="B28" s="1381" t="s">
        <v>104</v>
      </c>
      <c r="C28" s="1382"/>
      <c r="D28" s="1382"/>
      <c r="E28" s="1383"/>
      <c r="F28" s="1384" t="s">
        <v>103</v>
      </c>
      <c r="G28" s="1385"/>
      <c r="H28" s="1386" t="s">
        <v>102</v>
      </c>
      <c r="I28" s="1387"/>
      <c r="J28" s="1387"/>
      <c r="K28" s="1388"/>
      <c r="L28" s="154"/>
      <c r="N28" s="279" t="s">
        <v>240</v>
      </c>
      <c r="O28" s="280" t="s">
        <v>239</v>
      </c>
    </row>
    <row r="29" spans="1:18" ht="52.9" customHeight="1">
      <c r="A29" s="35" t="str">
        <f t="shared" ref="A29:A31" si="2">IF(N29="","","✔")</f>
        <v/>
      </c>
      <c r="B29" s="1360" t="s">
        <v>272</v>
      </c>
      <c r="C29" s="1361"/>
      <c r="D29" s="1361"/>
      <c r="E29" s="1362"/>
      <c r="F29" s="1363">
        <f>IF(N29="",触れないでください。!BH53,N29)</f>
        <v>0</v>
      </c>
      <c r="G29" s="1364"/>
      <c r="H29" s="1365"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366"/>
      <c r="J29" s="1366"/>
      <c r="K29" s="1367"/>
      <c r="L29" s="52"/>
      <c r="N29" s="301"/>
      <c r="O29" s="302"/>
    </row>
    <row r="30" spans="1:18" ht="55.5" customHeight="1">
      <c r="A30" s="35" t="str">
        <f t="shared" si="2"/>
        <v/>
      </c>
      <c r="B30" s="1346" t="s">
        <v>273</v>
      </c>
      <c r="C30" s="1347"/>
      <c r="D30" s="1347"/>
      <c r="E30" s="1348"/>
      <c r="F30" s="1349">
        <f>IF(N30="",触れないでください。!BL53,N30)</f>
        <v>0</v>
      </c>
      <c r="G30" s="1350"/>
      <c r="H30" s="1351"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52"/>
      <c r="J30" s="1352"/>
      <c r="K30" s="1353"/>
      <c r="L30" s="52"/>
      <c r="N30" s="303"/>
      <c r="O30" s="304"/>
      <c r="P30" s="147"/>
      <c r="Q30" s="147"/>
      <c r="R30" s="147"/>
    </row>
    <row r="31" spans="1:18" ht="52.15" customHeight="1" thickBot="1">
      <c r="A31" s="35" t="str">
        <f t="shared" si="2"/>
        <v/>
      </c>
      <c r="B31" s="1346" t="s">
        <v>274</v>
      </c>
      <c r="C31" s="1347"/>
      <c r="D31" s="1347"/>
      <c r="E31" s="1348"/>
      <c r="F31" s="1349">
        <f>IF(N31="",触れないでください。!BP53,N31)</f>
        <v>0</v>
      </c>
      <c r="G31" s="1350"/>
      <c r="H31" s="1354"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55"/>
      <c r="J31" s="1355"/>
      <c r="K31" s="1356"/>
      <c r="L31" s="52"/>
      <c r="N31" s="305"/>
      <c r="O31" s="306"/>
      <c r="Q31" s="74">
        <f>IF(E8&gt;50%,R8,0)</f>
        <v>0</v>
      </c>
    </row>
    <row r="32" spans="1:18" ht="21.75" customHeight="1" thickTop="1">
      <c r="B32" s="1323" t="s">
        <v>236</v>
      </c>
      <c r="C32" s="1324"/>
      <c r="D32" s="1324"/>
      <c r="E32" s="1324"/>
      <c r="F32" s="1329">
        <f>SUM(F29:G31)</f>
        <v>0</v>
      </c>
      <c r="G32" s="1330"/>
      <c r="H32" s="1335" t="str">
        <f>IF(F32&gt;=F22,"","←　C 収益合計 ≧ Ｂ その他の費用　としてください。")</f>
        <v/>
      </c>
      <c r="I32" s="1336"/>
      <c r="J32" s="1336"/>
      <c r="K32" s="1337"/>
      <c r="L32" s="57"/>
      <c r="N32" s="307" t="str">
        <f>IF(E8&gt;50%,"↓職員賃金50％超過部分","")</f>
        <v/>
      </c>
      <c r="Q32" s="308">
        <f>F22</f>
        <v>0</v>
      </c>
    </row>
    <row r="33" spans="1:17" ht="32.25" customHeight="1">
      <c r="B33" s="1325"/>
      <c r="C33" s="1326"/>
      <c r="D33" s="1326"/>
      <c r="E33" s="1326"/>
      <c r="F33" s="1331"/>
      <c r="G33" s="1332"/>
      <c r="H33" s="1338" t="str">
        <f>IF(F32&gt;=Q31,"","←　職員賃金の50％超過部分は自己資金負担となるようにしてください。")</f>
        <v/>
      </c>
      <c r="I33" s="1339"/>
      <c r="J33" s="1339"/>
      <c r="K33" s="1340"/>
      <c r="L33" s="57"/>
      <c r="N33" s="309" t="str">
        <f>IF(E8&gt;50%,R8,"")</f>
        <v/>
      </c>
      <c r="Q33" s="308">
        <f>SUM(Q31,Q32)</f>
        <v>0</v>
      </c>
    </row>
    <row r="34" spans="1:17" ht="32.25" customHeight="1" thickBot="1">
      <c r="B34" s="1327"/>
      <c r="C34" s="1328"/>
      <c r="D34" s="1328"/>
      <c r="E34" s="1328"/>
      <c r="F34" s="1333"/>
      <c r="G34" s="1334"/>
      <c r="H34" s="1341" t="str">
        <f>IF(F32&gt;=Q33,"","←　職員賃金の50％超過部分とBその他の費用の合計額をD収入合計が超えるようにご計上ください")</f>
        <v/>
      </c>
      <c r="I34" s="1342"/>
      <c r="J34" s="1342"/>
      <c r="K34" s="1343"/>
      <c r="L34" s="57"/>
      <c r="N34" s="309"/>
      <c r="Q34" s="308"/>
    </row>
    <row r="35" spans="1:17" ht="9" customHeight="1">
      <c r="B35" s="64"/>
      <c r="C35" s="64"/>
      <c r="D35" s="64"/>
      <c r="E35" s="64"/>
      <c r="F35" s="64"/>
      <c r="G35" s="64"/>
      <c r="H35" s="64"/>
      <c r="I35" s="64"/>
      <c r="J35" s="64"/>
      <c r="K35" s="64"/>
      <c r="L35" s="57"/>
      <c r="Q35" s="308"/>
    </row>
    <row r="36" spans="1:17" ht="25.35" customHeight="1" thickBot="1">
      <c r="B36" s="65" t="s">
        <v>101</v>
      </c>
      <c r="C36" s="66"/>
      <c r="D36" s="66"/>
      <c r="E36" s="67"/>
      <c r="F36" s="67"/>
      <c r="G36" s="67"/>
      <c r="H36" s="67"/>
      <c r="I36" s="68"/>
      <c r="J36" s="1344" t="s">
        <v>1221</v>
      </c>
      <c r="K36" s="1345"/>
      <c r="L36" s="151"/>
    </row>
    <row r="37" spans="1:17" ht="52.15" customHeight="1" thickTop="1" thickBot="1">
      <c r="A37" s="69"/>
      <c r="B37" s="1316" t="s">
        <v>237</v>
      </c>
      <c r="C37" s="1317"/>
      <c r="D37" s="1318"/>
      <c r="E37" s="70" t="s">
        <v>100</v>
      </c>
      <c r="F37" s="1319">
        <f>IF(F38=0,0,IF((F17/F24)&gt;=0.5,"委託比率が
５０％以上",IF(F38,IF(OR(20000000&lt;F38,F38&lt;500000),"限度額の範囲としてください",F38))))</f>
        <v>0</v>
      </c>
      <c r="G37" s="1320"/>
      <c r="H37" s="71" t="s">
        <v>99</v>
      </c>
      <c r="I37" s="71" t="s">
        <v>99</v>
      </c>
      <c r="J37" s="72">
        <f>ROUNDDOWN(F37,-3)</f>
        <v>0</v>
      </c>
      <c r="K37" s="73" t="s">
        <v>98</v>
      </c>
      <c r="L37" s="155"/>
    </row>
    <row r="38" spans="1:17" ht="12" customHeight="1" thickTop="1">
      <c r="F38" s="1321">
        <f>F24-F32</f>
        <v>0</v>
      </c>
      <c r="G38" s="1322"/>
      <c r="L38" s="155"/>
    </row>
    <row r="39" spans="1:17" ht="28.5" customHeight="1">
      <c r="L39" s="155"/>
    </row>
    <row r="40" spans="1:17" ht="28.5" customHeight="1">
      <c r="L40" s="156"/>
    </row>
    <row r="41" spans="1:17" ht="28.5" customHeight="1">
      <c r="L41" s="64"/>
    </row>
    <row r="42" spans="1:17" ht="28.5" customHeight="1">
      <c r="L42" s="68"/>
    </row>
    <row r="43" spans="1:17" ht="28.5" customHeight="1">
      <c r="L43" s="157"/>
    </row>
  </sheetData>
  <sheetProtection algorithmName="SHA-512" hashValue="mNAKuZaRBdwmdU8i4IFV7h4KpmxUy1AkCuq5B/rhLT2epPz57+ceMgOUjuqHeQOBuhOT006KV4PFQQWo0dEkxA==" saltValue="4uHHNTrucCf/IkmNhWH+0w==" spinCount="100000" sheet="1" formatRows="0" selectLockedCells="1"/>
  <protectedRanges>
    <protectedRange sqref="P30:R30 B1:K37" name="範囲2"/>
    <protectedRange sqref="F5:K6 H22:K22 H29:K31 H8:K19" name="範囲1"/>
    <protectedRange sqref="O30" name="範囲2_2"/>
  </protectedRanges>
  <mergeCells count="73">
    <mergeCell ref="F2:K2"/>
    <mergeCell ref="B3:H3"/>
    <mergeCell ref="N3:O3"/>
    <mergeCell ref="B4:E4"/>
    <mergeCell ref="F4:G4"/>
    <mergeCell ref="H4:K4"/>
    <mergeCell ref="B5:E5"/>
    <mergeCell ref="F5:G5"/>
    <mergeCell ref="H5:K5"/>
    <mergeCell ref="F6:G6"/>
    <mergeCell ref="H6:K6"/>
    <mergeCell ref="N7:O7"/>
    <mergeCell ref="B8:B19"/>
    <mergeCell ref="C8:D8"/>
    <mergeCell ref="F8:G8"/>
    <mergeCell ref="H8:K8"/>
    <mergeCell ref="C9:E9"/>
    <mergeCell ref="F9:G9"/>
    <mergeCell ref="H9:K9"/>
    <mergeCell ref="F10:G10"/>
    <mergeCell ref="H10:K10"/>
    <mergeCell ref="F7:G7"/>
    <mergeCell ref="H7:K7"/>
    <mergeCell ref="F11:G11"/>
    <mergeCell ref="H11:K11"/>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C17:D17"/>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32:K32"/>
    <mergeCell ref="H33:K33"/>
    <mergeCell ref="H34:K34"/>
    <mergeCell ref="J36:K36"/>
    <mergeCell ref="B30:E30"/>
    <mergeCell ref="F30:G30"/>
    <mergeCell ref="H30:K30"/>
    <mergeCell ref="B31:E31"/>
    <mergeCell ref="F31:G31"/>
    <mergeCell ref="H31:K31"/>
    <mergeCell ref="B37:D37"/>
    <mergeCell ref="F37:G37"/>
    <mergeCell ref="F38:G38"/>
    <mergeCell ref="B32:E34"/>
    <mergeCell ref="F32:G34"/>
  </mergeCells>
  <phoneticPr fontId="1"/>
  <printOptions horizontalCentered="1"/>
  <pageMargins left="0.31496062992125984" right="0.31496062992125984" top="0.74803149606299213" bottom="0.35433070866141736" header="0.43307086614173229" footer="0.31496062992125984"/>
  <pageSetup paperSize="9" scale="52"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917288B-EAE7-4B85-ACC9-929A550023E2}">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5BE299C7-1E49-426B-8096-9E810FFB51D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16D65BAD-D5DC-4AF3-AD2A-717C26356857}">
          <x14:formula1>
            <xm:f>触れないでください。!BL53=0</xm:f>
          </x14:formula1>
          <xm:sqref>N30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89F2839-7151-4099-A395-AB9B6017A1C0}">
          <x14:formula1>
            <xm:f>触れないでください。!BH53=0</xm:f>
          </x14:formula1>
          <xm:sqref>N29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E1AD24CC-ACDB-4F72-9CA2-C755600C971F}">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F6FCCD45-8983-4802-B851-007243EBA852}">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410625FF-E49F-4BF6-85B1-843C416BE3EB}">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2C98D98-CBD9-4C49-B5BC-A259E6050670}">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309D6DA-96D1-4EB4-9C60-612C9C4FC6BF}">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DE675D3-4F1A-446D-9BCD-96C4B7DFBEA6}">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4707D57C-EA2B-4475-9374-944A2E2538A6}">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25CDB43-70FD-4ECD-8EE7-79CC4A7F3643}">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CE058301-8196-4912-BAF2-14DCC5BDED95}">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CD412F2B-79F2-46A9-A698-BE3E94B4E4E5}">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E4452EC9-B0E5-4A20-8339-ED31DA7058A4}">
          <x14:formula1>
            <xm:f>触れないでください。!P53=0</xm:f>
          </x14:formula1>
          <xm:sqref>N10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E88510AD-D25A-4495-A9D1-6C4430F41A1C}">
          <x14:formula1>
            <xm:f>触れないでください。!L53=0</xm:f>
          </x14:formula1>
          <xm:sqref>N9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674E96A1-6F67-4B71-A0C8-60F5C0693157}">
          <x14:formula1>
            <xm:f>触れないでください。!H53=0</xm:f>
          </x14:formula1>
          <xm:sqref>N6</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94DB9C4-9A61-4268-AED3-87AA3E57AC16}">
          <x14:formula1>
            <xm:f>触れないでください。!D53=0</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B3:BE161"/>
  <sheetViews>
    <sheetView zoomScaleNormal="100" workbookViewId="0">
      <selection activeCell="I24" sqref="I24"/>
    </sheetView>
  </sheetViews>
  <sheetFormatPr defaultColWidth="8.875" defaultRowHeight="13.5"/>
  <cols>
    <col min="1" max="1" width="8.875" style="113"/>
    <col min="2" max="2" width="3.375" style="113" customWidth="1"/>
    <col min="3" max="3" width="35.125" style="113" customWidth="1"/>
    <col min="4" max="15" width="4.5" style="115" customWidth="1"/>
    <col min="16" max="16" width="7.875" style="116" customWidth="1"/>
    <col min="17" max="28" width="4.5" style="115" customWidth="1"/>
    <col min="29" max="29" width="7.875" style="116" customWidth="1"/>
    <col min="30" max="41" width="4.5" style="113" customWidth="1"/>
    <col min="42" max="42" width="7.875" style="116" customWidth="1"/>
    <col min="43" max="16384" width="8.875" style="113"/>
  </cols>
  <sheetData>
    <row r="3" spans="2:57">
      <c r="C3" s="114" t="s">
        <v>292</v>
      </c>
    </row>
    <row r="6" spans="2:57">
      <c r="B6" s="117" t="s">
        <v>293</v>
      </c>
      <c r="AQ6" s="165"/>
      <c r="AR6" s="165"/>
    </row>
    <row r="7" spans="2:57">
      <c r="B7" s="117"/>
      <c r="C7" s="118" t="s">
        <v>294</v>
      </c>
      <c r="AQ7" s="165"/>
      <c r="AR7" s="165"/>
    </row>
    <row r="8" spans="2:57">
      <c r="C8" s="117" t="s">
        <v>295</v>
      </c>
      <c r="AQ8" s="114" t="s">
        <v>389</v>
      </c>
      <c r="AR8" s="164"/>
      <c r="AS8" s="1453" t="s">
        <v>296</v>
      </c>
      <c r="AT8" s="1453"/>
      <c r="AU8" s="1453"/>
      <c r="AV8" s="1453"/>
      <c r="AW8" s="1453"/>
      <c r="AX8" s="1453"/>
      <c r="AY8" s="1453"/>
      <c r="AZ8" s="1453"/>
      <c r="BA8" s="1453"/>
    </row>
    <row r="9" spans="2:57">
      <c r="C9" s="117" t="s">
        <v>297</v>
      </c>
      <c r="AQ9" s="114"/>
      <c r="AS9" s="1453"/>
      <c r="AT9" s="1453"/>
      <c r="AU9" s="1453"/>
      <c r="AV9" s="1453"/>
      <c r="AW9" s="1453"/>
      <c r="AX9" s="1453"/>
      <c r="AY9" s="1453"/>
      <c r="AZ9" s="1453"/>
      <c r="BA9" s="1453"/>
    </row>
    <row r="10" spans="2:57" ht="13.35" customHeight="1">
      <c r="B10" s="1454" t="s">
        <v>298</v>
      </c>
      <c r="C10" s="1455"/>
      <c r="D10" s="1456" t="s">
        <v>299</v>
      </c>
      <c r="E10" s="1457"/>
      <c r="F10" s="1457"/>
      <c r="G10" s="1457"/>
      <c r="H10" s="1457"/>
      <c r="I10" s="1457"/>
      <c r="J10" s="1457"/>
      <c r="K10" s="1457"/>
      <c r="L10" s="1457"/>
      <c r="M10" s="1457"/>
      <c r="N10" s="1457"/>
      <c r="O10" s="1457"/>
      <c r="P10" s="1458" t="s">
        <v>300</v>
      </c>
      <c r="Q10" s="1457" t="s">
        <v>301</v>
      </c>
      <c r="R10" s="1457"/>
      <c r="S10" s="1457"/>
      <c r="T10" s="1457"/>
      <c r="U10" s="1457"/>
      <c r="V10" s="1457"/>
      <c r="W10" s="1457"/>
      <c r="X10" s="1457"/>
      <c r="Y10" s="1457"/>
      <c r="Z10" s="1457"/>
      <c r="AA10" s="1457"/>
      <c r="AB10" s="1455"/>
      <c r="AC10" s="1458" t="s">
        <v>300</v>
      </c>
      <c r="AD10" s="1456" t="s">
        <v>302</v>
      </c>
      <c r="AE10" s="1457"/>
      <c r="AF10" s="1457"/>
      <c r="AG10" s="1457"/>
      <c r="AH10" s="1457"/>
      <c r="AI10" s="1457"/>
      <c r="AJ10" s="1457"/>
      <c r="AK10" s="1457"/>
      <c r="AL10" s="1457"/>
      <c r="AM10" s="1457"/>
      <c r="AN10" s="1457"/>
      <c r="AO10" s="1460"/>
      <c r="AP10" s="1458" t="s">
        <v>300</v>
      </c>
      <c r="AS10" s="1461" t="s">
        <v>303</v>
      </c>
      <c r="AT10" s="1461"/>
      <c r="AU10" s="1461"/>
      <c r="AV10" s="1461"/>
      <c r="AW10" s="1461"/>
      <c r="AX10" s="1461"/>
      <c r="AY10" s="1461"/>
      <c r="AZ10" s="1461"/>
      <c r="BA10" s="1461"/>
      <c r="BB10" s="1461"/>
      <c r="BC10" s="1461"/>
      <c r="BD10" s="1461"/>
      <c r="BE10" s="1461"/>
    </row>
    <row r="11" spans="2:57" s="123" customFormat="1" ht="13.35" customHeight="1">
      <c r="B11" s="1462" t="s">
        <v>304</v>
      </c>
      <c r="C11" s="1463"/>
      <c r="D11" s="119" t="s">
        <v>305</v>
      </c>
      <c r="E11" s="119" t="s">
        <v>306</v>
      </c>
      <c r="F11" s="119" t="s">
        <v>307</v>
      </c>
      <c r="G11" s="119" t="s">
        <v>308</v>
      </c>
      <c r="H11" s="119" t="s">
        <v>309</v>
      </c>
      <c r="I11" s="119" t="s">
        <v>310</v>
      </c>
      <c r="J11" s="119" t="s">
        <v>311</v>
      </c>
      <c r="K11" s="119" t="s">
        <v>312</v>
      </c>
      <c r="L11" s="119" t="s">
        <v>313</v>
      </c>
      <c r="M11" s="119" t="s">
        <v>314</v>
      </c>
      <c r="N11" s="119" t="s">
        <v>315</v>
      </c>
      <c r="O11" s="120" t="s">
        <v>316</v>
      </c>
      <c r="P11" s="1459"/>
      <c r="Q11" s="121" t="s">
        <v>305</v>
      </c>
      <c r="R11" s="119" t="s">
        <v>306</v>
      </c>
      <c r="S11" s="119" t="s">
        <v>307</v>
      </c>
      <c r="T11" s="119" t="s">
        <v>308</v>
      </c>
      <c r="U11" s="119" t="s">
        <v>309</v>
      </c>
      <c r="V11" s="119" t="s">
        <v>310</v>
      </c>
      <c r="W11" s="119" t="s">
        <v>311</v>
      </c>
      <c r="X11" s="119" t="s">
        <v>312</v>
      </c>
      <c r="Y11" s="119" t="s">
        <v>313</v>
      </c>
      <c r="Z11" s="119" t="s">
        <v>314</v>
      </c>
      <c r="AA11" s="119" t="s">
        <v>315</v>
      </c>
      <c r="AB11" s="119" t="s">
        <v>316</v>
      </c>
      <c r="AC11" s="1459"/>
      <c r="AD11" s="119" t="s">
        <v>305</v>
      </c>
      <c r="AE11" s="119" t="s">
        <v>306</v>
      </c>
      <c r="AF11" s="119" t="s">
        <v>307</v>
      </c>
      <c r="AG11" s="119" t="s">
        <v>308</v>
      </c>
      <c r="AH11" s="119" t="s">
        <v>309</v>
      </c>
      <c r="AI11" s="119" t="s">
        <v>310</v>
      </c>
      <c r="AJ11" s="119" t="s">
        <v>311</v>
      </c>
      <c r="AK11" s="119" t="s">
        <v>312</v>
      </c>
      <c r="AL11" s="119" t="s">
        <v>313</v>
      </c>
      <c r="AM11" s="119" t="s">
        <v>314</v>
      </c>
      <c r="AN11" s="119" t="s">
        <v>315</v>
      </c>
      <c r="AO11" s="122" t="s">
        <v>316</v>
      </c>
      <c r="AP11" s="1459"/>
      <c r="AS11" s="1461"/>
      <c r="AT11" s="1461"/>
      <c r="AU11" s="1461"/>
      <c r="AV11" s="1461"/>
      <c r="AW11" s="1461"/>
      <c r="AX11" s="1461"/>
      <c r="AY11" s="1461"/>
      <c r="AZ11" s="1461"/>
      <c r="BA11" s="1461"/>
      <c r="BB11" s="1461"/>
      <c r="BC11" s="1461"/>
      <c r="BD11" s="1461"/>
      <c r="BE11" s="1461"/>
    </row>
    <row r="12" spans="2:57" ht="13.35" customHeight="1">
      <c r="B12" s="124" t="s">
        <v>317</v>
      </c>
      <c r="C12" s="190"/>
      <c r="D12" s="125"/>
      <c r="E12" s="125"/>
      <c r="F12" s="125"/>
      <c r="G12" s="125"/>
      <c r="H12" s="125"/>
      <c r="I12" s="125"/>
      <c r="J12" s="125"/>
      <c r="K12" s="125"/>
      <c r="L12" s="125"/>
      <c r="M12" s="125"/>
      <c r="N12" s="125"/>
      <c r="O12" s="126"/>
      <c r="P12" s="181">
        <f>SUM(D12:O12)</f>
        <v>0</v>
      </c>
      <c r="Q12" s="127"/>
      <c r="R12" s="125"/>
      <c r="S12" s="125"/>
      <c r="T12" s="125"/>
      <c r="U12" s="125"/>
      <c r="V12" s="125"/>
      <c r="W12" s="125"/>
      <c r="X12" s="125"/>
      <c r="Y12" s="125"/>
      <c r="Z12" s="125"/>
      <c r="AA12" s="125"/>
      <c r="AB12" s="125"/>
      <c r="AC12" s="185">
        <f>SUM(Q12:AB12)</f>
        <v>0</v>
      </c>
      <c r="AD12" s="125"/>
      <c r="AE12" s="125"/>
      <c r="AF12" s="125"/>
      <c r="AG12" s="125"/>
      <c r="AH12" s="125"/>
      <c r="AI12" s="125"/>
      <c r="AJ12" s="125"/>
      <c r="AK12" s="125"/>
      <c r="AL12" s="125"/>
      <c r="AM12" s="125"/>
      <c r="AN12" s="125"/>
      <c r="AO12" s="125"/>
      <c r="AP12" s="185">
        <f>SUM(AD12:AO12)</f>
        <v>0</v>
      </c>
    </row>
    <row r="13" spans="2:57" ht="13.35" customHeight="1">
      <c r="B13" s="1464"/>
      <c r="C13" s="128"/>
      <c r="D13" s="129"/>
      <c r="E13" s="129"/>
      <c r="F13" s="129"/>
      <c r="G13" s="129"/>
      <c r="H13" s="129"/>
      <c r="I13" s="129"/>
      <c r="J13" s="129"/>
      <c r="K13" s="129"/>
      <c r="L13" s="129"/>
      <c r="M13" s="129"/>
      <c r="N13" s="129"/>
      <c r="O13" s="130"/>
      <c r="P13" s="182">
        <f t="shared" ref="P13:P76" si="0">SUM(D13:O13)</f>
        <v>0</v>
      </c>
      <c r="Q13" s="131"/>
      <c r="R13" s="132"/>
      <c r="S13" s="132"/>
      <c r="T13" s="132"/>
      <c r="U13" s="132"/>
      <c r="V13" s="132"/>
      <c r="W13" s="132"/>
      <c r="X13" s="132"/>
      <c r="Y13" s="132"/>
      <c r="Z13" s="132"/>
      <c r="AA13" s="132"/>
      <c r="AB13" s="132"/>
      <c r="AC13" s="186">
        <f t="shared" ref="AC13:AC76" si="1">SUM(Q13:AB13)</f>
        <v>0</v>
      </c>
      <c r="AD13" s="129"/>
      <c r="AE13" s="129"/>
      <c r="AF13" s="129"/>
      <c r="AG13" s="129"/>
      <c r="AH13" s="129"/>
      <c r="AI13" s="129"/>
      <c r="AJ13" s="129"/>
      <c r="AK13" s="129"/>
      <c r="AL13" s="129"/>
      <c r="AM13" s="129"/>
      <c r="AN13" s="129"/>
      <c r="AO13" s="129"/>
      <c r="AP13" s="189">
        <f t="shared" ref="AP13:AP76" si="2">SUM(AD13:AO13)</f>
        <v>0</v>
      </c>
    </row>
    <row r="14" spans="2:57" ht="13.35" customHeight="1">
      <c r="B14" s="1452"/>
      <c r="C14" s="128"/>
      <c r="D14" s="129"/>
      <c r="E14" s="129"/>
      <c r="F14" s="129"/>
      <c r="G14" s="129"/>
      <c r="H14" s="129"/>
      <c r="I14" s="129"/>
      <c r="J14" s="129"/>
      <c r="K14" s="129"/>
      <c r="L14" s="129"/>
      <c r="M14" s="129"/>
      <c r="N14" s="129"/>
      <c r="O14" s="130"/>
      <c r="P14" s="182">
        <f t="shared" si="0"/>
        <v>0</v>
      </c>
      <c r="Q14" s="131"/>
      <c r="R14" s="132"/>
      <c r="S14" s="132"/>
      <c r="T14" s="132"/>
      <c r="U14" s="132"/>
      <c r="V14" s="132"/>
      <c r="W14" s="132"/>
      <c r="X14" s="132"/>
      <c r="Y14" s="132"/>
      <c r="Z14" s="132"/>
      <c r="AA14" s="132"/>
      <c r="AB14" s="132"/>
      <c r="AC14" s="186">
        <f t="shared" si="1"/>
        <v>0</v>
      </c>
      <c r="AD14" s="129"/>
      <c r="AE14" s="129"/>
      <c r="AF14" s="129"/>
      <c r="AG14" s="129"/>
      <c r="AH14" s="129"/>
      <c r="AI14" s="129"/>
      <c r="AJ14" s="129"/>
      <c r="AK14" s="129"/>
      <c r="AL14" s="129"/>
      <c r="AM14" s="129"/>
      <c r="AN14" s="129"/>
      <c r="AO14" s="129"/>
      <c r="AP14" s="189">
        <f t="shared" si="2"/>
        <v>0</v>
      </c>
    </row>
    <row r="15" spans="2:57" ht="13.35" customHeight="1">
      <c r="B15" s="1452"/>
      <c r="C15" s="128"/>
      <c r="D15" s="129"/>
      <c r="E15" s="129"/>
      <c r="F15" s="129"/>
      <c r="G15" s="129"/>
      <c r="H15" s="129"/>
      <c r="I15" s="129"/>
      <c r="J15" s="129"/>
      <c r="K15" s="129"/>
      <c r="L15" s="129"/>
      <c r="M15" s="129"/>
      <c r="N15" s="129"/>
      <c r="O15" s="130"/>
      <c r="P15" s="182">
        <f t="shared" si="0"/>
        <v>0</v>
      </c>
      <c r="Q15" s="131"/>
      <c r="R15" s="132"/>
      <c r="S15" s="132"/>
      <c r="T15" s="132"/>
      <c r="U15" s="132"/>
      <c r="V15" s="132"/>
      <c r="W15" s="132"/>
      <c r="X15" s="132"/>
      <c r="Y15" s="132"/>
      <c r="Z15" s="132"/>
      <c r="AA15" s="132"/>
      <c r="AB15" s="132"/>
      <c r="AC15" s="186">
        <f t="shared" si="1"/>
        <v>0</v>
      </c>
      <c r="AD15" s="129"/>
      <c r="AE15" s="129"/>
      <c r="AF15" s="129"/>
      <c r="AG15" s="129"/>
      <c r="AH15" s="129"/>
      <c r="AI15" s="129"/>
      <c r="AJ15" s="129"/>
      <c r="AK15" s="129"/>
      <c r="AL15" s="129"/>
      <c r="AM15" s="129"/>
      <c r="AN15" s="129"/>
      <c r="AO15" s="129"/>
      <c r="AP15" s="189">
        <f t="shared" si="2"/>
        <v>0</v>
      </c>
    </row>
    <row r="16" spans="2:57" ht="13.35" customHeight="1">
      <c r="B16" s="1452"/>
      <c r="C16" s="128"/>
      <c r="D16" s="129"/>
      <c r="E16" s="129"/>
      <c r="F16" s="129"/>
      <c r="G16" s="129"/>
      <c r="H16" s="129"/>
      <c r="I16" s="129"/>
      <c r="J16" s="129"/>
      <c r="K16" s="129"/>
      <c r="L16" s="129"/>
      <c r="M16" s="129"/>
      <c r="N16" s="129"/>
      <c r="O16" s="130"/>
      <c r="P16" s="182">
        <f t="shared" si="0"/>
        <v>0</v>
      </c>
      <c r="Q16" s="131"/>
      <c r="R16" s="132"/>
      <c r="S16" s="132"/>
      <c r="T16" s="132"/>
      <c r="U16" s="132"/>
      <c r="V16" s="132"/>
      <c r="W16" s="132"/>
      <c r="X16" s="132"/>
      <c r="Y16" s="132"/>
      <c r="Z16" s="132"/>
      <c r="AA16" s="132"/>
      <c r="AB16" s="132"/>
      <c r="AC16" s="186">
        <f t="shared" si="1"/>
        <v>0</v>
      </c>
      <c r="AD16" s="129"/>
      <c r="AE16" s="129"/>
      <c r="AF16" s="129"/>
      <c r="AG16" s="129"/>
      <c r="AH16" s="129"/>
      <c r="AI16" s="129"/>
      <c r="AJ16" s="129"/>
      <c r="AK16" s="129"/>
      <c r="AL16" s="129"/>
      <c r="AM16" s="129"/>
      <c r="AN16" s="129"/>
      <c r="AO16" s="129"/>
      <c r="AP16" s="189">
        <f t="shared" si="2"/>
        <v>0</v>
      </c>
    </row>
    <row r="17" spans="2:42" ht="13.35" customHeight="1">
      <c r="B17" s="1452"/>
      <c r="C17" s="133"/>
      <c r="D17" s="129"/>
      <c r="E17" s="129"/>
      <c r="F17" s="129"/>
      <c r="G17" s="129"/>
      <c r="H17" s="129"/>
      <c r="I17" s="129"/>
      <c r="J17" s="129"/>
      <c r="K17" s="129"/>
      <c r="L17" s="129"/>
      <c r="M17" s="129"/>
      <c r="N17" s="129"/>
      <c r="O17" s="130"/>
      <c r="P17" s="182">
        <f t="shared" si="0"/>
        <v>0</v>
      </c>
      <c r="Q17" s="131"/>
      <c r="R17" s="132"/>
      <c r="S17" s="132"/>
      <c r="T17" s="132"/>
      <c r="U17" s="132"/>
      <c r="V17" s="132"/>
      <c r="W17" s="132"/>
      <c r="X17" s="132"/>
      <c r="Y17" s="132"/>
      <c r="Z17" s="132"/>
      <c r="AA17" s="132"/>
      <c r="AB17" s="132"/>
      <c r="AC17" s="186">
        <f t="shared" si="1"/>
        <v>0</v>
      </c>
      <c r="AD17" s="129"/>
      <c r="AE17" s="129"/>
      <c r="AF17" s="129"/>
      <c r="AG17" s="129"/>
      <c r="AH17" s="129"/>
      <c r="AI17" s="129"/>
      <c r="AJ17" s="129"/>
      <c r="AK17" s="129"/>
      <c r="AL17" s="129"/>
      <c r="AM17" s="129"/>
      <c r="AN17" s="129"/>
      <c r="AO17" s="129"/>
      <c r="AP17" s="189">
        <f t="shared" si="2"/>
        <v>0</v>
      </c>
    </row>
    <row r="18" spans="2:42" ht="13.35" customHeight="1">
      <c r="B18" s="1452"/>
      <c r="C18" s="133"/>
      <c r="D18" s="129"/>
      <c r="E18" s="129"/>
      <c r="F18" s="129"/>
      <c r="G18" s="129"/>
      <c r="H18" s="129"/>
      <c r="I18" s="129"/>
      <c r="J18" s="129"/>
      <c r="K18" s="129"/>
      <c r="L18" s="129"/>
      <c r="M18" s="129"/>
      <c r="N18" s="129"/>
      <c r="O18" s="130"/>
      <c r="P18" s="182">
        <f t="shared" si="0"/>
        <v>0</v>
      </c>
      <c r="Q18" s="131"/>
      <c r="R18" s="132"/>
      <c r="S18" s="132"/>
      <c r="T18" s="132"/>
      <c r="U18" s="132"/>
      <c r="V18" s="132"/>
      <c r="W18" s="132"/>
      <c r="X18" s="132"/>
      <c r="Y18" s="132"/>
      <c r="Z18" s="132"/>
      <c r="AA18" s="132"/>
      <c r="AB18" s="132"/>
      <c r="AC18" s="186">
        <f t="shared" si="1"/>
        <v>0</v>
      </c>
      <c r="AD18" s="129"/>
      <c r="AE18" s="129"/>
      <c r="AF18" s="129"/>
      <c r="AG18" s="129"/>
      <c r="AH18" s="129"/>
      <c r="AI18" s="129"/>
      <c r="AJ18" s="129"/>
      <c r="AK18" s="129"/>
      <c r="AL18" s="129"/>
      <c r="AM18" s="129"/>
      <c r="AN18" s="129"/>
      <c r="AO18" s="129"/>
      <c r="AP18" s="189">
        <f t="shared" si="2"/>
        <v>0</v>
      </c>
    </row>
    <row r="19" spans="2:42" ht="13.35" customHeight="1">
      <c r="B19" s="1452"/>
      <c r="C19" s="133"/>
      <c r="D19" s="129"/>
      <c r="E19" s="129"/>
      <c r="F19" s="129"/>
      <c r="G19" s="129"/>
      <c r="H19" s="129"/>
      <c r="I19" s="129"/>
      <c r="J19" s="129"/>
      <c r="K19" s="129"/>
      <c r="L19" s="129"/>
      <c r="M19" s="129"/>
      <c r="N19" s="129"/>
      <c r="O19" s="130"/>
      <c r="P19" s="182">
        <f t="shared" si="0"/>
        <v>0</v>
      </c>
      <c r="Q19" s="131"/>
      <c r="R19" s="132"/>
      <c r="S19" s="132"/>
      <c r="T19" s="132"/>
      <c r="U19" s="132"/>
      <c r="V19" s="132"/>
      <c r="W19" s="132"/>
      <c r="X19" s="132"/>
      <c r="Y19" s="132"/>
      <c r="Z19" s="132"/>
      <c r="AA19" s="132"/>
      <c r="AB19" s="132"/>
      <c r="AC19" s="186">
        <f t="shared" si="1"/>
        <v>0</v>
      </c>
      <c r="AD19" s="129"/>
      <c r="AE19" s="129"/>
      <c r="AF19" s="129"/>
      <c r="AG19" s="129"/>
      <c r="AH19" s="129"/>
      <c r="AI19" s="129"/>
      <c r="AJ19" s="129"/>
      <c r="AK19" s="129"/>
      <c r="AL19" s="129"/>
      <c r="AM19" s="129"/>
      <c r="AN19" s="129"/>
      <c r="AO19" s="129"/>
      <c r="AP19" s="189">
        <f t="shared" si="2"/>
        <v>0</v>
      </c>
    </row>
    <row r="20" spans="2:42" ht="13.35" customHeight="1">
      <c r="B20" s="1452"/>
      <c r="C20" s="133"/>
      <c r="D20" s="129"/>
      <c r="E20" s="129"/>
      <c r="F20" s="129"/>
      <c r="G20" s="129"/>
      <c r="H20" s="129"/>
      <c r="I20" s="129"/>
      <c r="J20" s="129"/>
      <c r="K20" s="129"/>
      <c r="L20" s="129"/>
      <c r="M20" s="129"/>
      <c r="N20" s="129"/>
      <c r="O20" s="130"/>
      <c r="P20" s="182">
        <f t="shared" si="0"/>
        <v>0</v>
      </c>
      <c r="Q20" s="131"/>
      <c r="R20" s="132"/>
      <c r="S20" s="132"/>
      <c r="T20" s="132"/>
      <c r="U20" s="132"/>
      <c r="V20" s="132"/>
      <c r="W20" s="132"/>
      <c r="X20" s="132"/>
      <c r="Y20" s="132"/>
      <c r="Z20" s="132"/>
      <c r="AA20" s="132"/>
      <c r="AB20" s="132"/>
      <c r="AC20" s="186">
        <f t="shared" si="1"/>
        <v>0</v>
      </c>
      <c r="AD20" s="129"/>
      <c r="AE20" s="129"/>
      <c r="AF20" s="129"/>
      <c r="AG20" s="129"/>
      <c r="AH20" s="129"/>
      <c r="AI20" s="129"/>
      <c r="AJ20" s="129"/>
      <c r="AK20" s="129"/>
      <c r="AL20" s="129"/>
      <c r="AM20" s="129"/>
      <c r="AN20" s="129"/>
      <c r="AO20" s="129"/>
      <c r="AP20" s="189">
        <f t="shared" si="2"/>
        <v>0</v>
      </c>
    </row>
    <row r="21" spans="2:42" ht="13.35" customHeight="1">
      <c r="B21" s="1452"/>
      <c r="C21" s="133"/>
      <c r="D21" s="129"/>
      <c r="E21" s="129"/>
      <c r="F21" s="129"/>
      <c r="G21" s="129"/>
      <c r="H21" s="129"/>
      <c r="I21" s="129"/>
      <c r="J21" s="129"/>
      <c r="K21" s="129"/>
      <c r="L21" s="129"/>
      <c r="M21" s="129"/>
      <c r="N21" s="129"/>
      <c r="O21" s="130"/>
      <c r="P21" s="182">
        <f t="shared" si="0"/>
        <v>0</v>
      </c>
      <c r="Q21" s="131"/>
      <c r="R21" s="132"/>
      <c r="S21" s="132"/>
      <c r="T21" s="132"/>
      <c r="U21" s="132"/>
      <c r="V21" s="132"/>
      <c r="W21" s="132"/>
      <c r="X21" s="132"/>
      <c r="Y21" s="132"/>
      <c r="Z21" s="132"/>
      <c r="AA21" s="132"/>
      <c r="AB21" s="132"/>
      <c r="AC21" s="186">
        <f t="shared" si="1"/>
        <v>0</v>
      </c>
      <c r="AD21" s="129"/>
      <c r="AE21" s="129"/>
      <c r="AF21" s="129"/>
      <c r="AG21" s="129"/>
      <c r="AH21" s="129"/>
      <c r="AI21" s="129"/>
      <c r="AJ21" s="129"/>
      <c r="AK21" s="129"/>
      <c r="AL21" s="129"/>
      <c r="AM21" s="129"/>
      <c r="AN21" s="129"/>
      <c r="AO21" s="129"/>
      <c r="AP21" s="189">
        <f t="shared" si="2"/>
        <v>0</v>
      </c>
    </row>
    <row r="22" spans="2:42" ht="13.35" customHeight="1">
      <c r="B22" s="134" t="s">
        <v>318</v>
      </c>
      <c r="C22" s="135"/>
      <c r="D22" s="136"/>
      <c r="E22" s="136"/>
      <c r="F22" s="136"/>
      <c r="G22" s="136"/>
      <c r="H22" s="136"/>
      <c r="I22" s="136"/>
      <c r="J22" s="136"/>
      <c r="K22" s="136"/>
      <c r="L22" s="136"/>
      <c r="M22" s="136"/>
      <c r="N22" s="136"/>
      <c r="O22" s="137"/>
      <c r="P22" s="183">
        <f t="shared" si="0"/>
        <v>0</v>
      </c>
      <c r="Q22" s="138"/>
      <c r="R22" s="136"/>
      <c r="S22" s="136"/>
      <c r="T22" s="136"/>
      <c r="U22" s="136"/>
      <c r="V22" s="136"/>
      <c r="W22" s="136"/>
      <c r="X22" s="136"/>
      <c r="Y22" s="136"/>
      <c r="Z22" s="136"/>
      <c r="AA22" s="136"/>
      <c r="AB22" s="136"/>
      <c r="AC22" s="187">
        <f t="shared" si="1"/>
        <v>0</v>
      </c>
      <c r="AD22" s="136"/>
      <c r="AE22" s="136"/>
      <c r="AF22" s="136"/>
      <c r="AG22" s="136"/>
      <c r="AH22" s="136"/>
      <c r="AI22" s="136"/>
      <c r="AJ22" s="136"/>
      <c r="AK22" s="136"/>
      <c r="AL22" s="136"/>
      <c r="AM22" s="136"/>
      <c r="AN22" s="136"/>
      <c r="AO22" s="136"/>
      <c r="AP22" s="187">
        <f t="shared" si="2"/>
        <v>0</v>
      </c>
    </row>
    <row r="23" spans="2:42" ht="13.35" customHeight="1">
      <c r="B23" s="1464"/>
      <c r="C23" s="128"/>
      <c r="D23" s="129"/>
      <c r="E23" s="129"/>
      <c r="F23" s="129"/>
      <c r="G23" s="129"/>
      <c r="H23" s="129"/>
      <c r="I23" s="129"/>
      <c r="J23" s="129"/>
      <c r="K23" s="129"/>
      <c r="L23" s="129"/>
      <c r="M23" s="129"/>
      <c r="N23" s="129"/>
      <c r="O23" s="130"/>
      <c r="P23" s="182">
        <f t="shared" si="0"/>
        <v>0</v>
      </c>
      <c r="Q23" s="131"/>
      <c r="R23" s="132"/>
      <c r="S23" s="132"/>
      <c r="T23" s="132"/>
      <c r="U23" s="132"/>
      <c r="V23" s="132"/>
      <c r="W23" s="132"/>
      <c r="X23" s="132"/>
      <c r="Y23" s="132"/>
      <c r="Z23" s="132"/>
      <c r="AA23" s="132"/>
      <c r="AB23" s="132"/>
      <c r="AC23" s="186">
        <f t="shared" si="1"/>
        <v>0</v>
      </c>
      <c r="AD23" s="129"/>
      <c r="AE23" s="129"/>
      <c r="AF23" s="129"/>
      <c r="AG23" s="129"/>
      <c r="AH23" s="129"/>
      <c r="AI23" s="129"/>
      <c r="AJ23" s="129"/>
      <c r="AK23" s="129"/>
      <c r="AL23" s="129"/>
      <c r="AM23" s="129"/>
      <c r="AN23" s="129"/>
      <c r="AO23" s="129"/>
      <c r="AP23" s="189">
        <f t="shared" si="2"/>
        <v>0</v>
      </c>
    </row>
    <row r="24" spans="2:42" ht="13.35" customHeight="1">
      <c r="B24" s="1452"/>
      <c r="C24" s="128"/>
      <c r="D24" s="129"/>
      <c r="E24" s="129"/>
      <c r="F24" s="129"/>
      <c r="G24" s="129"/>
      <c r="H24" s="129"/>
      <c r="I24" s="129"/>
      <c r="J24" s="129"/>
      <c r="K24" s="129"/>
      <c r="L24" s="129"/>
      <c r="M24" s="129"/>
      <c r="N24" s="129"/>
      <c r="O24" s="130"/>
      <c r="P24" s="182">
        <f t="shared" si="0"/>
        <v>0</v>
      </c>
      <c r="Q24" s="131"/>
      <c r="R24" s="132"/>
      <c r="S24" s="132"/>
      <c r="T24" s="132"/>
      <c r="U24" s="132"/>
      <c r="V24" s="132"/>
      <c r="W24" s="132"/>
      <c r="X24" s="132"/>
      <c r="Y24" s="132"/>
      <c r="Z24" s="132"/>
      <c r="AA24" s="132"/>
      <c r="AB24" s="132"/>
      <c r="AC24" s="186">
        <f t="shared" si="1"/>
        <v>0</v>
      </c>
      <c r="AD24" s="129"/>
      <c r="AE24" s="129"/>
      <c r="AF24" s="129"/>
      <c r="AG24" s="129"/>
      <c r="AH24" s="129"/>
      <c r="AI24" s="129"/>
      <c r="AJ24" s="129"/>
      <c r="AK24" s="129"/>
      <c r="AL24" s="129"/>
      <c r="AM24" s="129"/>
      <c r="AN24" s="129"/>
      <c r="AO24" s="129"/>
      <c r="AP24" s="189">
        <f t="shared" si="2"/>
        <v>0</v>
      </c>
    </row>
    <row r="25" spans="2:42" ht="13.35" customHeight="1">
      <c r="B25" s="1452"/>
      <c r="C25" s="133"/>
      <c r="D25" s="129"/>
      <c r="E25" s="129"/>
      <c r="F25" s="129"/>
      <c r="G25" s="129"/>
      <c r="H25" s="129"/>
      <c r="I25" s="129"/>
      <c r="J25" s="129"/>
      <c r="K25" s="129"/>
      <c r="L25" s="129"/>
      <c r="M25" s="129"/>
      <c r="N25" s="129"/>
      <c r="O25" s="130"/>
      <c r="P25" s="182">
        <f t="shared" si="0"/>
        <v>0</v>
      </c>
      <c r="Q25" s="131"/>
      <c r="R25" s="132"/>
      <c r="S25" s="132"/>
      <c r="T25" s="132"/>
      <c r="U25" s="132"/>
      <c r="V25" s="132"/>
      <c r="W25" s="132"/>
      <c r="X25" s="132"/>
      <c r="Y25" s="132"/>
      <c r="Z25" s="132"/>
      <c r="AA25" s="132"/>
      <c r="AB25" s="132"/>
      <c r="AC25" s="186">
        <f t="shared" si="1"/>
        <v>0</v>
      </c>
      <c r="AD25" s="129"/>
      <c r="AE25" s="129"/>
      <c r="AF25" s="129"/>
      <c r="AG25" s="129"/>
      <c r="AH25" s="129"/>
      <c r="AI25" s="129"/>
      <c r="AJ25" s="129"/>
      <c r="AK25" s="129"/>
      <c r="AL25" s="129"/>
      <c r="AM25" s="129"/>
      <c r="AN25" s="129"/>
      <c r="AO25" s="129"/>
      <c r="AP25" s="189">
        <f t="shared" si="2"/>
        <v>0</v>
      </c>
    </row>
    <row r="26" spans="2:42" ht="13.35" customHeight="1">
      <c r="B26" s="1452"/>
      <c r="C26" s="133"/>
      <c r="D26" s="129"/>
      <c r="E26" s="129"/>
      <c r="F26" s="129"/>
      <c r="G26" s="129"/>
      <c r="H26" s="129"/>
      <c r="I26" s="129"/>
      <c r="J26" s="129"/>
      <c r="K26" s="129"/>
      <c r="L26" s="129"/>
      <c r="M26" s="129"/>
      <c r="N26" s="129"/>
      <c r="O26" s="130"/>
      <c r="P26" s="182">
        <f t="shared" si="0"/>
        <v>0</v>
      </c>
      <c r="Q26" s="131"/>
      <c r="R26" s="132"/>
      <c r="S26" s="132"/>
      <c r="T26" s="132"/>
      <c r="U26" s="132"/>
      <c r="V26" s="132"/>
      <c r="W26" s="132"/>
      <c r="X26" s="132"/>
      <c r="Y26" s="132"/>
      <c r="Z26" s="132"/>
      <c r="AA26" s="132"/>
      <c r="AB26" s="132"/>
      <c r="AC26" s="186">
        <f t="shared" si="1"/>
        <v>0</v>
      </c>
      <c r="AD26" s="129"/>
      <c r="AE26" s="129"/>
      <c r="AF26" s="129"/>
      <c r="AG26" s="129"/>
      <c r="AH26" s="129"/>
      <c r="AI26" s="129"/>
      <c r="AJ26" s="129"/>
      <c r="AK26" s="129"/>
      <c r="AL26" s="129"/>
      <c r="AM26" s="129"/>
      <c r="AN26" s="129"/>
      <c r="AO26" s="129"/>
      <c r="AP26" s="189">
        <f t="shared" si="2"/>
        <v>0</v>
      </c>
    </row>
    <row r="27" spans="2:42" ht="13.35" customHeight="1">
      <c r="B27" s="1452"/>
      <c r="C27" s="133"/>
      <c r="D27" s="129"/>
      <c r="E27" s="129"/>
      <c r="F27" s="129"/>
      <c r="G27" s="129"/>
      <c r="H27" s="129"/>
      <c r="I27" s="129"/>
      <c r="J27" s="129"/>
      <c r="K27" s="129"/>
      <c r="L27" s="129"/>
      <c r="M27" s="129"/>
      <c r="N27" s="129"/>
      <c r="O27" s="130"/>
      <c r="P27" s="182">
        <f t="shared" si="0"/>
        <v>0</v>
      </c>
      <c r="Q27" s="131"/>
      <c r="R27" s="132"/>
      <c r="S27" s="132"/>
      <c r="T27" s="132"/>
      <c r="U27" s="132"/>
      <c r="V27" s="132"/>
      <c r="W27" s="132"/>
      <c r="X27" s="132"/>
      <c r="Y27" s="132"/>
      <c r="Z27" s="132"/>
      <c r="AA27" s="132"/>
      <c r="AB27" s="132"/>
      <c r="AC27" s="186">
        <f t="shared" si="1"/>
        <v>0</v>
      </c>
      <c r="AD27" s="129"/>
      <c r="AE27" s="129"/>
      <c r="AF27" s="129"/>
      <c r="AG27" s="129"/>
      <c r="AH27" s="129"/>
      <c r="AI27" s="129"/>
      <c r="AJ27" s="129"/>
      <c r="AK27" s="129"/>
      <c r="AL27" s="129"/>
      <c r="AM27" s="129"/>
      <c r="AN27" s="129"/>
      <c r="AO27" s="129"/>
      <c r="AP27" s="189">
        <f t="shared" si="2"/>
        <v>0</v>
      </c>
    </row>
    <row r="28" spans="2:42" ht="13.35" customHeight="1">
      <c r="B28" s="1452"/>
      <c r="C28" s="133"/>
      <c r="D28" s="129"/>
      <c r="E28" s="129"/>
      <c r="F28" s="129"/>
      <c r="G28" s="129"/>
      <c r="H28" s="129"/>
      <c r="I28" s="129"/>
      <c r="J28" s="129"/>
      <c r="K28" s="129"/>
      <c r="L28" s="129"/>
      <c r="M28" s="129"/>
      <c r="N28" s="129"/>
      <c r="O28" s="130"/>
      <c r="P28" s="182">
        <f t="shared" si="0"/>
        <v>0</v>
      </c>
      <c r="Q28" s="131"/>
      <c r="R28" s="132"/>
      <c r="S28" s="132"/>
      <c r="T28" s="132"/>
      <c r="U28" s="132"/>
      <c r="V28" s="132"/>
      <c r="W28" s="132"/>
      <c r="X28" s="132"/>
      <c r="Y28" s="132"/>
      <c r="Z28" s="132"/>
      <c r="AA28" s="132"/>
      <c r="AB28" s="132"/>
      <c r="AC28" s="186">
        <f t="shared" si="1"/>
        <v>0</v>
      </c>
      <c r="AD28" s="129"/>
      <c r="AE28" s="129"/>
      <c r="AF28" s="129"/>
      <c r="AG28" s="129"/>
      <c r="AH28" s="129"/>
      <c r="AI28" s="129"/>
      <c r="AJ28" s="129"/>
      <c r="AK28" s="129"/>
      <c r="AL28" s="129"/>
      <c r="AM28" s="129"/>
      <c r="AN28" s="129"/>
      <c r="AO28" s="129"/>
      <c r="AP28" s="189">
        <f t="shared" si="2"/>
        <v>0</v>
      </c>
    </row>
    <row r="29" spans="2:42" ht="13.35" customHeight="1">
      <c r="B29" s="1452"/>
      <c r="C29" s="133"/>
      <c r="D29" s="129"/>
      <c r="E29" s="129"/>
      <c r="F29" s="129"/>
      <c r="G29" s="129"/>
      <c r="H29" s="129"/>
      <c r="I29" s="129"/>
      <c r="J29" s="129"/>
      <c r="K29" s="129"/>
      <c r="L29" s="129"/>
      <c r="M29" s="129"/>
      <c r="N29" s="129"/>
      <c r="O29" s="130"/>
      <c r="P29" s="182">
        <f t="shared" si="0"/>
        <v>0</v>
      </c>
      <c r="Q29" s="131"/>
      <c r="R29" s="132"/>
      <c r="S29" s="132"/>
      <c r="T29" s="132"/>
      <c r="U29" s="132"/>
      <c r="V29" s="132"/>
      <c r="W29" s="132"/>
      <c r="X29" s="132"/>
      <c r="Y29" s="132"/>
      <c r="Z29" s="132"/>
      <c r="AA29" s="132"/>
      <c r="AB29" s="132"/>
      <c r="AC29" s="186">
        <f t="shared" si="1"/>
        <v>0</v>
      </c>
      <c r="AD29" s="129"/>
      <c r="AE29" s="129"/>
      <c r="AF29" s="129"/>
      <c r="AG29" s="129"/>
      <c r="AH29" s="129"/>
      <c r="AI29" s="129"/>
      <c r="AJ29" s="129"/>
      <c r="AK29" s="129"/>
      <c r="AL29" s="129"/>
      <c r="AM29" s="129"/>
      <c r="AN29" s="129"/>
      <c r="AO29" s="129"/>
      <c r="AP29" s="189">
        <f t="shared" si="2"/>
        <v>0</v>
      </c>
    </row>
    <row r="30" spans="2:42" ht="13.35" customHeight="1">
      <c r="B30" s="1452"/>
      <c r="C30" s="133"/>
      <c r="D30" s="129"/>
      <c r="E30" s="129"/>
      <c r="F30" s="129"/>
      <c r="G30" s="129"/>
      <c r="H30" s="129"/>
      <c r="I30" s="129"/>
      <c r="J30" s="129"/>
      <c r="K30" s="129"/>
      <c r="L30" s="129"/>
      <c r="M30" s="129"/>
      <c r="N30" s="129"/>
      <c r="O30" s="130"/>
      <c r="P30" s="182">
        <f t="shared" si="0"/>
        <v>0</v>
      </c>
      <c r="Q30" s="131"/>
      <c r="R30" s="132"/>
      <c r="S30" s="132"/>
      <c r="T30" s="132"/>
      <c r="U30" s="132"/>
      <c r="V30" s="132"/>
      <c r="W30" s="132"/>
      <c r="X30" s="132"/>
      <c r="Y30" s="132"/>
      <c r="Z30" s="132"/>
      <c r="AA30" s="132"/>
      <c r="AB30" s="132"/>
      <c r="AC30" s="186">
        <f t="shared" si="1"/>
        <v>0</v>
      </c>
      <c r="AD30" s="129"/>
      <c r="AE30" s="129"/>
      <c r="AF30" s="129"/>
      <c r="AG30" s="129"/>
      <c r="AH30" s="129"/>
      <c r="AI30" s="129"/>
      <c r="AJ30" s="129"/>
      <c r="AK30" s="129"/>
      <c r="AL30" s="129"/>
      <c r="AM30" s="129"/>
      <c r="AN30" s="129"/>
      <c r="AO30" s="129"/>
      <c r="AP30" s="189">
        <f t="shared" si="2"/>
        <v>0</v>
      </c>
    </row>
    <row r="31" spans="2:42" ht="13.35" customHeight="1">
      <c r="B31" s="1452"/>
      <c r="C31" s="133"/>
      <c r="D31" s="129"/>
      <c r="E31" s="129"/>
      <c r="F31" s="129"/>
      <c r="G31" s="129"/>
      <c r="H31" s="129"/>
      <c r="I31" s="129"/>
      <c r="J31" s="129"/>
      <c r="K31" s="129"/>
      <c r="L31" s="129"/>
      <c r="M31" s="129"/>
      <c r="N31" s="129"/>
      <c r="O31" s="130"/>
      <c r="P31" s="182">
        <f t="shared" si="0"/>
        <v>0</v>
      </c>
      <c r="Q31" s="131"/>
      <c r="R31" s="132"/>
      <c r="S31" s="132"/>
      <c r="T31" s="132"/>
      <c r="U31" s="132"/>
      <c r="V31" s="132"/>
      <c r="W31" s="132"/>
      <c r="X31" s="132"/>
      <c r="Y31" s="132"/>
      <c r="Z31" s="132"/>
      <c r="AA31" s="132"/>
      <c r="AB31" s="132"/>
      <c r="AC31" s="186">
        <f t="shared" si="1"/>
        <v>0</v>
      </c>
      <c r="AD31" s="129"/>
      <c r="AE31" s="129"/>
      <c r="AF31" s="129"/>
      <c r="AG31" s="129"/>
      <c r="AH31" s="129"/>
      <c r="AI31" s="129"/>
      <c r="AJ31" s="129"/>
      <c r="AK31" s="129"/>
      <c r="AL31" s="129"/>
      <c r="AM31" s="129"/>
      <c r="AN31" s="129"/>
      <c r="AO31" s="129"/>
      <c r="AP31" s="189">
        <f t="shared" si="2"/>
        <v>0</v>
      </c>
    </row>
    <row r="32" spans="2:42" ht="13.35" customHeight="1">
      <c r="B32" s="134" t="s">
        <v>319</v>
      </c>
      <c r="C32" s="135"/>
      <c r="D32" s="136"/>
      <c r="E32" s="136"/>
      <c r="F32" s="136"/>
      <c r="G32" s="136"/>
      <c r="H32" s="136"/>
      <c r="I32" s="136"/>
      <c r="J32" s="136"/>
      <c r="K32" s="136"/>
      <c r="L32" s="136"/>
      <c r="M32" s="136"/>
      <c r="N32" s="136"/>
      <c r="O32" s="137"/>
      <c r="P32" s="183">
        <f t="shared" si="0"/>
        <v>0</v>
      </c>
      <c r="Q32" s="138"/>
      <c r="R32" s="136"/>
      <c r="S32" s="136"/>
      <c r="T32" s="136"/>
      <c r="U32" s="136"/>
      <c r="V32" s="136"/>
      <c r="W32" s="136"/>
      <c r="X32" s="136"/>
      <c r="Y32" s="136"/>
      <c r="Z32" s="136"/>
      <c r="AA32" s="136"/>
      <c r="AB32" s="136"/>
      <c r="AC32" s="187">
        <f t="shared" si="1"/>
        <v>0</v>
      </c>
      <c r="AD32" s="136"/>
      <c r="AE32" s="136"/>
      <c r="AF32" s="136"/>
      <c r="AG32" s="136"/>
      <c r="AH32" s="136"/>
      <c r="AI32" s="136"/>
      <c r="AJ32" s="136"/>
      <c r="AK32" s="136"/>
      <c r="AL32" s="136"/>
      <c r="AM32" s="136"/>
      <c r="AN32" s="136"/>
      <c r="AO32" s="136"/>
      <c r="AP32" s="187">
        <f t="shared" si="2"/>
        <v>0</v>
      </c>
    </row>
    <row r="33" spans="2:42" ht="13.35" customHeight="1">
      <c r="B33" s="1464"/>
      <c r="C33" s="128"/>
      <c r="D33" s="129"/>
      <c r="E33" s="129"/>
      <c r="F33" s="129"/>
      <c r="G33" s="129"/>
      <c r="H33" s="129"/>
      <c r="I33" s="129"/>
      <c r="J33" s="129"/>
      <c r="K33" s="129"/>
      <c r="L33" s="129"/>
      <c r="M33" s="129"/>
      <c r="N33" s="129"/>
      <c r="O33" s="130"/>
      <c r="P33" s="182">
        <f t="shared" si="0"/>
        <v>0</v>
      </c>
      <c r="Q33" s="131"/>
      <c r="R33" s="132"/>
      <c r="S33" s="132"/>
      <c r="T33" s="132"/>
      <c r="U33" s="132"/>
      <c r="V33" s="132"/>
      <c r="W33" s="132"/>
      <c r="X33" s="132"/>
      <c r="Y33" s="132"/>
      <c r="Z33" s="132"/>
      <c r="AA33" s="132"/>
      <c r="AB33" s="132"/>
      <c r="AC33" s="186">
        <f t="shared" si="1"/>
        <v>0</v>
      </c>
      <c r="AD33" s="129"/>
      <c r="AE33" s="129"/>
      <c r="AF33" s="129"/>
      <c r="AG33" s="129"/>
      <c r="AH33" s="129"/>
      <c r="AI33" s="129"/>
      <c r="AJ33" s="129"/>
      <c r="AK33" s="129"/>
      <c r="AL33" s="129"/>
      <c r="AM33" s="129"/>
      <c r="AN33" s="129"/>
      <c r="AO33" s="129"/>
      <c r="AP33" s="189">
        <f t="shared" si="2"/>
        <v>0</v>
      </c>
    </row>
    <row r="34" spans="2:42" ht="13.35" customHeight="1">
      <c r="B34" s="1452"/>
      <c r="C34" s="128"/>
      <c r="D34" s="129"/>
      <c r="E34" s="129"/>
      <c r="F34" s="129"/>
      <c r="G34" s="129"/>
      <c r="H34" s="129"/>
      <c r="I34" s="129"/>
      <c r="J34" s="129"/>
      <c r="K34" s="129"/>
      <c r="L34" s="129"/>
      <c r="M34" s="129"/>
      <c r="N34" s="129"/>
      <c r="O34" s="130"/>
      <c r="P34" s="182">
        <f t="shared" si="0"/>
        <v>0</v>
      </c>
      <c r="Q34" s="131"/>
      <c r="R34" s="132"/>
      <c r="S34" s="132"/>
      <c r="T34" s="132"/>
      <c r="U34" s="132"/>
      <c r="V34" s="132"/>
      <c r="W34" s="132"/>
      <c r="X34" s="132"/>
      <c r="Y34" s="132"/>
      <c r="Z34" s="132"/>
      <c r="AA34" s="132"/>
      <c r="AB34" s="132"/>
      <c r="AC34" s="186">
        <f t="shared" si="1"/>
        <v>0</v>
      </c>
      <c r="AD34" s="129"/>
      <c r="AE34" s="129"/>
      <c r="AF34" s="129"/>
      <c r="AG34" s="129"/>
      <c r="AH34" s="129"/>
      <c r="AI34" s="129"/>
      <c r="AJ34" s="129"/>
      <c r="AK34" s="129"/>
      <c r="AL34" s="129"/>
      <c r="AM34" s="129"/>
      <c r="AN34" s="129"/>
      <c r="AO34" s="129"/>
      <c r="AP34" s="189">
        <f t="shared" si="2"/>
        <v>0</v>
      </c>
    </row>
    <row r="35" spans="2:42" ht="13.35" customHeight="1">
      <c r="B35" s="1452"/>
      <c r="C35" s="128"/>
      <c r="D35" s="129"/>
      <c r="E35" s="129"/>
      <c r="F35" s="129"/>
      <c r="G35" s="129"/>
      <c r="H35" s="129"/>
      <c r="I35" s="129"/>
      <c r="J35" s="129"/>
      <c r="K35" s="129"/>
      <c r="L35" s="129"/>
      <c r="M35" s="129"/>
      <c r="N35" s="129"/>
      <c r="O35" s="130"/>
      <c r="P35" s="182">
        <f t="shared" si="0"/>
        <v>0</v>
      </c>
      <c r="Q35" s="131"/>
      <c r="R35" s="132"/>
      <c r="S35" s="132"/>
      <c r="T35" s="132"/>
      <c r="U35" s="132"/>
      <c r="V35" s="132"/>
      <c r="W35" s="132"/>
      <c r="X35" s="132"/>
      <c r="Y35" s="132"/>
      <c r="Z35" s="132"/>
      <c r="AA35" s="132"/>
      <c r="AB35" s="132"/>
      <c r="AC35" s="186">
        <f t="shared" si="1"/>
        <v>0</v>
      </c>
      <c r="AD35" s="129"/>
      <c r="AE35" s="129"/>
      <c r="AF35" s="129"/>
      <c r="AG35" s="129"/>
      <c r="AH35" s="129"/>
      <c r="AI35" s="129"/>
      <c r="AJ35" s="129"/>
      <c r="AK35" s="129"/>
      <c r="AL35" s="129"/>
      <c r="AM35" s="129"/>
      <c r="AN35" s="129"/>
      <c r="AO35" s="129"/>
      <c r="AP35" s="189">
        <f t="shared" si="2"/>
        <v>0</v>
      </c>
    </row>
    <row r="36" spans="2:42" ht="13.35" customHeight="1">
      <c r="B36" s="1452"/>
      <c r="C36" s="128"/>
      <c r="D36" s="129"/>
      <c r="E36" s="129"/>
      <c r="F36" s="129"/>
      <c r="G36" s="129"/>
      <c r="H36" s="129"/>
      <c r="I36" s="129"/>
      <c r="J36" s="129"/>
      <c r="K36" s="129"/>
      <c r="L36" s="129"/>
      <c r="M36" s="129"/>
      <c r="N36" s="129"/>
      <c r="O36" s="130"/>
      <c r="P36" s="182">
        <f t="shared" si="0"/>
        <v>0</v>
      </c>
      <c r="Q36" s="131"/>
      <c r="R36" s="132"/>
      <c r="S36" s="132"/>
      <c r="T36" s="132"/>
      <c r="U36" s="132"/>
      <c r="V36" s="132"/>
      <c r="W36" s="132"/>
      <c r="X36" s="132"/>
      <c r="Y36" s="132"/>
      <c r="Z36" s="132"/>
      <c r="AA36" s="132"/>
      <c r="AB36" s="132"/>
      <c r="AC36" s="186">
        <f t="shared" si="1"/>
        <v>0</v>
      </c>
      <c r="AD36" s="129"/>
      <c r="AE36" s="129"/>
      <c r="AF36" s="129"/>
      <c r="AG36" s="129"/>
      <c r="AH36" s="129"/>
      <c r="AI36" s="129"/>
      <c r="AJ36" s="129"/>
      <c r="AK36" s="129"/>
      <c r="AL36" s="129"/>
      <c r="AM36" s="129"/>
      <c r="AN36" s="129"/>
      <c r="AO36" s="129"/>
      <c r="AP36" s="189">
        <f t="shared" si="2"/>
        <v>0</v>
      </c>
    </row>
    <row r="37" spans="2:42" ht="13.35" customHeight="1">
      <c r="B37" s="1452"/>
      <c r="C37" s="133"/>
      <c r="D37" s="129"/>
      <c r="E37" s="129"/>
      <c r="F37" s="129"/>
      <c r="G37" s="129"/>
      <c r="H37" s="129"/>
      <c r="I37" s="129"/>
      <c r="J37" s="129"/>
      <c r="K37" s="129"/>
      <c r="L37" s="129"/>
      <c r="M37" s="129"/>
      <c r="N37" s="129"/>
      <c r="O37" s="130"/>
      <c r="P37" s="182">
        <f t="shared" si="0"/>
        <v>0</v>
      </c>
      <c r="Q37" s="131"/>
      <c r="R37" s="132"/>
      <c r="S37" s="132"/>
      <c r="T37" s="132"/>
      <c r="U37" s="132"/>
      <c r="V37" s="132"/>
      <c r="W37" s="132"/>
      <c r="X37" s="132"/>
      <c r="Y37" s="132"/>
      <c r="Z37" s="132"/>
      <c r="AA37" s="132"/>
      <c r="AB37" s="132"/>
      <c r="AC37" s="186">
        <f t="shared" si="1"/>
        <v>0</v>
      </c>
      <c r="AD37" s="129"/>
      <c r="AE37" s="129"/>
      <c r="AF37" s="129"/>
      <c r="AG37" s="129"/>
      <c r="AH37" s="129"/>
      <c r="AI37" s="129"/>
      <c r="AJ37" s="129"/>
      <c r="AK37" s="129"/>
      <c r="AL37" s="129"/>
      <c r="AM37" s="129"/>
      <c r="AN37" s="129"/>
      <c r="AO37" s="129"/>
      <c r="AP37" s="189">
        <f t="shared" si="2"/>
        <v>0</v>
      </c>
    </row>
    <row r="38" spans="2:42" ht="13.35" customHeight="1">
      <c r="B38" s="1452"/>
      <c r="C38" s="133"/>
      <c r="D38" s="129"/>
      <c r="E38" s="129"/>
      <c r="F38" s="129"/>
      <c r="G38" s="129"/>
      <c r="H38" s="129"/>
      <c r="I38" s="129"/>
      <c r="J38" s="129"/>
      <c r="K38" s="129"/>
      <c r="L38" s="129"/>
      <c r="M38" s="129"/>
      <c r="N38" s="129"/>
      <c r="O38" s="130"/>
      <c r="P38" s="182">
        <f t="shared" si="0"/>
        <v>0</v>
      </c>
      <c r="Q38" s="131"/>
      <c r="R38" s="132"/>
      <c r="S38" s="132"/>
      <c r="T38" s="132"/>
      <c r="U38" s="132"/>
      <c r="V38" s="132"/>
      <c r="W38" s="132"/>
      <c r="X38" s="132"/>
      <c r="Y38" s="132"/>
      <c r="Z38" s="132"/>
      <c r="AA38" s="132"/>
      <c r="AB38" s="132"/>
      <c r="AC38" s="186">
        <f t="shared" si="1"/>
        <v>0</v>
      </c>
      <c r="AD38" s="129"/>
      <c r="AE38" s="129"/>
      <c r="AF38" s="129"/>
      <c r="AG38" s="129"/>
      <c r="AH38" s="129"/>
      <c r="AI38" s="129"/>
      <c r="AJ38" s="129"/>
      <c r="AK38" s="129"/>
      <c r="AL38" s="129"/>
      <c r="AM38" s="129"/>
      <c r="AN38" s="129"/>
      <c r="AO38" s="129"/>
      <c r="AP38" s="189">
        <f t="shared" si="2"/>
        <v>0</v>
      </c>
    </row>
    <row r="39" spans="2:42" ht="13.35" customHeight="1">
      <c r="B39" s="1452"/>
      <c r="C39" s="133"/>
      <c r="D39" s="129"/>
      <c r="E39" s="129"/>
      <c r="F39" s="129"/>
      <c r="G39" s="129"/>
      <c r="H39" s="129"/>
      <c r="I39" s="129"/>
      <c r="J39" s="129"/>
      <c r="K39" s="129"/>
      <c r="L39" s="129"/>
      <c r="M39" s="129"/>
      <c r="N39" s="129"/>
      <c r="O39" s="130"/>
      <c r="P39" s="182">
        <f t="shared" si="0"/>
        <v>0</v>
      </c>
      <c r="Q39" s="131"/>
      <c r="R39" s="132"/>
      <c r="S39" s="132"/>
      <c r="T39" s="132"/>
      <c r="U39" s="132"/>
      <c r="V39" s="132"/>
      <c r="W39" s="132"/>
      <c r="X39" s="132"/>
      <c r="Y39" s="132"/>
      <c r="Z39" s="132"/>
      <c r="AA39" s="132"/>
      <c r="AB39" s="132"/>
      <c r="AC39" s="186">
        <f t="shared" si="1"/>
        <v>0</v>
      </c>
      <c r="AD39" s="129"/>
      <c r="AE39" s="129"/>
      <c r="AF39" s="129"/>
      <c r="AG39" s="129"/>
      <c r="AH39" s="129"/>
      <c r="AI39" s="129"/>
      <c r="AJ39" s="129"/>
      <c r="AK39" s="129"/>
      <c r="AL39" s="129"/>
      <c r="AM39" s="129"/>
      <c r="AN39" s="129"/>
      <c r="AO39" s="129"/>
      <c r="AP39" s="189">
        <f t="shared" si="2"/>
        <v>0</v>
      </c>
    </row>
    <row r="40" spans="2:42" ht="13.35" customHeight="1">
      <c r="B40" s="1452"/>
      <c r="C40" s="133"/>
      <c r="D40" s="129"/>
      <c r="E40" s="129"/>
      <c r="F40" s="129"/>
      <c r="G40" s="129"/>
      <c r="H40" s="129"/>
      <c r="I40" s="129"/>
      <c r="J40" s="129"/>
      <c r="K40" s="129"/>
      <c r="L40" s="129"/>
      <c r="M40" s="129"/>
      <c r="N40" s="129"/>
      <c r="O40" s="130"/>
      <c r="P40" s="182">
        <f t="shared" si="0"/>
        <v>0</v>
      </c>
      <c r="Q40" s="131"/>
      <c r="R40" s="132"/>
      <c r="S40" s="132"/>
      <c r="T40" s="132"/>
      <c r="U40" s="132"/>
      <c r="V40" s="132"/>
      <c r="W40" s="132"/>
      <c r="X40" s="132"/>
      <c r="Y40" s="132"/>
      <c r="Z40" s="132"/>
      <c r="AA40" s="132"/>
      <c r="AB40" s="132"/>
      <c r="AC40" s="186">
        <f t="shared" si="1"/>
        <v>0</v>
      </c>
      <c r="AD40" s="129"/>
      <c r="AE40" s="129"/>
      <c r="AF40" s="129"/>
      <c r="AG40" s="129"/>
      <c r="AH40" s="129"/>
      <c r="AI40" s="129"/>
      <c r="AJ40" s="129"/>
      <c r="AK40" s="129"/>
      <c r="AL40" s="129"/>
      <c r="AM40" s="129"/>
      <c r="AN40" s="129"/>
      <c r="AO40" s="129"/>
      <c r="AP40" s="189">
        <f t="shared" si="2"/>
        <v>0</v>
      </c>
    </row>
    <row r="41" spans="2:42" ht="13.35" customHeight="1">
      <c r="B41" s="1452"/>
      <c r="C41" s="133"/>
      <c r="D41" s="129"/>
      <c r="E41" s="129"/>
      <c r="F41" s="129"/>
      <c r="G41" s="129"/>
      <c r="H41" s="129"/>
      <c r="I41" s="129"/>
      <c r="J41" s="129"/>
      <c r="K41" s="129"/>
      <c r="L41" s="129"/>
      <c r="M41" s="129"/>
      <c r="N41" s="129"/>
      <c r="O41" s="130"/>
      <c r="P41" s="182">
        <f t="shared" si="0"/>
        <v>0</v>
      </c>
      <c r="Q41" s="131"/>
      <c r="R41" s="132"/>
      <c r="S41" s="132"/>
      <c r="T41" s="132"/>
      <c r="U41" s="132"/>
      <c r="V41" s="132"/>
      <c r="W41" s="132"/>
      <c r="X41" s="132"/>
      <c r="Y41" s="132"/>
      <c r="Z41" s="132"/>
      <c r="AA41" s="132"/>
      <c r="AB41" s="132"/>
      <c r="AC41" s="186">
        <f t="shared" si="1"/>
        <v>0</v>
      </c>
      <c r="AD41" s="129"/>
      <c r="AE41" s="129"/>
      <c r="AF41" s="129"/>
      <c r="AG41" s="129"/>
      <c r="AH41" s="129"/>
      <c r="AI41" s="129"/>
      <c r="AJ41" s="129"/>
      <c r="AK41" s="129"/>
      <c r="AL41" s="129"/>
      <c r="AM41" s="129"/>
      <c r="AN41" s="129"/>
      <c r="AO41" s="129"/>
      <c r="AP41" s="189">
        <f t="shared" si="2"/>
        <v>0</v>
      </c>
    </row>
    <row r="42" spans="2:42" ht="13.35" customHeight="1">
      <c r="B42" s="134" t="s">
        <v>320</v>
      </c>
      <c r="C42" s="135"/>
      <c r="D42" s="136"/>
      <c r="E42" s="136"/>
      <c r="F42" s="136"/>
      <c r="G42" s="136"/>
      <c r="H42" s="136"/>
      <c r="I42" s="136"/>
      <c r="J42" s="136"/>
      <c r="K42" s="136"/>
      <c r="L42" s="136"/>
      <c r="M42" s="136"/>
      <c r="N42" s="136"/>
      <c r="O42" s="137"/>
      <c r="P42" s="183">
        <f t="shared" si="0"/>
        <v>0</v>
      </c>
      <c r="Q42" s="138"/>
      <c r="R42" s="136"/>
      <c r="S42" s="136"/>
      <c r="T42" s="136"/>
      <c r="U42" s="136"/>
      <c r="V42" s="136"/>
      <c r="W42" s="136"/>
      <c r="X42" s="136"/>
      <c r="Y42" s="136"/>
      <c r="Z42" s="136"/>
      <c r="AA42" s="136"/>
      <c r="AB42" s="136"/>
      <c r="AC42" s="187">
        <f t="shared" si="1"/>
        <v>0</v>
      </c>
      <c r="AD42" s="136"/>
      <c r="AE42" s="136"/>
      <c r="AF42" s="136"/>
      <c r="AG42" s="136"/>
      <c r="AH42" s="136"/>
      <c r="AI42" s="136"/>
      <c r="AJ42" s="136"/>
      <c r="AK42" s="136"/>
      <c r="AL42" s="136"/>
      <c r="AM42" s="136"/>
      <c r="AN42" s="136"/>
      <c r="AO42" s="136"/>
      <c r="AP42" s="187">
        <f t="shared" si="2"/>
        <v>0</v>
      </c>
    </row>
    <row r="43" spans="2:42" ht="13.35" customHeight="1">
      <c r="B43" s="1464"/>
      <c r="C43" s="128"/>
      <c r="D43" s="129"/>
      <c r="E43" s="129"/>
      <c r="F43" s="129"/>
      <c r="G43" s="129"/>
      <c r="H43" s="129"/>
      <c r="I43" s="129"/>
      <c r="J43" s="129"/>
      <c r="K43" s="129"/>
      <c r="L43" s="129"/>
      <c r="M43" s="129"/>
      <c r="N43" s="129"/>
      <c r="O43" s="130"/>
      <c r="P43" s="182">
        <f t="shared" si="0"/>
        <v>0</v>
      </c>
      <c r="Q43" s="131"/>
      <c r="R43" s="132"/>
      <c r="S43" s="132"/>
      <c r="T43" s="132"/>
      <c r="U43" s="132"/>
      <c r="V43" s="132"/>
      <c r="W43" s="132"/>
      <c r="X43" s="132"/>
      <c r="Y43" s="132"/>
      <c r="Z43" s="132"/>
      <c r="AA43" s="132"/>
      <c r="AB43" s="132"/>
      <c r="AC43" s="186">
        <f t="shared" si="1"/>
        <v>0</v>
      </c>
      <c r="AD43" s="129"/>
      <c r="AE43" s="129"/>
      <c r="AF43" s="129"/>
      <c r="AG43" s="129"/>
      <c r="AH43" s="129"/>
      <c r="AI43" s="129"/>
      <c r="AJ43" s="129"/>
      <c r="AK43" s="129"/>
      <c r="AL43" s="129"/>
      <c r="AM43" s="129"/>
      <c r="AN43" s="129"/>
      <c r="AO43" s="129"/>
      <c r="AP43" s="189">
        <f t="shared" si="2"/>
        <v>0</v>
      </c>
    </row>
    <row r="44" spans="2:42" ht="13.35" customHeight="1">
      <c r="B44" s="1452"/>
      <c r="C44" s="133"/>
      <c r="D44" s="129"/>
      <c r="E44" s="129"/>
      <c r="F44" s="129"/>
      <c r="G44" s="129"/>
      <c r="H44" s="129"/>
      <c r="I44" s="129"/>
      <c r="J44" s="129"/>
      <c r="K44" s="129"/>
      <c r="L44" s="129"/>
      <c r="M44" s="129"/>
      <c r="N44" s="129"/>
      <c r="O44" s="130"/>
      <c r="P44" s="182">
        <f t="shared" si="0"/>
        <v>0</v>
      </c>
      <c r="Q44" s="131"/>
      <c r="R44" s="132"/>
      <c r="S44" s="132"/>
      <c r="T44" s="132"/>
      <c r="U44" s="132"/>
      <c r="V44" s="132"/>
      <c r="W44" s="132"/>
      <c r="X44" s="132"/>
      <c r="Y44" s="132"/>
      <c r="Z44" s="132"/>
      <c r="AA44" s="132"/>
      <c r="AB44" s="132"/>
      <c r="AC44" s="186">
        <f t="shared" si="1"/>
        <v>0</v>
      </c>
      <c r="AD44" s="129"/>
      <c r="AE44" s="129"/>
      <c r="AF44" s="129"/>
      <c r="AG44" s="129"/>
      <c r="AH44" s="129"/>
      <c r="AI44" s="129"/>
      <c r="AJ44" s="129"/>
      <c r="AK44" s="129"/>
      <c r="AL44" s="129"/>
      <c r="AM44" s="129"/>
      <c r="AN44" s="129"/>
      <c r="AO44" s="129"/>
      <c r="AP44" s="189">
        <f t="shared" si="2"/>
        <v>0</v>
      </c>
    </row>
    <row r="45" spans="2:42" ht="13.35" customHeight="1">
      <c r="B45" s="1452"/>
      <c r="C45" s="133"/>
      <c r="D45" s="129"/>
      <c r="E45" s="129"/>
      <c r="F45" s="129"/>
      <c r="G45" s="129"/>
      <c r="H45" s="129"/>
      <c r="I45" s="129"/>
      <c r="J45" s="129"/>
      <c r="K45" s="129"/>
      <c r="L45" s="129"/>
      <c r="M45" s="129"/>
      <c r="N45" s="129"/>
      <c r="O45" s="130"/>
      <c r="P45" s="182">
        <f t="shared" si="0"/>
        <v>0</v>
      </c>
      <c r="Q45" s="131"/>
      <c r="R45" s="132"/>
      <c r="S45" s="132"/>
      <c r="T45" s="132"/>
      <c r="U45" s="132"/>
      <c r="V45" s="132"/>
      <c r="W45" s="132"/>
      <c r="X45" s="132"/>
      <c r="Y45" s="132"/>
      <c r="Z45" s="132"/>
      <c r="AA45" s="132"/>
      <c r="AB45" s="132"/>
      <c r="AC45" s="186">
        <f t="shared" si="1"/>
        <v>0</v>
      </c>
      <c r="AD45" s="129"/>
      <c r="AE45" s="129"/>
      <c r="AF45" s="129"/>
      <c r="AG45" s="129"/>
      <c r="AH45" s="129"/>
      <c r="AI45" s="129"/>
      <c r="AJ45" s="129"/>
      <c r="AK45" s="129"/>
      <c r="AL45" s="129"/>
      <c r="AM45" s="129"/>
      <c r="AN45" s="129"/>
      <c r="AO45" s="129"/>
      <c r="AP45" s="189">
        <f t="shared" si="2"/>
        <v>0</v>
      </c>
    </row>
    <row r="46" spans="2:42" ht="13.35" customHeight="1">
      <c r="B46" s="1452"/>
      <c r="C46" s="133"/>
      <c r="D46" s="129"/>
      <c r="E46" s="129"/>
      <c r="F46" s="129"/>
      <c r="G46" s="129"/>
      <c r="H46" s="129"/>
      <c r="I46" s="129"/>
      <c r="J46" s="129"/>
      <c r="K46" s="129"/>
      <c r="L46" s="129"/>
      <c r="M46" s="129"/>
      <c r="N46" s="129"/>
      <c r="O46" s="130"/>
      <c r="P46" s="182">
        <f t="shared" si="0"/>
        <v>0</v>
      </c>
      <c r="Q46" s="131"/>
      <c r="R46" s="132"/>
      <c r="S46" s="132"/>
      <c r="T46" s="132"/>
      <c r="U46" s="132"/>
      <c r="V46" s="132"/>
      <c r="W46" s="132"/>
      <c r="X46" s="132"/>
      <c r="Y46" s="132"/>
      <c r="Z46" s="132"/>
      <c r="AA46" s="132"/>
      <c r="AB46" s="132"/>
      <c r="AC46" s="186">
        <f t="shared" si="1"/>
        <v>0</v>
      </c>
      <c r="AD46" s="129"/>
      <c r="AE46" s="129"/>
      <c r="AF46" s="129"/>
      <c r="AG46" s="129"/>
      <c r="AH46" s="129"/>
      <c r="AI46" s="129"/>
      <c r="AJ46" s="129"/>
      <c r="AK46" s="129"/>
      <c r="AL46" s="129"/>
      <c r="AM46" s="129"/>
      <c r="AN46" s="129"/>
      <c r="AO46" s="129"/>
      <c r="AP46" s="189">
        <f t="shared" si="2"/>
        <v>0</v>
      </c>
    </row>
    <row r="47" spans="2:42" ht="13.35" customHeight="1">
      <c r="B47" s="1452"/>
      <c r="C47" s="133"/>
      <c r="D47" s="129"/>
      <c r="E47" s="129"/>
      <c r="F47" s="129"/>
      <c r="G47" s="129"/>
      <c r="H47" s="129"/>
      <c r="I47" s="129"/>
      <c r="J47" s="129"/>
      <c r="K47" s="129"/>
      <c r="L47" s="129"/>
      <c r="M47" s="129"/>
      <c r="N47" s="129"/>
      <c r="O47" s="130"/>
      <c r="P47" s="182">
        <f t="shared" si="0"/>
        <v>0</v>
      </c>
      <c r="Q47" s="131"/>
      <c r="R47" s="132"/>
      <c r="S47" s="132"/>
      <c r="T47" s="132"/>
      <c r="U47" s="132"/>
      <c r="V47" s="132"/>
      <c r="W47" s="132"/>
      <c r="X47" s="132"/>
      <c r="Y47" s="132"/>
      <c r="Z47" s="132"/>
      <c r="AA47" s="132"/>
      <c r="AB47" s="132"/>
      <c r="AC47" s="186">
        <f t="shared" si="1"/>
        <v>0</v>
      </c>
      <c r="AD47" s="129"/>
      <c r="AE47" s="129"/>
      <c r="AF47" s="129"/>
      <c r="AG47" s="129"/>
      <c r="AH47" s="129"/>
      <c r="AI47" s="129"/>
      <c r="AJ47" s="129"/>
      <c r="AK47" s="129"/>
      <c r="AL47" s="129"/>
      <c r="AM47" s="129"/>
      <c r="AN47" s="129"/>
      <c r="AO47" s="129"/>
      <c r="AP47" s="189">
        <f t="shared" si="2"/>
        <v>0</v>
      </c>
    </row>
    <row r="48" spans="2:42" ht="13.35" customHeight="1">
      <c r="B48" s="1452"/>
      <c r="C48" s="133"/>
      <c r="D48" s="129"/>
      <c r="E48" s="129"/>
      <c r="F48" s="129"/>
      <c r="G48" s="129"/>
      <c r="H48" s="129"/>
      <c r="I48" s="129"/>
      <c r="J48" s="129"/>
      <c r="K48" s="129"/>
      <c r="L48" s="129"/>
      <c r="M48" s="129"/>
      <c r="N48" s="129"/>
      <c r="O48" s="130"/>
      <c r="P48" s="182">
        <f t="shared" si="0"/>
        <v>0</v>
      </c>
      <c r="Q48" s="131"/>
      <c r="R48" s="132"/>
      <c r="S48" s="132"/>
      <c r="T48" s="132"/>
      <c r="U48" s="132"/>
      <c r="V48" s="132"/>
      <c r="W48" s="132"/>
      <c r="X48" s="132"/>
      <c r="Y48" s="132"/>
      <c r="Z48" s="132"/>
      <c r="AA48" s="132"/>
      <c r="AB48" s="132"/>
      <c r="AC48" s="186">
        <f t="shared" si="1"/>
        <v>0</v>
      </c>
      <c r="AD48" s="129"/>
      <c r="AE48" s="129"/>
      <c r="AF48" s="129"/>
      <c r="AG48" s="129"/>
      <c r="AH48" s="129"/>
      <c r="AI48" s="129"/>
      <c r="AJ48" s="129"/>
      <c r="AK48" s="129"/>
      <c r="AL48" s="129"/>
      <c r="AM48" s="129"/>
      <c r="AN48" s="129"/>
      <c r="AO48" s="129"/>
      <c r="AP48" s="189">
        <f t="shared" si="2"/>
        <v>0</v>
      </c>
    </row>
    <row r="49" spans="2:42" ht="13.35" customHeight="1">
      <c r="B49" s="1452"/>
      <c r="C49" s="133"/>
      <c r="D49" s="129"/>
      <c r="E49" s="129"/>
      <c r="F49" s="129"/>
      <c r="G49" s="129"/>
      <c r="H49" s="129"/>
      <c r="I49" s="129"/>
      <c r="J49" s="129"/>
      <c r="K49" s="129"/>
      <c r="L49" s="129"/>
      <c r="M49" s="129"/>
      <c r="N49" s="129"/>
      <c r="O49" s="130"/>
      <c r="P49" s="182">
        <f t="shared" si="0"/>
        <v>0</v>
      </c>
      <c r="Q49" s="131"/>
      <c r="R49" s="132"/>
      <c r="S49" s="132"/>
      <c r="T49" s="132"/>
      <c r="U49" s="132"/>
      <c r="V49" s="132"/>
      <c r="W49" s="132"/>
      <c r="X49" s="132"/>
      <c r="Y49" s="132"/>
      <c r="Z49" s="132"/>
      <c r="AA49" s="132"/>
      <c r="AB49" s="132"/>
      <c r="AC49" s="186">
        <f t="shared" si="1"/>
        <v>0</v>
      </c>
      <c r="AD49" s="129"/>
      <c r="AE49" s="129"/>
      <c r="AF49" s="129"/>
      <c r="AG49" s="129"/>
      <c r="AH49" s="129"/>
      <c r="AI49" s="129"/>
      <c r="AJ49" s="129"/>
      <c r="AK49" s="129"/>
      <c r="AL49" s="129"/>
      <c r="AM49" s="129"/>
      <c r="AN49" s="129"/>
      <c r="AO49" s="129"/>
      <c r="AP49" s="189">
        <f t="shared" si="2"/>
        <v>0</v>
      </c>
    </row>
    <row r="50" spans="2:42" ht="13.35" customHeight="1">
      <c r="B50" s="1452"/>
      <c r="C50" s="133"/>
      <c r="D50" s="129"/>
      <c r="E50" s="129"/>
      <c r="F50" s="129"/>
      <c r="G50" s="129"/>
      <c r="H50" s="129"/>
      <c r="I50" s="129"/>
      <c r="J50" s="129"/>
      <c r="K50" s="129"/>
      <c r="L50" s="129"/>
      <c r="M50" s="129"/>
      <c r="N50" s="129"/>
      <c r="O50" s="130"/>
      <c r="P50" s="182">
        <f t="shared" si="0"/>
        <v>0</v>
      </c>
      <c r="Q50" s="131"/>
      <c r="R50" s="132"/>
      <c r="S50" s="132"/>
      <c r="T50" s="132"/>
      <c r="U50" s="132"/>
      <c r="V50" s="132"/>
      <c r="W50" s="132"/>
      <c r="X50" s="132"/>
      <c r="Y50" s="132"/>
      <c r="Z50" s="132"/>
      <c r="AA50" s="132"/>
      <c r="AB50" s="132"/>
      <c r="AC50" s="186">
        <f t="shared" si="1"/>
        <v>0</v>
      </c>
      <c r="AD50" s="129"/>
      <c r="AE50" s="129"/>
      <c r="AF50" s="129"/>
      <c r="AG50" s="129"/>
      <c r="AH50" s="129"/>
      <c r="AI50" s="129"/>
      <c r="AJ50" s="129"/>
      <c r="AK50" s="129"/>
      <c r="AL50" s="129"/>
      <c r="AM50" s="129"/>
      <c r="AN50" s="129"/>
      <c r="AO50" s="129"/>
      <c r="AP50" s="189">
        <f t="shared" si="2"/>
        <v>0</v>
      </c>
    </row>
    <row r="51" spans="2:42" ht="13.35" customHeight="1">
      <c r="B51" s="1452"/>
      <c r="C51" s="133"/>
      <c r="D51" s="129"/>
      <c r="E51" s="129"/>
      <c r="F51" s="129"/>
      <c r="G51" s="129"/>
      <c r="H51" s="129"/>
      <c r="I51" s="129"/>
      <c r="J51" s="129"/>
      <c r="K51" s="129"/>
      <c r="L51" s="129"/>
      <c r="M51" s="129"/>
      <c r="N51" s="129"/>
      <c r="O51" s="130"/>
      <c r="P51" s="182">
        <f t="shared" si="0"/>
        <v>0</v>
      </c>
      <c r="Q51" s="131"/>
      <c r="R51" s="132"/>
      <c r="S51" s="132"/>
      <c r="T51" s="132"/>
      <c r="U51" s="132"/>
      <c r="V51" s="132"/>
      <c r="W51" s="132"/>
      <c r="X51" s="132"/>
      <c r="Y51" s="132"/>
      <c r="Z51" s="132"/>
      <c r="AA51" s="132"/>
      <c r="AB51" s="132"/>
      <c r="AC51" s="186">
        <f t="shared" si="1"/>
        <v>0</v>
      </c>
      <c r="AD51" s="129"/>
      <c r="AE51" s="129"/>
      <c r="AF51" s="129"/>
      <c r="AG51" s="129"/>
      <c r="AH51" s="129"/>
      <c r="AI51" s="129"/>
      <c r="AJ51" s="129"/>
      <c r="AK51" s="129"/>
      <c r="AL51" s="129"/>
      <c r="AM51" s="129"/>
      <c r="AN51" s="129"/>
      <c r="AO51" s="129"/>
      <c r="AP51" s="189">
        <f t="shared" si="2"/>
        <v>0</v>
      </c>
    </row>
    <row r="52" spans="2:42" ht="13.35" customHeight="1">
      <c r="B52" s="134" t="s">
        <v>321</v>
      </c>
      <c r="C52" s="139"/>
      <c r="D52" s="140"/>
      <c r="E52" s="140"/>
      <c r="F52" s="140"/>
      <c r="G52" s="140"/>
      <c r="H52" s="140"/>
      <c r="I52" s="140"/>
      <c r="J52" s="140"/>
      <c r="K52" s="140"/>
      <c r="L52" s="140"/>
      <c r="M52" s="140"/>
      <c r="N52" s="140"/>
      <c r="O52" s="141"/>
      <c r="P52" s="184">
        <f t="shared" si="0"/>
        <v>0</v>
      </c>
      <c r="Q52" s="142"/>
      <c r="R52" s="140"/>
      <c r="S52" s="140"/>
      <c r="T52" s="140"/>
      <c r="U52" s="140"/>
      <c r="V52" s="140"/>
      <c r="W52" s="140"/>
      <c r="X52" s="140"/>
      <c r="Y52" s="140"/>
      <c r="Z52" s="140"/>
      <c r="AA52" s="140"/>
      <c r="AB52" s="140"/>
      <c r="AC52" s="188">
        <f t="shared" si="1"/>
        <v>0</v>
      </c>
      <c r="AD52" s="140"/>
      <c r="AE52" s="140"/>
      <c r="AF52" s="140"/>
      <c r="AG52" s="140"/>
      <c r="AH52" s="140"/>
      <c r="AI52" s="140"/>
      <c r="AJ52" s="140"/>
      <c r="AK52" s="140"/>
      <c r="AL52" s="140"/>
      <c r="AM52" s="140"/>
      <c r="AN52" s="140"/>
      <c r="AO52" s="140"/>
      <c r="AP52" s="188">
        <f t="shared" si="2"/>
        <v>0</v>
      </c>
    </row>
    <row r="53" spans="2:42" ht="13.35" customHeight="1">
      <c r="B53" s="1452"/>
      <c r="C53" s="133"/>
      <c r="D53" s="129"/>
      <c r="E53" s="129"/>
      <c r="F53" s="129"/>
      <c r="G53" s="129"/>
      <c r="H53" s="129"/>
      <c r="I53" s="129"/>
      <c r="J53" s="129"/>
      <c r="K53" s="129"/>
      <c r="L53" s="129"/>
      <c r="M53" s="129"/>
      <c r="N53" s="129"/>
      <c r="O53" s="130"/>
      <c r="P53" s="182">
        <f t="shared" si="0"/>
        <v>0</v>
      </c>
      <c r="Q53" s="131"/>
      <c r="R53" s="132"/>
      <c r="S53" s="132"/>
      <c r="T53" s="132"/>
      <c r="U53" s="132"/>
      <c r="V53" s="132"/>
      <c r="W53" s="132"/>
      <c r="X53" s="132"/>
      <c r="Y53" s="132"/>
      <c r="Z53" s="132"/>
      <c r="AA53" s="132"/>
      <c r="AB53" s="132"/>
      <c r="AC53" s="186">
        <f t="shared" si="1"/>
        <v>0</v>
      </c>
      <c r="AD53" s="129"/>
      <c r="AE53" s="129"/>
      <c r="AF53" s="129"/>
      <c r="AG53" s="129"/>
      <c r="AH53" s="129"/>
      <c r="AI53" s="129"/>
      <c r="AJ53" s="129"/>
      <c r="AK53" s="129"/>
      <c r="AL53" s="129"/>
      <c r="AM53" s="129"/>
      <c r="AN53" s="129"/>
      <c r="AO53" s="129"/>
      <c r="AP53" s="189">
        <f t="shared" si="2"/>
        <v>0</v>
      </c>
    </row>
    <row r="54" spans="2:42" ht="13.35" customHeight="1">
      <c r="B54" s="1452"/>
      <c r="C54" s="133"/>
      <c r="D54" s="129"/>
      <c r="E54" s="129"/>
      <c r="F54" s="129"/>
      <c r="G54" s="129"/>
      <c r="H54" s="129"/>
      <c r="I54" s="129"/>
      <c r="J54" s="129"/>
      <c r="K54" s="129"/>
      <c r="L54" s="129"/>
      <c r="M54" s="129"/>
      <c r="N54" s="129"/>
      <c r="O54" s="130"/>
      <c r="P54" s="182">
        <f t="shared" si="0"/>
        <v>0</v>
      </c>
      <c r="Q54" s="131"/>
      <c r="R54" s="132"/>
      <c r="S54" s="132"/>
      <c r="T54" s="132"/>
      <c r="U54" s="132"/>
      <c r="V54" s="132"/>
      <c r="W54" s="132"/>
      <c r="X54" s="132"/>
      <c r="Y54" s="132"/>
      <c r="Z54" s="132"/>
      <c r="AA54" s="132"/>
      <c r="AB54" s="132"/>
      <c r="AC54" s="186">
        <f t="shared" si="1"/>
        <v>0</v>
      </c>
      <c r="AD54" s="129"/>
      <c r="AE54" s="129"/>
      <c r="AF54" s="129"/>
      <c r="AG54" s="129"/>
      <c r="AH54" s="129"/>
      <c r="AI54" s="129"/>
      <c r="AJ54" s="129"/>
      <c r="AK54" s="129"/>
      <c r="AL54" s="129"/>
      <c r="AM54" s="129"/>
      <c r="AN54" s="129"/>
      <c r="AO54" s="129"/>
      <c r="AP54" s="189">
        <f t="shared" si="2"/>
        <v>0</v>
      </c>
    </row>
    <row r="55" spans="2:42" ht="13.35" customHeight="1">
      <c r="B55" s="1452"/>
      <c r="C55" s="133"/>
      <c r="D55" s="129"/>
      <c r="E55" s="129"/>
      <c r="F55" s="129"/>
      <c r="G55" s="129"/>
      <c r="H55" s="129"/>
      <c r="I55" s="129"/>
      <c r="J55" s="129"/>
      <c r="K55" s="129"/>
      <c r="L55" s="129"/>
      <c r="M55" s="129"/>
      <c r="N55" s="129"/>
      <c r="O55" s="130"/>
      <c r="P55" s="182">
        <f t="shared" si="0"/>
        <v>0</v>
      </c>
      <c r="Q55" s="131"/>
      <c r="R55" s="132"/>
      <c r="S55" s="132"/>
      <c r="T55" s="132"/>
      <c r="U55" s="132"/>
      <c r="V55" s="132"/>
      <c r="W55" s="132"/>
      <c r="X55" s="132"/>
      <c r="Y55" s="132"/>
      <c r="Z55" s="132"/>
      <c r="AA55" s="132"/>
      <c r="AB55" s="132"/>
      <c r="AC55" s="186">
        <f t="shared" si="1"/>
        <v>0</v>
      </c>
      <c r="AD55" s="129"/>
      <c r="AE55" s="129"/>
      <c r="AF55" s="129"/>
      <c r="AG55" s="129"/>
      <c r="AH55" s="129"/>
      <c r="AI55" s="129"/>
      <c r="AJ55" s="129"/>
      <c r="AK55" s="129"/>
      <c r="AL55" s="129"/>
      <c r="AM55" s="129"/>
      <c r="AN55" s="129"/>
      <c r="AO55" s="129"/>
      <c r="AP55" s="189">
        <f t="shared" si="2"/>
        <v>0</v>
      </c>
    </row>
    <row r="56" spans="2:42" ht="13.35" customHeight="1">
      <c r="B56" s="1452"/>
      <c r="C56" s="133"/>
      <c r="D56" s="129"/>
      <c r="E56" s="129"/>
      <c r="F56" s="129"/>
      <c r="G56" s="129"/>
      <c r="H56" s="129"/>
      <c r="I56" s="129"/>
      <c r="J56" s="129"/>
      <c r="K56" s="129"/>
      <c r="L56" s="129"/>
      <c r="M56" s="129"/>
      <c r="N56" s="129"/>
      <c r="O56" s="130"/>
      <c r="P56" s="182">
        <f t="shared" si="0"/>
        <v>0</v>
      </c>
      <c r="Q56" s="131"/>
      <c r="R56" s="132"/>
      <c r="S56" s="132"/>
      <c r="T56" s="132"/>
      <c r="U56" s="132"/>
      <c r="V56" s="132"/>
      <c r="W56" s="132"/>
      <c r="X56" s="132"/>
      <c r="Y56" s="132"/>
      <c r="Z56" s="132"/>
      <c r="AA56" s="132"/>
      <c r="AB56" s="132"/>
      <c r="AC56" s="186">
        <f t="shared" si="1"/>
        <v>0</v>
      </c>
      <c r="AD56" s="129"/>
      <c r="AE56" s="129"/>
      <c r="AF56" s="129"/>
      <c r="AG56" s="129"/>
      <c r="AH56" s="129"/>
      <c r="AI56" s="129"/>
      <c r="AJ56" s="129"/>
      <c r="AK56" s="129"/>
      <c r="AL56" s="129"/>
      <c r="AM56" s="129"/>
      <c r="AN56" s="129"/>
      <c r="AO56" s="129"/>
      <c r="AP56" s="189">
        <f t="shared" si="2"/>
        <v>0</v>
      </c>
    </row>
    <row r="57" spans="2:42" ht="13.35" customHeight="1">
      <c r="B57" s="1452"/>
      <c r="C57" s="133"/>
      <c r="D57" s="129"/>
      <c r="E57" s="129"/>
      <c r="F57" s="129"/>
      <c r="G57" s="129"/>
      <c r="H57" s="129"/>
      <c r="I57" s="129"/>
      <c r="J57" s="129"/>
      <c r="K57" s="129"/>
      <c r="L57" s="129"/>
      <c r="M57" s="129"/>
      <c r="N57" s="129"/>
      <c r="O57" s="130"/>
      <c r="P57" s="182">
        <f t="shared" si="0"/>
        <v>0</v>
      </c>
      <c r="Q57" s="131"/>
      <c r="R57" s="132"/>
      <c r="S57" s="132"/>
      <c r="T57" s="132"/>
      <c r="U57" s="132"/>
      <c r="V57" s="132"/>
      <c r="W57" s="132"/>
      <c r="X57" s="132"/>
      <c r="Y57" s="132"/>
      <c r="Z57" s="132"/>
      <c r="AA57" s="132"/>
      <c r="AB57" s="132"/>
      <c r="AC57" s="186">
        <f t="shared" si="1"/>
        <v>0</v>
      </c>
      <c r="AD57" s="129"/>
      <c r="AE57" s="129"/>
      <c r="AF57" s="129"/>
      <c r="AG57" s="129"/>
      <c r="AH57" s="129"/>
      <c r="AI57" s="129"/>
      <c r="AJ57" s="129"/>
      <c r="AK57" s="129"/>
      <c r="AL57" s="129"/>
      <c r="AM57" s="129"/>
      <c r="AN57" s="129"/>
      <c r="AO57" s="129"/>
      <c r="AP57" s="189">
        <f t="shared" si="2"/>
        <v>0</v>
      </c>
    </row>
    <row r="58" spans="2:42" ht="13.35" customHeight="1">
      <c r="B58" s="1452"/>
      <c r="C58" s="133"/>
      <c r="D58" s="129"/>
      <c r="E58" s="129"/>
      <c r="F58" s="129"/>
      <c r="G58" s="129"/>
      <c r="H58" s="129"/>
      <c r="I58" s="129"/>
      <c r="J58" s="129"/>
      <c r="K58" s="129"/>
      <c r="L58" s="129"/>
      <c r="M58" s="129"/>
      <c r="N58" s="129"/>
      <c r="O58" s="130"/>
      <c r="P58" s="182">
        <f t="shared" si="0"/>
        <v>0</v>
      </c>
      <c r="Q58" s="131"/>
      <c r="R58" s="132"/>
      <c r="S58" s="132"/>
      <c r="T58" s="132"/>
      <c r="U58" s="132"/>
      <c r="V58" s="132"/>
      <c r="W58" s="132"/>
      <c r="X58" s="132"/>
      <c r="Y58" s="132"/>
      <c r="Z58" s="132"/>
      <c r="AA58" s="132"/>
      <c r="AB58" s="132"/>
      <c r="AC58" s="186">
        <f t="shared" si="1"/>
        <v>0</v>
      </c>
      <c r="AD58" s="129"/>
      <c r="AE58" s="129"/>
      <c r="AF58" s="129"/>
      <c r="AG58" s="129"/>
      <c r="AH58" s="129"/>
      <c r="AI58" s="129"/>
      <c r="AJ58" s="129"/>
      <c r="AK58" s="129"/>
      <c r="AL58" s="129"/>
      <c r="AM58" s="129"/>
      <c r="AN58" s="129"/>
      <c r="AO58" s="129"/>
      <c r="AP58" s="189">
        <f t="shared" si="2"/>
        <v>0</v>
      </c>
    </row>
    <row r="59" spans="2:42" ht="13.35" customHeight="1">
      <c r="B59" s="1452"/>
      <c r="C59" s="133"/>
      <c r="D59" s="129"/>
      <c r="E59" s="129"/>
      <c r="F59" s="129"/>
      <c r="G59" s="129"/>
      <c r="H59" s="129"/>
      <c r="I59" s="129"/>
      <c r="J59" s="129"/>
      <c r="K59" s="129"/>
      <c r="L59" s="129"/>
      <c r="M59" s="129"/>
      <c r="N59" s="129"/>
      <c r="O59" s="130"/>
      <c r="P59" s="182">
        <f t="shared" si="0"/>
        <v>0</v>
      </c>
      <c r="Q59" s="131"/>
      <c r="R59" s="132"/>
      <c r="S59" s="132"/>
      <c r="T59" s="132"/>
      <c r="U59" s="132"/>
      <c r="V59" s="132"/>
      <c r="W59" s="132"/>
      <c r="X59" s="132"/>
      <c r="Y59" s="132"/>
      <c r="Z59" s="132"/>
      <c r="AA59" s="132"/>
      <c r="AB59" s="132"/>
      <c r="AC59" s="186">
        <f t="shared" si="1"/>
        <v>0</v>
      </c>
      <c r="AD59" s="129"/>
      <c r="AE59" s="129"/>
      <c r="AF59" s="129"/>
      <c r="AG59" s="129"/>
      <c r="AH59" s="129"/>
      <c r="AI59" s="129"/>
      <c r="AJ59" s="129"/>
      <c r="AK59" s="129"/>
      <c r="AL59" s="129"/>
      <c r="AM59" s="129"/>
      <c r="AN59" s="129"/>
      <c r="AO59" s="129"/>
      <c r="AP59" s="189">
        <f t="shared" si="2"/>
        <v>0</v>
      </c>
    </row>
    <row r="60" spans="2:42" ht="13.35" customHeight="1">
      <c r="B60" s="1452"/>
      <c r="C60" s="133"/>
      <c r="D60" s="129"/>
      <c r="E60" s="129"/>
      <c r="F60" s="129"/>
      <c r="G60" s="129"/>
      <c r="H60" s="129"/>
      <c r="I60" s="129"/>
      <c r="J60" s="129"/>
      <c r="K60" s="129"/>
      <c r="L60" s="129"/>
      <c r="M60" s="129"/>
      <c r="N60" s="129"/>
      <c r="O60" s="130"/>
      <c r="P60" s="182">
        <f t="shared" si="0"/>
        <v>0</v>
      </c>
      <c r="Q60" s="131"/>
      <c r="R60" s="132"/>
      <c r="S60" s="132"/>
      <c r="T60" s="132"/>
      <c r="U60" s="132"/>
      <c r="V60" s="132"/>
      <c r="W60" s="132"/>
      <c r="X60" s="132"/>
      <c r="Y60" s="132"/>
      <c r="Z60" s="132"/>
      <c r="AA60" s="132"/>
      <c r="AB60" s="132"/>
      <c r="AC60" s="186">
        <f t="shared" si="1"/>
        <v>0</v>
      </c>
      <c r="AD60" s="129"/>
      <c r="AE60" s="129"/>
      <c r="AF60" s="129"/>
      <c r="AG60" s="129"/>
      <c r="AH60" s="129"/>
      <c r="AI60" s="129"/>
      <c r="AJ60" s="129"/>
      <c r="AK60" s="129"/>
      <c r="AL60" s="129"/>
      <c r="AM60" s="129"/>
      <c r="AN60" s="129"/>
      <c r="AO60" s="129"/>
      <c r="AP60" s="189">
        <f t="shared" si="2"/>
        <v>0</v>
      </c>
    </row>
    <row r="61" spans="2:42" ht="13.35" customHeight="1">
      <c r="B61" s="1452"/>
      <c r="C61" s="133"/>
      <c r="D61" s="129"/>
      <c r="E61" s="129"/>
      <c r="F61" s="129"/>
      <c r="G61" s="129"/>
      <c r="H61" s="129"/>
      <c r="I61" s="129"/>
      <c r="J61" s="129"/>
      <c r="K61" s="129"/>
      <c r="L61" s="129"/>
      <c r="M61" s="129"/>
      <c r="N61" s="129"/>
      <c r="O61" s="130"/>
      <c r="P61" s="182">
        <f t="shared" si="0"/>
        <v>0</v>
      </c>
      <c r="Q61" s="131"/>
      <c r="R61" s="132"/>
      <c r="S61" s="132"/>
      <c r="T61" s="132"/>
      <c r="U61" s="132"/>
      <c r="V61" s="132"/>
      <c r="W61" s="132"/>
      <c r="X61" s="132"/>
      <c r="Y61" s="132"/>
      <c r="Z61" s="132"/>
      <c r="AA61" s="132"/>
      <c r="AB61" s="132"/>
      <c r="AC61" s="186">
        <f t="shared" si="1"/>
        <v>0</v>
      </c>
      <c r="AD61" s="129"/>
      <c r="AE61" s="129"/>
      <c r="AF61" s="129"/>
      <c r="AG61" s="129"/>
      <c r="AH61" s="129"/>
      <c r="AI61" s="129"/>
      <c r="AJ61" s="129"/>
      <c r="AK61" s="129"/>
      <c r="AL61" s="129"/>
      <c r="AM61" s="129"/>
      <c r="AN61" s="129"/>
      <c r="AO61" s="129"/>
      <c r="AP61" s="189">
        <f t="shared" si="2"/>
        <v>0</v>
      </c>
    </row>
    <row r="62" spans="2:42">
      <c r="B62" s="143" t="s">
        <v>322</v>
      </c>
      <c r="C62" s="144"/>
      <c r="D62" s="136"/>
      <c r="E62" s="136"/>
      <c r="F62" s="136"/>
      <c r="G62" s="136"/>
      <c r="H62" s="136"/>
      <c r="I62" s="136"/>
      <c r="J62" s="136"/>
      <c r="K62" s="136"/>
      <c r="L62" s="136"/>
      <c r="M62" s="136"/>
      <c r="N62" s="136"/>
      <c r="O62" s="137"/>
      <c r="P62" s="183">
        <f t="shared" si="0"/>
        <v>0</v>
      </c>
      <c r="Q62" s="138"/>
      <c r="R62" s="136"/>
      <c r="S62" s="136"/>
      <c r="T62" s="136"/>
      <c r="U62" s="136"/>
      <c r="V62" s="136"/>
      <c r="W62" s="136"/>
      <c r="X62" s="136"/>
      <c r="Y62" s="136"/>
      <c r="Z62" s="136"/>
      <c r="AA62" s="136"/>
      <c r="AB62" s="136"/>
      <c r="AC62" s="187">
        <f t="shared" si="1"/>
        <v>0</v>
      </c>
      <c r="AD62" s="136"/>
      <c r="AE62" s="136"/>
      <c r="AF62" s="136"/>
      <c r="AG62" s="136"/>
      <c r="AH62" s="136"/>
      <c r="AI62" s="136"/>
      <c r="AJ62" s="136"/>
      <c r="AK62" s="136"/>
      <c r="AL62" s="136"/>
      <c r="AM62" s="136"/>
      <c r="AN62" s="136"/>
      <c r="AO62" s="136"/>
      <c r="AP62" s="187">
        <f t="shared" si="2"/>
        <v>0</v>
      </c>
    </row>
    <row r="63" spans="2:42">
      <c r="B63" s="1452"/>
      <c r="C63" s="128"/>
      <c r="D63" s="129"/>
      <c r="E63" s="129"/>
      <c r="F63" s="129"/>
      <c r="G63" s="129"/>
      <c r="H63" s="129"/>
      <c r="I63" s="129"/>
      <c r="J63" s="129"/>
      <c r="K63" s="129"/>
      <c r="L63" s="129"/>
      <c r="M63" s="129"/>
      <c r="N63" s="129"/>
      <c r="O63" s="130"/>
      <c r="P63" s="182">
        <f t="shared" si="0"/>
        <v>0</v>
      </c>
      <c r="Q63" s="131"/>
      <c r="R63" s="132"/>
      <c r="S63" s="132"/>
      <c r="T63" s="132"/>
      <c r="U63" s="132"/>
      <c r="V63" s="132"/>
      <c r="W63" s="132"/>
      <c r="X63" s="132"/>
      <c r="Y63" s="132"/>
      <c r="Z63" s="132"/>
      <c r="AA63" s="132"/>
      <c r="AB63" s="132"/>
      <c r="AC63" s="186">
        <f t="shared" si="1"/>
        <v>0</v>
      </c>
      <c r="AD63" s="129"/>
      <c r="AE63" s="129"/>
      <c r="AF63" s="129"/>
      <c r="AG63" s="129"/>
      <c r="AH63" s="129"/>
      <c r="AI63" s="129"/>
      <c r="AJ63" s="129"/>
      <c r="AK63" s="129"/>
      <c r="AL63" s="129"/>
      <c r="AM63" s="129"/>
      <c r="AN63" s="129"/>
      <c r="AO63" s="129"/>
      <c r="AP63" s="189">
        <f t="shared" si="2"/>
        <v>0</v>
      </c>
    </row>
    <row r="64" spans="2:42">
      <c r="B64" s="1452"/>
      <c r="C64" s="128"/>
      <c r="D64" s="129"/>
      <c r="E64" s="129"/>
      <c r="F64" s="129"/>
      <c r="G64" s="129"/>
      <c r="H64" s="129"/>
      <c r="I64" s="129"/>
      <c r="J64" s="129"/>
      <c r="K64" s="129"/>
      <c r="L64" s="129"/>
      <c r="M64" s="129"/>
      <c r="N64" s="129"/>
      <c r="O64" s="130"/>
      <c r="P64" s="182">
        <f t="shared" si="0"/>
        <v>0</v>
      </c>
      <c r="Q64" s="131"/>
      <c r="R64" s="132"/>
      <c r="S64" s="132"/>
      <c r="T64" s="132"/>
      <c r="U64" s="132"/>
      <c r="V64" s="132"/>
      <c r="W64" s="132"/>
      <c r="X64" s="132"/>
      <c r="Y64" s="132"/>
      <c r="Z64" s="132"/>
      <c r="AA64" s="132"/>
      <c r="AB64" s="132"/>
      <c r="AC64" s="186">
        <f t="shared" si="1"/>
        <v>0</v>
      </c>
      <c r="AD64" s="129"/>
      <c r="AE64" s="129"/>
      <c r="AF64" s="129"/>
      <c r="AG64" s="129"/>
      <c r="AH64" s="129"/>
      <c r="AI64" s="129"/>
      <c r="AJ64" s="129"/>
      <c r="AK64" s="129"/>
      <c r="AL64" s="129"/>
      <c r="AM64" s="129"/>
      <c r="AN64" s="129"/>
      <c r="AO64" s="129"/>
      <c r="AP64" s="189">
        <f t="shared" si="2"/>
        <v>0</v>
      </c>
    </row>
    <row r="65" spans="2:42">
      <c r="B65" s="1452"/>
      <c r="C65" s="128"/>
      <c r="D65" s="129"/>
      <c r="E65" s="129"/>
      <c r="F65" s="129"/>
      <c r="G65" s="129"/>
      <c r="H65" s="129"/>
      <c r="I65" s="129"/>
      <c r="J65" s="129"/>
      <c r="K65" s="129"/>
      <c r="L65" s="129"/>
      <c r="M65" s="129"/>
      <c r="N65" s="129"/>
      <c r="O65" s="130"/>
      <c r="P65" s="182">
        <f t="shared" si="0"/>
        <v>0</v>
      </c>
      <c r="Q65" s="131"/>
      <c r="R65" s="132"/>
      <c r="S65" s="132"/>
      <c r="T65" s="132"/>
      <c r="U65" s="132"/>
      <c r="V65" s="132"/>
      <c r="W65" s="132"/>
      <c r="X65" s="132"/>
      <c r="Y65" s="132"/>
      <c r="Z65" s="132"/>
      <c r="AA65" s="132"/>
      <c r="AB65" s="132"/>
      <c r="AC65" s="186">
        <f t="shared" si="1"/>
        <v>0</v>
      </c>
      <c r="AD65" s="129"/>
      <c r="AE65" s="129"/>
      <c r="AF65" s="129"/>
      <c r="AG65" s="129"/>
      <c r="AH65" s="129"/>
      <c r="AI65" s="129"/>
      <c r="AJ65" s="129"/>
      <c r="AK65" s="129"/>
      <c r="AL65" s="129"/>
      <c r="AM65" s="129"/>
      <c r="AN65" s="129"/>
      <c r="AO65" s="129"/>
      <c r="AP65" s="189">
        <f t="shared" si="2"/>
        <v>0</v>
      </c>
    </row>
    <row r="66" spans="2:42">
      <c r="B66" s="1452"/>
      <c r="C66" s="133"/>
      <c r="D66" s="129"/>
      <c r="E66" s="129"/>
      <c r="F66" s="129"/>
      <c r="G66" s="129"/>
      <c r="H66" s="129"/>
      <c r="I66" s="129"/>
      <c r="J66" s="129"/>
      <c r="K66" s="129"/>
      <c r="L66" s="129"/>
      <c r="M66" s="129"/>
      <c r="N66" s="129"/>
      <c r="O66" s="130"/>
      <c r="P66" s="182">
        <f t="shared" si="0"/>
        <v>0</v>
      </c>
      <c r="Q66" s="131"/>
      <c r="R66" s="132"/>
      <c r="S66" s="132"/>
      <c r="T66" s="132"/>
      <c r="U66" s="132"/>
      <c r="V66" s="132"/>
      <c r="W66" s="132"/>
      <c r="X66" s="132"/>
      <c r="Y66" s="132"/>
      <c r="Z66" s="132"/>
      <c r="AA66" s="132"/>
      <c r="AB66" s="132"/>
      <c r="AC66" s="186">
        <f t="shared" si="1"/>
        <v>0</v>
      </c>
      <c r="AD66" s="129"/>
      <c r="AE66" s="129"/>
      <c r="AF66" s="129"/>
      <c r="AG66" s="129"/>
      <c r="AH66" s="129"/>
      <c r="AI66" s="129"/>
      <c r="AJ66" s="129"/>
      <c r="AK66" s="129"/>
      <c r="AL66" s="129"/>
      <c r="AM66" s="129"/>
      <c r="AN66" s="129"/>
      <c r="AO66" s="129"/>
      <c r="AP66" s="189">
        <f t="shared" si="2"/>
        <v>0</v>
      </c>
    </row>
    <row r="67" spans="2:42">
      <c r="B67" s="1452"/>
      <c r="C67" s="133"/>
      <c r="D67" s="129"/>
      <c r="E67" s="129"/>
      <c r="F67" s="129"/>
      <c r="G67" s="129"/>
      <c r="H67" s="129"/>
      <c r="I67" s="129"/>
      <c r="J67" s="129"/>
      <c r="K67" s="129"/>
      <c r="L67" s="129"/>
      <c r="M67" s="129"/>
      <c r="N67" s="129"/>
      <c r="O67" s="130"/>
      <c r="P67" s="182">
        <f t="shared" si="0"/>
        <v>0</v>
      </c>
      <c r="Q67" s="131"/>
      <c r="R67" s="132"/>
      <c r="S67" s="132"/>
      <c r="T67" s="132"/>
      <c r="U67" s="132"/>
      <c r="V67" s="132"/>
      <c r="W67" s="132"/>
      <c r="X67" s="132"/>
      <c r="Y67" s="132"/>
      <c r="Z67" s="132"/>
      <c r="AA67" s="132"/>
      <c r="AB67" s="132"/>
      <c r="AC67" s="186">
        <f t="shared" si="1"/>
        <v>0</v>
      </c>
      <c r="AD67" s="129"/>
      <c r="AE67" s="129"/>
      <c r="AF67" s="129"/>
      <c r="AG67" s="129"/>
      <c r="AH67" s="129"/>
      <c r="AI67" s="129"/>
      <c r="AJ67" s="129"/>
      <c r="AK67" s="129"/>
      <c r="AL67" s="129"/>
      <c r="AM67" s="129"/>
      <c r="AN67" s="129"/>
      <c r="AO67" s="129"/>
      <c r="AP67" s="189">
        <f t="shared" si="2"/>
        <v>0</v>
      </c>
    </row>
    <row r="68" spans="2:42">
      <c r="B68" s="1452"/>
      <c r="C68" s="133"/>
      <c r="D68" s="129"/>
      <c r="E68" s="129"/>
      <c r="F68" s="129"/>
      <c r="G68" s="129"/>
      <c r="H68" s="129"/>
      <c r="I68" s="129"/>
      <c r="J68" s="129"/>
      <c r="K68" s="129"/>
      <c r="L68" s="129"/>
      <c r="M68" s="129"/>
      <c r="N68" s="129"/>
      <c r="O68" s="130"/>
      <c r="P68" s="182">
        <f t="shared" si="0"/>
        <v>0</v>
      </c>
      <c r="Q68" s="131"/>
      <c r="R68" s="132"/>
      <c r="S68" s="132"/>
      <c r="T68" s="132"/>
      <c r="U68" s="132"/>
      <c r="V68" s="132"/>
      <c r="W68" s="132"/>
      <c r="X68" s="132"/>
      <c r="Y68" s="132"/>
      <c r="Z68" s="132"/>
      <c r="AA68" s="132"/>
      <c r="AB68" s="132"/>
      <c r="AC68" s="186">
        <f t="shared" si="1"/>
        <v>0</v>
      </c>
      <c r="AD68" s="129"/>
      <c r="AE68" s="129"/>
      <c r="AF68" s="129"/>
      <c r="AG68" s="129"/>
      <c r="AH68" s="129"/>
      <c r="AI68" s="129"/>
      <c r="AJ68" s="129"/>
      <c r="AK68" s="129"/>
      <c r="AL68" s="129"/>
      <c r="AM68" s="129"/>
      <c r="AN68" s="129"/>
      <c r="AO68" s="129"/>
      <c r="AP68" s="189">
        <f t="shared" si="2"/>
        <v>0</v>
      </c>
    </row>
    <row r="69" spans="2:42">
      <c r="B69" s="1452"/>
      <c r="C69" s="133"/>
      <c r="D69" s="129"/>
      <c r="E69" s="129"/>
      <c r="F69" s="129"/>
      <c r="G69" s="129"/>
      <c r="H69" s="129"/>
      <c r="I69" s="129"/>
      <c r="J69" s="129"/>
      <c r="K69" s="129"/>
      <c r="L69" s="129"/>
      <c r="M69" s="129"/>
      <c r="N69" s="129"/>
      <c r="O69" s="130"/>
      <c r="P69" s="182">
        <f t="shared" si="0"/>
        <v>0</v>
      </c>
      <c r="Q69" s="131"/>
      <c r="R69" s="132"/>
      <c r="S69" s="132"/>
      <c r="T69" s="132"/>
      <c r="U69" s="132"/>
      <c r="V69" s="132"/>
      <c r="W69" s="132"/>
      <c r="X69" s="132"/>
      <c r="Y69" s="132"/>
      <c r="Z69" s="132"/>
      <c r="AA69" s="132"/>
      <c r="AB69" s="132"/>
      <c r="AC69" s="186">
        <f t="shared" si="1"/>
        <v>0</v>
      </c>
      <c r="AD69" s="129"/>
      <c r="AE69" s="129"/>
      <c r="AF69" s="129"/>
      <c r="AG69" s="129"/>
      <c r="AH69" s="129"/>
      <c r="AI69" s="129"/>
      <c r="AJ69" s="129"/>
      <c r="AK69" s="129"/>
      <c r="AL69" s="129"/>
      <c r="AM69" s="129"/>
      <c r="AN69" s="129"/>
      <c r="AO69" s="129"/>
      <c r="AP69" s="189">
        <f t="shared" si="2"/>
        <v>0</v>
      </c>
    </row>
    <row r="70" spans="2:42">
      <c r="B70" s="1452"/>
      <c r="C70" s="133"/>
      <c r="D70" s="129"/>
      <c r="E70" s="129"/>
      <c r="F70" s="129"/>
      <c r="G70" s="129"/>
      <c r="H70" s="129"/>
      <c r="I70" s="129"/>
      <c r="J70" s="129"/>
      <c r="K70" s="129"/>
      <c r="L70" s="129"/>
      <c r="M70" s="129"/>
      <c r="N70" s="129"/>
      <c r="O70" s="130"/>
      <c r="P70" s="182">
        <f t="shared" si="0"/>
        <v>0</v>
      </c>
      <c r="Q70" s="131"/>
      <c r="R70" s="132"/>
      <c r="S70" s="132"/>
      <c r="T70" s="132"/>
      <c r="U70" s="132"/>
      <c r="V70" s="132"/>
      <c r="W70" s="132"/>
      <c r="X70" s="132"/>
      <c r="Y70" s="132"/>
      <c r="Z70" s="132"/>
      <c r="AA70" s="132"/>
      <c r="AB70" s="132"/>
      <c r="AC70" s="186">
        <f t="shared" si="1"/>
        <v>0</v>
      </c>
      <c r="AD70" s="129"/>
      <c r="AE70" s="129"/>
      <c r="AF70" s="129"/>
      <c r="AG70" s="129"/>
      <c r="AH70" s="129"/>
      <c r="AI70" s="129"/>
      <c r="AJ70" s="129"/>
      <c r="AK70" s="129"/>
      <c r="AL70" s="129"/>
      <c r="AM70" s="129"/>
      <c r="AN70" s="129"/>
      <c r="AO70" s="129"/>
      <c r="AP70" s="189">
        <f t="shared" si="2"/>
        <v>0</v>
      </c>
    </row>
    <row r="71" spans="2:42">
      <c r="B71" s="1452"/>
      <c r="C71" s="133"/>
      <c r="D71" s="129"/>
      <c r="E71" s="129"/>
      <c r="F71" s="129"/>
      <c r="G71" s="129"/>
      <c r="H71" s="129"/>
      <c r="I71" s="129"/>
      <c r="J71" s="129"/>
      <c r="K71" s="129"/>
      <c r="L71" s="129"/>
      <c r="M71" s="129"/>
      <c r="N71" s="129"/>
      <c r="O71" s="130"/>
      <c r="P71" s="182">
        <f t="shared" si="0"/>
        <v>0</v>
      </c>
      <c r="Q71" s="131"/>
      <c r="R71" s="132"/>
      <c r="S71" s="132"/>
      <c r="T71" s="132"/>
      <c r="U71" s="132"/>
      <c r="V71" s="132"/>
      <c r="W71" s="132"/>
      <c r="X71" s="132"/>
      <c r="Y71" s="132"/>
      <c r="Z71" s="132"/>
      <c r="AA71" s="132"/>
      <c r="AB71" s="132"/>
      <c r="AC71" s="186">
        <f t="shared" si="1"/>
        <v>0</v>
      </c>
      <c r="AD71" s="129"/>
      <c r="AE71" s="129"/>
      <c r="AF71" s="129"/>
      <c r="AG71" s="129"/>
      <c r="AH71" s="129"/>
      <c r="AI71" s="129"/>
      <c r="AJ71" s="129"/>
      <c r="AK71" s="129"/>
      <c r="AL71" s="129"/>
      <c r="AM71" s="129"/>
      <c r="AN71" s="129"/>
      <c r="AO71" s="129"/>
      <c r="AP71" s="189">
        <f t="shared" si="2"/>
        <v>0</v>
      </c>
    </row>
    <row r="72" spans="2:42">
      <c r="B72" s="143" t="s">
        <v>323</v>
      </c>
      <c r="C72" s="145"/>
      <c r="D72" s="136"/>
      <c r="E72" s="136"/>
      <c r="F72" s="136"/>
      <c r="G72" s="136"/>
      <c r="H72" s="136"/>
      <c r="I72" s="136"/>
      <c r="J72" s="136"/>
      <c r="K72" s="136"/>
      <c r="L72" s="136"/>
      <c r="M72" s="136"/>
      <c r="N72" s="136"/>
      <c r="O72" s="137"/>
      <c r="P72" s="183">
        <f t="shared" si="0"/>
        <v>0</v>
      </c>
      <c r="Q72" s="138"/>
      <c r="R72" s="136"/>
      <c r="S72" s="136"/>
      <c r="T72" s="136"/>
      <c r="U72" s="136"/>
      <c r="V72" s="136"/>
      <c r="W72" s="136"/>
      <c r="X72" s="136"/>
      <c r="Y72" s="136"/>
      <c r="Z72" s="136"/>
      <c r="AA72" s="136"/>
      <c r="AB72" s="136"/>
      <c r="AC72" s="187">
        <f t="shared" si="1"/>
        <v>0</v>
      </c>
      <c r="AD72" s="136"/>
      <c r="AE72" s="136"/>
      <c r="AF72" s="136"/>
      <c r="AG72" s="136"/>
      <c r="AH72" s="136"/>
      <c r="AI72" s="136"/>
      <c r="AJ72" s="136"/>
      <c r="AK72" s="136"/>
      <c r="AL72" s="136"/>
      <c r="AM72" s="136"/>
      <c r="AN72" s="136"/>
      <c r="AO72" s="136"/>
      <c r="AP72" s="187">
        <f t="shared" si="2"/>
        <v>0</v>
      </c>
    </row>
    <row r="73" spans="2:42">
      <c r="B73" s="1452"/>
      <c r="C73" s="128"/>
      <c r="D73" s="129"/>
      <c r="E73" s="129"/>
      <c r="F73" s="129"/>
      <c r="G73" s="129"/>
      <c r="H73" s="129"/>
      <c r="I73" s="129"/>
      <c r="J73" s="129"/>
      <c r="K73" s="129"/>
      <c r="L73" s="129"/>
      <c r="M73" s="129"/>
      <c r="N73" s="129"/>
      <c r="O73" s="130"/>
      <c r="P73" s="182">
        <f t="shared" si="0"/>
        <v>0</v>
      </c>
      <c r="Q73" s="131"/>
      <c r="R73" s="132"/>
      <c r="S73" s="132"/>
      <c r="T73" s="132"/>
      <c r="U73" s="132"/>
      <c r="V73" s="132"/>
      <c r="W73" s="132"/>
      <c r="X73" s="132"/>
      <c r="Y73" s="132"/>
      <c r="Z73" s="132"/>
      <c r="AA73" s="132"/>
      <c r="AB73" s="132"/>
      <c r="AC73" s="186">
        <f t="shared" si="1"/>
        <v>0</v>
      </c>
      <c r="AD73" s="129"/>
      <c r="AE73" s="129"/>
      <c r="AF73" s="129"/>
      <c r="AG73" s="129"/>
      <c r="AH73" s="129"/>
      <c r="AI73" s="129"/>
      <c r="AJ73" s="129"/>
      <c r="AK73" s="129"/>
      <c r="AL73" s="129"/>
      <c r="AM73" s="129"/>
      <c r="AN73" s="129"/>
      <c r="AO73" s="129"/>
      <c r="AP73" s="189">
        <f t="shared" si="2"/>
        <v>0</v>
      </c>
    </row>
    <row r="74" spans="2:42">
      <c r="B74" s="1452"/>
      <c r="C74" s="128"/>
      <c r="D74" s="129"/>
      <c r="E74" s="129"/>
      <c r="F74" s="129"/>
      <c r="G74" s="129"/>
      <c r="H74" s="129"/>
      <c r="I74" s="129"/>
      <c r="J74" s="129"/>
      <c r="K74" s="129"/>
      <c r="L74" s="129"/>
      <c r="M74" s="129"/>
      <c r="N74" s="129"/>
      <c r="O74" s="130"/>
      <c r="P74" s="182">
        <f t="shared" si="0"/>
        <v>0</v>
      </c>
      <c r="Q74" s="131"/>
      <c r="R74" s="132"/>
      <c r="S74" s="132"/>
      <c r="T74" s="132"/>
      <c r="U74" s="132"/>
      <c r="V74" s="132"/>
      <c r="W74" s="132"/>
      <c r="X74" s="132"/>
      <c r="Y74" s="132"/>
      <c r="Z74" s="132"/>
      <c r="AA74" s="132"/>
      <c r="AB74" s="132"/>
      <c r="AC74" s="186">
        <f t="shared" si="1"/>
        <v>0</v>
      </c>
      <c r="AD74" s="129"/>
      <c r="AE74" s="129"/>
      <c r="AF74" s="129"/>
      <c r="AG74" s="129"/>
      <c r="AH74" s="129"/>
      <c r="AI74" s="129"/>
      <c r="AJ74" s="129"/>
      <c r="AK74" s="129"/>
      <c r="AL74" s="129"/>
      <c r="AM74" s="129"/>
      <c r="AN74" s="129"/>
      <c r="AO74" s="129"/>
      <c r="AP74" s="189">
        <f t="shared" si="2"/>
        <v>0</v>
      </c>
    </row>
    <row r="75" spans="2:42">
      <c r="B75" s="1452"/>
      <c r="C75" s="133"/>
      <c r="D75" s="129"/>
      <c r="E75" s="129"/>
      <c r="F75" s="129"/>
      <c r="G75" s="129"/>
      <c r="H75" s="129"/>
      <c r="I75" s="129"/>
      <c r="J75" s="129"/>
      <c r="K75" s="129"/>
      <c r="L75" s="129"/>
      <c r="M75" s="129"/>
      <c r="N75" s="129"/>
      <c r="O75" s="130"/>
      <c r="P75" s="182">
        <f t="shared" si="0"/>
        <v>0</v>
      </c>
      <c r="Q75" s="131"/>
      <c r="R75" s="132"/>
      <c r="S75" s="132"/>
      <c r="T75" s="132"/>
      <c r="U75" s="132"/>
      <c r="V75" s="132"/>
      <c r="W75" s="132"/>
      <c r="X75" s="132"/>
      <c r="Y75" s="132"/>
      <c r="Z75" s="132"/>
      <c r="AA75" s="132"/>
      <c r="AB75" s="132"/>
      <c r="AC75" s="186">
        <f t="shared" si="1"/>
        <v>0</v>
      </c>
      <c r="AD75" s="129"/>
      <c r="AE75" s="129"/>
      <c r="AF75" s="129"/>
      <c r="AG75" s="129"/>
      <c r="AH75" s="129"/>
      <c r="AI75" s="129"/>
      <c r="AJ75" s="129"/>
      <c r="AK75" s="129"/>
      <c r="AL75" s="129"/>
      <c r="AM75" s="129"/>
      <c r="AN75" s="129"/>
      <c r="AO75" s="129"/>
      <c r="AP75" s="189">
        <f t="shared" si="2"/>
        <v>0</v>
      </c>
    </row>
    <row r="76" spans="2:42">
      <c r="B76" s="1452"/>
      <c r="C76" s="133"/>
      <c r="D76" s="129"/>
      <c r="E76" s="129"/>
      <c r="F76" s="129"/>
      <c r="G76" s="129"/>
      <c r="H76" s="129"/>
      <c r="I76" s="129"/>
      <c r="J76" s="129"/>
      <c r="K76" s="129"/>
      <c r="L76" s="129"/>
      <c r="M76" s="129"/>
      <c r="N76" s="129"/>
      <c r="O76" s="130"/>
      <c r="P76" s="182">
        <f t="shared" si="0"/>
        <v>0</v>
      </c>
      <c r="Q76" s="131"/>
      <c r="R76" s="132"/>
      <c r="S76" s="132"/>
      <c r="T76" s="132"/>
      <c r="U76" s="132"/>
      <c r="V76" s="132"/>
      <c r="W76" s="132"/>
      <c r="X76" s="132"/>
      <c r="Y76" s="132"/>
      <c r="Z76" s="132"/>
      <c r="AA76" s="132"/>
      <c r="AB76" s="132"/>
      <c r="AC76" s="186">
        <f t="shared" si="1"/>
        <v>0</v>
      </c>
      <c r="AD76" s="129"/>
      <c r="AE76" s="129"/>
      <c r="AF76" s="129"/>
      <c r="AG76" s="129"/>
      <c r="AH76" s="129"/>
      <c r="AI76" s="129"/>
      <c r="AJ76" s="129"/>
      <c r="AK76" s="129"/>
      <c r="AL76" s="129"/>
      <c r="AM76" s="129"/>
      <c r="AN76" s="129"/>
      <c r="AO76" s="129"/>
      <c r="AP76" s="189">
        <f t="shared" si="2"/>
        <v>0</v>
      </c>
    </row>
    <row r="77" spans="2:42">
      <c r="B77" s="1452"/>
      <c r="C77" s="133"/>
      <c r="D77" s="129"/>
      <c r="E77" s="129"/>
      <c r="F77" s="129"/>
      <c r="G77" s="129"/>
      <c r="H77" s="129"/>
      <c r="I77" s="129"/>
      <c r="J77" s="129"/>
      <c r="K77" s="129"/>
      <c r="L77" s="129"/>
      <c r="M77" s="129"/>
      <c r="N77" s="129"/>
      <c r="O77" s="130"/>
      <c r="P77" s="182">
        <f t="shared" ref="P77:P140" si="3">SUM(D77:O77)</f>
        <v>0</v>
      </c>
      <c r="Q77" s="131"/>
      <c r="R77" s="132"/>
      <c r="S77" s="132"/>
      <c r="T77" s="132"/>
      <c r="U77" s="132"/>
      <c r="V77" s="132"/>
      <c r="W77" s="132"/>
      <c r="X77" s="132"/>
      <c r="Y77" s="132"/>
      <c r="Z77" s="132"/>
      <c r="AA77" s="132"/>
      <c r="AB77" s="132"/>
      <c r="AC77" s="186">
        <f t="shared" ref="AC77:AC140" si="4">SUM(Q77:AB77)</f>
        <v>0</v>
      </c>
      <c r="AD77" s="129"/>
      <c r="AE77" s="129"/>
      <c r="AF77" s="129"/>
      <c r="AG77" s="129"/>
      <c r="AH77" s="129"/>
      <c r="AI77" s="129"/>
      <c r="AJ77" s="129"/>
      <c r="AK77" s="129"/>
      <c r="AL77" s="129"/>
      <c r="AM77" s="129"/>
      <c r="AN77" s="129"/>
      <c r="AO77" s="129"/>
      <c r="AP77" s="189">
        <f t="shared" ref="AP77:AP140" si="5">SUM(AD77:AO77)</f>
        <v>0</v>
      </c>
    </row>
    <row r="78" spans="2:42">
      <c r="B78" s="1452"/>
      <c r="C78" s="133"/>
      <c r="D78" s="129"/>
      <c r="E78" s="129"/>
      <c r="F78" s="129"/>
      <c r="G78" s="129"/>
      <c r="H78" s="129"/>
      <c r="I78" s="129"/>
      <c r="J78" s="129"/>
      <c r="K78" s="129"/>
      <c r="L78" s="129"/>
      <c r="M78" s="129"/>
      <c r="N78" s="129"/>
      <c r="O78" s="130"/>
      <c r="P78" s="182">
        <f t="shared" si="3"/>
        <v>0</v>
      </c>
      <c r="Q78" s="131"/>
      <c r="R78" s="132"/>
      <c r="S78" s="132"/>
      <c r="T78" s="132"/>
      <c r="U78" s="132"/>
      <c r="V78" s="132"/>
      <c r="W78" s="132"/>
      <c r="X78" s="132"/>
      <c r="Y78" s="132"/>
      <c r="Z78" s="132"/>
      <c r="AA78" s="132"/>
      <c r="AB78" s="132"/>
      <c r="AC78" s="186">
        <f t="shared" si="4"/>
        <v>0</v>
      </c>
      <c r="AD78" s="129"/>
      <c r="AE78" s="129"/>
      <c r="AF78" s="129"/>
      <c r="AG78" s="129"/>
      <c r="AH78" s="129"/>
      <c r="AI78" s="129"/>
      <c r="AJ78" s="129"/>
      <c r="AK78" s="129"/>
      <c r="AL78" s="129"/>
      <c r="AM78" s="129"/>
      <c r="AN78" s="129"/>
      <c r="AO78" s="129"/>
      <c r="AP78" s="189">
        <f t="shared" si="5"/>
        <v>0</v>
      </c>
    </row>
    <row r="79" spans="2:42">
      <c r="B79" s="1452"/>
      <c r="C79" s="133"/>
      <c r="D79" s="129"/>
      <c r="E79" s="129"/>
      <c r="F79" s="129"/>
      <c r="G79" s="129"/>
      <c r="H79" s="129"/>
      <c r="I79" s="129"/>
      <c r="J79" s="129"/>
      <c r="K79" s="129"/>
      <c r="L79" s="129"/>
      <c r="M79" s="129"/>
      <c r="N79" s="129"/>
      <c r="O79" s="130"/>
      <c r="P79" s="182">
        <f t="shared" si="3"/>
        <v>0</v>
      </c>
      <c r="Q79" s="131"/>
      <c r="R79" s="132"/>
      <c r="S79" s="132"/>
      <c r="T79" s="132"/>
      <c r="U79" s="132"/>
      <c r="V79" s="132"/>
      <c r="W79" s="132"/>
      <c r="X79" s="132"/>
      <c r="Y79" s="132"/>
      <c r="Z79" s="132"/>
      <c r="AA79" s="132"/>
      <c r="AB79" s="132"/>
      <c r="AC79" s="186">
        <f t="shared" si="4"/>
        <v>0</v>
      </c>
      <c r="AD79" s="129"/>
      <c r="AE79" s="129"/>
      <c r="AF79" s="129"/>
      <c r="AG79" s="129"/>
      <c r="AH79" s="129"/>
      <c r="AI79" s="129"/>
      <c r="AJ79" s="129"/>
      <c r="AK79" s="129"/>
      <c r="AL79" s="129"/>
      <c r="AM79" s="129"/>
      <c r="AN79" s="129"/>
      <c r="AO79" s="129"/>
      <c r="AP79" s="189">
        <f t="shared" si="5"/>
        <v>0</v>
      </c>
    </row>
    <row r="80" spans="2:42">
      <c r="B80" s="1452"/>
      <c r="C80" s="133"/>
      <c r="D80" s="129"/>
      <c r="E80" s="129"/>
      <c r="F80" s="129"/>
      <c r="G80" s="129"/>
      <c r="H80" s="129"/>
      <c r="I80" s="129"/>
      <c r="J80" s="129"/>
      <c r="K80" s="129"/>
      <c r="L80" s="129"/>
      <c r="M80" s="129"/>
      <c r="N80" s="129"/>
      <c r="O80" s="130"/>
      <c r="P80" s="182">
        <f t="shared" si="3"/>
        <v>0</v>
      </c>
      <c r="Q80" s="131"/>
      <c r="R80" s="132"/>
      <c r="S80" s="132"/>
      <c r="T80" s="132"/>
      <c r="U80" s="132"/>
      <c r="V80" s="132"/>
      <c r="W80" s="132"/>
      <c r="X80" s="132"/>
      <c r="Y80" s="132"/>
      <c r="Z80" s="132"/>
      <c r="AA80" s="132"/>
      <c r="AB80" s="132"/>
      <c r="AC80" s="186">
        <f t="shared" si="4"/>
        <v>0</v>
      </c>
      <c r="AD80" s="129"/>
      <c r="AE80" s="129"/>
      <c r="AF80" s="129"/>
      <c r="AG80" s="129"/>
      <c r="AH80" s="129"/>
      <c r="AI80" s="129"/>
      <c r="AJ80" s="129"/>
      <c r="AK80" s="129"/>
      <c r="AL80" s="129"/>
      <c r="AM80" s="129"/>
      <c r="AN80" s="129"/>
      <c r="AO80" s="129"/>
      <c r="AP80" s="189">
        <f t="shared" si="5"/>
        <v>0</v>
      </c>
    </row>
    <row r="81" spans="2:42">
      <c r="B81" s="1452"/>
      <c r="C81" s="133"/>
      <c r="D81" s="129"/>
      <c r="E81" s="129"/>
      <c r="F81" s="129"/>
      <c r="G81" s="129"/>
      <c r="H81" s="129"/>
      <c r="I81" s="129"/>
      <c r="J81" s="129"/>
      <c r="K81" s="129"/>
      <c r="L81" s="129"/>
      <c r="M81" s="129"/>
      <c r="N81" s="129"/>
      <c r="O81" s="130"/>
      <c r="P81" s="182">
        <f t="shared" si="3"/>
        <v>0</v>
      </c>
      <c r="Q81" s="131"/>
      <c r="R81" s="132"/>
      <c r="S81" s="132"/>
      <c r="T81" s="132"/>
      <c r="U81" s="132"/>
      <c r="V81" s="132"/>
      <c r="W81" s="132"/>
      <c r="X81" s="132"/>
      <c r="Y81" s="132"/>
      <c r="Z81" s="132"/>
      <c r="AA81" s="132"/>
      <c r="AB81" s="132"/>
      <c r="AC81" s="186">
        <f t="shared" si="4"/>
        <v>0</v>
      </c>
      <c r="AD81" s="129"/>
      <c r="AE81" s="129"/>
      <c r="AF81" s="129"/>
      <c r="AG81" s="129"/>
      <c r="AH81" s="129"/>
      <c r="AI81" s="129"/>
      <c r="AJ81" s="129"/>
      <c r="AK81" s="129"/>
      <c r="AL81" s="129"/>
      <c r="AM81" s="129"/>
      <c r="AN81" s="129"/>
      <c r="AO81" s="129"/>
      <c r="AP81" s="189">
        <f t="shared" si="5"/>
        <v>0</v>
      </c>
    </row>
    <row r="82" spans="2:42">
      <c r="B82" s="143" t="s">
        <v>324</v>
      </c>
      <c r="C82" s="145"/>
      <c r="D82" s="136"/>
      <c r="E82" s="136"/>
      <c r="F82" s="136"/>
      <c r="G82" s="136"/>
      <c r="H82" s="136"/>
      <c r="I82" s="136"/>
      <c r="J82" s="136"/>
      <c r="K82" s="136"/>
      <c r="L82" s="136"/>
      <c r="M82" s="136"/>
      <c r="N82" s="136"/>
      <c r="O82" s="137"/>
      <c r="P82" s="183">
        <f t="shared" si="3"/>
        <v>0</v>
      </c>
      <c r="Q82" s="138"/>
      <c r="R82" s="136"/>
      <c r="S82" s="136"/>
      <c r="T82" s="136"/>
      <c r="U82" s="136"/>
      <c r="V82" s="136"/>
      <c r="W82" s="136"/>
      <c r="X82" s="136"/>
      <c r="Y82" s="136"/>
      <c r="Z82" s="136"/>
      <c r="AA82" s="136"/>
      <c r="AB82" s="136"/>
      <c r="AC82" s="187">
        <f t="shared" si="4"/>
        <v>0</v>
      </c>
      <c r="AD82" s="136"/>
      <c r="AE82" s="136"/>
      <c r="AF82" s="136"/>
      <c r="AG82" s="136"/>
      <c r="AH82" s="136"/>
      <c r="AI82" s="136"/>
      <c r="AJ82" s="136"/>
      <c r="AK82" s="136"/>
      <c r="AL82" s="136"/>
      <c r="AM82" s="136"/>
      <c r="AN82" s="136"/>
      <c r="AO82" s="136"/>
      <c r="AP82" s="187">
        <f t="shared" si="5"/>
        <v>0</v>
      </c>
    </row>
    <row r="83" spans="2:42">
      <c r="B83" s="1452"/>
      <c r="C83" s="128"/>
      <c r="D83" s="129"/>
      <c r="E83" s="129"/>
      <c r="F83" s="129"/>
      <c r="G83" s="129"/>
      <c r="H83" s="129"/>
      <c r="I83" s="129"/>
      <c r="J83" s="129"/>
      <c r="K83" s="129"/>
      <c r="L83" s="129"/>
      <c r="M83" s="129"/>
      <c r="N83" s="129"/>
      <c r="O83" s="130"/>
      <c r="P83" s="182">
        <f t="shared" si="3"/>
        <v>0</v>
      </c>
      <c r="Q83" s="131"/>
      <c r="R83" s="132"/>
      <c r="S83" s="132"/>
      <c r="T83" s="132"/>
      <c r="U83" s="132"/>
      <c r="V83" s="132"/>
      <c r="W83" s="132"/>
      <c r="X83" s="132"/>
      <c r="Y83" s="132"/>
      <c r="Z83" s="132"/>
      <c r="AA83" s="132"/>
      <c r="AB83" s="132"/>
      <c r="AC83" s="186">
        <f t="shared" si="4"/>
        <v>0</v>
      </c>
      <c r="AD83" s="129"/>
      <c r="AE83" s="129"/>
      <c r="AF83" s="129"/>
      <c r="AG83" s="129"/>
      <c r="AH83" s="129"/>
      <c r="AI83" s="129"/>
      <c r="AJ83" s="129"/>
      <c r="AK83" s="129"/>
      <c r="AL83" s="129"/>
      <c r="AM83" s="129"/>
      <c r="AN83" s="129"/>
      <c r="AO83" s="129"/>
      <c r="AP83" s="189">
        <f t="shared" si="5"/>
        <v>0</v>
      </c>
    </row>
    <row r="84" spans="2:42">
      <c r="B84" s="1452"/>
      <c r="C84" s="128"/>
      <c r="D84" s="129"/>
      <c r="E84" s="129"/>
      <c r="F84" s="129"/>
      <c r="G84" s="129"/>
      <c r="H84" s="129"/>
      <c r="I84" s="129"/>
      <c r="J84" s="129"/>
      <c r="K84" s="129"/>
      <c r="L84" s="129"/>
      <c r="M84" s="129"/>
      <c r="N84" s="129"/>
      <c r="O84" s="130"/>
      <c r="P84" s="182">
        <f t="shared" si="3"/>
        <v>0</v>
      </c>
      <c r="Q84" s="131"/>
      <c r="R84" s="132"/>
      <c r="S84" s="132"/>
      <c r="T84" s="132"/>
      <c r="U84" s="132"/>
      <c r="V84" s="132"/>
      <c r="W84" s="132"/>
      <c r="X84" s="132"/>
      <c r="Y84" s="132"/>
      <c r="Z84" s="132"/>
      <c r="AA84" s="132"/>
      <c r="AB84" s="132"/>
      <c r="AC84" s="186">
        <f t="shared" si="4"/>
        <v>0</v>
      </c>
      <c r="AD84" s="129"/>
      <c r="AE84" s="129"/>
      <c r="AF84" s="129"/>
      <c r="AG84" s="129"/>
      <c r="AH84" s="129"/>
      <c r="AI84" s="129"/>
      <c r="AJ84" s="129"/>
      <c r="AK84" s="129"/>
      <c r="AL84" s="129"/>
      <c r="AM84" s="129"/>
      <c r="AN84" s="129"/>
      <c r="AO84" s="129"/>
      <c r="AP84" s="189">
        <f t="shared" si="5"/>
        <v>0</v>
      </c>
    </row>
    <row r="85" spans="2:42">
      <c r="B85" s="1452"/>
      <c r="C85" s="128"/>
      <c r="D85" s="129"/>
      <c r="E85" s="129"/>
      <c r="F85" s="129"/>
      <c r="G85" s="129"/>
      <c r="H85" s="129"/>
      <c r="I85" s="129"/>
      <c r="J85" s="129"/>
      <c r="K85" s="129"/>
      <c r="L85" s="129"/>
      <c r="M85" s="129"/>
      <c r="N85" s="129"/>
      <c r="O85" s="130"/>
      <c r="P85" s="182">
        <f t="shared" si="3"/>
        <v>0</v>
      </c>
      <c r="Q85" s="131"/>
      <c r="R85" s="132"/>
      <c r="S85" s="132"/>
      <c r="T85" s="132"/>
      <c r="U85" s="132"/>
      <c r="V85" s="132"/>
      <c r="W85" s="132"/>
      <c r="X85" s="132"/>
      <c r="Y85" s="132"/>
      <c r="Z85" s="132"/>
      <c r="AA85" s="132"/>
      <c r="AB85" s="132"/>
      <c r="AC85" s="186">
        <f t="shared" si="4"/>
        <v>0</v>
      </c>
      <c r="AD85" s="129"/>
      <c r="AE85" s="129"/>
      <c r="AF85" s="129"/>
      <c r="AG85" s="129"/>
      <c r="AH85" s="129"/>
      <c r="AI85" s="129"/>
      <c r="AJ85" s="129"/>
      <c r="AK85" s="129"/>
      <c r="AL85" s="129"/>
      <c r="AM85" s="129"/>
      <c r="AN85" s="129"/>
      <c r="AO85" s="129"/>
      <c r="AP85" s="189">
        <f t="shared" si="5"/>
        <v>0</v>
      </c>
    </row>
    <row r="86" spans="2:42">
      <c r="B86" s="1452"/>
      <c r="C86" s="128"/>
      <c r="D86" s="129"/>
      <c r="E86" s="129"/>
      <c r="F86" s="129"/>
      <c r="G86" s="129"/>
      <c r="H86" s="129"/>
      <c r="I86" s="129"/>
      <c r="J86" s="129"/>
      <c r="K86" s="129"/>
      <c r="L86" s="129"/>
      <c r="M86" s="129"/>
      <c r="N86" s="129"/>
      <c r="O86" s="130"/>
      <c r="P86" s="182">
        <f t="shared" si="3"/>
        <v>0</v>
      </c>
      <c r="Q86" s="131"/>
      <c r="R86" s="132"/>
      <c r="S86" s="132"/>
      <c r="T86" s="132"/>
      <c r="U86" s="132"/>
      <c r="V86" s="132"/>
      <c r="W86" s="132"/>
      <c r="X86" s="132"/>
      <c r="Y86" s="132"/>
      <c r="Z86" s="132"/>
      <c r="AA86" s="132"/>
      <c r="AB86" s="132"/>
      <c r="AC86" s="186">
        <f t="shared" si="4"/>
        <v>0</v>
      </c>
      <c r="AD86" s="129"/>
      <c r="AE86" s="129"/>
      <c r="AF86" s="129"/>
      <c r="AG86" s="129"/>
      <c r="AH86" s="129"/>
      <c r="AI86" s="129"/>
      <c r="AJ86" s="129"/>
      <c r="AK86" s="129"/>
      <c r="AL86" s="129"/>
      <c r="AM86" s="129"/>
      <c r="AN86" s="129"/>
      <c r="AO86" s="129"/>
      <c r="AP86" s="189">
        <f t="shared" si="5"/>
        <v>0</v>
      </c>
    </row>
    <row r="87" spans="2:42">
      <c r="B87" s="1452"/>
      <c r="C87" s="133"/>
      <c r="D87" s="129"/>
      <c r="E87" s="129"/>
      <c r="F87" s="129"/>
      <c r="G87" s="129"/>
      <c r="H87" s="129"/>
      <c r="I87" s="129"/>
      <c r="J87" s="129"/>
      <c r="K87" s="129"/>
      <c r="L87" s="129"/>
      <c r="M87" s="129"/>
      <c r="N87" s="129"/>
      <c r="O87" s="130"/>
      <c r="P87" s="182">
        <f t="shared" si="3"/>
        <v>0</v>
      </c>
      <c r="Q87" s="131"/>
      <c r="R87" s="132"/>
      <c r="S87" s="132"/>
      <c r="T87" s="132"/>
      <c r="U87" s="132"/>
      <c r="V87" s="132"/>
      <c r="W87" s="132"/>
      <c r="X87" s="132"/>
      <c r="Y87" s="132"/>
      <c r="Z87" s="132"/>
      <c r="AA87" s="132"/>
      <c r="AB87" s="132"/>
      <c r="AC87" s="186">
        <f t="shared" si="4"/>
        <v>0</v>
      </c>
      <c r="AD87" s="129"/>
      <c r="AE87" s="129"/>
      <c r="AF87" s="129"/>
      <c r="AG87" s="129"/>
      <c r="AH87" s="129"/>
      <c r="AI87" s="129"/>
      <c r="AJ87" s="129"/>
      <c r="AK87" s="129"/>
      <c r="AL87" s="129"/>
      <c r="AM87" s="129"/>
      <c r="AN87" s="129"/>
      <c r="AO87" s="129"/>
      <c r="AP87" s="189">
        <f t="shared" si="5"/>
        <v>0</v>
      </c>
    </row>
    <row r="88" spans="2:42">
      <c r="B88" s="1452"/>
      <c r="C88" s="133"/>
      <c r="D88" s="129"/>
      <c r="E88" s="129"/>
      <c r="F88" s="129"/>
      <c r="G88" s="129"/>
      <c r="H88" s="129"/>
      <c r="I88" s="129"/>
      <c r="J88" s="129"/>
      <c r="K88" s="129"/>
      <c r="L88" s="129"/>
      <c r="M88" s="129"/>
      <c r="N88" s="129"/>
      <c r="O88" s="130"/>
      <c r="P88" s="182">
        <f t="shared" si="3"/>
        <v>0</v>
      </c>
      <c r="Q88" s="131"/>
      <c r="R88" s="132"/>
      <c r="S88" s="132"/>
      <c r="T88" s="132"/>
      <c r="U88" s="132"/>
      <c r="V88" s="132"/>
      <c r="W88" s="132"/>
      <c r="X88" s="132"/>
      <c r="Y88" s="132"/>
      <c r="Z88" s="132"/>
      <c r="AA88" s="132"/>
      <c r="AB88" s="132"/>
      <c r="AC88" s="186">
        <f t="shared" si="4"/>
        <v>0</v>
      </c>
      <c r="AD88" s="129"/>
      <c r="AE88" s="129"/>
      <c r="AF88" s="129"/>
      <c r="AG88" s="129"/>
      <c r="AH88" s="129"/>
      <c r="AI88" s="129"/>
      <c r="AJ88" s="129"/>
      <c r="AK88" s="129"/>
      <c r="AL88" s="129"/>
      <c r="AM88" s="129"/>
      <c r="AN88" s="129"/>
      <c r="AO88" s="129"/>
      <c r="AP88" s="189">
        <f t="shared" si="5"/>
        <v>0</v>
      </c>
    </row>
    <row r="89" spans="2:42">
      <c r="B89" s="1452"/>
      <c r="C89" s="133"/>
      <c r="D89" s="129"/>
      <c r="E89" s="129"/>
      <c r="F89" s="129"/>
      <c r="G89" s="129"/>
      <c r="H89" s="129"/>
      <c r="I89" s="129"/>
      <c r="J89" s="129"/>
      <c r="K89" s="129"/>
      <c r="L89" s="129"/>
      <c r="M89" s="129"/>
      <c r="N89" s="129"/>
      <c r="O89" s="130"/>
      <c r="P89" s="182">
        <f t="shared" si="3"/>
        <v>0</v>
      </c>
      <c r="Q89" s="131"/>
      <c r="R89" s="132"/>
      <c r="S89" s="132"/>
      <c r="T89" s="132"/>
      <c r="U89" s="132"/>
      <c r="V89" s="132"/>
      <c r="W89" s="132"/>
      <c r="X89" s="132"/>
      <c r="Y89" s="132"/>
      <c r="Z89" s="132"/>
      <c r="AA89" s="132"/>
      <c r="AB89" s="132"/>
      <c r="AC89" s="186">
        <f t="shared" si="4"/>
        <v>0</v>
      </c>
      <c r="AD89" s="129"/>
      <c r="AE89" s="129"/>
      <c r="AF89" s="129"/>
      <c r="AG89" s="129"/>
      <c r="AH89" s="129"/>
      <c r="AI89" s="129"/>
      <c r="AJ89" s="129"/>
      <c r="AK89" s="129"/>
      <c r="AL89" s="129"/>
      <c r="AM89" s="129"/>
      <c r="AN89" s="129"/>
      <c r="AO89" s="129"/>
      <c r="AP89" s="189">
        <f t="shared" si="5"/>
        <v>0</v>
      </c>
    </row>
    <row r="90" spans="2:42">
      <c r="B90" s="1452"/>
      <c r="C90" s="133"/>
      <c r="D90" s="129"/>
      <c r="E90" s="129"/>
      <c r="F90" s="129"/>
      <c r="G90" s="129"/>
      <c r="H90" s="129"/>
      <c r="I90" s="129"/>
      <c r="J90" s="129"/>
      <c r="K90" s="129"/>
      <c r="L90" s="129"/>
      <c r="M90" s="129"/>
      <c r="N90" s="129"/>
      <c r="O90" s="130"/>
      <c r="P90" s="182">
        <f t="shared" si="3"/>
        <v>0</v>
      </c>
      <c r="Q90" s="131"/>
      <c r="R90" s="132"/>
      <c r="S90" s="132"/>
      <c r="T90" s="132"/>
      <c r="U90" s="132"/>
      <c r="V90" s="132"/>
      <c r="W90" s="132"/>
      <c r="X90" s="132"/>
      <c r="Y90" s="132"/>
      <c r="Z90" s="132"/>
      <c r="AA90" s="132"/>
      <c r="AB90" s="132"/>
      <c r="AC90" s="186">
        <f t="shared" si="4"/>
        <v>0</v>
      </c>
      <c r="AD90" s="129"/>
      <c r="AE90" s="129"/>
      <c r="AF90" s="129"/>
      <c r="AG90" s="129"/>
      <c r="AH90" s="129"/>
      <c r="AI90" s="129"/>
      <c r="AJ90" s="129"/>
      <c r="AK90" s="129"/>
      <c r="AL90" s="129"/>
      <c r="AM90" s="129"/>
      <c r="AN90" s="129"/>
      <c r="AO90" s="129"/>
      <c r="AP90" s="189">
        <f t="shared" si="5"/>
        <v>0</v>
      </c>
    </row>
    <row r="91" spans="2:42">
      <c r="B91" s="1452"/>
      <c r="C91" s="133"/>
      <c r="D91" s="129"/>
      <c r="E91" s="129"/>
      <c r="F91" s="129"/>
      <c r="G91" s="129"/>
      <c r="H91" s="129"/>
      <c r="I91" s="129"/>
      <c r="J91" s="129"/>
      <c r="K91" s="129"/>
      <c r="L91" s="129"/>
      <c r="M91" s="129"/>
      <c r="N91" s="129"/>
      <c r="O91" s="130"/>
      <c r="P91" s="182">
        <f t="shared" si="3"/>
        <v>0</v>
      </c>
      <c r="Q91" s="131"/>
      <c r="R91" s="132"/>
      <c r="S91" s="132"/>
      <c r="T91" s="132"/>
      <c r="U91" s="132"/>
      <c r="V91" s="132"/>
      <c r="W91" s="132"/>
      <c r="X91" s="132"/>
      <c r="Y91" s="132"/>
      <c r="Z91" s="132"/>
      <c r="AA91" s="132"/>
      <c r="AB91" s="132"/>
      <c r="AC91" s="186">
        <f t="shared" si="4"/>
        <v>0</v>
      </c>
      <c r="AD91" s="129"/>
      <c r="AE91" s="129"/>
      <c r="AF91" s="129"/>
      <c r="AG91" s="129"/>
      <c r="AH91" s="129"/>
      <c r="AI91" s="129"/>
      <c r="AJ91" s="129"/>
      <c r="AK91" s="129"/>
      <c r="AL91" s="129"/>
      <c r="AM91" s="129"/>
      <c r="AN91" s="129"/>
      <c r="AO91" s="129"/>
      <c r="AP91" s="189">
        <f t="shared" si="5"/>
        <v>0</v>
      </c>
    </row>
    <row r="92" spans="2:42">
      <c r="B92" s="143" t="s">
        <v>325</v>
      </c>
      <c r="C92" s="146"/>
      <c r="D92" s="136"/>
      <c r="E92" s="136"/>
      <c r="F92" s="136"/>
      <c r="G92" s="136"/>
      <c r="H92" s="136"/>
      <c r="I92" s="136"/>
      <c r="J92" s="136"/>
      <c r="K92" s="136"/>
      <c r="L92" s="136"/>
      <c r="M92" s="136"/>
      <c r="N92" s="136"/>
      <c r="O92" s="137"/>
      <c r="P92" s="183">
        <f t="shared" si="3"/>
        <v>0</v>
      </c>
      <c r="Q92" s="138"/>
      <c r="R92" s="136"/>
      <c r="S92" s="136"/>
      <c r="T92" s="136"/>
      <c r="U92" s="136"/>
      <c r="V92" s="136"/>
      <c r="W92" s="136"/>
      <c r="X92" s="136"/>
      <c r="Y92" s="136"/>
      <c r="Z92" s="136"/>
      <c r="AA92" s="136"/>
      <c r="AB92" s="136"/>
      <c r="AC92" s="187">
        <f t="shared" si="4"/>
        <v>0</v>
      </c>
      <c r="AD92" s="136"/>
      <c r="AE92" s="136"/>
      <c r="AF92" s="136"/>
      <c r="AG92" s="136"/>
      <c r="AH92" s="136"/>
      <c r="AI92" s="136"/>
      <c r="AJ92" s="136"/>
      <c r="AK92" s="136"/>
      <c r="AL92" s="136"/>
      <c r="AM92" s="136"/>
      <c r="AN92" s="136"/>
      <c r="AO92" s="136"/>
      <c r="AP92" s="187">
        <f t="shared" si="5"/>
        <v>0</v>
      </c>
    </row>
    <row r="93" spans="2:42">
      <c r="B93" s="1452"/>
      <c r="C93" s="133"/>
      <c r="D93" s="129"/>
      <c r="E93" s="129"/>
      <c r="F93" s="129"/>
      <c r="G93" s="129"/>
      <c r="H93" s="129"/>
      <c r="I93" s="129"/>
      <c r="J93" s="129"/>
      <c r="K93" s="129"/>
      <c r="L93" s="129"/>
      <c r="M93" s="129"/>
      <c r="N93" s="129"/>
      <c r="O93" s="130"/>
      <c r="P93" s="182">
        <f t="shared" si="3"/>
        <v>0</v>
      </c>
      <c r="Q93" s="131"/>
      <c r="R93" s="132"/>
      <c r="S93" s="132"/>
      <c r="T93" s="132"/>
      <c r="U93" s="132"/>
      <c r="V93" s="132"/>
      <c r="W93" s="132"/>
      <c r="X93" s="132"/>
      <c r="Y93" s="132"/>
      <c r="Z93" s="132"/>
      <c r="AA93" s="132"/>
      <c r="AB93" s="132"/>
      <c r="AC93" s="186">
        <f t="shared" si="4"/>
        <v>0</v>
      </c>
      <c r="AD93" s="129"/>
      <c r="AE93" s="129"/>
      <c r="AF93" s="129"/>
      <c r="AG93" s="129"/>
      <c r="AH93" s="129"/>
      <c r="AI93" s="129"/>
      <c r="AJ93" s="129"/>
      <c r="AK93" s="129"/>
      <c r="AL93" s="129"/>
      <c r="AM93" s="129"/>
      <c r="AN93" s="129"/>
      <c r="AO93" s="129"/>
      <c r="AP93" s="189">
        <f t="shared" si="5"/>
        <v>0</v>
      </c>
    </row>
    <row r="94" spans="2:42">
      <c r="B94" s="1452"/>
      <c r="C94" s="133"/>
      <c r="D94" s="129"/>
      <c r="E94" s="129"/>
      <c r="F94" s="129"/>
      <c r="G94" s="129"/>
      <c r="H94" s="129"/>
      <c r="I94" s="129"/>
      <c r="J94" s="129"/>
      <c r="K94" s="129"/>
      <c r="L94" s="129"/>
      <c r="M94" s="129"/>
      <c r="N94" s="129"/>
      <c r="O94" s="130"/>
      <c r="P94" s="182">
        <f t="shared" si="3"/>
        <v>0</v>
      </c>
      <c r="Q94" s="131"/>
      <c r="R94" s="132"/>
      <c r="S94" s="132"/>
      <c r="T94" s="132"/>
      <c r="U94" s="132"/>
      <c r="V94" s="132"/>
      <c r="W94" s="132"/>
      <c r="X94" s="132"/>
      <c r="Y94" s="132"/>
      <c r="Z94" s="132"/>
      <c r="AA94" s="132"/>
      <c r="AB94" s="132"/>
      <c r="AC94" s="186">
        <f t="shared" si="4"/>
        <v>0</v>
      </c>
      <c r="AD94" s="129"/>
      <c r="AE94" s="129"/>
      <c r="AF94" s="129"/>
      <c r="AG94" s="129"/>
      <c r="AH94" s="129"/>
      <c r="AI94" s="129"/>
      <c r="AJ94" s="129"/>
      <c r="AK94" s="129"/>
      <c r="AL94" s="129"/>
      <c r="AM94" s="129"/>
      <c r="AN94" s="129"/>
      <c r="AO94" s="129"/>
      <c r="AP94" s="189">
        <f t="shared" si="5"/>
        <v>0</v>
      </c>
    </row>
    <row r="95" spans="2:42">
      <c r="B95" s="1452"/>
      <c r="C95" s="133"/>
      <c r="D95" s="129"/>
      <c r="E95" s="129"/>
      <c r="F95" s="129"/>
      <c r="G95" s="129"/>
      <c r="H95" s="129"/>
      <c r="I95" s="129"/>
      <c r="J95" s="129"/>
      <c r="K95" s="129"/>
      <c r="L95" s="129"/>
      <c r="M95" s="129"/>
      <c r="N95" s="129"/>
      <c r="O95" s="130"/>
      <c r="P95" s="182">
        <f t="shared" si="3"/>
        <v>0</v>
      </c>
      <c r="Q95" s="131"/>
      <c r="R95" s="132"/>
      <c r="S95" s="132"/>
      <c r="T95" s="132"/>
      <c r="U95" s="132"/>
      <c r="V95" s="132"/>
      <c r="W95" s="132"/>
      <c r="X95" s="132"/>
      <c r="Y95" s="132"/>
      <c r="Z95" s="132"/>
      <c r="AA95" s="132"/>
      <c r="AB95" s="132"/>
      <c r="AC95" s="186">
        <f t="shared" si="4"/>
        <v>0</v>
      </c>
      <c r="AD95" s="129"/>
      <c r="AE95" s="129"/>
      <c r="AF95" s="129"/>
      <c r="AG95" s="129"/>
      <c r="AH95" s="129"/>
      <c r="AI95" s="129"/>
      <c r="AJ95" s="129"/>
      <c r="AK95" s="129"/>
      <c r="AL95" s="129"/>
      <c r="AM95" s="129"/>
      <c r="AN95" s="129"/>
      <c r="AO95" s="129"/>
      <c r="AP95" s="189">
        <f t="shared" si="5"/>
        <v>0</v>
      </c>
    </row>
    <row r="96" spans="2:42">
      <c r="B96" s="1452"/>
      <c r="C96" s="133"/>
      <c r="D96" s="129"/>
      <c r="E96" s="129"/>
      <c r="F96" s="129"/>
      <c r="G96" s="129"/>
      <c r="H96" s="129"/>
      <c r="I96" s="129"/>
      <c r="J96" s="129"/>
      <c r="K96" s="129"/>
      <c r="L96" s="129"/>
      <c r="M96" s="129"/>
      <c r="N96" s="129"/>
      <c r="O96" s="130"/>
      <c r="P96" s="182">
        <f t="shared" si="3"/>
        <v>0</v>
      </c>
      <c r="Q96" s="131"/>
      <c r="R96" s="132"/>
      <c r="S96" s="132"/>
      <c r="T96" s="132"/>
      <c r="U96" s="132"/>
      <c r="V96" s="132"/>
      <c r="W96" s="132"/>
      <c r="X96" s="132"/>
      <c r="Y96" s="132"/>
      <c r="Z96" s="132"/>
      <c r="AA96" s="132"/>
      <c r="AB96" s="132"/>
      <c r="AC96" s="186">
        <f t="shared" si="4"/>
        <v>0</v>
      </c>
      <c r="AD96" s="129"/>
      <c r="AE96" s="129"/>
      <c r="AF96" s="129"/>
      <c r="AG96" s="129"/>
      <c r="AH96" s="129"/>
      <c r="AI96" s="129"/>
      <c r="AJ96" s="129"/>
      <c r="AK96" s="129"/>
      <c r="AL96" s="129"/>
      <c r="AM96" s="129"/>
      <c r="AN96" s="129"/>
      <c r="AO96" s="129"/>
      <c r="AP96" s="189">
        <f t="shared" si="5"/>
        <v>0</v>
      </c>
    </row>
    <row r="97" spans="2:42">
      <c r="B97" s="1452"/>
      <c r="C97" s="133"/>
      <c r="D97" s="129"/>
      <c r="E97" s="129"/>
      <c r="F97" s="129"/>
      <c r="G97" s="129"/>
      <c r="H97" s="129"/>
      <c r="I97" s="129"/>
      <c r="J97" s="129"/>
      <c r="K97" s="129"/>
      <c r="L97" s="129"/>
      <c r="M97" s="129"/>
      <c r="N97" s="129"/>
      <c r="O97" s="130"/>
      <c r="P97" s="182">
        <f t="shared" si="3"/>
        <v>0</v>
      </c>
      <c r="Q97" s="131"/>
      <c r="R97" s="132"/>
      <c r="S97" s="132"/>
      <c r="T97" s="132"/>
      <c r="U97" s="132"/>
      <c r="V97" s="132"/>
      <c r="W97" s="132"/>
      <c r="X97" s="132"/>
      <c r="Y97" s="132"/>
      <c r="Z97" s="132"/>
      <c r="AA97" s="132"/>
      <c r="AB97" s="132"/>
      <c r="AC97" s="186">
        <f t="shared" si="4"/>
        <v>0</v>
      </c>
      <c r="AD97" s="129"/>
      <c r="AE97" s="129"/>
      <c r="AF97" s="129"/>
      <c r="AG97" s="129"/>
      <c r="AH97" s="129"/>
      <c r="AI97" s="129"/>
      <c r="AJ97" s="129"/>
      <c r="AK97" s="129"/>
      <c r="AL97" s="129"/>
      <c r="AM97" s="129"/>
      <c r="AN97" s="129"/>
      <c r="AO97" s="129"/>
      <c r="AP97" s="189">
        <f t="shared" si="5"/>
        <v>0</v>
      </c>
    </row>
    <row r="98" spans="2:42">
      <c r="B98" s="1452"/>
      <c r="C98" s="133"/>
      <c r="D98" s="129"/>
      <c r="E98" s="129"/>
      <c r="F98" s="129"/>
      <c r="G98" s="129"/>
      <c r="H98" s="129"/>
      <c r="I98" s="129"/>
      <c r="J98" s="129"/>
      <c r="K98" s="129"/>
      <c r="L98" s="129"/>
      <c r="M98" s="129"/>
      <c r="N98" s="129"/>
      <c r="O98" s="130"/>
      <c r="P98" s="182">
        <f t="shared" si="3"/>
        <v>0</v>
      </c>
      <c r="Q98" s="131"/>
      <c r="R98" s="132"/>
      <c r="S98" s="132"/>
      <c r="T98" s="132"/>
      <c r="U98" s="132"/>
      <c r="V98" s="132"/>
      <c r="W98" s="132"/>
      <c r="X98" s="132"/>
      <c r="Y98" s="132"/>
      <c r="Z98" s="132"/>
      <c r="AA98" s="132"/>
      <c r="AB98" s="132"/>
      <c r="AC98" s="186">
        <f t="shared" si="4"/>
        <v>0</v>
      </c>
      <c r="AD98" s="129"/>
      <c r="AE98" s="129"/>
      <c r="AF98" s="129"/>
      <c r="AG98" s="129"/>
      <c r="AH98" s="129"/>
      <c r="AI98" s="129"/>
      <c r="AJ98" s="129"/>
      <c r="AK98" s="129"/>
      <c r="AL98" s="129"/>
      <c r="AM98" s="129"/>
      <c r="AN98" s="129"/>
      <c r="AO98" s="129"/>
      <c r="AP98" s="189">
        <f t="shared" si="5"/>
        <v>0</v>
      </c>
    </row>
    <row r="99" spans="2:42">
      <c r="B99" s="1452"/>
      <c r="C99" s="133"/>
      <c r="D99" s="129"/>
      <c r="E99" s="129"/>
      <c r="F99" s="129"/>
      <c r="G99" s="129"/>
      <c r="H99" s="129"/>
      <c r="I99" s="129"/>
      <c r="J99" s="129"/>
      <c r="K99" s="129"/>
      <c r="L99" s="129"/>
      <c r="M99" s="129"/>
      <c r="N99" s="129"/>
      <c r="O99" s="130"/>
      <c r="P99" s="182">
        <f t="shared" si="3"/>
        <v>0</v>
      </c>
      <c r="Q99" s="131"/>
      <c r="R99" s="132"/>
      <c r="S99" s="132"/>
      <c r="T99" s="132"/>
      <c r="U99" s="132"/>
      <c r="V99" s="132"/>
      <c r="W99" s="132"/>
      <c r="X99" s="132"/>
      <c r="Y99" s="132"/>
      <c r="Z99" s="132"/>
      <c r="AA99" s="132"/>
      <c r="AB99" s="132"/>
      <c r="AC99" s="186">
        <f t="shared" si="4"/>
        <v>0</v>
      </c>
      <c r="AD99" s="129"/>
      <c r="AE99" s="129"/>
      <c r="AF99" s="129"/>
      <c r="AG99" s="129"/>
      <c r="AH99" s="129"/>
      <c r="AI99" s="129"/>
      <c r="AJ99" s="129"/>
      <c r="AK99" s="129"/>
      <c r="AL99" s="129"/>
      <c r="AM99" s="129"/>
      <c r="AN99" s="129"/>
      <c r="AO99" s="129"/>
      <c r="AP99" s="189">
        <f t="shared" si="5"/>
        <v>0</v>
      </c>
    </row>
    <row r="100" spans="2:42">
      <c r="B100" s="1452"/>
      <c r="C100" s="133"/>
      <c r="D100" s="129"/>
      <c r="E100" s="129"/>
      <c r="F100" s="129"/>
      <c r="G100" s="129"/>
      <c r="H100" s="129"/>
      <c r="I100" s="129"/>
      <c r="J100" s="129"/>
      <c r="K100" s="129"/>
      <c r="L100" s="129"/>
      <c r="M100" s="129"/>
      <c r="N100" s="129"/>
      <c r="O100" s="130"/>
      <c r="P100" s="182">
        <f t="shared" si="3"/>
        <v>0</v>
      </c>
      <c r="Q100" s="131"/>
      <c r="R100" s="132"/>
      <c r="S100" s="132"/>
      <c r="T100" s="132"/>
      <c r="U100" s="132"/>
      <c r="V100" s="132"/>
      <c r="W100" s="132"/>
      <c r="X100" s="132"/>
      <c r="Y100" s="132"/>
      <c r="Z100" s="132"/>
      <c r="AA100" s="132"/>
      <c r="AB100" s="132"/>
      <c r="AC100" s="186">
        <f t="shared" si="4"/>
        <v>0</v>
      </c>
      <c r="AD100" s="129"/>
      <c r="AE100" s="129"/>
      <c r="AF100" s="129"/>
      <c r="AG100" s="129"/>
      <c r="AH100" s="129"/>
      <c r="AI100" s="129"/>
      <c r="AJ100" s="129"/>
      <c r="AK100" s="129"/>
      <c r="AL100" s="129"/>
      <c r="AM100" s="129"/>
      <c r="AN100" s="129"/>
      <c r="AO100" s="129"/>
      <c r="AP100" s="189">
        <f t="shared" si="5"/>
        <v>0</v>
      </c>
    </row>
    <row r="101" spans="2:42">
      <c r="B101" s="1452"/>
      <c r="C101" s="133"/>
      <c r="D101" s="129"/>
      <c r="E101" s="129"/>
      <c r="F101" s="129"/>
      <c r="G101" s="129"/>
      <c r="H101" s="129"/>
      <c r="I101" s="129"/>
      <c r="J101" s="129"/>
      <c r="K101" s="129"/>
      <c r="L101" s="129"/>
      <c r="M101" s="129"/>
      <c r="N101" s="129"/>
      <c r="O101" s="130"/>
      <c r="P101" s="182">
        <f t="shared" si="3"/>
        <v>0</v>
      </c>
      <c r="Q101" s="131"/>
      <c r="R101" s="132"/>
      <c r="S101" s="132"/>
      <c r="T101" s="132"/>
      <c r="U101" s="132"/>
      <c r="V101" s="132"/>
      <c r="W101" s="132"/>
      <c r="X101" s="132"/>
      <c r="Y101" s="132"/>
      <c r="Z101" s="132"/>
      <c r="AA101" s="132"/>
      <c r="AB101" s="132"/>
      <c r="AC101" s="186">
        <f t="shared" si="4"/>
        <v>0</v>
      </c>
      <c r="AD101" s="129"/>
      <c r="AE101" s="129"/>
      <c r="AF101" s="129"/>
      <c r="AG101" s="129"/>
      <c r="AH101" s="129"/>
      <c r="AI101" s="129"/>
      <c r="AJ101" s="129"/>
      <c r="AK101" s="129"/>
      <c r="AL101" s="129"/>
      <c r="AM101" s="129"/>
      <c r="AN101" s="129"/>
      <c r="AO101" s="129"/>
      <c r="AP101" s="189">
        <f t="shared" si="5"/>
        <v>0</v>
      </c>
    </row>
    <row r="102" spans="2:42">
      <c r="B102" s="143" t="s">
        <v>326</v>
      </c>
      <c r="C102" s="146"/>
      <c r="D102" s="136"/>
      <c r="E102" s="136"/>
      <c r="F102" s="136"/>
      <c r="G102" s="136"/>
      <c r="H102" s="136"/>
      <c r="I102" s="136"/>
      <c r="J102" s="136"/>
      <c r="K102" s="136"/>
      <c r="L102" s="136"/>
      <c r="M102" s="136"/>
      <c r="N102" s="136"/>
      <c r="O102" s="137"/>
      <c r="P102" s="183">
        <f t="shared" si="3"/>
        <v>0</v>
      </c>
      <c r="Q102" s="138"/>
      <c r="R102" s="136"/>
      <c r="S102" s="136"/>
      <c r="T102" s="136"/>
      <c r="U102" s="136"/>
      <c r="V102" s="136"/>
      <c r="W102" s="136"/>
      <c r="X102" s="136"/>
      <c r="Y102" s="136"/>
      <c r="Z102" s="136"/>
      <c r="AA102" s="136"/>
      <c r="AB102" s="136"/>
      <c r="AC102" s="187">
        <f t="shared" si="4"/>
        <v>0</v>
      </c>
      <c r="AD102" s="136"/>
      <c r="AE102" s="136"/>
      <c r="AF102" s="136"/>
      <c r="AG102" s="136"/>
      <c r="AH102" s="136"/>
      <c r="AI102" s="136"/>
      <c r="AJ102" s="136"/>
      <c r="AK102" s="136"/>
      <c r="AL102" s="136"/>
      <c r="AM102" s="136"/>
      <c r="AN102" s="136"/>
      <c r="AO102" s="136"/>
      <c r="AP102" s="187">
        <f t="shared" si="5"/>
        <v>0</v>
      </c>
    </row>
    <row r="103" spans="2:42">
      <c r="B103" s="1452"/>
      <c r="C103" s="133"/>
      <c r="D103" s="129"/>
      <c r="E103" s="129"/>
      <c r="F103" s="129"/>
      <c r="G103" s="129"/>
      <c r="H103" s="129"/>
      <c r="I103" s="129"/>
      <c r="J103" s="129"/>
      <c r="K103" s="129"/>
      <c r="L103" s="129"/>
      <c r="M103" s="129"/>
      <c r="N103" s="129"/>
      <c r="O103" s="130"/>
      <c r="P103" s="182">
        <f t="shared" si="3"/>
        <v>0</v>
      </c>
      <c r="Q103" s="131"/>
      <c r="R103" s="132"/>
      <c r="S103" s="132"/>
      <c r="T103" s="132"/>
      <c r="U103" s="132"/>
      <c r="V103" s="132"/>
      <c r="W103" s="132"/>
      <c r="X103" s="132"/>
      <c r="Y103" s="132"/>
      <c r="Z103" s="132"/>
      <c r="AA103" s="132"/>
      <c r="AB103" s="132"/>
      <c r="AC103" s="186">
        <f t="shared" si="4"/>
        <v>0</v>
      </c>
      <c r="AD103" s="129"/>
      <c r="AE103" s="129"/>
      <c r="AF103" s="129"/>
      <c r="AG103" s="129"/>
      <c r="AH103" s="129"/>
      <c r="AI103" s="129"/>
      <c r="AJ103" s="129"/>
      <c r="AK103" s="129"/>
      <c r="AL103" s="129"/>
      <c r="AM103" s="129"/>
      <c r="AN103" s="129"/>
      <c r="AO103" s="129"/>
      <c r="AP103" s="189">
        <f t="shared" si="5"/>
        <v>0</v>
      </c>
    </row>
    <row r="104" spans="2:42">
      <c r="B104" s="1452"/>
      <c r="C104" s="133"/>
      <c r="D104" s="129"/>
      <c r="E104" s="129"/>
      <c r="F104" s="129"/>
      <c r="G104" s="129"/>
      <c r="H104" s="129"/>
      <c r="I104" s="129"/>
      <c r="J104" s="129"/>
      <c r="K104" s="129"/>
      <c r="L104" s="129"/>
      <c r="M104" s="129"/>
      <c r="N104" s="129"/>
      <c r="O104" s="130"/>
      <c r="P104" s="182">
        <f t="shared" si="3"/>
        <v>0</v>
      </c>
      <c r="Q104" s="131"/>
      <c r="R104" s="132"/>
      <c r="S104" s="132"/>
      <c r="T104" s="132"/>
      <c r="U104" s="132"/>
      <c r="V104" s="132"/>
      <c r="W104" s="132"/>
      <c r="X104" s="132"/>
      <c r="Y104" s="132"/>
      <c r="Z104" s="132"/>
      <c r="AA104" s="132"/>
      <c r="AB104" s="132"/>
      <c r="AC104" s="186">
        <f t="shared" si="4"/>
        <v>0</v>
      </c>
      <c r="AD104" s="129"/>
      <c r="AE104" s="129"/>
      <c r="AF104" s="129"/>
      <c r="AG104" s="129"/>
      <c r="AH104" s="129"/>
      <c r="AI104" s="129"/>
      <c r="AJ104" s="129"/>
      <c r="AK104" s="129"/>
      <c r="AL104" s="129"/>
      <c r="AM104" s="129"/>
      <c r="AN104" s="129"/>
      <c r="AO104" s="129"/>
      <c r="AP104" s="189">
        <f t="shared" si="5"/>
        <v>0</v>
      </c>
    </row>
    <row r="105" spans="2:42">
      <c r="B105" s="1452"/>
      <c r="C105" s="133"/>
      <c r="D105" s="129"/>
      <c r="E105" s="129"/>
      <c r="F105" s="129"/>
      <c r="G105" s="129"/>
      <c r="H105" s="129"/>
      <c r="I105" s="129"/>
      <c r="J105" s="129"/>
      <c r="K105" s="129"/>
      <c r="L105" s="129"/>
      <c r="M105" s="129"/>
      <c r="N105" s="129"/>
      <c r="O105" s="130"/>
      <c r="P105" s="182">
        <f t="shared" si="3"/>
        <v>0</v>
      </c>
      <c r="Q105" s="131"/>
      <c r="R105" s="132"/>
      <c r="S105" s="132"/>
      <c r="T105" s="132"/>
      <c r="U105" s="132"/>
      <c r="V105" s="132"/>
      <c r="W105" s="132"/>
      <c r="X105" s="132"/>
      <c r="Y105" s="132"/>
      <c r="Z105" s="132"/>
      <c r="AA105" s="132"/>
      <c r="AB105" s="132"/>
      <c r="AC105" s="186">
        <f t="shared" si="4"/>
        <v>0</v>
      </c>
      <c r="AD105" s="129"/>
      <c r="AE105" s="129"/>
      <c r="AF105" s="129"/>
      <c r="AG105" s="129"/>
      <c r="AH105" s="129"/>
      <c r="AI105" s="129"/>
      <c r="AJ105" s="129"/>
      <c r="AK105" s="129"/>
      <c r="AL105" s="129"/>
      <c r="AM105" s="129"/>
      <c r="AN105" s="129"/>
      <c r="AO105" s="129"/>
      <c r="AP105" s="189">
        <f t="shared" si="5"/>
        <v>0</v>
      </c>
    </row>
    <row r="106" spans="2:42">
      <c r="B106" s="1452"/>
      <c r="C106" s="133"/>
      <c r="D106" s="129"/>
      <c r="E106" s="129"/>
      <c r="F106" s="129"/>
      <c r="G106" s="129"/>
      <c r="H106" s="129"/>
      <c r="I106" s="129"/>
      <c r="J106" s="129"/>
      <c r="K106" s="129"/>
      <c r="L106" s="129"/>
      <c r="M106" s="129"/>
      <c r="N106" s="129"/>
      <c r="O106" s="130"/>
      <c r="P106" s="182">
        <f t="shared" si="3"/>
        <v>0</v>
      </c>
      <c r="Q106" s="131"/>
      <c r="R106" s="132"/>
      <c r="S106" s="132"/>
      <c r="T106" s="132"/>
      <c r="U106" s="132"/>
      <c r="V106" s="132"/>
      <c r="W106" s="132"/>
      <c r="X106" s="132"/>
      <c r="Y106" s="132"/>
      <c r="Z106" s="132"/>
      <c r="AA106" s="132"/>
      <c r="AB106" s="132"/>
      <c r="AC106" s="186">
        <f t="shared" si="4"/>
        <v>0</v>
      </c>
      <c r="AD106" s="129"/>
      <c r="AE106" s="129"/>
      <c r="AF106" s="129"/>
      <c r="AG106" s="129"/>
      <c r="AH106" s="129"/>
      <c r="AI106" s="129"/>
      <c r="AJ106" s="129"/>
      <c r="AK106" s="129"/>
      <c r="AL106" s="129"/>
      <c r="AM106" s="129"/>
      <c r="AN106" s="129"/>
      <c r="AO106" s="129"/>
      <c r="AP106" s="189">
        <f t="shared" si="5"/>
        <v>0</v>
      </c>
    </row>
    <row r="107" spans="2:42">
      <c r="B107" s="1452"/>
      <c r="C107" s="133"/>
      <c r="D107" s="129"/>
      <c r="E107" s="129"/>
      <c r="F107" s="129"/>
      <c r="G107" s="129"/>
      <c r="H107" s="129"/>
      <c r="I107" s="129"/>
      <c r="J107" s="129"/>
      <c r="K107" s="129"/>
      <c r="L107" s="129"/>
      <c r="M107" s="129"/>
      <c r="N107" s="129"/>
      <c r="O107" s="130"/>
      <c r="P107" s="182">
        <f t="shared" si="3"/>
        <v>0</v>
      </c>
      <c r="Q107" s="131"/>
      <c r="R107" s="132"/>
      <c r="S107" s="132"/>
      <c r="T107" s="132"/>
      <c r="U107" s="132"/>
      <c r="V107" s="132"/>
      <c r="W107" s="132"/>
      <c r="X107" s="132"/>
      <c r="Y107" s="132"/>
      <c r="Z107" s="132"/>
      <c r="AA107" s="132"/>
      <c r="AB107" s="132"/>
      <c r="AC107" s="186">
        <f t="shared" si="4"/>
        <v>0</v>
      </c>
      <c r="AD107" s="129"/>
      <c r="AE107" s="129"/>
      <c r="AF107" s="129"/>
      <c r="AG107" s="129"/>
      <c r="AH107" s="129"/>
      <c r="AI107" s="129"/>
      <c r="AJ107" s="129"/>
      <c r="AK107" s="129"/>
      <c r="AL107" s="129"/>
      <c r="AM107" s="129"/>
      <c r="AN107" s="129"/>
      <c r="AO107" s="129"/>
      <c r="AP107" s="189">
        <f t="shared" si="5"/>
        <v>0</v>
      </c>
    </row>
    <row r="108" spans="2:42">
      <c r="B108" s="1452"/>
      <c r="C108" s="133"/>
      <c r="D108" s="129"/>
      <c r="E108" s="129"/>
      <c r="F108" s="129"/>
      <c r="G108" s="129"/>
      <c r="H108" s="129"/>
      <c r="I108" s="129"/>
      <c r="J108" s="129"/>
      <c r="K108" s="129"/>
      <c r="L108" s="129"/>
      <c r="M108" s="129"/>
      <c r="N108" s="129"/>
      <c r="O108" s="130"/>
      <c r="P108" s="182">
        <f t="shared" si="3"/>
        <v>0</v>
      </c>
      <c r="Q108" s="131"/>
      <c r="R108" s="132"/>
      <c r="S108" s="132"/>
      <c r="T108" s="132"/>
      <c r="U108" s="132"/>
      <c r="V108" s="132"/>
      <c r="W108" s="132"/>
      <c r="X108" s="132"/>
      <c r="Y108" s="132"/>
      <c r="Z108" s="132"/>
      <c r="AA108" s="132"/>
      <c r="AB108" s="132"/>
      <c r="AC108" s="186">
        <f t="shared" si="4"/>
        <v>0</v>
      </c>
      <c r="AD108" s="129"/>
      <c r="AE108" s="129"/>
      <c r="AF108" s="129"/>
      <c r="AG108" s="129"/>
      <c r="AH108" s="129"/>
      <c r="AI108" s="129"/>
      <c r="AJ108" s="129"/>
      <c r="AK108" s="129"/>
      <c r="AL108" s="129"/>
      <c r="AM108" s="129"/>
      <c r="AN108" s="129"/>
      <c r="AO108" s="129"/>
      <c r="AP108" s="189">
        <f t="shared" si="5"/>
        <v>0</v>
      </c>
    </row>
    <row r="109" spans="2:42">
      <c r="B109" s="1452"/>
      <c r="C109" s="133"/>
      <c r="D109" s="129"/>
      <c r="E109" s="129"/>
      <c r="F109" s="129"/>
      <c r="G109" s="129"/>
      <c r="H109" s="129"/>
      <c r="I109" s="129"/>
      <c r="J109" s="129"/>
      <c r="K109" s="129"/>
      <c r="L109" s="129"/>
      <c r="M109" s="129"/>
      <c r="N109" s="129"/>
      <c r="O109" s="130"/>
      <c r="P109" s="182">
        <f t="shared" si="3"/>
        <v>0</v>
      </c>
      <c r="Q109" s="131"/>
      <c r="R109" s="132"/>
      <c r="S109" s="132"/>
      <c r="T109" s="132"/>
      <c r="U109" s="132"/>
      <c r="V109" s="132"/>
      <c r="W109" s="132"/>
      <c r="X109" s="132"/>
      <c r="Y109" s="132"/>
      <c r="Z109" s="132"/>
      <c r="AA109" s="132"/>
      <c r="AB109" s="132"/>
      <c r="AC109" s="186">
        <f t="shared" si="4"/>
        <v>0</v>
      </c>
      <c r="AD109" s="129"/>
      <c r="AE109" s="129"/>
      <c r="AF109" s="129"/>
      <c r="AG109" s="129"/>
      <c r="AH109" s="129"/>
      <c r="AI109" s="129"/>
      <c r="AJ109" s="129"/>
      <c r="AK109" s="129"/>
      <c r="AL109" s="129"/>
      <c r="AM109" s="129"/>
      <c r="AN109" s="129"/>
      <c r="AO109" s="129"/>
      <c r="AP109" s="189">
        <f t="shared" si="5"/>
        <v>0</v>
      </c>
    </row>
    <row r="110" spans="2:42">
      <c r="B110" s="1452"/>
      <c r="C110" s="133"/>
      <c r="D110" s="129"/>
      <c r="E110" s="129"/>
      <c r="F110" s="129"/>
      <c r="G110" s="129"/>
      <c r="H110" s="129"/>
      <c r="I110" s="129"/>
      <c r="J110" s="129"/>
      <c r="K110" s="129"/>
      <c r="L110" s="129"/>
      <c r="M110" s="129"/>
      <c r="N110" s="129"/>
      <c r="O110" s="130"/>
      <c r="P110" s="182">
        <f t="shared" si="3"/>
        <v>0</v>
      </c>
      <c r="Q110" s="131"/>
      <c r="R110" s="132"/>
      <c r="S110" s="132"/>
      <c r="T110" s="132"/>
      <c r="U110" s="132"/>
      <c r="V110" s="132"/>
      <c r="W110" s="132"/>
      <c r="X110" s="132"/>
      <c r="Y110" s="132"/>
      <c r="Z110" s="132"/>
      <c r="AA110" s="132"/>
      <c r="AB110" s="132"/>
      <c r="AC110" s="186">
        <f t="shared" si="4"/>
        <v>0</v>
      </c>
      <c r="AD110" s="129"/>
      <c r="AE110" s="129"/>
      <c r="AF110" s="129"/>
      <c r="AG110" s="129"/>
      <c r="AH110" s="129"/>
      <c r="AI110" s="129"/>
      <c r="AJ110" s="129"/>
      <c r="AK110" s="129"/>
      <c r="AL110" s="129"/>
      <c r="AM110" s="129"/>
      <c r="AN110" s="129"/>
      <c r="AO110" s="129"/>
      <c r="AP110" s="189">
        <f t="shared" si="5"/>
        <v>0</v>
      </c>
    </row>
    <row r="111" spans="2:42">
      <c r="B111" s="1452"/>
      <c r="C111" s="133"/>
      <c r="D111" s="129"/>
      <c r="E111" s="129"/>
      <c r="F111" s="129"/>
      <c r="G111" s="129"/>
      <c r="H111" s="129"/>
      <c r="I111" s="129"/>
      <c r="J111" s="129"/>
      <c r="K111" s="129"/>
      <c r="L111" s="129"/>
      <c r="M111" s="129"/>
      <c r="N111" s="129"/>
      <c r="O111" s="130"/>
      <c r="P111" s="182">
        <f t="shared" si="3"/>
        <v>0</v>
      </c>
      <c r="Q111" s="131"/>
      <c r="R111" s="132"/>
      <c r="S111" s="132"/>
      <c r="T111" s="132"/>
      <c r="U111" s="132"/>
      <c r="V111" s="132"/>
      <c r="W111" s="132"/>
      <c r="X111" s="132"/>
      <c r="Y111" s="132"/>
      <c r="Z111" s="132"/>
      <c r="AA111" s="132"/>
      <c r="AB111" s="132"/>
      <c r="AC111" s="186">
        <f t="shared" si="4"/>
        <v>0</v>
      </c>
      <c r="AD111" s="129"/>
      <c r="AE111" s="129"/>
      <c r="AF111" s="129"/>
      <c r="AG111" s="129"/>
      <c r="AH111" s="129"/>
      <c r="AI111" s="129"/>
      <c r="AJ111" s="129"/>
      <c r="AK111" s="129"/>
      <c r="AL111" s="129"/>
      <c r="AM111" s="129"/>
      <c r="AN111" s="129"/>
      <c r="AO111" s="129"/>
      <c r="AP111" s="189">
        <f t="shared" si="5"/>
        <v>0</v>
      </c>
    </row>
    <row r="112" spans="2:42">
      <c r="B112" s="143" t="s">
        <v>327</v>
      </c>
      <c r="C112" s="144"/>
      <c r="D112" s="136"/>
      <c r="E112" s="136"/>
      <c r="F112" s="136"/>
      <c r="G112" s="136"/>
      <c r="H112" s="136"/>
      <c r="I112" s="136"/>
      <c r="J112" s="136"/>
      <c r="K112" s="136"/>
      <c r="L112" s="136"/>
      <c r="M112" s="136"/>
      <c r="N112" s="136"/>
      <c r="O112" s="137"/>
      <c r="P112" s="183">
        <f t="shared" si="3"/>
        <v>0</v>
      </c>
      <c r="Q112" s="138"/>
      <c r="R112" s="136"/>
      <c r="S112" s="136"/>
      <c r="T112" s="136"/>
      <c r="U112" s="136"/>
      <c r="V112" s="136"/>
      <c r="W112" s="136"/>
      <c r="X112" s="136"/>
      <c r="Y112" s="136"/>
      <c r="Z112" s="136"/>
      <c r="AA112" s="136"/>
      <c r="AB112" s="136"/>
      <c r="AC112" s="187">
        <f t="shared" si="4"/>
        <v>0</v>
      </c>
      <c r="AD112" s="136"/>
      <c r="AE112" s="136"/>
      <c r="AF112" s="136"/>
      <c r="AG112" s="136"/>
      <c r="AH112" s="136"/>
      <c r="AI112" s="136"/>
      <c r="AJ112" s="136"/>
      <c r="AK112" s="136"/>
      <c r="AL112" s="136"/>
      <c r="AM112" s="136"/>
      <c r="AN112" s="136"/>
      <c r="AO112" s="136"/>
      <c r="AP112" s="187">
        <f t="shared" si="5"/>
        <v>0</v>
      </c>
    </row>
    <row r="113" spans="2:42">
      <c r="B113" s="1452"/>
      <c r="C113" s="128"/>
      <c r="D113" s="129"/>
      <c r="E113" s="129"/>
      <c r="F113" s="129"/>
      <c r="G113" s="129"/>
      <c r="H113" s="129"/>
      <c r="I113" s="129"/>
      <c r="J113" s="129"/>
      <c r="K113" s="129"/>
      <c r="L113" s="129"/>
      <c r="M113" s="129"/>
      <c r="N113" s="129"/>
      <c r="O113" s="130"/>
      <c r="P113" s="182">
        <f t="shared" si="3"/>
        <v>0</v>
      </c>
      <c r="Q113" s="131"/>
      <c r="R113" s="132"/>
      <c r="S113" s="132"/>
      <c r="T113" s="132"/>
      <c r="U113" s="132"/>
      <c r="V113" s="132"/>
      <c r="W113" s="132"/>
      <c r="X113" s="132"/>
      <c r="Y113" s="132"/>
      <c r="Z113" s="132"/>
      <c r="AA113" s="132"/>
      <c r="AB113" s="132"/>
      <c r="AC113" s="186">
        <f t="shared" si="4"/>
        <v>0</v>
      </c>
      <c r="AD113" s="129"/>
      <c r="AE113" s="129"/>
      <c r="AF113" s="129"/>
      <c r="AG113" s="129"/>
      <c r="AH113" s="129"/>
      <c r="AI113" s="129"/>
      <c r="AJ113" s="129"/>
      <c r="AK113" s="129"/>
      <c r="AL113" s="129"/>
      <c r="AM113" s="129"/>
      <c r="AN113" s="129"/>
      <c r="AO113" s="129"/>
      <c r="AP113" s="189">
        <f t="shared" si="5"/>
        <v>0</v>
      </c>
    </row>
    <row r="114" spans="2:42">
      <c r="B114" s="1452"/>
      <c r="C114" s="128"/>
      <c r="D114" s="129"/>
      <c r="E114" s="129"/>
      <c r="F114" s="129"/>
      <c r="G114" s="129"/>
      <c r="H114" s="129"/>
      <c r="I114" s="129"/>
      <c r="J114" s="129"/>
      <c r="K114" s="129"/>
      <c r="L114" s="129"/>
      <c r="M114" s="129"/>
      <c r="N114" s="129"/>
      <c r="O114" s="130"/>
      <c r="P114" s="182">
        <f t="shared" si="3"/>
        <v>0</v>
      </c>
      <c r="Q114" s="131"/>
      <c r="R114" s="132"/>
      <c r="S114" s="132"/>
      <c r="T114" s="132"/>
      <c r="U114" s="132"/>
      <c r="V114" s="132"/>
      <c r="W114" s="132"/>
      <c r="X114" s="132"/>
      <c r="Y114" s="132"/>
      <c r="Z114" s="132"/>
      <c r="AA114" s="132"/>
      <c r="AB114" s="132"/>
      <c r="AC114" s="186">
        <f t="shared" si="4"/>
        <v>0</v>
      </c>
      <c r="AD114" s="129"/>
      <c r="AE114" s="129"/>
      <c r="AF114" s="129"/>
      <c r="AG114" s="129"/>
      <c r="AH114" s="129"/>
      <c r="AI114" s="129"/>
      <c r="AJ114" s="129"/>
      <c r="AK114" s="129"/>
      <c r="AL114" s="129"/>
      <c r="AM114" s="129"/>
      <c r="AN114" s="129"/>
      <c r="AO114" s="129"/>
      <c r="AP114" s="189">
        <f t="shared" si="5"/>
        <v>0</v>
      </c>
    </row>
    <row r="115" spans="2:42">
      <c r="B115" s="1452"/>
      <c r="C115" s="128"/>
      <c r="D115" s="129"/>
      <c r="E115" s="129"/>
      <c r="F115" s="129"/>
      <c r="G115" s="129"/>
      <c r="H115" s="129"/>
      <c r="I115" s="129"/>
      <c r="J115" s="129"/>
      <c r="K115" s="129"/>
      <c r="L115" s="129"/>
      <c r="M115" s="129"/>
      <c r="N115" s="129"/>
      <c r="O115" s="130"/>
      <c r="P115" s="182">
        <f t="shared" si="3"/>
        <v>0</v>
      </c>
      <c r="Q115" s="131"/>
      <c r="R115" s="132"/>
      <c r="S115" s="132"/>
      <c r="T115" s="132"/>
      <c r="U115" s="132"/>
      <c r="V115" s="132"/>
      <c r="W115" s="132"/>
      <c r="X115" s="132"/>
      <c r="Y115" s="132"/>
      <c r="Z115" s="132"/>
      <c r="AA115" s="132"/>
      <c r="AB115" s="132"/>
      <c r="AC115" s="186">
        <f t="shared" si="4"/>
        <v>0</v>
      </c>
      <c r="AD115" s="129"/>
      <c r="AE115" s="129"/>
      <c r="AF115" s="129"/>
      <c r="AG115" s="129"/>
      <c r="AH115" s="129"/>
      <c r="AI115" s="129"/>
      <c r="AJ115" s="129"/>
      <c r="AK115" s="129"/>
      <c r="AL115" s="129"/>
      <c r="AM115" s="129"/>
      <c r="AN115" s="129"/>
      <c r="AO115" s="129"/>
      <c r="AP115" s="189">
        <f t="shared" si="5"/>
        <v>0</v>
      </c>
    </row>
    <row r="116" spans="2:42">
      <c r="B116" s="1452"/>
      <c r="C116" s="133"/>
      <c r="D116" s="129"/>
      <c r="E116" s="129"/>
      <c r="F116" s="129"/>
      <c r="G116" s="129"/>
      <c r="H116" s="129"/>
      <c r="I116" s="129"/>
      <c r="J116" s="129"/>
      <c r="K116" s="129"/>
      <c r="L116" s="129"/>
      <c r="M116" s="129"/>
      <c r="N116" s="129"/>
      <c r="O116" s="130"/>
      <c r="P116" s="182">
        <f t="shared" si="3"/>
        <v>0</v>
      </c>
      <c r="Q116" s="131"/>
      <c r="R116" s="132"/>
      <c r="S116" s="132"/>
      <c r="T116" s="132"/>
      <c r="U116" s="132"/>
      <c r="V116" s="132"/>
      <c r="W116" s="132"/>
      <c r="X116" s="132"/>
      <c r="Y116" s="132"/>
      <c r="Z116" s="132"/>
      <c r="AA116" s="132"/>
      <c r="AB116" s="132"/>
      <c r="AC116" s="186">
        <f t="shared" si="4"/>
        <v>0</v>
      </c>
      <c r="AD116" s="129"/>
      <c r="AE116" s="129"/>
      <c r="AF116" s="129"/>
      <c r="AG116" s="129"/>
      <c r="AH116" s="129"/>
      <c r="AI116" s="129"/>
      <c r="AJ116" s="129"/>
      <c r="AK116" s="129"/>
      <c r="AL116" s="129"/>
      <c r="AM116" s="129"/>
      <c r="AN116" s="129"/>
      <c r="AO116" s="129"/>
      <c r="AP116" s="189">
        <f t="shared" si="5"/>
        <v>0</v>
      </c>
    </row>
    <row r="117" spans="2:42">
      <c r="B117" s="1452"/>
      <c r="C117" s="133"/>
      <c r="D117" s="129"/>
      <c r="E117" s="129"/>
      <c r="F117" s="129"/>
      <c r="G117" s="129"/>
      <c r="H117" s="129"/>
      <c r="I117" s="129"/>
      <c r="J117" s="129"/>
      <c r="K117" s="129"/>
      <c r="L117" s="129"/>
      <c r="M117" s="129"/>
      <c r="N117" s="129"/>
      <c r="O117" s="130"/>
      <c r="P117" s="182">
        <f t="shared" si="3"/>
        <v>0</v>
      </c>
      <c r="Q117" s="131"/>
      <c r="R117" s="132"/>
      <c r="S117" s="132"/>
      <c r="T117" s="132"/>
      <c r="U117" s="132"/>
      <c r="V117" s="132"/>
      <c r="W117" s="132"/>
      <c r="X117" s="132"/>
      <c r="Y117" s="132"/>
      <c r="Z117" s="132"/>
      <c r="AA117" s="132"/>
      <c r="AB117" s="132"/>
      <c r="AC117" s="186">
        <f t="shared" si="4"/>
        <v>0</v>
      </c>
      <c r="AD117" s="129"/>
      <c r="AE117" s="129"/>
      <c r="AF117" s="129"/>
      <c r="AG117" s="129"/>
      <c r="AH117" s="129"/>
      <c r="AI117" s="129"/>
      <c r="AJ117" s="129"/>
      <c r="AK117" s="129"/>
      <c r="AL117" s="129"/>
      <c r="AM117" s="129"/>
      <c r="AN117" s="129"/>
      <c r="AO117" s="129"/>
      <c r="AP117" s="189">
        <f t="shared" si="5"/>
        <v>0</v>
      </c>
    </row>
    <row r="118" spans="2:42">
      <c r="B118" s="1452"/>
      <c r="C118" s="133"/>
      <c r="D118" s="129"/>
      <c r="E118" s="129"/>
      <c r="F118" s="129"/>
      <c r="G118" s="129"/>
      <c r="H118" s="129"/>
      <c r="I118" s="129"/>
      <c r="J118" s="129"/>
      <c r="K118" s="129"/>
      <c r="L118" s="129"/>
      <c r="M118" s="129"/>
      <c r="N118" s="129"/>
      <c r="O118" s="130"/>
      <c r="P118" s="182">
        <f t="shared" si="3"/>
        <v>0</v>
      </c>
      <c r="Q118" s="131"/>
      <c r="R118" s="132"/>
      <c r="S118" s="132"/>
      <c r="T118" s="132"/>
      <c r="U118" s="132"/>
      <c r="V118" s="132"/>
      <c r="W118" s="132"/>
      <c r="X118" s="132"/>
      <c r="Y118" s="132"/>
      <c r="Z118" s="132"/>
      <c r="AA118" s="132"/>
      <c r="AB118" s="132"/>
      <c r="AC118" s="186">
        <f t="shared" si="4"/>
        <v>0</v>
      </c>
      <c r="AD118" s="129"/>
      <c r="AE118" s="129"/>
      <c r="AF118" s="129"/>
      <c r="AG118" s="129"/>
      <c r="AH118" s="129"/>
      <c r="AI118" s="129"/>
      <c r="AJ118" s="129"/>
      <c r="AK118" s="129"/>
      <c r="AL118" s="129"/>
      <c r="AM118" s="129"/>
      <c r="AN118" s="129"/>
      <c r="AO118" s="129"/>
      <c r="AP118" s="189">
        <f t="shared" si="5"/>
        <v>0</v>
      </c>
    </row>
    <row r="119" spans="2:42">
      <c r="B119" s="1452"/>
      <c r="C119" s="133"/>
      <c r="D119" s="129"/>
      <c r="E119" s="129"/>
      <c r="F119" s="129"/>
      <c r="G119" s="129"/>
      <c r="H119" s="129"/>
      <c r="I119" s="129"/>
      <c r="J119" s="129"/>
      <c r="K119" s="129"/>
      <c r="L119" s="129"/>
      <c r="M119" s="129"/>
      <c r="N119" s="129"/>
      <c r="O119" s="130"/>
      <c r="P119" s="182">
        <f t="shared" si="3"/>
        <v>0</v>
      </c>
      <c r="Q119" s="131"/>
      <c r="R119" s="132"/>
      <c r="S119" s="132"/>
      <c r="T119" s="132"/>
      <c r="U119" s="132"/>
      <c r="V119" s="132"/>
      <c r="W119" s="132"/>
      <c r="X119" s="132"/>
      <c r="Y119" s="132"/>
      <c r="Z119" s="132"/>
      <c r="AA119" s="132"/>
      <c r="AB119" s="132"/>
      <c r="AC119" s="186">
        <f t="shared" si="4"/>
        <v>0</v>
      </c>
      <c r="AD119" s="129"/>
      <c r="AE119" s="129"/>
      <c r="AF119" s="129"/>
      <c r="AG119" s="129"/>
      <c r="AH119" s="129"/>
      <c r="AI119" s="129"/>
      <c r="AJ119" s="129"/>
      <c r="AK119" s="129"/>
      <c r="AL119" s="129"/>
      <c r="AM119" s="129"/>
      <c r="AN119" s="129"/>
      <c r="AO119" s="129"/>
      <c r="AP119" s="189">
        <f t="shared" si="5"/>
        <v>0</v>
      </c>
    </row>
    <row r="120" spans="2:42">
      <c r="B120" s="1452"/>
      <c r="C120" s="133"/>
      <c r="D120" s="129"/>
      <c r="E120" s="129"/>
      <c r="F120" s="129"/>
      <c r="G120" s="129"/>
      <c r="H120" s="129"/>
      <c r="I120" s="129"/>
      <c r="J120" s="129"/>
      <c r="K120" s="129"/>
      <c r="L120" s="129"/>
      <c r="M120" s="129"/>
      <c r="N120" s="129"/>
      <c r="O120" s="130"/>
      <c r="P120" s="182">
        <f t="shared" si="3"/>
        <v>0</v>
      </c>
      <c r="Q120" s="131"/>
      <c r="R120" s="132"/>
      <c r="S120" s="132"/>
      <c r="T120" s="132"/>
      <c r="U120" s="132"/>
      <c r="V120" s="132"/>
      <c r="W120" s="132"/>
      <c r="X120" s="132"/>
      <c r="Y120" s="132"/>
      <c r="Z120" s="132"/>
      <c r="AA120" s="132"/>
      <c r="AB120" s="132"/>
      <c r="AC120" s="186">
        <f t="shared" si="4"/>
        <v>0</v>
      </c>
      <c r="AD120" s="129"/>
      <c r="AE120" s="129"/>
      <c r="AF120" s="129"/>
      <c r="AG120" s="129"/>
      <c r="AH120" s="129"/>
      <c r="AI120" s="129"/>
      <c r="AJ120" s="129"/>
      <c r="AK120" s="129"/>
      <c r="AL120" s="129"/>
      <c r="AM120" s="129"/>
      <c r="AN120" s="129"/>
      <c r="AO120" s="129"/>
      <c r="AP120" s="189">
        <f t="shared" si="5"/>
        <v>0</v>
      </c>
    </row>
    <row r="121" spans="2:42">
      <c r="B121" s="1452"/>
      <c r="C121" s="133"/>
      <c r="D121" s="129"/>
      <c r="E121" s="129"/>
      <c r="F121" s="129"/>
      <c r="G121" s="129"/>
      <c r="H121" s="129"/>
      <c r="I121" s="129"/>
      <c r="J121" s="129"/>
      <c r="K121" s="129"/>
      <c r="L121" s="129"/>
      <c r="M121" s="129"/>
      <c r="N121" s="129"/>
      <c r="O121" s="130"/>
      <c r="P121" s="182">
        <f t="shared" si="3"/>
        <v>0</v>
      </c>
      <c r="Q121" s="131"/>
      <c r="R121" s="132"/>
      <c r="S121" s="132"/>
      <c r="T121" s="132"/>
      <c r="U121" s="132"/>
      <c r="V121" s="132"/>
      <c r="W121" s="132"/>
      <c r="X121" s="132"/>
      <c r="Y121" s="132"/>
      <c r="Z121" s="132"/>
      <c r="AA121" s="132"/>
      <c r="AB121" s="132"/>
      <c r="AC121" s="186">
        <f t="shared" si="4"/>
        <v>0</v>
      </c>
      <c r="AD121" s="129"/>
      <c r="AE121" s="129"/>
      <c r="AF121" s="129"/>
      <c r="AG121" s="129"/>
      <c r="AH121" s="129"/>
      <c r="AI121" s="129"/>
      <c r="AJ121" s="129"/>
      <c r="AK121" s="129"/>
      <c r="AL121" s="129"/>
      <c r="AM121" s="129"/>
      <c r="AN121" s="129"/>
      <c r="AO121" s="129"/>
      <c r="AP121" s="189">
        <f t="shared" si="5"/>
        <v>0</v>
      </c>
    </row>
    <row r="122" spans="2:42">
      <c r="B122" s="143" t="s">
        <v>328</v>
      </c>
      <c r="C122" s="145"/>
      <c r="D122" s="136"/>
      <c r="E122" s="136"/>
      <c r="F122" s="136"/>
      <c r="G122" s="136"/>
      <c r="H122" s="136"/>
      <c r="I122" s="136"/>
      <c r="J122" s="136"/>
      <c r="K122" s="136"/>
      <c r="L122" s="136"/>
      <c r="M122" s="136"/>
      <c r="N122" s="136"/>
      <c r="O122" s="137"/>
      <c r="P122" s="183">
        <f t="shared" si="3"/>
        <v>0</v>
      </c>
      <c r="Q122" s="138"/>
      <c r="R122" s="136"/>
      <c r="S122" s="136"/>
      <c r="T122" s="136"/>
      <c r="U122" s="136"/>
      <c r="V122" s="136"/>
      <c r="W122" s="136"/>
      <c r="X122" s="136"/>
      <c r="Y122" s="136"/>
      <c r="Z122" s="136"/>
      <c r="AA122" s="136"/>
      <c r="AB122" s="136"/>
      <c r="AC122" s="187">
        <f t="shared" si="4"/>
        <v>0</v>
      </c>
      <c r="AD122" s="136"/>
      <c r="AE122" s="136"/>
      <c r="AF122" s="136"/>
      <c r="AG122" s="136"/>
      <c r="AH122" s="136"/>
      <c r="AI122" s="136"/>
      <c r="AJ122" s="136"/>
      <c r="AK122" s="136"/>
      <c r="AL122" s="136"/>
      <c r="AM122" s="136"/>
      <c r="AN122" s="136"/>
      <c r="AO122" s="136"/>
      <c r="AP122" s="187">
        <f t="shared" si="5"/>
        <v>0</v>
      </c>
    </row>
    <row r="123" spans="2:42">
      <c r="B123" s="1452"/>
      <c r="C123" s="128"/>
      <c r="D123" s="129"/>
      <c r="E123" s="129"/>
      <c r="F123" s="129"/>
      <c r="G123" s="129"/>
      <c r="H123" s="129"/>
      <c r="I123" s="129"/>
      <c r="J123" s="129"/>
      <c r="K123" s="129"/>
      <c r="L123" s="129"/>
      <c r="M123" s="129"/>
      <c r="N123" s="129"/>
      <c r="O123" s="130"/>
      <c r="P123" s="182">
        <f t="shared" si="3"/>
        <v>0</v>
      </c>
      <c r="Q123" s="131"/>
      <c r="R123" s="132"/>
      <c r="S123" s="132"/>
      <c r="T123" s="132"/>
      <c r="U123" s="132"/>
      <c r="V123" s="132"/>
      <c r="W123" s="132"/>
      <c r="X123" s="132"/>
      <c r="Y123" s="132"/>
      <c r="Z123" s="132"/>
      <c r="AA123" s="132"/>
      <c r="AB123" s="132"/>
      <c r="AC123" s="186">
        <f t="shared" si="4"/>
        <v>0</v>
      </c>
      <c r="AD123" s="129"/>
      <c r="AE123" s="129"/>
      <c r="AF123" s="129"/>
      <c r="AG123" s="129"/>
      <c r="AH123" s="129"/>
      <c r="AI123" s="129"/>
      <c r="AJ123" s="129"/>
      <c r="AK123" s="129"/>
      <c r="AL123" s="129"/>
      <c r="AM123" s="129"/>
      <c r="AN123" s="129"/>
      <c r="AO123" s="129"/>
      <c r="AP123" s="189">
        <f t="shared" si="5"/>
        <v>0</v>
      </c>
    </row>
    <row r="124" spans="2:42">
      <c r="B124" s="1452"/>
      <c r="C124" s="128"/>
      <c r="D124" s="129"/>
      <c r="E124" s="129"/>
      <c r="F124" s="129"/>
      <c r="G124" s="129"/>
      <c r="H124" s="129"/>
      <c r="I124" s="129"/>
      <c r="J124" s="129"/>
      <c r="K124" s="129"/>
      <c r="L124" s="129"/>
      <c r="M124" s="129"/>
      <c r="N124" s="129"/>
      <c r="O124" s="130"/>
      <c r="P124" s="182">
        <f t="shared" si="3"/>
        <v>0</v>
      </c>
      <c r="Q124" s="131"/>
      <c r="R124" s="132"/>
      <c r="S124" s="132"/>
      <c r="T124" s="132"/>
      <c r="U124" s="132"/>
      <c r="V124" s="132"/>
      <c r="W124" s="132"/>
      <c r="X124" s="132"/>
      <c r="Y124" s="132"/>
      <c r="Z124" s="132"/>
      <c r="AA124" s="132"/>
      <c r="AB124" s="132"/>
      <c r="AC124" s="186">
        <f t="shared" si="4"/>
        <v>0</v>
      </c>
      <c r="AD124" s="129"/>
      <c r="AE124" s="129"/>
      <c r="AF124" s="129"/>
      <c r="AG124" s="129"/>
      <c r="AH124" s="129"/>
      <c r="AI124" s="129"/>
      <c r="AJ124" s="129"/>
      <c r="AK124" s="129"/>
      <c r="AL124" s="129"/>
      <c r="AM124" s="129"/>
      <c r="AN124" s="129"/>
      <c r="AO124" s="129"/>
      <c r="AP124" s="189">
        <f t="shared" si="5"/>
        <v>0</v>
      </c>
    </row>
    <row r="125" spans="2:42">
      <c r="B125" s="1452"/>
      <c r="C125" s="133"/>
      <c r="D125" s="129"/>
      <c r="E125" s="129"/>
      <c r="F125" s="129"/>
      <c r="G125" s="129"/>
      <c r="H125" s="129"/>
      <c r="I125" s="129"/>
      <c r="J125" s="129"/>
      <c r="K125" s="129"/>
      <c r="L125" s="129"/>
      <c r="M125" s="129"/>
      <c r="N125" s="129"/>
      <c r="O125" s="130"/>
      <c r="P125" s="182">
        <f t="shared" si="3"/>
        <v>0</v>
      </c>
      <c r="Q125" s="131"/>
      <c r="R125" s="132"/>
      <c r="S125" s="132"/>
      <c r="T125" s="132"/>
      <c r="U125" s="132"/>
      <c r="V125" s="132"/>
      <c r="W125" s="132"/>
      <c r="X125" s="132"/>
      <c r="Y125" s="132"/>
      <c r="Z125" s="132"/>
      <c r="AA125" s="132"/>
      <c r="AB125" s="132"/>
      <c r="AC125" s="186">
        <f t="shared" si="4"/>
        <v>0</v>
      </c>
      <c r="AD125" s="129"/>
      <c r="AE125" s="129"/>
      <c r="AF125" s="129"/>
      <c r="AG125" s="129"/>
      <c r="AH125" s="129"/>
      <c r="AI125" s="129"/>
      <c r="AJ125" s="129"/>
      <c r="AK125" s="129"/>
      <c r="AL125" s="129"/>
      <c r="AM125" s="129"/>
      <c r="AN125" s="129"/>
      <c r="AO125" s="129"/>
      <c r="AP125" s="189">
        <f t="shared" si="5"/>
        <v>0</v>
      </c>
    </row>
    <row r="126" spans="2:42">
      <c r="B126" s="1452"/>
      <c r="C126" s="133"/>
      <c r="D126" s="129"/>
      <c r="E126" s="129"/>
      <c r="F126" s="129"/>
      <c r="G126" s="129"/>
      <c r="H126" s="129"/>
      <c r="I126" s="129"/>
      <c r="J126" s="129"/>
      <c r="K126" s="129"/>
      <c r="L126" s="129"/>
      <c r="M126" s="129"/>
      <c r="N126" s="129"/>
      <c r="O126" s="130"/>
      <c r="P126" s="182">
        <f t="shared" si="3"/>
        <v>0</v>
      </c>
      <c r="Q126" s="131"/>
      <c r="R126" s="132"/>
      <c r="S126" s="132"/>
      <c r="T126" s="132"/>
      <c r="U126" s="132"/>
      <c r="V126" s="132"/>
      <c r="W126" s="132"/>
      <c r="X126" s="132"/>
      <c r="Y126" s="132"/>
      <c r="Z126" s="132"/>
      <c r="AA126" s="132"/>
      <c r="AB126" s="132"/>
      <c r="AC126" s="186">
        <f t="shared" si="4"/>
        <v>0</v>
      </c>
      <c r="AD126" s="129"/>
      <c r="AE126" s="129"/>
      <c r="AF126" s="129"/>
      <c r="AG126" s="129"/>
      <c r="AH126" s="129"/>
      <c r="AI126" s="129"/>
      <c r="AJ126" s="129"/>
      <c r="AK126" s="129"/>
      <c r="AL126" s="129"/>
      <c r="AM126" s="129"/>
      <c r="AN126" s="129"/>
      <c r="AO126" s="129"/>
      <c r="AP126" s="189">
        <f t="shared" si="5"/>
        <v>0</v>
      </c>
    </row>
    <row r="127" spans="2:42">
      <c r="B127" s="1452"/>
      <c r="C127" s="133"/>
      <c r="D127" s="129"/>
      <c r="E127" s="129"/>
      <c r="F127" s="129"/>
      <c r="G127" s="129"/>
      <c r="H127" s="129"/>
      <c r="I127" s="129"/>
      <c r="J127" s="129"/>
      <c r="K127" s="129"/>
      <c r="L127" s="129"/>
      <c r="M127" s="129"/>
      <c r="N127" s="129"/>
      <c r="O127" s="130"/>
      <c r="P127" s="182">
        <f t="shared" si="3"/>
        <v>0</v>
      </c>
      <c r="Q127" s="131"/>
      <c r="R127" s="132"/>
      <c r="S127" s="132"/>
      <c r="T127" s="132"/>
      <c r="U127" s="132"/>
      <c r="V127" s="132"/>
      <c r="W127" s="132"/>
      <c r="X127" s="132"/>
      <c r="Y127" s="132"/>
      <c r="Z127" s="132"/>
      <c r="AA127" s="132"/>
      <c r="AB127" s="132"/>
      <c r="AC127" s="186">
        <f t="shared" si="4"/>
        <v>0</v>
      </c>
      <c r="AD127" s="129"/>
      <c r="AE127" s="129"/>
      <c r="AF127" s="129"/>
      <c r="AG127" s="129"/>
      <c r="AH127" s="129"/>
      <c r="AI127" s="129"/>
      <c r="AJ127" s="129"/>
      <c r="AK127" s="129"/>
      <c r="AL127" s="129"/>
      <c r="AM127" s="129"/>
      <c r="AN127" s="129"/>
      <c r="AO127" s="129"/>
      <c r="AP127" s="189">
        <f t="shared" si="5"/>
        <v>0</v>
      </c>
    </row>
    <row r="128" spans="2:42">
      <c r="B128" s="1452"/>
      <c r="C128" s="133"/>
      <c r="D128" s="129"/>
      <c r="E128" s="129"/>
      <c r="F128" s="129"/>
      <c r="G128" s="129"/>
      <c r="H128" s="129"/>
      <c r="I128" s="129"/>
      <c r="J128" s="129"/>
      <c r="K128" s="129"/>
      <c r="L128" s="129"/>
      <c r="M128" s="129"/>
      <c r="N128" s="129"/>
      <c r="O128" s="130"/>
      <c r="P128" s="182">
        <f t="shared" si="3"/>
        <v>0</v>
      </c>
      <c r="Q128" s="131"/>
      <c r="R128" s="132"/>
      <c r="S128" s="132"/>
      <c r="T128" s="132"/>
      <c r="U128" s="132"/>
      <c r="V128" s="132"/>
      <c r="W128" s="132"/>
      <c r="X128" s="132"/>
      <c r="Y128" s="132"/>
      <c r="Z128" s="132"/>
      <c r="AA128" s="132"/>
      <c r="AB128" s="132"/>
      <c r="AC128" s="186">
        <f t="shared" si="4"/>
        <v>0</v>
      </c>
      <c r="AD128" s="129"/>
      <c r="AE128" s="129"/>
      <c r="AF128" s="129"/>
      <c r="AG128" s="129"/>
      <c r="AH128" s="129"/>
      <c r="AI128" s="129"/>
      <c r="AJ128" s="129"/>
      <c r="AK128" s="129"/>
      <c r="AL128" s="129"/>
      <c r="AM128" s="129"/>
      <c r="AN128" s="129"/>
      <c r="AO128" s="129"/>
      <c r="AP128" s="189">
        <f t="shared" si="5"/>
        <v>0</v>
      </c>
    </row>
    <row r="129" spans="2:42">
      <c r="B129" s="1452"/>
      <c r="C129" s="133"/>
      <c r="D129" s="129"/>
      <c r="E129" s="129"/>
      <c r="F129" s="129"/>
      <c r="G129" s="129"/>
      <c r="H129" s="129"/>
      <c r="I129" s="129"/>
      <c r="J129" s="129"/>
      <c r="K129" s="129"/>
      <c r="L129" s="129"/>
      <c r="M129" s="129"/>
      <c r="N129" s="129"/>
      <c r="O129" s="130"/>
      <c r="P129" s="182">
        <f t="shared" si="3"/>
        <v>0</v>
      </c>
      <c r="Q129" s="131"/>
      <c r="R129" s="132"/>
      <c r="S129" s="132"/>
      <c r="T129" s="132"/>
      <c r="U129" s="132"/>
      <c r="V129" s="132"/>
      <c r="W129" s="132"/>
      <c r="X129" s="132"/>
      <c r="Y129" s="132"/>
      <c r="Z129" s="132"/>
      <c r="AA129" s="132"/>
      <c r="AB129" s="132"/>
      <c r="AC129" s="186">
        <f t="shared" si="4"/>
        <v>0</v>
      </c>
      <c r="AD129" s="129"/>
      <c r="AE129" s="129"/>
      <c r="AF129" s="129"/>
      <c r="AG129" s="129"/>
      <c r="AH129" s="129"/>
      <c r="AI129" s="129"/>
      <c r="AJ129" s="129"/>
      <c r="AK129" s="129"/>
      <c r="AL129" s="129"/>
      <c r="AM129" s="129"/>
      <c r="AN129" s="129"/>
      <c r="AO129" s="129"/>
      <c r="AP129" s="189">
        <f t="shared" si="5"/>
        <v>0</v>
      </c>
    </row>
    <row r="130" spans="2:42">
      <c r="B130" s="1452"/>
      <c r="C130" s="133"/>
      <c r="D130" s="129"/>
      <c r="E130" s="129"/>
      <c r="F130" s="129"/>
      <c r="G130" s="129"/>
      <c r="H130" s="129"/>
      <c r="I130" s="129"/>
      <c r="J130" s="129"/>
      <c r="K130" s="129"/>
      <c r="L130" s="129"/>
      <c r="M130" s="129"/>
      <c r="N130" s="129"/>
      <c r="O130" s="130"/>
      <c r="P130" s="182">
        <f t="shared" si="3"/>
        <v>0</v>
      </c>
      <c r="Q130" s="131"/>
      <c r="R130" s="132"/>
      <c r="S130" s="132"/>
      <c r="T130" s="132"/>
      <c r="U130" s="132"/>
      <c r="V130" s="132"/>
      <c r="W130" s="132"/>
      <c r="X130" s="132"/>
      <c r="Y130" s="132"/>
      <c r="Z130" s="132"/>
      <c r="AA130" s="132"/>
      <c r="AB130" s="132"/>
      <c r="AC130" s="186">
        <f t="shared" si="4"/>
        <v>0</v>
      </c>
      <c r="AD130" s="129"/>
      <c r="AE130" s="129"/>
      <c r="AF130" s="129"/>
      <c r="AG130" s="129"/>
      <c r="AH130" s="129"/>
      <c r="AI130" s="129"/>
      <c r="AJ130" s="129"/>
      <c r="AK130" s="129"/>
      <c r="AL130" s="129"/>
      <c r="AM130" s="129"/>
      <c r="AN130" s="129"/>
      <c r="AO130" s="129"/>
      <c r="AP130" s="189">
        <f t="shared" si="5"/>
        <v>0</v>
      </c>
    </row>
    <row r="131" spans="2:42">
      <c r="B131" s="1452"/>
      <c r="C131" s="133"/>
      <c r="D131" s="129"/>
      <c r="E131" s="129"/>
      <c r="F131" s="129"/>
      <c r="G131" s="129"/>
      <c r="H131" s="129"/>
      <c r="I131" s="129"/>
      <c r="J131" s="129"/>
      <c r="K131" s="129"/>
      <c r="L131" s="129"/>
      <c r="M131" s="129"/>
      <c r="N131" s="129"/>
      <c r="O131" s="130"/>
      <c r="P131" s="182">
        <f t="shared" si="3"/>
        <v>0</v>
      </c>
      <c r="Q131" s="131"/>
      <c r="R131" s="132"/>
      <c r="S131" s="132"/>
      <c r="T131" s="132"/>
      <c r="U131" s="132"/>
      <c r="V131" s="132"/>
      <c r="W131" s="132"/>
      <c r="X131" s="132"/>
      <c r="Y131" s="132"/>
      <c r="Z131" s="132"/>
      <c r="AA131" s="132"/>
      <c r="AB131" s="132"/>
      <c r="AC131" s="186">
        <f t="shared" si="4"/>
        <v>0</v>
      </c>
      <c r="AD131" s="129"/>
      <c r="AE131" s="129"/>
      <c r="AF131" s="129"/>
      <c r="AG131" s="129"/>
      <c r="AH131" s="129"/>
      <c r="AI131" s="129"/>
      <c r="AJ131" s="129"/>
      <c r="AK131" s="129"/>
      <c r="AL131" s="129"/>
      <c r="AM131" s="129"/>
      <c r="AN131" s="129"/>
      <c r="AO131" s="129"/>
      <c r="AP131" s="189">
        <f t="shared" si="5"/>
        <v>0</v>
      </c>
    </row>
    <row r="132" spans="2:42">
      <c r="B132" s="143" t="s">
        <v>329</v>
      </c>
      <c r="C132" s="145"/>
      <c r="D132" s="136"/>
      <c r="E132" s="136"/>
      <c r="F132" s="136"/>
      <c r="G132" s="136"/>
      <c r="H132" s="136"/>
      <c r="I132" s="136"/>
      <c r="J132" s="136"/>
      <c r="K132" s="136"/>
      <c r="L132" s="136"/>
      <c r="M132" s="136"/>
      <c r="N132" s="136"/>
      <c r="O132" s="137"/>
      <c r="P132" s="183">
        <f t="shared" si="3"/>
        <v>0</v>
      </c>
      <c r="Q132" s="138"/>
      <c r="R132" s="136"/>
      <c r="S132" s="136"/>
      <c r="T132" s="136"/>
      <c r="U132" s="136"/>
      <c r="V132" s="136"/>
      <c r="W132" s="136"/>
      <c r="X132" s="136"/>
      <c r="Y132" s="136"/>
      <c r="Z132" s="136"/>
      <c r="AA132" s="136"/>
      <c r="AB132" s="136"/>
      <c r="AC132" s="187">
        <f t="shared" si="4"/>
        <v>0</v>
      </c>
      <c r="AD132" s="136"/>
      <c r="AE132" s="136"/>
      <c r="AF132" s="136"/>
      <c r="AG132" s="136"/>
      <c r="AH132" s="136"/>
      <c r="AI132" s="136"/>
      <c r="AJ132" s="136"/>
      <c r="AK132" s="136"/>
      <c r="AL132" s="136"/>
      <c r="AM132" s="136"/>
      <c r="AN132" s="136"/>
      <c r="AO132" s="136"/>
      <c r="AP132" s="187">
        <f t="shared" si="5"/>
        <v>0</v>
      </c>
    </row>
    <row r="133" spans="2:42">
      <c r="B133" s="1452"/>
      <c r="C133" s="128"/>
      <c r="D133" s="129"/>
      <c r="E133" s="129"/>
      <c r="F133" s="129"/>
      <c r="G133" s="129"/>
      <c r="H133" s="129"/>
      <c r="I133" s="129"/>
      <c r="J133" s="129"/>
      <c r="K133" s="129"/>
      <c r="L133" s="129"/>
      <c r="M133" s="129"/>
      <c r="N133" s="129"/>
      <c r="O133" s="130"/>
      <c r="P133" s="182">
        <f t="shared" si="3"/>
        <v>0</v>
      </c>
      <c r="Q133" s="131"/>
      <c r="R133" s="132"/>
      <c r="S133" s="132"/>
      <c r="T133" s="132"/>
      <c r="U133" s="132"/>
      <c r="V133" s="132"/>
      <c r="W133" s="132"/>
      <c r="X133" s="132"/>
      <c r="Y133" s="132"/>
      <c r="Z133" s="132"/>
      <c r="AA133" s="132"/>
      <c r="AB133" s="132"/>
      <c r="AC133" s="186">
        <f t="shared" si="4"/>
        <v>0</v>
      </c>
      <c r="AD133" s="129"/>
      <c r="AE133" s="129"/>
      <c r="AF133" s="129"/>
      <c r="AG133" s="129"/>
      <c r="AH133" s="129"/>
      <c r="AI133" s="129"/>
      <c r="AJ133" s="129"/>
      <c r="AK133" s="129"/>
      <c r="AL133" s="129"/>
      <c r="AM133" s="129"/>
      <c r="AN133" s="129"/>
      <c r="AO133" s="129"/>
      <c r="AP133" s="189">
        <f t="shared" si="5"/>
        <v>0</v>
      </c>
    </row>
    <row r="134" spans="2:42">
      <c r="B134" s="1452"/>
      <c r="C134" s="128"/>
      <c r="D134" s="129"/>
      <c r="E134" s="129"/>
      <c r="F134" s="129"/>
      <c r="G134" s="129"/>
      <c r="H134" s="129"/>
      <c r="I134" s="129"/>
      <c r="J134" s="129"/>
      <c r="K134" s="129"/>
      <c r="L134" s="129"/>
      <c r="M134" s="129"/>
      <c r="N134" s="129"/>
      <c r="O134" s="130"/>
      <c r="P134" s="182">
        <f t="shared" si="3"/>
        <v>0</v>
      </c>
      <c r="Q134" s="131"/>
      <c r="R134" s="132"/>
      <c r="S134" s="132"/>
      <c r="T134" s="132"/>
      <c r="U134" s="132"/>
      <c r="V134" s="132"/>
      <c r="W134" s="132"/>
      <c r="X134" s="132"/>
      <c r="Y134" s="132"/>
      <c r="Z134" s="132"/>
      <c r="AA134" s="132"/>
      <c r="AB134" s="132"/>
      <c r="AC134" s="186">
        <f t="shared" si="4"/>
        <v>0</v>
      </c>
      <c r="AD134" s="129"/>
      <c r="AE134" s="129"/>
      <c r="AF134" s="129"/>
      <c r="AG134" s="129"/>
      <c r="AH134" s="129"/>
      <c r="AI134" s="129"/>
      <c r="AJ134" s="129"/>
      <c r="AK134" s="129"/>
      <c r="AL134" s="129"/>
      <c r="AM134" s="129"/>
      <c r="AN134" s="129"/>
      <c r="AO134" s="129"/>
      <c r="AP134" s="189">
        <f t="shared" si="5"/>
        <v>0</v>
      </c>
    </row>
    <row r="135" spans="2:42">
      <c r="B135" s="1452"/>
      <c r="C135" s="128"/>
      <c r="D135" s="129"/>
      <c r="E135" s="129"/>
      <c r="F135" s="129"/>
      <c r="G135" s="129"/>
      <c r="H135" s="129"/>
      <c r="I135" s="129"/>
      <c r="J135" s="129"/>
      <c r="K135" s="129"/>
      <c r="L135" s="129"/>
      <c r="M135" s="129"/>
      <c r="N135" s="129"/>
      <c r="O135" s="130"/>
      <c r="P135" s="182">
        <f t="shared" si="3"/>
        <v>0</v>
      </c>
      <c r="Q135" s="131"/>
      <c r="R135" s="132"/>
      <c r="S135" s="132"/>
      <c r="T135" s="132"/>
      <c r="U135" s="132"/>
      <c r="V135" s="132"/>
      <c r="W135" s="132"/>
      <c r="X135" s="132"/>
      <c r="Y135" s="132"/>
      <c r="Z135" s="132"/>
      <c r="AA135" s="132"/>
      <c r="AB135" s="132"/>
      <c r="AC135" s="186">
        <f t="shared" si="4"/>
        <v>0</v>
      </c>
      <c r="AD135" s="129"/>
      <c r="AE135" s="129"/>
      <c r="AF135" s="129"/>
      <c r="AG135" s="129"/>
      <c r="AH135" s="129"/>
      <c r="AI135" s="129"/>
      <c r="AJ135" s="129"/>
      <c r="AK135" s="129"/>
      <c r="AL135" s="129"/>
      <c r="AM135" s="129"/>
      <c r="AN135" s="129"/>
      <c r="AO135" s="129"/>
      <c r="AP135" s="189">
        <f t="shared" si="5"/>
        <v>0</v>
      </c>
    </row>
    <row r="136" spans="2:42">
      <c r="B136" s="1452"/>
      <c r="C136" s="128"/>
      <c r="D136" s="129"/>
      <c r="E136" s="129"/>
      <c r="F136" s="129"/>
      <c r="G136" s="129"/>
      <c r="H136" s="129"/>
      <c r="I136" s="129"/>
      <c r="J136" s="129"/>
      <c r="K136" s="129"/>
      <c r="L136" s="129"/>
      <c r="M136" s="129"/>
      <c r="N136" s="129"/>
      <c r="O136" s="130"/>
      <c r="P136" s="182">
        <f t="shared" si="3"/>
        <v>0</v>
      </c>
      <c r="Q136" s="131"/>
      <c r="R136" s="132"/>
      <c r="S136" s="132"/>
      <c r="T136" s="132"/>
      <c r="U136" s="132"/>
      <c r="V136" s="132"/>
      <c r="W136" s="132"/>
      <c r="X136" s="132"/>
      <c r="Y136" s="132"/>
      <c r="Z136" s="132"/>
      <c r="AA136" s="132"/>
      <c r="AB136" s="132"/>
      <c r="AC136" s="186">
        <f t="shared" si="4"/>
        <v>0</v>
      </c>
      <c r="AD136" s="129"/>
      <c r="AE136" s="129"/>
      <c r="AF136" s="129"/>
      <c r="AG136" s="129"/>
      <c r="AH136" s="129"/>
      <c r="AI136" s="129"/>
      <c r="AJ136" s="129"/>
      <c r="AK136" s="129"/>
      <c r="AL136" s="129"/>
      <c r="AM136" s="129"/>
      <c r="AN136" s="129"/>
      <c r="AO136" s="129"/>
      <c r="AP136" s="189">
        <f t="shared" si="5"/>
        <v>0</v>
      </c>
    </row>
    <row r="137" spans="2:42">
      <c r="B137" s="1452"/>
      <c r="C137" s="133"/>
      <c r="D137" s="129"/>
      <c r="E137" s="129"/>
      <c r="F137" s="129"/>
      <c r="G137" s="129"/>
      <c r="H137" s="129"/>
      <c r="I137" s="129"/>
      <c r="J137" s="129"/>
      <c r="K137" s="129"/>
      <c r="L137" s="129"/>
      <c r="M137" s="129"/>
      <c r="N137" s="129"/>
      <c r="O137" s="130"/>
      <c r="P137" s="182">
        <f t="shared" si="3"/>
        <v>0</v>
      </c>
      <c r="Q137" s="131"/>
      <c r="R137" s="132"/>
      <c r="S137" s="132"/>
      <c r="T137" s="132"/>
      <c r="U137" s="132"/>
      <c r="V137" s="132"/>
      <c r="W137" s="132"/>
      <c r="X137" s="132"/>
      <c r="Y137" s="132"/>
      <c r="Z137" s="132"/>
      <c r="AA137" s="132"/>
      <c r="AB137" s="132"/>
      <c r="AC137" s="186">
        <f t="shared" si="4"/>
        <v>0</v>
      </c>
      <c r="AD137" s="129"/>
      <c r="AE137" s="129"/>
      <c r="AF137" s="129"/>
      <c r="AG137" s="129"/>
      <c r="AH137" s="129"/>
      <c r="AI137" s="129"/>
      <c r="AJ137" s="129"/>
      <c r="AK137" s="129"/>
      <c r="AL137" s="129"/>
      <c r="AM137" s="129"/>
      <c r="AN137" s="129"/>
      <c r="AO137" s="129"/>
      <c r="AP137" s="189">
        <f t="shared" si="5"/>
        <v>0</v>
      </c>
    </row>
    <row r="138" spans="2:42">
      <c r="B138" s="1452"/>
      <c r="C138" s="133"/>
      <c r="D138" s="129"/>
      <c r="E138" s="129"/>
      <c r="F138" s="129"/>
      <c r="G138" s="129"/>
      <c r="H138" s="129"/>
      <c r="I138" s="129"/>
      <c r="J138" s="129"/>
      <c r="K138" s="129"/>
      <c r="L138" s="129"/>
      <c r="M138" s="129"/>
      <c r="N138" s="129"/>
      <c r="O138" s="130"/>
      <c r="P138" s="182">
        <f t="shared" si="3"/>
        <v>0</v>
      </c>
      <c r="Q138" s="131"/>
      <c r="R138" s="132"/>
      <c r="S138" s="132"/>
      <c r="T138" s="132"/>
      <c r="U138" s="132"/>
      <c r="V138" s="132"/>
      <c r="W138" s="132"/>
      <c r="X138" s="132"/>
      <c r="Y138" s="132"/>
      <c r="Z138" s="132"/>
      <c r="AA138" s="132"/>
      <c r="AB138" s="132"/>
      <c r="AC138" s="186">
        <f t="shared" si="4"/>
        <v>0</v>
      </c>
      <c r="AD138" s="129"/>
      <c r="AE138" s="129"/>
      <c r="AF138" s="129"/>
      <c r="AG138" s="129"/>
      <c r="AH138" s="129"/>
      <c r="AI138" s="129"/>
      <c r="AJ138" s="129"/>
      <c r="AK138" s="129"/>
      <c r="AL138" s="129"/>
      <c r="AM138" s="129"/>
      <c r="AN138" s="129"/>
      <c r="AO138" s="129"/>
      <c r="AP138" s="189">
        <f t="shared" si="5"/>
        <v>0</v>
      </c>
    </row>
    <row r="139" spans="2:42">
      <c r="B139" s="1452"/>
      <c r="C139" s="133"/>
      <c r="D139" s="129"/>
      <c r="E139" s="129"/>
      <c r="F139" s="129"/>
      <c r="G139" s="129"/>
      <c r="H139" s="129"/>
      <c r="I139" s="129"/>
      <c r="J139" s="129"/>
      <c r="K139" s="129"/>
      <c r="L139" s="129"/>
      <c r="M139" s="129"/>
      <c r="N139" s="129"/>
      <c r="O139" s="130"/>
      <c r="P139" s="182">
        <f t="shared" si="3"/>
        <v>0</v>
      </c>
      <c r="Q139" s="131"/>
      <c r="R139" s="132"/>
      <c r="S139" s="132"/>
      <c r="T139" s="132"/>
      <c r="U139" s="132"/>
      <c r="V139" s="132"/>
      <c r="W139" s="132"/>
      <c r="X139" s="132"/>
      <c r="Y139" s="132"/>
      <c r="Z139" s="132"/>
      <c r="AA139" s="132"/>
      <c r="AB139" s="132"/>
      <c r="AC139" s="186">
        <f t="shared" si="4"/>
        <v>0</v>
      </c>
      <c r="AD139" s="129"/>
      <c r="AE139" s="129"/>
      <c r="AF139" s="129"/>
      <c r="AG139" s="129"/>
      <c r="AH139" s="129"/>
      <c r="AI139" s="129"/>
      <c r="AJ139" s="129"/>
      <c r="AK139" s="129"/>
      <c r="AL139" s="129"/>
      <c r="AM139" s="129"/>
      <c r="AN139" s="129"/>
      <c r="AO139" s="129"/>
      <c r="AP139" s="189">
        <f t="shared" si="5"/>
        <v>0</v>
      </c>
    </row>
    <row r="140" spans="2:42">
      <c r="B140" s="1452"/>
      <c r="C140" s="133"/>
      <c r="D140" s="129"/>
      <c r="E140" s="129"/>
      <c r="F140" s="129"/>
      <c r="G140" s="129"/>
      <c r="H140" s="129"/>
      <c r="I140" s="129"/>
      <c r="J140" s="129"/>
      <c r="K140" s="129"/>
      <c r="L140" s="129"/>
      <c r="M140" s="129"/>
      <c r="N140" s="129"/>
      <c r="O140" s="130"/>
      <c r="P140" s="182">
        <f t="shared" si="3"/>
        <v>0</v>
      </c>
      <c r="Q140" s="131"/>
      <c r="R140" s="132"/>
      <c r="S140" s="132"/>
      <c r="T140" s="132"/>
      <c r="U140" s="132"/>
      <c r="V140" s="132"/>
      <c r="W140" s="132"/>
      <c r="X140" s="132"/>
      <c r="Y140" s="132"/>
      <c r="Z140" s="132"/>
      <c r="AA140" s="132"/>
      <c r="AB140" s="132"/>
      <c r="AC140" s="186">
        <f t="shared" si="4"/>
        <v>0</v>
      </c>
      <c r="AD140" s="129"/>
      <c r="AE140" s="129"/>
      <c r="AF140" s="129"/>
      <c r="AG140" s="129"/>
      <c r="AH140" s="129"/>
      <c r="AI140" s="129"/>
      <c r="AJ140" s="129"/>
      <c r="AK140" s="129"/>
      <c r="AL140" s="129"/>
      <c r="AM140" s="129"/>
      <c r="AN140" s="129"/>
      <c r="AO140" s="129"/>
      <c r="AP140" s="189">
        <f t="shared" si="5"/>
        <v>0</v>
      </c>
    </row>
    <row r="141" spans="2:42">
      <c r="B141" s="1452"/>
      <c r="C141" s="133"/>
      <c r="D141" s="129"/>
      <c r="E141" s="129"/>
      <c r="F141" s="129"/>
      <c r="G141" s="129"/>
      <c r="H141" s="129"/>
      <c r="I141" s="129"/>
      <c r="J141" s="129"/>
      <c r="K141" s="129"/>
      <c r="L141" s="129"/>
      <c r="M141" s="129"/>
      <c r="N141" s="129"/>
      <c r="O141" s="130"/>
      <c r="P141" s="182">
        <f t="shared" ref="P141:P161" si="6">SUM(D141:O141)</f>
        <v>0</v>
      </c>
      <c r="Q141" s="131"/>
      <c r="R141" s="132"/>
      <c r="S141" s="132"/>
      <c r="T141" s="132"/>
      <c r="U141" s="132"/>
      <c r="V141" s="132"/>
      <c r="W141" s="132"/>
      <c r="X141" s="132"/>
      <c r="Y141" s="132"/>
      <c r="Z141" s="132"/>
      <c r="AA141" s="132"/>
      <c r="AB141" s="132"/>
      <c r="AC141" s="186">
        <f t="shared" ref="AC141:AC161" si="7">SUM(Q141:AB141)</f>
        <v>0</v>
      </c>
      <c r="AD141" s="129"/>
      <c r="AE141" s="129"/>
      <c r="AF141" s="129"/>
      <c r="AG141" s="129"/>
      <c r="AH141" s="129"/>
      <c r="AI141" s="129"/>
      <c r="AJ141" s="129"/>
      <c r="AK141" s="129"/>
      <c r="AL141" s="129"/>
      <c r="AM141" s="129"/>
      <c r="AN141" s="129"/>
      <c r="AO141" s="129"/>
      <c r="AP141" s="189">
        <f t="shared" ref="AP141:AP161" si="8">SUM(AD141:AO141)</f>
        <v>0</v>
      </c>
    </row>
    <row r="142" spans="2:42">
      <c r="B142" s="143" t="s">
        <v>330</v>
      </c>
      <c r="C142" s="146"/>
      <c r="D142" s="136"/>
      <c r="E142" s="136"/>
      <c r="F142" s="136"/>
      <c r="G142" s="136"/>
      <c r="H142" s="136"/>
      <c r="I142" s="136"/>
      <c r="J142" s="136"/>
      <c r="K142" s="136"/>
      <c r="L142" s="136"/>
      <c r="M142" s="136"/>
      <c r="N142" s="136"/>
      <c r="O142" s="137"/>
      <c r="P142" s="183">
        <f t="shared" si="6"/>
        <v>0</v>
      </c>
      <c r="Q142" s="138"/>
      <c r="R142" s="136"/>
      <c r="S142" s="136"/>
      <c r="T142" s="136"/>
      <c r="U142" s="136"/>
      <c r="V142" s="136"/>
      <c r="W142" s="136"/>
      <c r="X142" s="136"/>
      <c r="Y142" s="136"/>
      <c r="Z142" s="136"/>
      <c r="AA142" s="136"/>
      <c r="AB142" s="136"/>
      <c r="AC142" s="187">
        <f t="shared" si="7"/>
        <v>0</v>
      </c>
      <c r="AD142" s="136"/>
      <c r="AE142" s="136"/>
      <c r="AF142" s="136"/>
      <c r="AG142" s="136"/>
      <c r="AH142" s="136"/>
      <c r="AI142" s="136"/>
      <c r="AJ142" s="136"/>
      <c r="AK142" s="136"/>
      <c r="AL142" s="136"/>
      <c r="AM142" s="136"/>
      <c r="AN142" s="136"/>
      <c r="AO142" s="136"/>
      <c r="AP142" s="187">
        <f t="shared" si="8"/>
        <v>0</v>
      </c>
    </row>
    <row r="143" spans="2:42">
      <c r="B143" s="1452"/>
      <c r="C143" s="133"/>
      <c r="D143" s="129"/>
      <c r="E143" s="129"/>
      <c r="F143" s="129"/>
      <c r="G143" s="129"/>
      <c r="H143" s="129"/>
      <c r="I143" s="129"/>
      <c r="J143" s="129"/>
      <c r="K143" s="129"/>
      <c r="L143" s="129"/>
      <c r="M143" s="129"/>
      <c r="N143" s="129"/>
      <c r="O143" s="130"/>
      <c r="P143" s="182">
        <f t="shared" si="6"/>
        <v>0</v>
      </c>
      <c r="Q143" s="131"/>
      <c r="R143" s="132"/>
      <c r="S143" s="132"/>
      <c r="T143" s="132"/>
      <c r="U143" s="132"/>
      <c r="V143" s="132"/>
      <c r="W143" s="132"/>
      <c r="X143" s="132"/>
      <c r="Y143" s="132"/>
      <c r="Z143" s="132"/>
      <c r="AA143" s="132"/>
      <c r="AB143" s="132"/>
      <c r="AC143" s="186">
        <f t="shared" si="7"/>
        <v>0</v>
      </c>
      <c r="AD143" s="129"/>
      <c r="AE143" s="129"/>
      <c r="AF143" s="129"/>
      <c r="AG143" s="129"/>
      <c r="AH143" s="129"/>
      <c r="AI143" s="129"/>
      <c r="AJ143" s="129"/>
      <c r="AK143" s="129"/>
      <c r="AL143" s="129"/>
      <c r="AM143" s="129"/>
      <c r="AN143" s="129"/>
      <c r="AO143" s="129"/>
      <c r="AP143" s="189">
        <f t="shared" si="8"/>
        <v>0</v>
      </c>
    </row>
    <row r="144" spans="2:42">
      <c r="B144" s="1452"/>
      <c r="C144" s="133"/>
      <c r="D144" s="129"/>
      <c r="E144" s="129"/>
      <c r="F144" s="129"/>
      <c r="G144" s="129"/>
      <c r="H144" s="129"/>
      <c r="I144" s="129"/>
      <c r="J144" s="129"/>
      <c r="K144" s="129"/>
      <c r="L144" s="129"/>
      <c r="M144" s="129"/>
      <c r="N144" s="129"/>
      <c r="O144" s="130"/>
      <c r="P144" s="182">
        <f t="shared" si="6"/>
        <v>0</v>
      </c>
      <c r="Q144" s="131"/>
      <c r="R144" s="132"/>
      <c r="S144" s="132"/>
      <c r="T144" s="132"/>
      <c r="U144" s="132"/>
      <c r="V144" s="132"/>
      <c r="W144" s="132"/>
      <c r="X144" s="132"/>
      <c r="Y144" s="132"/>
      <c r="Z144" s="132"/>
      <c r="AA144" s="132"/>
      <c r="AB144" s="132"/>
      <c r="AC144" s="186">
        <f t="shared" si="7"/>
        <v>0</v>
      </c>
      <c r="AD144" s="129"/>
      <c r="AE144" s="129"/>
      <c r="AF144" s="129"/>
      <c r="AG144" s="129"/>
      <c r="AH144" s="129"/>
      <c r="AI144" s="129"/>
      <c r="AJ144" s="129"/>
      <c r="AK144" s="129"/>
      <c r="AL144" s="129"/>
      <c r="AM144" s="129"/>
      <c r="AN144" s="129"/>
      <c r="AO144" s="129"/>
      <c r="AP144" s="189">
        <f t="shared" si="8"/>
        <v>0</v>
      </c>
    </row>
    <row r="145" spans="2:42">
      <c r="B145" s="1452"/>
      <c r="C145" s="133"/>
      <c r="D145" s="129"/>
      <c r="E145" s="129"/>
      <c r="F145" s="129"/>
      <c r="G145" s="129"/>
      <c r="H145" s="129"/>
      <c r="I145" s="129"/>
      <c r="J145" s="129"/>
      <c r="K145" s="129"/>
      <c r="L145" s="129"/>
      <c r="M145" s="129"/>
      <c r="N145" s="129"/>
      <c r="O145" s="130"/>
      <c r="P145" s="182">
        <f t="shared" si="6"/>
        <v>0</v>
      </c>
      <c r="Q145" s="131"/>
      <c r="R145" s="132"/>
      <c r="S145" s="132"/>
      <c r="T145" s="132"/>
      <c r="U145" s="132"/>
      <c r="V145" s="132"/>
      <c r="W145" s="132"/>
      <c r="X145" s="132"/>
      <c r="Y145" s="132"/>
      <c r="Z145" s="132"/>
      <c r="AA145" s="132"/>
      <c r="AB145" s="132"/>
      <c r="AC145" s="186">
        <f t="shared" si="7"/>
        <v>0</v>
      </c>
      <c r="AD145" s="129"/>
      <c r="AE145" s="129"/>
      <c r="AF145" s="129"/>
      <c r="AG145" s="129"/>
      <c r="AH145" s="129"/>
      <c r="AI145" s="129"/>
      <c r="AJ145" s="129"/>
      <c r="AK145" s="129"/>
      <c r="AL145" s="129"/>
      <c r="AM145" s="129"/>
      <c r="AN145" s="129"/>
      <c r="AO145" s="129"/>
      <c r="AP145" s="189">
        <f t="shared" si="8"/>
        <v>0</v>
      </c>
    </row>
    <row r="146" spans="2:42">
      <c r="B146" s="1452"/>
      <c r="C146" s="133"/>
      <c r="D146" s="129"/>
      <c r="E146" s="129"/>
      <c r="F146" s="129"/>
      <c r="G146" s="129"/>
      <c r="H146" s="129"/>
      <c r="I146" s="129"/>
      <c r="J146" s="129"/>
      <c r="K146" s="129"/>
      <c r="L146" s="129"/>
      <c r="M146" s="129"/>
      <c r="N146" s="129"/>
      <c r="O146" s="130"/>
      <c r="P146" s="182">
        <f t="shared" si="6"/>
        <v>0</v>
      </c>
      <c r="Q146" s="131"/>
      <c r="R146" s="132"/>
      <c r="S146" s="132"/>
      <c r="T146" s="132"/>
      <c r="U146" s="132"/>
      <c r="V146" s="132"/>
      <c r="W146" s="132"/>
      <c r="X146" s="132"/>
      <c r="Y146" s="132"/>
      <c r="Z146" s="132"/>
      <c r="AA146" s="132"/>
      <c r="AB146" s="132"/>
      <c r="AC146" s="186">
        <f t="shared" si="7"/>
        <v>0</v>
      </c>
      <c r="AD146" s="129"/>
      <c r="AE146" s="129"/>
      <c r="AF146" s="129"/>
      <c r="AG146" s="129"/>
      <c r="AH146" s="129"/>
      <c r="AI146" s="129"/>
      <c r="AJ146" s="129"/>
      <c r="AK146" s="129"/>
      <c r="AL146" s="129"/>
      <c r="AM146" s="129"/>
      <c r="AN146" s="129"/>
      <c r="AO146" s="129"/>
      <c r="AP146" s="189">
        <f t="shared" si="8"/>
        <v>0</v>
      </c>
    </row>
    <row r="147" spans="2:42">
      <c r="B147" s="1452"/>
      <c r="C147" s="133"/>
      <c r="D147" s="129"/>
      <c r="E147" s="129"/>
      <c r="F147" s="129"/>
      <c r="G147" s="129"/>
      <c r="H147" s="129"/>
      <c r="I147" s="129"/>
      <c r="J147" s="129"/>
      <c r="K147" s="129"/>
      <c r="L147" s="129"/>
      <c r="M147" s="129"/>
      <c r="N147" s="129"/>
      <c r="O147" s="130"/>
      <c r="P147" s="182">
        <f t="shared" si="6"/>
        <v>0</v>
      </c>
      <c r="Q147" s="131"/>
      <c r="R147" s="132"/>
      <c r="S147" s="132"/>
      <c r="T147" s="132"/>
      <c r="U147" s="132"/>
      <c r="V147" s="132"/>
      <c r="W147" s="132"/>
      <c r="X147" s="132"/>
      <c r="Y147" s="132"/>
      <c r="Z147" s="132"/>
      <c r="AA147" s="132"/>
      <c r="AB147" s="132"/>
      <c r="AC147" s="186">
        <f t="shared" si="7"/>
        <v>0</v>
      </c>
      <c r="AD147" s="129"/>
      <c r="AE147" s="129"/>
      <c r="AF147" s="129"/>
      <c r="AG147" s="129"/>
      <c r="AH147" s="129"/>
      <c r="AI147" s="129"/>
      <c r="AJ147" s="129"/>
      <c r="AK147" s="129"/>
      <c r="AL147" s="129"/>
      <c r="AM147" s="129"/>
      <c r="AN147" s="129"/>
      <c r="AO147" s="129"/>
      <c r="AP147" s="189">
        <f t="shared" si="8"/>
        <v>0</v>
      </c>
    </row>
    <row r="148" spans="2:42">
      <c r="B148" s="1452"/>
      <c r="C148" s="133"/>
      <c r="D148" s="129"/>
      <c r="E148" s="129"/>
      <c r="F148" s="129"/>
      <c r="G148" s="129"/>
      <c r="H148" s="129"/>
      <c r="I148" s="129"/>
      <c r="J148" s="129"/>
      <c r="K148" s="129"/>
      <c r="L148" s="129"/>
      <c r="M148" s="129"/>
      <c r="N148" s="129"/>
      <c r="O148" s="130"/>
      <c r="P148" s="182">
        <f t="shared" si="6"/>
        <v>0</v>
      </c>
      <c r="Q148" s="131"/>
      <c r="R148" s="132"/>
      <c r="S148" s="132"/>
      <c r="T148" s="132"/>
      <c r="U148" s="132"/>
      <c r="V148" s="132"/>
      <c r="W148" s="132"/>
      <c r="X148" s="132"/>
      <c r="Y148" s="132"/>
      <c r="Z148" s="132"/>
      <c r="AA148" s="132"/>
      <c r="AB148" s="132"/>
      <c r="AC148" s="186">
        <f t="shared" si="7"/>
        <v>0</v>
      </c>
      <c r="AD148" s="129"/>
      <c r="AE148" s="129"/>
      <c r="AF148" s="129"/>
      <c r="AG148" s="129"/>
      <c r="AH148" s="129"/>
      <c r="AI148" s="129"/>
      <c r="AJ148" s="129"/>
      <c r="AK148" s="129"/>
      <c r="AL148" s="129"/>
      <c r="AM148" s="129"/>
      <c r="AN148" s="129"/>
      <c r="AO148" s="129"/>
      <c r="AP148" s="189">
        <f t="shared" si="8"/>
        <v>0</v>
      </c>
    </row>
    <row r="149" spans="2:42">
      <c r="B149" s="1452"/>
      <c r="C149" s="133"/>
      <c r="D149" s="129"/>
      <c r="E149" s="129"/>
      <c r="F149" s="129"/>
      <c r="G149" s="129"/>
      <c r="H149" s="129"/>
      <c r="I149" s="129"/>
      <c r="J149" s="129"/>
      <c r="K149" s="129"/>
      <c r="L149" s="129"/>
      <c r="M149" s="129"/>
      <c r="N149" s="129"/>
      <c r="O149" s="130"/>
      <c r="P149" s="182">
        <f t="shared" si="6"/>
        <v>0</v>
      </c>
      <c r="Q149" s="131"/>
      <c r="R149" s="132"/>
      <c r="S149" s="132"/>
      <c r="T149" s="132"/>
      <c r="U149" s="132"/>
      <c r="V149" s="132"/>
      <c r="W149" s="132"/>
      <c r="X149" s="132"/>
      <c r="Y149" s="132"/>
      <c r="Z149" s="132"/>
      <c r="AA149" s="132"/>
      <c r="AB149" s="132"/>
      <c r="AC149" s="186">
        <f t="shared" si="7"/>
        <v>0</v>
      </c>
      <c r="AD149" s="129"/>
      <c r="AE149" s="129"/>
      <c r="AF149" s="129"/>
      <c r="AG149" s="129"/>
      <c r="AH149" s="129"/>
      <c r="AI149" s="129"/>
      <c r="AJ149" s="129"/>
      <c r="AK149" s="129"/>
      <c r="AL149" s="129"/>
      <c r="AM149" s="129"/>
      <c r="AN149" s="129"/>
      <c r="AO149" s="129"/>
      <c r="AP149" s="189">
        <f t="shared" si="8"/>
        <v>0</v>
      </c>
    </row>
    <row r="150" spans="2:42">
      <c r="B150" s="1452"/>
      <c r="C150" s="133"/>
      <c r="D150" s="129"/>
      <c r="E150" s="129"/>
      <c r="F150" s="129"/>
      <c r="G150" s="129"/>
      <c r="H150" s="129"/>
      <c r="I150" s="129"/>
      <c r="J150" s="129"/>
      <c r="K150" s="129"/>
      <c r="L150" s="129"/>
      <c r="M150" s="129"/>
      <c r="N150" s="129"/>
      <c r="O150" s="130"/>
      <c r="P150" s="182">
        <f t="shared" si="6"/>
        <v>0</v>
      </c>
      <c r="Q150" s="131"/>
      <c r="R150" s="132"/>
      <c r="S150" s="132"/>
      <c r="T150" s="132"/>
      <c r="U150" s="132"/>
      <c r="V150" s="132"/>
      <c r="W150" s="132"/>
      <c r="X150" s="132"/>
      <c r="Y150" s="132"/>
      <c r="Z150" s="132"/>
      <c r="AA150" s="132"/>
      <c r="AB150" s="132"/>
      <c r="AC150" s="186">
        <f t="shared" si="7"/>
        <v>0</v>
      </c>
      <c r="AD150" s="129"/>
      <c r="AE150" s="129"/>
      <c r="AF150" s="129"/>
      <c r="AG150" s="129"/>
      <c r="AH150" s="129"/>
      <c r="AI150" s="129"/>
      <c r="AJ150" s="129"/>
      <c r="AK150" s="129"/>
      <c r="AL150" s="129"/>
      <c r="AM150" s="129"/>
      <c r="AN150" s="129"/>
      <c r="AO150" s="129"/>
      <c r="AP150" s="189">
        <f t="shared" si="8"/>
        <v>0</v>
      </c>
    </row>
    <row r="151" spans="2:42">
      <c r="B151" s="1452"/>
      <c r="C151" s="133"/>
      <c r="D151" s="129"/>
      <c r="E151" s="129"/>
      <c r="F151" s="129"/>
      <c r="G151" s="129"/>
      <c r="H151" s="129"/>
      <c r="I151" s="129"/>
      <c r="J151" s="129"/>
      <c r="K151" s="129"/>
      <c r="L151" s="129"/>
      <c r="M151" s="129"/>
      <c r="N151" s="129"/>
      <c r="O151" s="130"/>
      <c r="P151" s="182">
        <f t="shared" si="6"/>
        <v>0</v>
      </c>
      <c r="Q151" s="131"/>
      <c r="R151" s="132"/>
      <c r="S151" s="132"/>
      <c r="T151" s="132"/>
      <c r="U151" s="132"/>
      <c r="V151" s="132"/>
      <c r="W151" s="132"/>
      <c r="X151" s="132"/>
      <c r="Y151" s="132"/>
      <c r="Z151" s="132"/>
      <c r="AA151" s="132"/>
      <c r="AB151" s="132"/>
      <c r="AC151" s="186">
        <f t="shared" si="7"/>
        <v>0</v>
      </c>
      <c r="AD151" s="129"/>
      <c r="AE151" s="129"/>
      <c r="AF151" s="129"/>
      <c r="AG151" s="129"/>
      <c r="AH151" s="129"/>
      <c r="AI151" s="129"/>
      <c r="AJ151" s="129"/>
      <c r="AK151" s="129"/>
      <c r="AL151" s="129"/>
      <c r="AM151" s="129"/>
      <c r="AN151" s="129"/>
      <c r="AO151" s="129"/>
      <c r="AP151" s="189">
        <f t="shared" si="8"/>
        <v>0</v>
      </c>
    </row>
    <row r="152" spans="2:42">
      <c r="B152" s="143" t="s">
        <v>331</v>
      </c>
      <c r="C152" s="146"/>
      <c r="D152" s="136"/>
      <c r="E152" s="136"/>
      <c r="F152" s="136"/>
      <c r="G152" s="136"/>
      <c r="H152" s="136"/>
      <c r="I152" s="136"/>
      <c r="J152" s="136"/>
      <c r="K152" s="136"/>
      <c r="L152" s="136"/>
      <c r="M152" s="136"/>
      <c r="N152" s="136"/>
      <c r="O152" s="137"/>
      <c r="P152" s="183">
        <f t="shared" si="6"/>
        <v>0</v>
      </c>
      <c r="Q152" s="138"/>
      <c r="R152" s="136"/>
      <c r="S152" s="136"/>
      <c r="T152" s="136"/>
      <c r="U152" s="136"/>
      <c r="V152" s="136"/>
      <c r="W152" s="136"/>
      <c r="X152" s="136"/>
      <c r="Y152" s="136"/>
      <c r="Z152" s="136"/>
      <c r="AA152" s="136"/>
      <c r="AB152" s="136"/>
      <c r="AC152" s="187">
        <f t="shared" si="7"/>
        <v>0</v>
      </c>
      <c r="AD152" s="136"/>
      <c r="AE152" s="136"/>
      <c r="AF152" s="136"/>
      <c r="AG152" s="136"/>
      <c r="AH152" s="136"/>
      <c r="AI152" s="136"/>
      <c r="AJ152" s="136"/>
      <c r="AK152" s="136"/>
      <c r="AL152" s="136"/>
      <c r="AM152" s="136"/>
      <c r="AN152" s="136"/>
      <c r="AO152" s="136"/>
      <c r="AP152" s="187">
        <f t="shared" si="8"/>
        <v>0</v>
      </c>
    </row>
    <row r="153" spans="2:42">
      <c r="B153" s="1452"/>
      <c r="C153" s="133"/>
      <c r="D153" s="129"/>
      <c r="E153" s="129"/>
      <c r="F153" s="129"/>
      <c r="G153" s="129"/>
      <c r="H153" s="129"/>
      <c r="I153" s="129"/>
      <c r="J153" s="129"/>
      <c r="K153" s="129"/>
      <c r="L153" s="129"/>
      <c r="M153" s="129"/>
      <c r="N153" s="129"/>
      <c r="O153" s="130"/>
      <c r="P153" s="182">
        <f t="shared" si="6"/>
        <v>0</v>
      </c>
      <c r="Q153" s="131"/>
      <c r="R153" s="132"/>
      <c r="S153" s="132"/>
      <c r="T153" s="132"/>
      <c r="U153" s="132"/>
      <c r="V153" s="132"/>
      <c r="W153" s="132"/>
      <c r="X153" s="132"/>
      <c r="Y153" s="132"/>
      <c r="Z153" s="132"/>
      <c r="AA153" s="132"/>
      <c r="AB153" s="132"/>
      <c r="AC153" s="186">
        <f t="shared" si="7"/>
        <v>0</v>
      </c>
      <c r="AD153" s="129"/>
      <c r="AE153" s="129"/>
      <c r="AF153" s="129"/>
      <c r="AG153" s="129"/>
      <c r="AH153" s="129"/>
      <c r="AI153" s="129"/>
      <c r="AJ153" s="129"/>
      <c r="AK153" s="129"/>
      <c r="AL153" s="129"/>
      <c r="AM153" s="129"/>
      <c r="AN153" s="129"/>
      <c r="AO153" s="129"/>
      <c r="AP153" s="189">
        <f t="shared" si="8"/>
        <v>0</v>
      </c>
    </row>
    <row r="154" spans="2:42">
      <c r="B154" s="1452"/>
      <c r="C154" s="133"/>
      <c r="D154" s="129"/>
      <c r="E154" s="129"/>
      <c r="F154" s="129"/>
      <c r="G154" s="129"/>
      <c r="H154" s="129"/>
      <c r="I154" s="129"/>
      <c r="J154" s="129"/>
      <c r="K154" s="129"/>
      <c r="L154" s="129"/>
      <c r="M154" s="129"/>
      <c r="N154" s="129"/>
      <c r="O154" s="130"/>
      <c r="P154" s="182">
        <f t="shared" si="6"/>
        <v>0</v>
      </c>
      <c r="Q154" s="131"/>
      <c r="R154" s="132"/>
      <c r="S154" s="132"/>
      <c r="T154" s="132"/>
      <c r="U154" s="132"/>
      <c r="V154" s="132"/>
      <c r="W154" s="132"/>
      <c r="X154" s="132"/>
      <c r="Y154" s="132"/>
      <c r="Z154" s="132"/>
      <c r="AA154" s="132"/>
      <c r="AB154" s="132"/>
      <c r="AC154" s="186">
        <f t="shared" si="7"/>
        <v>0</v>
      </c>
      <c r="AD154" s="129"/>
      <c r="AE154" s="129"/>
      <c r="AF154" s="129"/>
      <c r="AG154" s="129"/>
      <c r="AH154" s="129"/>
      <c r="AI154" s="129"/>
      <c r="AJ154" s="129"/>
      <c r="AK154" s="129"/>
      <c r="AL154" s="129"/>
      <c r="AM154" s="129"/>
      <c r="AN154" s="129"/>
      <c r="AO154" s="129"/>
      <c r="AP154" s="189">
        <f t="shared" si="8"/>
        <v>0</v>
      </c>
    </row>
    <row r="155" spans="2:42">
      <c r="B155" s="1452"/>
      <c r="C155" s="133"/>
      <c r="D155" s="129"/>
      <c r="E155" s="129"/>
      <c r="F155" s="129"/>
      <c r="G155" s="129"/>
      <c r="H155" s="129"/>
      <c r="I155" s="129"/>
      <c r="J155" s="129"/>
      <c r="K155" s="129"/>
      <c r="L155" s="129"/>
      <c r="M155" s="129"/>
      <c r="N155" s="129"/>
      <c r="O155" s="130"/>
      <c r="P155" s="182">
        <f t="shared" si="6"/>
        <v>0</v>
      </c>
      <c r="Q155" s="131"/>
      <c r="R155" s="132"/>
      <c r="S155" s="132"/>
      <c r="T155" s="132"/>
      <c r="U155" s="132"/>
      <c r="V155" s="132"/>
      <c r="W155" s="132"/>
      <c r="X155" s="132"/>
      <c r="Y155" s="132"/>
      <c r="Z155" s="132"/>
      <c r="AA155" s="132"/>
      <c r="AB155" s="132"/>
      <c r="AC155" s="186">
        <f t="shared" si="7"/>
        <v>0</v>
      </c>
      <c r="AD155" s="129"/>
      <c r="AE155" s="129"/>
      <c r="AF155" s="129"/>
      <c r="AG155" s="129"/>
      <c r="AH155" s="129"/>
      <c r="AI155" s="129"/>
      <c r="AJ155" s="129"/>
      <c r="AK155" s="129"/>
      <c r="AL155" s="129"/>
      <c r="AM155" s="129"/>
      <c r="AN155" s="129"/>
      <c r="AO155" s="129"/>
      <c r="AP155" s="189">
        <f t="shared" si="8"/>
        <v>0</v>
      </c>
    </row>
    <row r="156" spans="2:42">
      <c r="B156" s="1452"/>
      <c r="C156" s="133"/>
      <c r="D156" s="129"/>
      <c r="E156" s="129"/>
      <c r="F156" s="129"/>
      <c r="G156" s="129"/>
      <c r="H156" s="129"/>
      <c r="I156" s="129"/>
      <c r="J156" s="129"/>
      <c r="K156" s="129"/>
      <c r="L156" s="129"/>
      <c r="M156" s="129"/>
      <c r="N156" s="129"/>
      <c r="O156" s="130"/>
      <c r="P156" s="182">
        <f t="shared" si="6"/>
        <v>0</v>
      </c>
      <c r="Q156" s="131"/>
      <c r="R156" s="132"/>
      <c r="S156" s="132"/>
      <c r="T156" s="132"/>
      <c r="U156" s="132"/>
      <c r="V156" s="132"/>
      <c r="W156" s="132"/>
      <c r="X156" s="132"/>
      <c r="Y156" s="132"/>
      <c r="Z156" s="132"/>
      <c r="AA156" s="132"/>
      <c r="AB156" s="132"/>
      <c r="AC156" s="186">
        <f t="shared" si="7"/>
        <v>0</v>
      </c>
      <c r="AD156" s="129"/>
      <c r="AE156" s="129"/>
      <c r="AF156" s="129"/>
      <c r="AG156" s="129"/>
      <c r="AH156" s="129"/>
      <c r="AI156" s="129"/>
      <c r="AJ156" s="129"/>
      <c r="AK156" s="129"/>
      <c r="AL156" s="129"/>
      <c r="AM156" s="129"/>
      <c r="AN156" s="129"/>
      <c r="AO156" s="129"/>
      <c r="AP156" s="189">
        <f t="shared" si="8"/>
        <v>0</v>
      </c>
    </row>
    <row r="157" spans="2:42">
      <c r="B157" s="1452"/>
      <c r="C157" s="133"/>
      <c r="D157" s="129"/>
      <c r="E157" s="129"/>
      <c r="F157" s="129"/>
      <c r="G157" s="129"/>
      <c r="H157" s="129"/>
      <c r="I157" s="129"/>
      <c r="J157" s="129"/>
      <c r="K157" s="129"/>
      <c r="L157" s="129"/>
      <c r="M157" s="129"/>
      <c r="N157" s="129"/>
      <c r="O157" s="130"/>
      <c r="P157" s="182">
        <f t="shared" si="6"/>
        <v>0</v>
      </c>
      <c r="Q157" s="131"/>
      <c r="R157" s="132"/>
      <c r="S157" s="132"/>
      <c r="T157" s="132"/>
      <c r="U157" s="132"/>
      <c r="V157" s="132"/>
      <c r="W157" s="132"/>
      <c r="X157" s="132"/>
      <c r="Y157" s="132"/>
      <c r="Z157" s="132"/>
      <c r="AA157" s="132"/>
      <c r="AB157" s="132"/>
      <c r="AC157" s="186">
        <f t="shared" si="7"/>
        <v>0</v>
      </c>
      <c r="AD157" s="129"/>
      <c r="AE157" s="129"/>
      <c r="AF157" s="129"/>
      <c r="AG157" s="129"/>
      <c r="AH157" s="129"/>
      <c r="AI157" s="129"/>
      <c r="AJ157" s="129"/>
      <c r="AK157" s="129"/>
      <c r="AL157" s="129"/>
      <c r="AM157" s="129"/>
      <c r="AN157" s="129"/>
      <c r="AO157" s="129"/>
      <c r="AP157" s="189">
        <f t="shared" si="8"/>
        <v>0</v>
      </c>
    </row>
    <row r="158" spans="2:42">
      <c r="B158" s="1452"/>
      <c r="C158" s="133"/>
      <c r="D158" s="129"/>
      <c r="E158" s="129"/>
      <c r="F158" s="129"/>
      <c r="G158" s="129"/>
      <c r="H158" s="129"/>
      <c r="I158" s="129"/>
      <c r="J158" s="129"/>
      <c r="K158" s="129"/>
      <c r="L158" s="129"/>
      <c r="M158" s="129"/>
      <c r="N158" s="129"/>
      <c r="O158" s="130"/>
      <c r="P158" s="182">
        <f t="shared" si="6"/>
        <v>0</v>
      </c>
      <c r="Q158" s="131"/>
      <c r="R158" s="132"/>
      <c r="S158" s="132"/>
      <c r="T158" s="132"/>
      <c r="U158" s="132"/>
      <c r="V158" s="132"/>
      <c r="W158" s="132"/>
      <c r="X158" s="132"/>
      <c r="Y158" s="132"/>
      <c r="Z158" s="132"/>
      <c r="AA158" s="132"/>
      <c r="AB158" s="132"/>
      <c r="AC158" s="186">
        <f t="shared" si="7"/>
        <v>0</v>
      </c>
      <c r="AD158" s="129"/>
      <c r="AE158" s="129"/>
      <c r="AF158" s="129"/>
      <c r="AG158" s="129"/>
      <c r="AH158" s="129"/>
      <c r="AI158" s="129"/>
      <c r="AJ158" s="129"/>
      <c r="AK158" s="129"/>
      <c r="AL158" s="129"/>
      <c r="AM158" s="129"/>
      <c r="AN158" s="129"/>
      <c r="AO158" s="129"/>
      <c r="AP158" s="189">
        <f t="shared" si="8"/>
        <v>0</v>
      </c>
    </row>
    <row r="159" spans="2:42">
      <c r="B159" s="1452"/>
      <c r="C159" s="133"/>
      <c r="D159" s="129"/>
      <c r="E159" s="129"/>
      <c r="F159" s="129"/>
      <c r="G159" s="129"/>
      <c r="H159" s="129"/>
      <c r="I159" s="129"/>
      <c r="J159" s="129"/>
      <c r="K159" s="129"/>
      <c r="L159" s="129"/>
      <c r="M159" s="129"/>
      <c r="N159" s="129"/>
      <c r="O159" s="130"/>
      <c r="P159" s="182">
        <f t="shared" si="6"/>
        <v>0</v>
      </c>
      <c r="Q159" s="131"/>
      <c r="R159" s="132"/>
      <c r="S159" s="132"/>
      <c r="T159" s="132"/>
      <c r="U159" s="132"/>
      <c r="V159" s="132"/>
      <c r="W159" s="132"/>
      <c r="X159" s="132"/>
      <c r="Y159" s="132"/>
      <c r="Z159" s="132"/>
      <c r="AA159" s="132"/>
      <c r="AB159" s="132"/>
      <c r="AC159" s="186">
        <f t="shared" si="7"/>
        <v>0</v>
      </c>
      <c r="AD159" s="129"/>
      <c r="AE159" s="129"/>
      <c r="AF159" s="129"/>
      <c r="AG159" s="129"/>
      <c r="AH159" s="129"/>
      <c r="AI159" s="129"/>
      <c r="AJ159" s="129"/>
      <c r="AK159" s="129"/>
      <c r="AL159" s="129"/>
      <c r="AM159" s="129"/>
      <c r="AN159" s="129"/>
      <c r="AO159" s="129"/>
      <c r="AP159" s="189">
        <f t="shared" si="8"/>
        <v>0</v>
      </c>
    </row>
    <row r="160" spans="2:42">
      <c r="B160" s="1452"/>
      <c r="C160" s="133"/>
      <c r="D160" s="129"/>
      <c r="E160" s="129"/>
      <c r="F160" s="129"/>
      <c r="G160" s="129"/>
      <c r="H160" s="129"/>
      <c r="I160" s="129"/>
      <c r="J160" s="129"/>
      <c r="K160" s="129"/>
      <c r="L160" s="129"/>
      <c r="M160" s="129"/>
      <c r="N160" s="129"/>
      <c r="O160" s="129"/>
      <c r="P160" s="182">
        <f t="shared" si="6"/>
        <v>0</v>
      </c>
      <c r="Q160" s="132"/>
      <c r="R160" s="132"/>
      <c r="S160" s="132"/>
      <c r="T160" s="132"/>
      <c r="U160" s="132"/>
      <c r="V160" s="132"/>
      <c r="W160" s="132"/>
      <c r="X160" s="132"/>
      <c r="Y160" s="132"/>
      <c r="Z160" s="132"/>
      <c r="AA160" s="132"/>
      <c r="AB160" s="132"/>
      <c r="AC160" s="186">
        <f t="shared" si="7"/>
        <v>0</v>
      </c>
      <c r="AD160" s="129"/>
      <c r="AE160" s="129"/>
      <c r="AF160" s="129"/>
      <c r="AG160" s="129"/>
      <c r="AH160" s="129"/>
      <c r="AI160" s="129"/>
      <c r="AJ160" s="129"/>
      <c r="AK160" s="129"/>
      <c r="AL160" s="129"/>
      <c r="AM160" s="129"/>
      <c r="AN160" s="129"/>
      <c r="AO160" s="129"/>
      <c r="AP160" s="189">
        <f t="shared" si="8"/>
        <v>0</v>
      </c>
    </row>
    <row r="161" spans="2:42">
      <c r="B161" s="1452"/>
      <c r="C161" s="133"/>
      <c r="D161" s="129"/>
      <c r="E161" s="129"/>
      <c r="F161" s="129"/>
      <c r="G161" s="129"/>
      <c r="H161" s="129"/>
      <c r="I161" s="129"/>
      <c r="J161" s="129"/>
      <c r="K161" s="129"/>
      <c r="L161" s="129"/>
      <c r="M161" s="129"/>
      <c r="N161" s="129"/>
      <c r="O161" s="129"/>
      <c r="P161" s="182">
        <f t="shared" si="6"/>
        <v>0</v>
      </c>
      <c r="Q161" s="132"/>
      <c r="R161" s="132"/>
      <c r="S161" s="132"/>
      <c r="T161" s="132"/>
      <c r="U161" s="132"/>
      <c r="V161" s="132"/>
      <c r="W161" s="132"/>
      <c r="X161" s="132"/>
      <c r="Y161" s="132"/>
      <c r="Z161" s="132"/>
      <c r="AA161" s="132"/>
      <c r="AB161" s="132"/>
      <c r="AC161" s="186">
        <f t="shared" si="7"/>
        <v>0</v>
      </c>
      <c r="AD161" s="129"/>
      <c r="AE161" s="129"/>
      <c r="AF161" s="129"/>
      <c r="AG161" s="129"/>
      <c r="AH161" s="129"/>
      <c r="AI161" s="129"/>
      <c r="AJ161" s="129"/>
      <c r="AK161" s="129"/>
      <c r="AL161" s="129"/>
      <c r="AM161" s="129"/>
      <c r="AN161" s="129"/>
      <c r="AO161" s="129"/>
      <c r="AP161" s="189">
        <f t="shared" si="8"/>
        <v>0</v>
      </c>
    </row>
  </sheetData>
  <sheetProtection algorithmName="SHA-512" hashValue="mtQngB5rn/jzZZlOxtpxao02LFHWZ7jmFlJpMaL9dWdjmmVn/XbosMObenW9JLtCBDxpbhlNaNujATPAP1ZVHw==" saltValue="g74dZyCQndQQvfvMiywKog==" spinCount="100000" sheet="1" selectLockedCells="1"/>
  <mergeCells count="25">
    <mergeCell ref="B133:B141"/>
    <mergeCell ref="B143:B151"/>
    <mergeCell ref="B153:B161"/>
    <mergeCell ref="B73:B81"/>
    <mergeCell ref="B83:B91"/>
    <mergeCell ref="B93:B101"/>
    <mergeCell ref="B103:B111"/>
    <mergeCell ref="B113:B121"/>
    <mergeCell ref="B123:B131"/>
    <mergeCell ref="B63:B71"/>
    <mergeCell ref="AS8:BA9"/>
    <mergeCell ref="B10:C10"/>
    <mergeCell ref="D10:O10"/>
    <mergeCell ref="P10:P11"/>
    <mergeCell ref="Q10:AB10"/>
    <mergeCell ref="AC10:AC11"/>
    <mergeCell ref="AD10:AO10"/>
    <mergeCell ref="AP10:AP11"/>
    <mergeCell ref="AS10:BE11"/>
    <mergeCell ref="B11:C11"/>
    <mergeCell ref="B13:B21"/>
    <mergeCell ref="B23:B31"/>
    <mergeCell ref="B33:B41"/>
    <mergeCell ref="B43:B51"/>
    <mergeCell ref="B53:B61"/>
  </mergeCells>
  <phoneticPr fontId="1"/>
  <conditionalFormatting sqref="D13:O21 AD13:AO21 Q13:AB21">
    <cfRule type="cellIs" dxfId="19" priority="18" operator="greaterThan">
      <formula>0</formula>
    </cfRule>
  </conditionalFormatting>
  <conditionalFormatting sqref="D23:O23 AD23:AO23 Q23:AB23">
    <cfRule type="cellIs" dxfId="18" priority="17" operator="greaterThan">
      <formula>0</formula>
    </cfRule>
  </conditionalFormatting>
  <conditionalFormatting sqref="D53:O61 AD53:AO61 Q53:AB61">
    <cfRule type="cellIs" dxfId="17" priority="13" operator="greaterThan">
      <formula>0</formula>
    </cfRule>
  </conditionalFormatting>
  <conditionalFormatting sqref="D24:O31 AD24:AO31 Q24:AB31">
    <cfRule type="cellIs" dxfId="16" priority="16" operator="greaterThan">
      <formula>0</formula>
    </cfRule>
  </conditionalFormatting>
  <conditionalFormatting sqref="D33:O41 AD33:AO41 Q33:AB41">
    <cfRule type="cellIs" dxfId="15" priority="15" operator="greaterThan">
      <formula>0</formula>
    </cfRule>
  </conditionalFormatting>
  <conditionalFormatting sqref="D43:O51 AD43:AO51 Q43:AB51">
    <cfRule type="cellIs" dxfId="14" priority="14" operator="greaterThan">
      <formula>0</formula>
    </cfRule>
  </conditionalFormatting>
  <conditionalFormatting sqref="D63:O71 AD63:AO71 Q63:AB71">
    <cfRule type="cellIs" dxfId="13" priority="12" operator="greaterThan">
      <formula>0</formula>
    </cfRule>
  </conditionalFormatting>
  <conditionalFormatting sqref="D73:O73 AD73:AO73 Q73:AB73">
    <cfRule type="cellIs" dxfId="12" priority="11" operator="greaterThan">
      <formula>0</formula>
    </cfRule>
  </conditionalFormatting>
  <conditionalFormatting sqref="D103:O111 AD103:AO111 Q103:AB111">
    <cfRule type="cellIs" dxfId="11" priority="7" operator="greaterThan">
      <formula>0</formula>
    </cfRule>
  </conditionalFormatting>
  <conditionalFormatting sqref="D74:O81 AD74:AO81 Q74:AB81">
    <cfRule type="cellIs" dxfId="10" priority="10" operator="greaterThan">
      <formula>0</formula>
    </cfRule>
  </conditionalFormatting>
  <conditionalFormatting sqref="D83:O91 AD83:AO91 Q83:AB91">
    <cfRule type="cellIs" dxfId="9" priority="9" operator="greaterThan">
      <formula>0</formula>
    </cfRule>
  </conditionalFormatting>
  <conditionalFormatting sqref="D93:O101 AD93:AO101 Q93:AB101">
    <cfRule type="cellIs" dxfId="8" priority="8" operator="greaterThan">
      <formula>0</formula>
    </cfRule>
  </conditionalFormatting>
  <conditionalFormatting sqref="D113:O121 AD113:AO121 Q113:AB121">
    <cfRule type="cellIs" dxfId="7" priority="6" operator="greaterThan">
      <formula>0</formula>
    </cfRule>
  </conditionalFormatting>
  <conditionalFormatting sqref="D123:O123 AD123:AO123 Q123:AB123">
    <cfRule type="cellIs" dxfId="6" priority="5" operator="greaterThan">
      <formula>0</formula>
    </cfRule>
  </conditionalFormatting>
  <conditionalFormatting sqref="D153:O161 AD153:AO161 Q153:AB161">
    <cfRule type="cellIs" dxfId="5" priority="1" operator="greaterThan">
      <formula>0</formula>
    </cfRule>
  </conditionalFormatting>
  <conditionalFormatting sqref="D124:O131 AD124:AO131 Q124:AB131">
    <cfRule type="cellIs" dxfId="4" priority="4" operator="greaterThan">
      <formula>0</formula>
    </cfRule>
  </conditionalFormatting>
  <conditionalFormatting sqref="D133:O141 AD133:AO141 Q133:AB141">
    <cfRule type="cellIs" dxfId="3" priority="3" operator="greaterThan">
      <formula>0</formula>
    </cfRule>
  </conditionalFormatting>
  <conditionalFormatting sqref="D143:O151 AD143:AO151 Q143:AB151">
    <cfRule type="cellIs" dxfId="2" priority="2" operator="greaterThan">
      <formula>0</formula>
    </cfRule>
  </conditionalFormatting>
  <dataValidations count="1">
    <dataValidation imeMode="disabled" allowBlank="1" showInputMessage="1" showErrorMessage="1" sqref="D12:O161 Q12:AB161 AD12:AO161" xr:uid="{00000000-0002-0000-0900-000000000000}"/>
  </dataValidations>
  <hyperlinks>
    <hyperlink ref="C3" location="事業実施スケジュール!AS9" display="記載例はこちら" xr:uid="{00000000-0004-0000-0900-000000000000}"/>
    <hyperlink ref="AQ8" location="事業実施スケジュール!C3" display="要望書へ戻る" xr:uid="{00000000-0004-0000-0900-000001000000}"/>
  </hyperlinks>
  <pageMargins left="0.7" right="0.7" top="0.75" bottom="0.75" header="0.3" footer="0.3"/>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Z100"/>
  <sheetViews>
    <sheetView workbookViewId="0">
      <selection activeCell="C8" sqref="C8:D8"/>
    </sheetView>
  </sheetViews>
  <sheetFormatPr defaultColWidth="8.875" defaultRowHeight="13.3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875" style="2" customWidth="1"/>
    <col min="9" max="9" width="7.625" style="3" customWidth="1"/>
    <col min="10" max="10" width="31.5" style="3" customWidth="1"/>
    <col min="11" max="14" width="5.625" style="3" customWidth="1"/>
    <col min="15" max="16384" width="8.875" style="2"/>
  </cols>
  <sheetData>
    <row r="1" spans="1:26" ht="23.25" customHeight="1">
      <c r="A1" s="25" t="s">
        <v>137</v>
      </c>
      <c r="B1" s="24"/>
      <c r="C1" s="22"/>
      <c r="D1" s="22"/>
      <c r="E1" s="22"/>
      <c r="F1" s="22"/>
      <c r="G1" s="22"/>
      <c r="H1" s="22"/>
      <c r="O1" s="4"/>
      <c r="P1" s="4"/>
      <c r="Q1" s="4"/>
      <c r="R1" s="4"/>
      <c r="S1" s="4"/>
      <c r="T1" s="4"/>
      <c r="U1" s="4"/>
      <c r="V1" s="4"/>
      <c r="W1" s="4"/>
      <c r="X1" s="4"/>
      <c r="Y1" s="4"/>
      <c r="Z1" s="4"/>
    </row>
    <row r="2" spans="1:26" ht="23.25" customHeight="1">
      <c r="A2" s="24"/>
      <c r="B2" s="23" t="s">
        <v>136</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481" t="s">
        <v>135</v>
      </c>
      <c r="C5" s="1482"/>
      <c r="D5" s="1482"/>
      <c r="E5" s="1482"/>
      <c r="F5" s="1482"/>
      <c r="G5" s="1482"/>
      <c r="O5" s="4"/>
      <c r="P5" s="4"/>
      <c r="Q5" s="4"/>
      <c r="R5" s="4"/>
      <c r="S5" s="4"/>
      <c r="T5" s="4"/>
      <c r="U5" s="4"/>
      <c r="V5" s="4"/>
      <c r="W5" s="4"/>
      <c r="X5" s="4"/>
      <c r="Y5" s="4"/>
      <c r="Z5" s="4"/>
    </row>
    <row r="6" spans="1:26" ht="21" customHeight="1">
      <c r="B6" s="1483" t="s">
        <v>348</v>
      </c>
      <c r="C6" s="1483"/>
      <c r="D6" s="1483"/>
      <c r="E6" s="1483"/>
      <c r="F6" s="1483"/>
      <c r="G6" s="1483"/>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134</v>
      </c>
      <c r="C8" s="1484" t="str">
        <f>IF(要望書!J11="","",要望書!J11)</f>
        <v/>
      </c>
      <c r="D8" s="1484"/>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485" t="s">
        <v>133</v>
      </c>
      <c r="C10" s="1486"/>
      <c r="D10" s="27" t="s">
        <v>132</v>
      </c>
      <c r="E10" s="1486" t="s">
        <v>131</v>
      </c>
      <c r="F10" s="1486"/>
      <c r="G10" s="17" t="s">
        <v>130</v>
      </c>
      <c r="O10" s="4"/>
      <c r="P10" s="4"/>
      <c r="Q10" s="4"/>
      <c r="R10" s="4"/>
      <c r="S10" s="4"/>
      <c r="T10" s="4"/>
      <c r="U10" s="4"/>
      <c r="V10" s="4"/>
      <c r="W10" s="4"/>
      <c r="X10" s="4"/>
      <c r="Y10" s="4"/>
      <c r="Z10" s="4"/>
    </row>
    <row r="11" spans="1:26" ht="13.5">
      <c r="B11" s="1466"/>
      <c r="C11" s="1467"/>
      <c r="D11" s="16" t="s">
        <v>129</v>
      </c>
      <c r="E11" s="1468"/>
      <c r="F11" s="1469" t="s">
        <v>128</v>
      </c>
      <c r="G11" s="1470"/>
      <c r="J11" s="1465"/>
      <c r="O11" s="4"/>
      <c r="P11" s="4"/>
      <c r="Q11" s="4"/>
      <c r="R11" s="4"/>
      <c r="S11" s="4"/>
      <c r="T11" s="4"/>
      <c r="U11" s="4"/>
      <c r="V11" s="4"/>
      <c r="W11" s="4"/>
      <c r="X11" s="4"/>
      <c r="Y11" s="4"/>
      <c r="Z11" s="4"/>
    </row>
    <row r="12" spans="1:26" ht="69" customHeight="1">
      <c r="B12" s="1466"/>
      <c r="C12" s="1467"/>
      <c r="D12" s="13"/>
      <c r="E12" s="1468"/>
      <c r="F12" s="1469"/>
      <c r="G12" s="1470"/>
      <c r="J12" s="1465"/>
      <c r="O12" s="4"/>
      <c r="P12" s="4"/>
      <c r="Q12" s="4"/>
      <c r="R12" s="4"/>
      <c r="S12" s="4"/>
      <c r="T12" s="4"/>
      <c r="U12" s="4"/>
      <c r="V12" s="4"/>
      <c r="W12" s="4"/>
      <c r="X12" s="4"/>
      <c r="Y12" s="4"/>
      <c r="Z12" s="4"/>
    </row>
    <row r="13" spans="1:26" ht="15" customHeight="1">
      <c r="B13" s="1466"/>
      <c r="C13" s="1467"/>
      <c r="D13" s="16" t="s">
        <v>127</v>
      </c>
      <c r="E13" s="1468"/>
      <c r="F13" s="1469"/>
      <c r="G13" s="1470"/>
      <c r="J13" s="1465"/>
      <c r="O13" s="4"/>
      <c r="P13" s="4"/>
      <c r="Q13" s="4"/>
      <c r="R13" s="4"/>
      <c r="S13" s="4"/>
      <c r="T13" s="4"/>
      <c r="U13" s="4"/>
      <c r="V13" s="4"/>
      <c r="W13" s="4"/>
      <c r="X13" s="4"/>
      <c r="Y13" s="4"/>
      <c r="Z13" s="4"/>
    </row>
    <row r="14" spans="1:26" ht="69" customHeight="1">
      <c r="B14" s="1466"/>
      <c r="C14" s="1467"/>
      <c r="D14" s="13"/>
      <c r="E14" s="1468"/>
      <c r="F14" s="1469"/>
      <c r="G14" s="1470"/>
      <c r="J14" s="1465"/>
      <c r="O14" s="4"/>
      <c r="P14" s="4"/>
      <c r="Q14" s="4"/>
      <c r="R14" s="4"/>
      <c r="S14" s="4"/>
      <c r="T14" s="4"/>
      <c r="U14" s="4"/>
      <c r="V14" s="4"/>
      <c r="W14" s="4"/>
      <c r="X14" s="4"/>
      <c r="Y14" s="4"/>
      <c r="Z14" s="4"/>
    </row>
    <row r="15" spans="1:26" ht="15" customHeight="1">
      <c r="B15" s="1466"/>
      <c r="C15" s="1467"/>
      <c r="D15" s="16" t="s">
        <v>126</v>
      </c>
      <c r="E15" s="1468"/>
      <c r="F15" s="1469"/>
      <c r="G15" s="1470"/>
      <c r="J15" s="1465"/>
      <c r="O15" s="4"/>
      <c r="P15" s="4"/>
      <c r="Q15" s="4"/>
      <c r="R15" s="4"/>
      <c r="S15" s="4"/>
      <c r="T15" s="4"/>
      <c r="U15" s="4"/>
      <c r="V15" s="4"/>
      <c r="W15" s="4"/>
      <c r="X15" s="4"/>
      <c r="Y15" s="4"/>
      <c r="Z15" s="4"/>
    </row>
    <row r="16" spans="1:26" ht="22.5" customHeight="1" thickBot="1">
      <c r="B16" s="1466"/>
      <c r="C16" s="1467"/>
      <c r="D16" s="15"/>
      <c r="E16" s="1468"/>
      <c r="F16" s="1469"/>
      <c r="G16" s="1470"/>
      <c r="J16" s="1465"/>
      <c r="O16" s="4"/>
      <c r="P16" s="4"/>
      <c r="Q16" s="4"/>
      <c r="R16" s="4"/>
      <c r="S16" s="4"/>
      <c r="T16" s="4"/>
      <c r="U16" s="4"/>
      <c r="V16" s="4"/>
      <c r="W16" s="4"/>
      <c r="X16" s="4"/>
      <c r="Y16" s="4"/>
      <c r="Z16" s="4"/>
    </row>
    <row r="17" spans="1:26" ht="13.5">
      <c r="B17" s="1471"/>
      <c r="C17" s="1472"/>
      <c r="D17" s="14" t="s">
        <v>129</v>
      </c>
      <c r="E17" s="1475"/>
      <c r="F17" s="1477" t="s">
        <v>128</v>
      </c>
      <c r="G17" s="1479"/>
      <c r="J17" s="1465"/>
      <c r="O17" s="4"/>
      <c r="P17" s="4"/>
      <c r="Q17" s="4"/>
      <c r="R17" s="4"/>
      <c r="S17" s="4"/>
      <c r="T17" s="4"/>
      <c r="U17" s="4"/>
      <c r="V17" s="4"/>
      <c r="W17" s="4"/>
      <c r="X17" s="4"/>
      <c r="Y17" s="4"/>
      <c r="Z17" s="4"/>
    </row>
    <row r="18" spans="1:26" ht="69" customHeight="1">
      <c r="B18" s="1466"/>
      <c r="C18" s="1467"/>
      <c r="D18" s="13"/>
      <c r="E18" s="1468"/>
      <c r="F18" s="1469"/>
      <c r="G18" s="1470"/>
      <c r="J18" s="1465"/>
      <c r="O18" s="4"/>
      <c r="P18" s="4"/>
      <c r="Q18" s="4"/>
      <c r="R18" s="4"/>
      <c r="S18" s="4"/>
      <c r="T18" s="4"/>
      <c r="U18" s="4"/>
      <c r="V18" s="4"/>
      <c r="W18" s="4"/>
      <c r="X18" s="4"/>
      <c r="Y18" s="4"/>
      <c r="Z18" s="4"/>
    </row>
    <row r="19" spans="1:26" ht="15" customHeight="1">
      <c r="B19" s="1466"/>
      <c r="C19" s="1467"/>
      <c r="D19" s="12" t="s">
        <v>127</v>
      </c>
      <c r="E19" s="1468"/>
      <c r="F19" s="1469"/>
      <c r="G19" s="1470"/>
      <c r="J19" s="1465"/>
      <c r="O19" s="4"/>
      <c r="P19" s="4"/>
      <c r="Q19" s="4"/>
      <c r="R19" s="4"/>
      <c r="S19" s="4"/>
      <c r="T19" s="4"/>
      <c r="U19" s="4"/>
      <c r="V19" s="4"/>
      <c r="W19" s="4"/>
      <c r="X19" s="4"/>
      <c r="Y19" s="4"/>
      <c r="Z19" s="4"/>
    </row>
    <row r="20" spans="1:26" ht="69" customHeight="1">
      <c r="B20" s="1466"/>
      <c r="C20" s="1467"/>
      <c r="D20" s="13"/>
      <c r="E20" s="1468"/>
      <c r="F20" s="1469"/>
      <c r="G20" s="1470"/>
      <c r="J20" s="1465"/>
      <c r="O20" s="4"/>
      <c r="P20" s="4"/>
      <c r="Q20" s="4"/>
      <c r="R20" s="4"/>
      <c r="S20" s="4"/>
      <c r="T20" s="4"/>
      <c r="U20" s="4"/>
      <c r="V20" s="4"/>
      <c r="W20" s="4"/>
      <c r="X20" s="4"/>
      <c r="Y20" s="4"/>
      <c r="Z20" s="4"/>
    </row>
    <row r="21" spans="1:26" ht="15" customHeight="1">
      <c r="B21" s="1466"/>
      <c r="C21" s="1467"/>
      <c r="D21" s="12" t="s">
        <v>126</v>
      </c>
      <c r="E21" s="1468"/>
      <c r="F21" s="1469"/>
      <c r="G21" s="1470"/>
      <c r="J21" s="1465"/>
      <c r="O21" s="4"/>
      <c r="P21" s="4"/>
      <c r="Q21" s="4"/>
      <c r="R21" s="4"/>
      <c r="S21" s="4"/>
      <c r="T21" s="4"/>
      <c r="U21" s="4"/>
      <c r="V21" s="4"/>
      <c r="W21" s="4"/>
      <c r="X21" s="4"/>
      <c r="Y21" s="4"/>
      <c r="Z21" s="4"/>
    </row>
    <row r="22" spans="1:26" ht="22.5" customHeight="1" thickBot="1">
      <c r="B22" s="1473"/>
      <c r="C22" s="1474"/>
      <c r="D22" s="15"/>
      <c r="E22" s="1476"/>
      <c r="F22" s="1478"/>
      <c r="G22" s="1480"/>
      <c r="J22" s="1465"/>
      <c r="O22" s="4"/>
      <c r="P22" s="4"/>
      <c r="Q22" s="4"/>
      <c r="R22" s="4"/>
      <c r="S22" s="4"/>
      <c r="T22" s="4"/>
      <c r="U22" s="4"/>
      <c r="V22" s="4"/>
      <c r="W22" s="4"/>
      <c r="X22" s="4"/>
      <c r="Y22" s="4"/>
      <c r="Z22" s="4"/>
    </row>
    <row r="23" spans="1:26" ht="13.5">
      <c r="B23" s="1471"/>
      <c r="C23" s="1472"/>
      <c r="D23" s="14" t="s">
        <v>129</v>
      </c>
      <c r="E23" s="1475"/>
      <c r="F23" s="1477" t="s">
        <v>128</v>
      </c>
      <c r="G23" s="1479"/>
      <c r="J23" s="1465"/>
      <c r="O23" s="4"/>
      <c r="P23" s="4"/>
      <c r="Q23" s="4"/>
      <c r="R23" s="4"/>
      <c r="S23" s="4"/>
      <c r="T23" s="4"/>
      <c r="U23" s="4"/>
      <c r="V23" s="4"/>
      <c r="W23" s="4"/>
      <c r="X23" s="4"/>
      <c r="Y23" s="4"/>
      <c r="Z23" s="4"/>
    </row>
    <row r="24" spans="1:26" ht="69" customHeight="1">
      <c r="B24" s="1466"/>
      <c r="C24" s="1467"/>
      <c r="D24" s="13"/>
      <c r="E24" s="1468"/>
      <c r="F24" s="1469"/>
      <c r="G24" s="1470"/>
      <c r="J24" s="1465"/>
      <c r="O24" s="4"/>
      <c r="P24" s="4"/>
      <c r="Q24" s="4"/>
      <c r="R24" s="4"/>
      <c r="S24" s="4"/>
      <c r="T24" s="4"/>
      <c r="U24" s="4"/>
      <c r="V24" s="4"/>
      <c r="W24" s="4"/>
      <c r="X24" s="4"/>
      <c r="Y24" s="4"/>
      <c r="Z24" s="4"/>
    </row>
    <row r="25" spans="1:26" ht="15" customHeight="1">
      <c r="B25" s="1466"/>
      <c r="C25" s="1467"/>
      <c r="D25" s="12" t="s">
        <v>127</v>
      </c>
      <c r="E25" s="1468"/>
      <c r="F25" s="1469"/>
      <c r="G25" s="1470"/>
      <c r="J25" s="1465"/>
      <c r="O25" s="4"/>
      <c r="P25" s="4"/>
      <c r="Q25" s="4"/>
      <c r="R25" s="4"/>
      <c r="S25" s="4"/>
      <c r="T25" s="4"/>
      <c r="U25" s="4"/>
      <c r="V25" s="4"/>
      <c r="W25" s="4"/>
      <c r="X25" s="4"/>
      <c r="Y25" s="4"/>
      <c r="Z25" s="4"/>
    </row>
    <row r="26" spans="1:26" ht="69" customHeight="1">
      <c r="B26" s="1466"/>
      <c r="C26" s="1467"/>
      <c r="D26" s="13"/>
      <c r="E26" s="1468"/>
      <c r="F26" s="1469"/>
      <c r="G26" s="1470"/>
      <c r="J26" s="1465"/>
      <c r="O26" s="4"/>
      <c r="P26" s="4"/>
      <c r="Q26" s="4"/>
      <c r="R26" s="4"/>
      <c r="S26" s="4"/>
      <c r="T26" s="4"/>
      <c r="U26" s="4"/>
      <c r="V26" s="4"/>
      <c r="W26" s="4"/>
      <c r="X26" s="4"/>
      <c r="Y26" s="4"/>
      <c r="Z26" s="4"/>
    </row>
    <row r="27" spans="1:26" ht="15" customHeight="1">
      <c r="B27" s="1466"/>
      <c r="C27" s="1467"/>
      <c r="D27" s="12" t="s">
        <v>126</v>
      </c>
      <c r="E27" s="1468"/>
      <c r="F27" s="1469"/>
      <c r="G27" s="1470"/>
      <c r="J27" s="1465"/>
      <c r="O27" s="4"/>
      <c r="P27" s="4"/>
      <c r="Q27" s="4"/>
      <c r="R27" s="4"/>
      <c r="S27" s="4"/>
      <c r="T27" s="4"/>
      <c r="U27" s="4"/>
      <c r="V27" s="4"/>
      <c r="W27" s="4"/>
      <c r="X27" s="4"/>
      <c r="Y27" s="4"/>
      <c r="Z27" s="4"/>
    </row>
    <row r="28" spans="1:26" ht="22.5" customHeight="1" thickBot="1">
      <c r="B28" s="1473"/>
      <c r="C28" s="1474"/>
      <c r="D28" s="11"/>
      <c r="E28" s="1476"/>
      <c r="F28" s="1478"/>
      <c r="G28" s="1480"/>
      <c r="J28" s="1465"/>
      <c r="O28" s="4"/>
      <c r="P28" s="4"/>
      <c r="Q28" s="4"/>
      <c r="R28" s="4"/>
      <c r="S28" s="4"/>
      <c r="T28" s="4"/>
      <c r="U28" s="4"/>
      <c r="V28" s="4"/>
      <c r="W28" s="4"/>
      <c r="X28" s="4"/>
      <c r="Y28" s="4"/>
      <c r="Z28" s="4"/>
    </row>
    <row r="29" spans="1:26" ht="21.75" customHeight="1">
      <c r="B29" s="10" t="s">
        <v>125</v>
      </c>
      <c r="C29" s="10"/>
      <c r="D29" s="9"/>
      <c r="E29" s="8"/>
      <c r="F29" s="7"/>
      <c r="G29" s="6"/>
      <c r="O29" s="4"/>
      <c r="P29" s="4"/>
      <c r="Q29" s="4"/>
      <c r="R29" s="4"/>
      <c r="S29" s="4"/>
      <c r="T29" s="4"/>
      <c r="U29" s="4"/>
      <c r="V29" s="4"/>
      <c r="W29" s="4"/>
      <c r="X29" s="4"/>
      <c r="Y29" s="4"/>
      <c r="Z29" s="4"/>
    </row>
    <row r="30" spans="1:26" ht="22.5" customHeight="1">
      <c r="B30" s="2" t="s">
        <v>124</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610D-0AAF-4700-A54E-380F664CCED7}">
  <sheetPr codeName="Sheet7">
    <tabColor rgb="FFFF0000"/>
  </sheetPr>
  <dimension ref="A1:P69"/>
  <sheetViews>
    <sheetView view="pageBreakPreview" zoomScale="85" zoomScaleNormal="100" zoomScaleSheetLayoutView="85" workbookViewId="0">
      <selection activeCell="B16" sqref="B16:O16"/>
    </sheetView>
  </sheetViews>
  <sheetFormatPr defaultRowHeight="13.5"/>
  <cols>
    <col min="1" max="16384" width="9" style="147"/>
  </cols>
  <sheetData>
    <row r="1" spans="1:15" ht="18.75">
      <c r="A1" s="75"/>
      <c r="B1" s="1488" t="s">
        <v>1225</v>
      </c>
      <c r="C1" s="1488"/>
      <c r="D1" s="1488"/>
      <c r="E1" s="1488"/>
      <c r="F1" s="1488"/>
      <c r="G1" s="1488"/>
      <c r="H1" s="1488"/>
      <c r="I1" s="1488"/>
      <c r="J1" s="1488"/>
      <c r="K1" s="1488"/>
      <c r="L1" s="1488"/>
      <c r="M1" s="1488"/>
      <c r="N1" s="1488"/>
      <c r="O1" s="1488"/>
    </row>
    <row r="2" spans="1:15" ht="18.75">
      <c r="A2" s="75"/>
      <c r="B2" s="1488"/>
      <c r="C2" s="1488"/>
      <c r="D2" s="1488"/>
      <c r="E2" s="1488"/>
      <c r="F2" s="1488"/>
      <c r="G2" s="1488"/>
      <c r="H2" s="1488"/>
      <c r="I2" s="1488"/>
      <c r="J2" s="1488"/>
      <c r="K2" s="1488"/>
      <c r="L2" s="1488"/>
      <c r="M2" s="1488"/>
      <c r="N2" s="1488"/>
      <c r="O2" s="1488"/>
    </row>
    <row r="3" spans="1:15" ht="18.75">
      <c r="A3" s="75"/>
      <c r="B3" s="1488"/>
      <c r="C3" s="1488"/>
      <c r="D3" s="1488"/>
      <c r="E3" s="1488"/>
      <c r="F3" s="1488"/>
      <c r="G3" s="1488"/>
      <c r="H3" s="1488"/>
      <c r="I3" s="1488"/>
      <c r="J3" s="1488"/>
      <c r="K3" s="1488"/>
      <c r="L3" s="1488"/>
      <c r="M3" s="1488"/>
      <c r="N3" s="1488"/>
      <c r="O3" s="1488"/>
    </row>
    <row r="4" spans="1:15" ht="18.75">
      <c r="A4" s="75"/>
      <c r="B4" s="1488"/>
      <c r="C4" s="1488"/>
      <c r="D4" s="1488"/>
      <c r="E4" s="1488"/>
      <c r="F4" s="1488"/>
      <c r="G4" s="1488"/>
      <c r="H4" s="1488"/>
      <c r="I4" s="1488"/>
      <c r="J4" s="1488"/>
      <c r="K4" s="1488"/>
      <c r="L4" s="1488"/>
      <c r="M4" s="1488"/>
      <c r="N4" s="1488"/>
      <c r="O4" s="1488"/>
    </row>
    <row r="5" spans="1:15" ht="18.75">
      <c r="A5" s="75"/>
      <c r="B5" s="1489" t="s">
        <v>1226</v>
      </c>
      <c r="C5" s="1489"/>
      <c r="D5" s="1489"/>
      <c r="E5" s="1489"/>
      <c r="F5" s="1489"/>
      <c r="G5" s="1489"/>
      <c r="H5" s="1489"/>
      <c r="I5" s="1489"/>
      <c r="J5" s="1489"/>
      <c r="K5" s="1489"/>
      <c r="L5" s="1489"/>
      <c r="M5" s="1489"/>
      <c r="N5" s="1489"/>
      <c r="O5" s="1489"/>
    </row>
    <row r="6" spans="1:15" ht="18.75">
      <c r="A6" s="75"/>
      <c r="B6" s="1489"/>
      <c r="C6" s="1489"/>
      <c r="D6" s="1489"/>
      <c r="E6" s="1489"/>
      <c r="F6" s="1489"/>
      <c r="G6" s="1489"/>
      <c r="H6" s="1489"/>
      <c r="I6" s="1489"/>
      <c r="J6" s="1489"/>
      <c r="K6" s="1489"/>
      <c r="L6" s="1489"/>
      <c r="M6" s="1489"/>
      <c r="N6" s="1489"/>
      <c r="O6" s="1489"/>
    </row>
    <row r="7" spans="1:15" ht="18.75">
      <c r="A7" s="75"/>
      <c r="B7" s="1489"/>
      <c r="C7" s="1489"/>
      <c r="D7" s="1489"/>
      <c r="E7" s="1489"/>
      <c r="F7" s="1489"/>
      <c r="G7" s="1489"/>
      <c r="H7" s="1489"/>
      <c r="I7" s="1489"/>
      <c r="J7" s="1489"/>
      <c r="K7" s="1489"/>
      <c r="L7" s="1489"/>
      <c r="M7" s="1489"/>
      <c r="N7" s="1489"/>
      <c r="O7" s="1489"/>
    </row>
    <row r="8" spans="1:15" ht="18.75">
      <c r="A8" s="75"/>
      <c r="B8" s="76"/>
      <c r="C8" s="76"/>
      <c r="D8" s="76"/>
      <c r="E8" s="76"/>
      <c r="F8" s="76"/>
      <c r="G8" s="76"/>
      <c r="H8" s="76"/>
      <c r="I8" s="76"/>
      <c r="J8" s="76"/>
      <c r="K8" s="76"/>
      <c r="L8" s="76"/>
      <c r="M8" s="76"/>
      <c r="N8" s="76"/>
      <c r="O8" s="76"/>
    </row>
    <row r="9" spans="1:15" ht="19.5" thickBot="1">
      <c r="A9" s="75"/>
      <c r="B9" s="75"/>
      <c r="C9" s="75"/>
      <c r="D9" s="75"/>
      <c r="E9" s="75"/>
      <c r="F9" s="75"/>
      <c r="G9" s="75"/>
      <c r="H9" s="75"/>
      <c r="I9" s="75"/>
      <c r="J9" s="75"/>
      <c r="K9" s="75"/>
      <c r="L9" s="75"/>
      <c r="M9" s="75"/>
      <c r="N9" s="75"/>
      <c r="O9" s="75"/>
    </row>
    <row r="10" spans="1:15" ht="19.5" thickBot="1">
      <c r="A10" s="75"/>
      <c r="B10" s="1490" t="s">
        <v>1264</v>
      </c>
      <c r="C10" s="1491"/>
      <c r="D10" s="1491"/>
      <c r="E10" s="1491"/>
      <c r="F10" s="1491"/>
      <c r="G10" s="1491"/>
      <c r="H10" s="1491"/>
      <c r="I10" s="1491"/>
      <c r="J10" s="1491"/>
      <c r="K10" s="1491"/>
      <c r="L10" s="1491"/>
      <c r="M10" s="1491"/>
      <c r="N10" s="1491"/>
      <c r="O10" s="1492"/>
    </row>
    <row r="11" spans="1:15" ht="5.25" customHeight="1">
      <c r="A11" s="75"/>
      <c r="B11" s="346"/>
      <c r="C11" s="346"/>
      <c r="D11" s="346"/>
      <c r="E11" s="346"/>
      <c r="F11" s="346"/>
      <c r="G11" s="346"/>
      <c r="H11" s="346"/>
      <c r="I11" s="346"/>
      <c r="J11" s="346"/>
      <c r="K11" s="346"/>
      <c r="L11" s="346"/>
      <c r="M11" s="346"/>
      <c r="N11" s="346"/>
      <c r="O11" s="346"/>
    </row>
    <row r="12" spans="1:15" ht="18.75">
      <c r="A12" s="75"/>
      <c r="B12" s="313" t="s">
        <v>26</v>
      </c>
      <c r="C12" s="1493" t="s">
        <v>1241</v>
      </c>
      <c r="D12" s="1494"/>
      <c r="E12" s="1494"/>
      <c r="F12" s="1494"/>
      <c r="G12" s="1494"/>
      <c r="H12" s="1494"/>
      <c r="I12" s="1494"/>
      <c r="J12" s="1494"/>
      <c r="K12" s="1494"/>
      <c r="L12" s="1494"/>
      <c r="M12" s="1494"/>
      <c r="N12" s="1494"/>
      <c r="O12" s="1495"/>
    </row>
    <row r="13" spans="1:15" ht="18.75">
      <c r="A13" s="75"/>
      <c r="B13" s="313" t="s">
        <v>26</v>
      </c>
      <c r="C13" s="1493" t="s">
        <v>1242</v>
      </c>
      <c r="D13" s="1493"/>
      <c r="E13" s="1493"/>
      <c r="F13" s="1493"/>
      <c r="G13" s="1493"/>
      <c r="H13" s="1493"/>
      <c r="I13" s="1493"/>
      <c r="J13" s="1493"/>
      <c r="K13" s="1493"/>
      <c r="L13" s="1493"/>
      <c r="M13" s="1493"/>
      <c r="N13" s="1493"/>
      <c r="O13" s="1496"/>
    </row>
    <row r="14" spans="1:15" ht="18.75">
      <c r="A14" s="75"/>
      <c r="B14" s="313" t="s">
        <v>26</v>
      </c>
      <c r="C14" s="1493" t="s">
        <v>1243</v>
      </c>
      <c r="D14" s="1493"/>
      <c r="E14" s="1493"/>
      <c r="F14" s="1493"/>
      <c r="G14" s="1493"/>
      <c r="H14" s="1493"/>
      <c r="I14" s="1493"/>
      <c r="J14" s="1493"/>
      <c r="K14" s="1493"/>
      <c r="L14" s="1493"/>
      <c r="M14" s="1493"/>
      <c r="N14" s="1493"/>
      <c r="O14" s="1496"/>
    </row>
    <row r="15" spans="1:15" ht="9.75" customHeight="1" thickBot="1">
      <c r="A15" s="75"/>
      <c r="B15" s="346"/>
      <c r="C15" s="346"/>
      <c r="D15" s="346"/>
      <c r="E15" s="346"/>
      <c r="F15" s="346"/>
      <c r="G15" s="346"/>
      <c r="H15" s="346"/>
      <c r="I15" s="346"/>
      <c r="J15" s="346"/>
      <c r="K15" s="346"/>
      <c r="L15" s="346"/>
      <c r="M15" s="346"/>
      <c r="N15" s="346"/>
      <c r="O15" s="346"/>
    </row>
    <row r="16" spans="1:15" ht="19.5" thickBot="1">
      <c r="A16" s="75"/>
      <c r="B16" s="1490" t="s">
        <v>1244</v>
      </c>
      <c r="C16" s="1491"/>
      <c r="D16" s="1491"/>
      <c r="E16" s="1491"/>
      <c r="F16" s="1491"/>
      <c r="G16" s="1491"/>
      <c r="H16" s="1491"/>
      <c r="I16" s="1491"/>
      <c r="J16" s="1491"/>
      <c r="K16" s="1491"/>
      <c r="L16" s="1491"/>
      <c r="M16" s="1491"/>
      <c r="N16" s="1491"/>
      <c r="O16" s="1492"/>
    </row>
    <row r="17" spans="1:16" ht="5.25" customHeight="1">
      <c r="A17" s="75"/>
      <c r="B17" s="346"/>
      <c r="C17" s="346"/>
      <c r="D17" s="346"/>
      <c r="E17" s="346"/>
      <c r="F17" s="346"/>
      <c r="G17" s="346"/>
      <c r="H17" s="346"/>
      <c r="I17" s="346"/>
      <c r="J17" s="346"/>
      <c r="K17" s="346"/>
      <c r="L17" s="346"/>
      <c r="M17" s="346"/>
      <c r="N17" s="346"/>
      <c r="O17" s="346"/>
    </row>
    <row r="18" spans="1:16" ht="18.75">
      <c r="A18" s="75"/>
      <c r="B18" s="313" t="s">
        <v>1245</v>
      </c>
      <c r="C18" s="1493" t="s">
        <v>1246</v>
      </c>
      <c r="D18" s="1493"/>
      <c r="E18" s="1493"/>
      <c r="F18" s="1493"/>
      <c r="G18" s="1493"/>
      <c r="H18" s="1493"/>
      <c r="I18" s="1493"/>
      <c r="J18" s="1493"/>
      <c r="K18" s="1493"/>
      <c r="L18" s="1493"/>
      <c r="M18" s="1493"/>
      <c r="N18" s="1493"/>
      <c r="O18" s="1496"/>
    </row>
    <row r="19" spans="1:16" ht="18.75">
      <c r="A19" s="75"/>
      <c r="B19" s="313" t="s">
        <v>26</v>
      </c>
      <c r="C19" s="1493" t="s">
        <v>1247</v>
      </c>
      <c r="D19" s="1493"/>
      <c r="E19" s="1493"/>
      <c r="F19" s="1493"/>
      <c r="G19" s="1493"/>
      <c r="H19" s="1493"/>
      <c r="I19" s="1493"/>
      <c r="J19" s="1493"/>
      <c r="K19" s="1493"/>
      <c r="L19" s="1493"/>
      <c r="M19" s="1493"/>
      <c r="N19" s="1493"/>
      <c r="O19" s="1496"/>
    </row>
    <row r="20" spans="1:16" ht="18.75">
      <c r="A20" s="75"/>
      <c r="B20" s="313" t="s">
        <v>26</v>
      </c>
      <c r="C20" s="1493" t="s">
        <v>1248</v>
      </c>
      <c r="D20" s="1493"/>
      <c r="E20" s="1493"/>
      <c r="F20" s="1493"/>
      <c r="G20" s="1493"/>
      <c r="H20" s="1493"/>
      <c r="I20" s="1493"/>
      <c r="J20" s="1493"/>
      <c r="K20" s="1493"/>
      <c r="L20" s="1493"/>
      <c r="M20" s="1493"/>
      <c r="N20" s="1493"/>
      <c r="O20" s="1496"/>
    </row>
    <row r="21" spans="1:16" ht="9.75" customHeight="1" thickBot="1">
      <c r="A21" s="75"/>
      <c r="B21" s="75"/>
      <c r="C21" s="75"/>
      <c r="D21" s="75"/>
      <c r="E21" s="75"/>
      <c r="F21" s="347"/>
      <c r="G21" s="75"/>
      <c r="H21" s="75"/>
      <c r="I21" s="75"/>
      <c r="J21" s="75"/>
      <c r="K21" s="75"/>
      <c r="L21" s="75"/>
      <c r="M21" s="77"/>
      <c r="N21" s="77"/>
      <c r="O21" s="77"/>
    </row>
    <row r="22" spans="1:16" ht="19.5" thickBot="1">
      <c r="A22" s="81"/>
      <c r="B22" s="1497" t="s">
        <v>1253</v>
      </c>
      <c r="C22" s="1498"/>
      <c r="D22" s="1498"/>
      <c r="E22" s="1498"/>
      <c r="F22" s="1498"/>
      <c r="G22" s="1498"/>
      <c r="H22" s="1498"/>
      <c r="I22" s="1498"/>
      <c r="J22" s="1498"/>
      <c r="K22" s="1498"/>
      <c r="L22" s="1498"/>
      <c r="M22" s="1498"/>
      <c r="N22" s="1498"/>
      <c r="O22" s="1499"/>
      <c r="P22" s="311"/>
    </row>
    <row r="23" spans="1:16" ht="5.25" customHeight="1">
      <c r="A23" s="75"/>
      <c r="B23" s="82"/>
      <c r="C23" s="82"/>
      <c r="D23" s="82"/>
      <c r="E23" s="82"/>
      <c r="F23" s="82"/>
      <c r="G23" s="82"/>
      <c r="H23" s="82"/>
      <c r="I23" s="82"/>
      <c r="J23" s="82"/>
      <c r="K23" s="82"/>
      <c r="L23" s="82"/>
      <c r="M23" s="82"/>
      <c r="N23" s="82"/>
      <c r="O23" s="82"/>
      <c r="P23" s="312"/>
    </row>
    <row r="24" spans="1:16" ht="18.75">
      <c r="A24" s="75"/>
      <c r="B24" s="313" t="s">
        <v>26</v>
      </c>
      <c r="C24" s="344" t="s">
        <v>1227</v>
      </c>
      <c r="D24" s="344"/>
      <c r="E24" s="344"/>
      <c r="F24" s="344"/>
      <c r="G24" s="344"/>
      <c r="H24" s="1487"/>
      <c r="I24" s="1487"/>
      <c r="J24" s="1487"/>
      <c r="K24" s="1487"/>
      <c r="L24" s="1487"/>
      <c r="M24" s="1487"/>
      <c r="N24" s="1487"/>
      <c r="O24" s="345" t="s">
        <v>88</v>
      </c>
    </row>
    <row r="25" spans="1:16" ht="18.75">
      <c r="A25" s="75"/>
      <c r="B25" s="313" t="s">
        <v>26</v>
      </c>
      <c r="C25" s="344" t="s">
        <v>185</v>
      </c>
      <c r="D25" s="344"/>
      <c r="E25" s="344"/>
      <c r="F25" s="344"/>
      <c r="G25" s="344"/>
      <c r="H25" s="344"/>
      <c r="I25" s="344"/>
      <c r="J25" s="1487"/>
      <c r="K25" s="1487"/>
      <c r="L25" s="1487"/>
      <c r="M25" s="1487"/>
      <c r="N25" s="1487"/>
      <c r="O25" s="345" t="s">
        <v>88</v>
      </c>
    </row>
    <row r="26" spans="1:16" ht="18.75">
      <c r="A26" s="75"/>
      <c r="B26" s="313" t="s">
        <v>26</v>
      </c>
      <c r="C26" s="344" t="s">
        <v>186</v>
      </c>
      <c r="D26" s="344"/>
      <c r="E26" s="344"/>
      <c r="F26" s="344"/>
      <c r="G26" s="1487"/>
      <c r="H26" s="1487"/>
      <c r="I26" s="1487"/>
      <c r="J26" s="1487"/>
      <c r="K26" s="1487"/>
      <c r="L26" s="1487"/>
      <c r="M26" s="1487"/>
      <c r="N26" s="1487"/>
      <c r="O26" s="345" t="s">
        <v>88</v>
      </c>
    </row>
    <row r="27" spans="1:16" ht="18.75">
      <c r="A27" s="75"/>
      <c r="B27" s="313" t="s">
        <v>26</v>
      </c>
      <c r="C27" s="1501" t="s">
        <v>1228</v>
      </c>
      <c r="D27" s="1501"/>
      <c r="E27" s="1501"/>
      <c r="F27" s="1501"/>
      <c r="G27" s="1501"/>
      <c r="H27" s="1487"/>
      <c r="I27" s="1487"/>
      <c r="J27" s="1487"/>
      <c r="K27" s="1487"/>
      <c r="L27" s="1487"/>
      <c r="M27" s="1487"/>
      <c r="N27" s="1487"/>
      <c r="O27" s="80" t="s">
        <v>79</v>
      </c>
    </row>
    <row r="28" spans="1:16" ht="18.75">
      <c r="A28" s="75"/>
      <c r="B28" s="313" t="s">
        <v>26</v>
      </c>
      <c r="C28" s="1501" t="s">
        <v>514</v>
      </c>
      <c r="D28" s="1501"/>
      <c r="E28" s="1502"/>
      <c r="F28" s="313" t="s">
        <v>26</v>
      </c>
      <c r="G28" s="1501" t="s">
        <v>148</v>
      </c>
      <c r="H28" s="1501"/>
      <c r="I28" s="1502"/>
      <c r="J28" s="313" t="s">
        <v>26</v>
      </c>
      <c r="K28" s="79" t="s">
        <v>1229</v>
      </c>
      <c r="L28" s="79"/>
      <c r="M28" s="313" t="s">
        <v>26</v>
      </c>
      <c r="N28" s="79" t="s">
        <v>1230</v>
      </c>
      <c r="O28" s="80"/>
      <c r="P28" s="312"/>
    </row>
    <row r="29" spans="1:16" ht="18.75">
      <c r="A29" s="75"/>
      <c r="B29" s="313" t="s">
        <v>26</v>
      </c>
      <c r="C29" s="344" t="s">
        <v>1231</v>
      </c>
      <c r="D29" s="79"/>
      <c r="E29" s="78"/>
      <c r="F29" s="313" t="s">
        <v>26</v>
      </c>
      <c r="G29" s="1501" t="s">
        <v>149</v>
      </c>
      <c r="H29" s="1501"/>
      <c r="I29" s="1502"/>
      <c r="J29" s="313" t="s">
        <v>26</v>
      </c>
      <c r="K29" s="79" t="s">
        <v>1232</v>
      </c>
      <c r="L29" s="79"/>
      <c r="M29" s="79"/>
      <c r="N29" s="79"/>
      <c r="O29" s="80"/>
      <c r="P29" s="314"/>
    </row>
    <row r="30" spans="1:16" ht="18.75">
      <c r="A30" s="75"/>
      <c r="B30" s="313" t="s">
        <v>26</v>
      </c>
      <c r="C30" s="1501" t="s">
        <v>150</v>
      </c>
      <c r="D30" s="1501"/>
      <c r="E30" s="1501"/>
      <c r="F30" s="1501"/>
      <c r="G30" s="1487"/>
      <c r="H30" s="1487"/>
      <c r="I30" s="1487"/>
      <c r="J30" s="1487"/>
      <c r="K30" s="1487"/>
      <c r="L30" s="1487"/>
      <c r="M30" s="1487"/>
      <c r="N30" s="1487"/>
      <c r="O30" s="345" t="s">
        <v>79</v>
      </c>
    </row>
    <row r="31" spans="1:16" ht="15" customHeight="1" thickBot="1">
      <c r="A31" s="75"/>
      <c r="B31" s="75"/>
      <c r="C31" s="75"/>
      <c r="D31" s="75"/>
      <c r="E31" s="75"/>
      <c r="F31" s="75"/>
      <c r="G31" s="75"/>
      <c r="H31" s="75"/>
      <c r="I31" s="75"/>
      <c r="J31" s="75"/>
      <c r="K31" s="75"/>
      <c r="L31" s="75"/>
      <c r="M31" s="75"/>
      <c r="N31" s="75"/>
      <c r="O31" s="75"/>
    </row>
    <row r="32" spans="1:16" ht="19.5" thickBot="1">
      <c r="A32" s="75"/>
      <c r="B32" s="1503" t="s">
        <v>1249</v>
      </c>
      <c r="C32" s="1504"/>
      <c r="D32" s="1504"/>
      <c r="E32" s="1504"/>
      <c r="F32" s="1504"/>
      <c r="G32" s="1504"/>
      <c r="H32" s="1504"/>
      <c r="I32" s="1504"/>
      <c r="J32" s="1504"/>
      <c r="K32" s="1504"/>
      <c r="L32" s="1504"/>
      <c r="M32" s="1504"/>
      <c r="N32" s="1504"/>
      <c r="O32" s="1505"/>
      <c r="P32" s="311"/>
    </row>
    <row r="33" spans="1:15" ht="4.5" customHeight="1">
      <c r="A33" s="75"/>
      <c r="B33" s="83"/>
      <c r="C33" s="83"/>
      <c r="D33" s="75"/>
      <c r="E33" s="75"/>
      <c r="F33" s="75"/>
      <c r="G33" s="75"/>
      <c r="H33" s="75"/>
      <c r="I33" s="75"/>
      <c r="J33" s="75"/>
      <c r="K33" s="75"/>
      <c r="L33" s="75"/>
      <c r="M33" s="75"/>
      <c r="N33" s="75"/>
      <c r="O33" s="75"/>
    </row>
    <row r="34" spans="1:15" ht="18.75">
      <c r="A34" s="77"/>
      <c r="B34" s="1506"/>
      <c r="C34" s="1506"/>
      <c r="D34" s="1506"/>
      <c r="E34" s="1506"/>
      <c r="F34" s="1506"/>
      <c r="G34" s="1506"/>
      <c r="H34" s="1506"/>
      <c r="I34" s="1506"/>
      <c r="J34" s="1506"/>
      <c r="K34" s="1506"/>
      <c r="L34" s="1506"/>
      <c r="M34" s="1506"/>
      <c r="N34" s="1506"/>
      <c r="O34" s="1506"/>
    </row>
    <row r="35" spans="1:15" ht="18.75">
      <c r="A35" s="77"/>
      <c r="B35" s="1506"/>
      <c r="C35" s="1506"/>
      <c r="D35" s="1506"/>
      <c r="E35" s="1506"/>
      <c r="F35" s="1506"/>
      <c r="G35" s="1506"/>
      <c r="H35" s="1506"/>
      <c r="I35" s="1506"/>
      <c r="J35" s="1506"/>
      <c r="K35" s="1506"/>
      <c r="L35" s="1506"/>
      <c r="M35" s="1506"/>
      <c r="N35" s="1506"/>
      <c r="O35" s="1506"/>
    </row>
    <row r="36" spans="1:15" ht="18.75">
      <c r="A36" s="77"/>
      <c r="B36" s="1506"/>
      <c r="C36" s="1506"/>
      <c r="D36" s="1506"/>
      <c r="E36" s="1506"/>
      <c r="F36" s="1506"/>
      <c r="G36" s="1506"/>
      <c r="H36" s="1506"/>
      <c r="I36" s="1506"/>
      <c r="J36" s="1506"/>
      <c r="K36" s="1506"/>
      <c r="L36" s="1506"/>
      <c r="M36" s="1506"/>
      <c r="N36" s="1506"/>
      <c r="O36" s="1506"/>
    </row>
    <row r="37" spans="1:15" ht="18.75">
      <c r="A37" s="77"/>
      <c r="B37" s="1506"/>
      <c r="C37" s="1506"/>
      <c r="D37" s="1506"/>
      <c r="E37" s="1506"/>
      <c r="F37" s="1506"/>
      <c r="G37" s="1506"/>
      <c r="H37" s="1506"/>
      <c r="I37" s="1506"/>
      <c r="J37" s="1506"/>
      <c r="K37" s="1506"/>
      <c r="L37" s="1506"/>
      <c r="M37" s="1506"/>
      <c r="N37" s="1506"/>
      <c r="O37" s="1506"/>
    </row>
    <row r="38" spans="1:15" ht="18.75">
      <c r="A38" s="77"/>
      <c r="B38" s="1506"/>
      <c r="C38" s="1506"/>
      <c r="D38" s="1506"/>
      <c r="E38" s="1506"/>
      <c r="F38" s="1506"/>
      <c r="G38" s="1506"/>
      <c r="H38" s="1506"/>
      <c r="I38" s="1506"/>
      <c r="J38" s="1506"/>
      <c r="K38" s="1506"/>
      <c r="L38" s="1506"/>
      <c r="M38" s="1506"/>
      <c r="N38" s="1506"/>
      <c r="O38" s="1506"/>
    </row>
    <row r="39" spans="1:15" ht="19.5" thickBot="1">
      <c r="A39" s="75"/>
      <c r="B39" s="77"/>
      <c r="C39" s="75"/>
      <c r="D39" s="75"/>
      <c r="E39" s="75"/>
      <c r="F39" s="75"/>
      <c r="G39" s="75"/>
      <c r="H39" s="75"/>
      <c r="I39" s="75"/>
      <c r="J39" s="75"/>
      <c r="K39" s="75"/>
      <c r="L39" s="75"/>
      <c r="M39" s="75"/>
      <c r="N39" s="75"/>
      <c r="O39" s="75"/>
    </row>
    <row r="40" spans="1:15" ht="19.5" thickBot="1">
      <c r="A40" s="81"/>
      <c r="B40" s="1500" t="s">
        <v>1250</v>
      </c>
      <c r="C40" s="1498"/>
      <c r="D40" s="1498"/>
      <c r="E40" s="1498"/>
      <c r="F40" s="1498"/>
      <c r="G40" s="1498"/>
      <c r="H40" s="1498"/>
      <c r="I40" s="1498"/>
      <c r="J40" s="1498"/>
      <c r="K40" s="1498"/>
      <c r="L40" s="1498"/>
      <c r="M40" s="1498"/>
      <c r="N40" s="1498"/>
      <c r="O40" s="1499"/>
    </row>
    <row r="41" spans="1:15" ht="4.5" customHeight="1">
      <c r="A41" s="77"/>
      <c r="B41" s="84"/>
      <c r="C41" s="82"/>
      <c r="D41" s="82"/>
      <c r="E41" s="82"/>
      <c r="F41" s="82"/>
      <c r="G41" s="82"/>
      <c r="H41" s="82"/>
      <c r="I41" s="82"/>
      <c r="J41" s="82"/>
      <c r="K41" s="82"/>
      <c r="L41" s="82"/>
      <c r="M41" s="82"/>
      <c r="N41" s="82"/>
      <c r="O41" s="82"/>
    </row>
    <row r="42" spans="1:15" ht="18.75">
      <c r="A42" s="77"/>
      <c r="B42" s="1506"/>
      <c r="C42" s="1506"/>
      <c r="D42" s="1506"/>
      <c r="E42" s="1506"/>
      <c r="F42" s="1506"/>
      <c r="G42" s="1506"/>
      <c r="H42" s="1506"/>
      <c r="I42" s="1506"/>
      <c r="J42" s="1506"/>
      <c r="K42" s="1506"/>
      <c r="L42" s="1506"/>
      <c r="M42" s="1506"/>
      <c r="N42" s="1506"/>
      <c r="O42" s="1506"/>
    </row>
    <row r="43" spans="1:15" ht="18.75">
      <c r="A43" s="77"/>
      <c r="B43" s="1506"/>
      <c r="C43" s="1506"/>
      <c r="D43" s="1506"/>
      <c r="E43" s="1506"/>
      <c r="F43" s="1506"/>
      <c r="G43" s="1506"/>
      <c r="H43" s="1506"/>
      <c r="I43" s="1506"/>
      <c r="J43" s="1506"/>
      <c r="K43" s="1506"/>
      <c r="L43" s="1506"/>
      <c r="M43" s="1506"/>
      <c r="N43" s="1506"/>
      <c r="O43" s="1506"/>
    </row>
    <row r="44" spans="1:15" ht="18.75">
      <c r="A44" s="77"/>
      <c r="B44" s="1506"/>
      <c r="C44" s="1506"/>
      <c r="D44" s="1506"/>
      <c r="E44" s="1506"/>
      <c r="F44" s="1506"/>
      <c r="G44" s="1506"/>
      <c r="H44" s="1506"/>
      <c r="I44" s="1506"/>
      <c r="J44" s="1506"/>
      <c r="K44" s="1506"/>
      <c r="L44" s="1506"/>
      <c r="M44" s="1506"/>
      <c r="N44" s="1506"/>
      <c r="O44" s="1506"/>
    </row>
    <row r="45" spans="1:15" ht="18.75">
      <c r="A45" s="77"/>
      <c r="B45" s="1506"/>
      <c r="C45" s="1506"/>
      <c r="D45" s="1506"/>
      <c r="E45" s="1506"/>
      <c r="F45" s="1506"/>
      <c r="G45" s="1506"/>
      <c r="H45" s="1506"/>
      <c r="I45" s="1506"/>
      <c r="J45" s="1506"/>
      <c r="K45" s="1506"/>
      <c r="L45" s="1506"/>
      <c r="M45" s="1506"/>
      <c r="N45" s="1506"/>
      <c r="O45" s="1506"/>
    </row>
    <row r="46" spans="1:15" ht="18.75">
      <c r="A46" s="77"/>
      <c r="B46" s="1506"/>
      <c r="C46" s="1506"/>
      <c r="D46" s="1506"/>
      <c r="E46" s="1506"/>
      <c r="F46" s="1506"/>
      <c r="G46" s="1506"/>
      <c r="H46" s="1506"/>
      <c r="I46" s="1506"/>
      <c r="J46" s="1506"/>
      <c r="K46" s="1506"/>
      <c r="L46" s="1506"/>
      <c r="M46" s="1506"/>
      <c r="N46" s="1506"/>
      <c r="O46" s="1506"/>
    </row>
    <row r="47" spans="1:15" ht="19.5" thickBot="1">
      <c r="A47" s="85"/>
      <c r="B47" s="86"/>
      <c r="C47" s="86"/>
      <c r="D47" s="86"/>
      <c r="E47" s="86"/>
      <c r="F47" s="86"/>
      <c r="G47" s="86"/>
      <c r="H47" s="86"/>
      <c r="I47" s="86"/>
      <c r="J47" s="86"/>
      <c r="K47" s="86"/>
      <c r="L47" s="86"/>
      <c r="M47" s="86"/>
      <c r="N47" s="75"/>
      <c r="O47" s="75"/>
    </row>
    <row r="48" spans="1:15" ht="19.5" thickBot="1">
      <c r="A48" s="81"/>
      <c r="B48" s="1500" t="s">
        <v>1251</v>
      </c>
      <c r="C48" s="1498"/>
      <c r="D48" s="1498"/>
      <c r="E48" s="1498"/>
      <c r="F48" s="1498"/>
      <c r="G48" s="1498"/>
      <c r="H48" s="1498"/>
      <c r="I48" s="1498"/>
      <c r="J48" s="1498"/>
      <c r="K48" s="1498"/>
      <c r="L48" s="1498"/>
      <c r="M48" s="1498"/>
      <c r="N48" s="1498"/>
      <c r="O48" s="1499"/>
    </row>
    <row r="49" spans="1:15" ht="4.5" customHeight="1">
      <c r="A49" s="77"/>
      <c r="B49" s="84"/>
      <c r="C49" s="82"/>
      <c r="D49" s="82"/>
      <c r="E49" s="82"/>
      <c r="F49" s="82"/>
      <c r="G49" s="82"/>
      <c r="H49" s="82"/>
      <c r="I49" s="82"/>
      <c r="J49" s="82"/>
      <c r="K49" s="82"/>
      <c r="L49" s="82"/>
      <c r="M49" s="82"/>
      <c r="N49" s="82"/>
      <c r="O49" s="82"/>
    </row>
    <row r="50" spans="1:15" ht="18.75">
      <c r="A50" s="77"/>
      <c r="B50" s="1506"/>
      <c r="C50" s="1506"/>
      <c r="D50" s="1506"/>
      <c r="E50" s="1506"/>
      <c r="F50" s="1506"/>
      <c r="G50" s="1506"/>
      <c r="H50" s="1506"/>
      <c r="I50" s="1506"/>
      <c r="J50" s="1506"/>
      <c r="K50" s="1506"/>
      <c r="L50" s="1506"/>
      <c r="M50" s="1506"/>
      <c r="N50" s="1506"/>
      <c r="O50" s="1506"/>
    </row>
    <row r="51" spans="1:15" ht="18.75">
      <c r="A51" s="77"/>
      <c r="B51" s="1506"/>
      <c r="C51" s="1506"/>
      <c r="D51" s="1506"/>
      <c r="E51" s="1506"/>
      <c r="F51" s="1506"/>
      <c r="G51" s="1506"/>
      <c r="H51" s="1506"/>
      <c r="I51" s="1506"/>
      <c r="J51" s="1506"/>
      <c r="K51" s="1506"/>
      <c r="L51" s="1506"/>
      <c r="M51" s="1506"/>
      <c r="N51" s="1506"/>
      <c r="O51" s="1506"/>
    </row>
    <row r="52" spans="1:15" ht="18.75">
      <c r="A52" s="77"/>
      <c r="B52" s="1506"/>
      <c r="C52" s="1506"/>
      <c r="D52" s="1506"/>
      <c r="E52" s="1506"/>
      <c r="F52" s="1506"/>
      <c r="G52" s="1506"/>
      <c r="H52" s="1506"/>
      <c r="I52" s="1506"/>
      <c r="J52" s="1506"/>
      <c r="K52" s="1506"/>
      <c r="L52" s="1506"/>
      <c r="M52" s="1506"/>
      <c r="N52" s="1506"/>
      <c r="O52" s="1506"/>
    </row>
    <row r="53" spans="1:15" ht="18.75">
      <c r="A53" s="77"/>
      <c r="B53" s="1506"/>
      <c r="C53" s="1506"/>
      <c r="D53" s="1506"/>
      <c r="E53" s="1506"/>
      <c r="F53" s="1506"/>
      <c r="G53" s="1506"/>
      <c r="H53" s="1506"/>
      <c r="I53" s="1506"/>
      <c r="J53" s="1506"/>
      <c r="K53" s="1506"/>
      <c r="L53" s="1506"/>
      <c r="M53" s="1506"/>
      <c r="N53" s="1506"/>
      <c r="O53" s="1506"/>
    </row>
    <row r="54" spans="1:15" ht="18.75">
      <c r="A54" s="77"/>
      <c r="B54" s="1506"/>
      <c r="C54" s="1506"/>
      <c r="D54" s="1506"/>
      <c r="E54" s="1506"/>
      <c r="F54" s="1506"/>
      <c r="G54" s="1506"/>
      <c r="H54" s="1506"/>
      <c r="I54" s="1506"/>
      <c r="J54" s="1506"/>
      <c r="K54" s="1506"/>
      <c r="L54" s="1506"/>
      <c r="M54" s="1506"/>
      <c r="N54" s="1506"/>
      <c r="O54" s="1506"/>
    </row>
    <row r="55" spans="1:15" ht="19.5" thickBot="1">
      <c r="A55" s="85"/>
      <c r="B55" s="86"/>
      <c r="C55" s="86"/>
      <c r="D55" s="86"/>
      <c r="E55" s="86"/>
      <c r="F55" s="86"/>
      <c r="G55" s="86"/>
      <c r="H55" s="86"/>
      <c r="I55" s="86"/>
      <c r="J55" s="86"/>
      <c r="K55" s="86"/>
      <c r="L55" s="86"/>
      <c r="M55" s="86"/>
      <c r="N55" s="75"/>
      <c r="O55" s="75"/>
    </row>
    <row r="56" spans="1:15" ht="19.5" thickBot="1">
      <c r="A56" s="85"/>
      <c r="B56" s="1509" t="s">
        <v>1252</v>
      </c>
      <c r="C56" s="1510"/>
      <c r="D56" s="1510"/>
      <c r="E56" s="1510"/>
      <c r="F56" s="1510"/>
      <c r="G56" s="1510"/>
      <c r="H56" s="1510"/>
      <c r="I56" s="1510"/>
      <c r="J56" s="1510"/>
      <c r="K56" s="1510"/>
      <c r="L56" s="1510"/>
      <c r="M56" s="1510"/>
      <c r="N56" s="1510"/>
      <c r="O56" s="1511"/>
    </row>
    <row r="57" spans="1:15" ht="5.25" customHeight="1">
      <c r="A57" s="85"/>
      <c r="B57" s="87"/>
      <c r="C57" s="87"/>
      <c r="D57" s="87"/>
      <c r="E57" s="87"/>
      <c r="F57" s="87"/>
      <c r="G57" s="87"/>
      <c r="H57" s="87"/>
      <c r="I57" s="87"/>
      <c r="J57" s="87"/>
      <c r="K57" s="87"/>
      <c r="L57" s="87"/>
      <c r="M57" s="87"/>
      <c r="N57" s="87"/>
      <c r="O57" s="87"/>
    </row>
    <row r="58" spans="1:15" ht="18.75">
      <c r="A58" s="88"/>
      <c r="B58" s="1512"/>
      <c r="C58" s="1513"/>
      <c r="D58" s="1513"/>
      <c r="E58" s="1513"/>
      <c r="F58" s="1513"/>
      <c r="G58" s="1513"/>
      <c r="H58" s="1513"/>
      <c r="I58" s="1513"/>
      <c r="J58" s="1513"/>
      <c r="K58" s="1513"/>
      <c r="L58" s="1513"/>
      <c r="M58" s="1513"/>
      <c r="N58" s="1513"/>
      <c r="O58" s="1514"/>
    </row>
    <row r="59" spans="1:15" ht="18.75">
      <c r="A59" s="88"/>
      <c r="B59" s="1515"/>
      <c r="C59" s="1516"/>
      <c r="D59" s="1516"/>
      <c r="E59" s="1516"/>
      <c r="F59" s="1516"/>
      <c r="G59" s="1516"/>
      <c r="H59" s="1516"/>
      <c r="I59" s="1516"/>
      <c r="J59" s="1516"/>
      <c r="K59" s="1516"/>
      <c r="L59" s="1516"/>
      <c r="M59" s="1516"/>
      <c r="N59" s="1516"/>
      <c r="O59" s="1517"/>
    </row>
    <row r="60" spans="1:15" ht="18.75">
      <c r="A60" s="88"/>
      <c r="B60" s="1515"/>
      <c r="C60" s="1516"/>
      <c r="D60" s="1516"/>
      <c r="E60" s="1516"/>
      <c r="F60" s="1516"/>
      <c r="G60" s="1516"/>
      <c r="H60" s="1516"/>
      <c r="I60" s="1516"/>
      <c r="J60" s="1516"/>
      <c r="K60" s="1516"/>
      <c r="L60" s="1516"/>
      <c r="M60" s="1516"/>
      <c r="N60" s="1516"/>
      <c r="O60" s="1517"/>
    </row>
    <row r="61" spans="1:15" ht="18.75">
      <c r="A61" s="88"/>
      <c r="B61" s="1515"/>
      <c r="C61" s="1516"/>
      <c r="D61" s="1516"/>
      <c r="E61" s="1516"/>
      <c r="F61" s="1516"/>
      <c r="G61" s="1516"/>
      <c r="H61" s="1516"/>
      <c r="I61" s="1516"/>
      <c r="J61" s="1516"/>
      <c r="K61" s="1516"/>
      <c r="L61" s="1516"/>
      <c r="M61" s="1516"/>
      <c r="N61" s="1516"/>
      <c r="O61" s="1517"/>
    </row>
    <row r="62" spans="1:15" ht="18.75">
      <c r="A62" s="88"/>
      <c r="B62" s="1518"/>
      <c r="C62" s="1519"/>
      <c r="D62" s="1519"/>
      <c r="E62" s="1519"/>
      <c r="F62" s="1519"/>
      <c r="G62" s="1519"/>
      <c r="H62" s="1519"/>
      <c r="I62" s="1519"/>
      <c r="J62" s="1519"/>
      <c r="K62" s="1519"/>
      <c r="L62" s="1519"/>
      <c r="M62" s="1519"/>
      <c r="N62" s="1519"/>
      <c r="O62" s="1520"/>
    </row>
    <row r="63" spans="1:15" ht="18.75">
      <c r="A63" s="85"/>
      <c r="B63" s="85"/>
      <c r="C63" s="85"/>
      <c r="D63" s="85"/>
      <c r="E63" s="85"/>
      <c r="F63" s="85"/>
      <c r="G63" s="85"/>
      <c r="H63" s="85"/>
      <c r="I63" s="85"/>
      <c r="J63" s="85"/>
      <c r="K63" s="85"/>
      <c r="L63" s="85"/>
      <c r="M63" s="85"/>
      <c r="N63" s="75"/>
      <c r="O63" s="75"/>
    </row>
    <row r="64" spans="1:15" ht="24">
      <c r="A64" s="85"/>
      <c r="B64" s="1521" t="s">
        <v>89</v>
      </c>
      <c r="C64" s="1521"/>
      <c r="D64" s="1521"/>
      <c r="E64" s="1521"/>
      <c r="F64" s="1521"/>
      <c r="G64" s="1521"/>
      <c r="H64" s="1521"/>
      <c r="I64" s="1521"/>
      <c r="J64" s="1521"/>
      <c r="K64" s="1521"/>
      <c r="L64" s="1521"/>
      <c r="M64" s="1521"/>
      <c r="N64" s="75"/>
      <c r="O64" s="75"/>
    </row>
    <row r="65" spans="1:15" ht="24">
      <c r="A65" s="85"/>
      <c r="B65" s="1507" t="s">
        <v>1233</v>
      </c>
      <c r="C65" s="1507"/>
      <c r="D65" s="1507"/>
      <c r="E65" s="1507"/>
      <c r="F65" s="1507"/>
      <c r="G65" s="1507"/>
      <c r="H65" s="1507"/>
      <c r="I65" s="1507"/>
      <c r="J65" s="1507"/>
      <c r="K65" s="1507"/>
      <c r="L65" s="1507"/>
      <c r="M65" s="1507"/>
      <c r="N65" s="75"/>
      <c r="O65" s="75"/>
    </row>
    <row r="66" spans="1:15" ht="18.75">
      <c r="A66" s="85"/>
      <c r="B66" s="85"/>
      <c r="C66" s="85"/>
      <c r="D66" s="85"/>
      <c r="E66" s="85"/>
      <c r="F66" s="85"/>
      <c r="G66" s="85"/>
      <c r="H66" s="85"/>
      <c r="I66" s="85"/>
      <c r="J66" s="85"/>
      <c r="K66" s="85"/>
      <c r="L66" s="85"/>
      <c r="M66" s="85"/>
      <c r="N66" s="75"/>
      <c r="O66" s="75"/>
    </row>
    <row r="67" spans="1:15" ht="25.5">
      <c r="A67" s="85"/>
      <c r="B67" s="1508" t="s">
        <v>87</v>
      </c>
      <c r="C67" s="1508"/>
      <c r="D67" s="1508"/>
      <c r="E67" s="1508"/>
      <c r="F67" s="1508"/>
      <c r="G67" s="1508"/>
      <c r="H67" s="1508"/>
      <c r="I67" s="1508"/>
      <c r="J67" s="1508"/>
      <c r="K67" s="1508"/>
      <c r="L67" s="1508"/>
      <c r="M67" s="1508"/>
      <c r="N67" s="75"/>
      <c r="O67" s="75"/>
    </row>
    <row r="68" spans="1:15" ht="18.75">
      <c r="A68" s="85"/>
      <c r="B68" s="85"/>
      <c r="C68" s="85"/>
      <c r="D68" s="85"/>
      <c r="E68" s="85"/>
      <c r="F68" s="85"/>
      <c r="G68" s="85"/>
      <c r="H68" s="85"/>
      <c r="I68" s="85"/>
      <c r="J68" s="85"/>
      <c r="K68" s="85"/>
      <c r="L68" s="85"/>
      <c r="M68" s="85"/>
      <c r="N68" s="75"/>
      <c r="O68" s="75"/>
    </row>
    <row r="69" spans="1:15" ht="18.75">
      <c r="A69" s="85"/>
      <c r="B69" s="85"/>
      <c r="C69" s="85"/>
      <c r="D69" s="85"/>
      <c r="E69" s="85"/>
      <c r="F69" s="85"/>
      <c r="G69" s="85"/>
      <c r="H69" s="85"/>
      <c r="I69" s="85"/>
      <c r="J69" s="85"/>
      <c r="K69" s="85"/>
      <c r="L69" s="85"/>
      <c r="M69" s="85"/>
      <c r="N69" s="75"/>
      <c r="O69" s="75"/>
    </row>
  </sheetData>
  <sheetProtection algorithmName="SHA-512" hashValue="df2fklZ6jJYufMvfdByHYgJhMFEkdHYG+bNLoDbzsKq/OZYTDW5dP41HKKhbiK1Vjpiw1Dm0o5iuqZjxF+3rMQ==" saltValue="gMXeLF3lIslkvxQC9ZIOgA==" spinCount="100000" sheet="1" objects="1" scenarios="1"/>
  <mergeCells count="32">
    <mergeCell ref="B65:M65"/>
    <mergeCell ref="B67:M67"/>
    <mergeCell ref="B42:O46"/>
    <mergeCell ref="B48:O48"/>
    <mergeCell ref="B50:O54"/>
    <mergeCell ref="B56:O56"/>
    <mergeCell ref="B58:O62"/>
    <mergeCell ref="B64:M64"/>
    <mergeCell ref="B40:O40"/>
    <mergeCell ref="J25:N25"/>
    <mergeCell ref="G26:N26"/>
    <mergeCell ref="C27:G27"/>
    <mergeCell ref="H27:N27"/>
    <mergeCell ref="C28:E28"/>
    <mergeCell ref="G28:I28"/>
    <mergeCell ref="G29:I29"/>
    <mergeCell ref="C30:F30"/>
    <mergeCell ref="G30:N30"/>
    <mergeCell ref="B32:O32"/>
    <mergeCell ref="B34:O38"/>
    <mergeCell ref="H24:N24"/>
    <mergeCell ref="B1:O4"/>
    <mergeCell ref="B5:O7"/>
    <mergeCell ref="B10:O10"/>
    <mergeCell ref="C12:O12"/>
    <mergeCell ref="C13:O13"/>
    <mergeCell ref="C14:O14"/>
    <mergeCell ref="B16:O16"/>
    <mergeCell ref="C18:O18"/>
    <mergeCell ref="C19:O19"/>
    <mergeCell ref="C20:O20"/>
    <mergeCell ref="B22:O22"/>
  </mergeCells>
  <phoneticPr fontId="1"/>
  <dataValidations count="1">
    <dataValidation type="list" allowBlank="1" showInputMessage="1" showErrorMessage="1" sqref="B24:B30 F28:F29 J28:J29 M28 B12:B14 B18:B20" xr:uid="{15A37847-EE4A-4C3C-B8FC-6A9655589C4B}">
      <formula1>"□,☑"</formula1>
    </dataValidation>
  </dataValidation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B1:I50"/>
  <sheetViews>
    <sheetView view="pageBreakPreview" zoomScale="70" zoomScaleNormal="100" zoomScaleSheetLayoutView="70" workbookViewId="0">
      <selection activeCell="D6" sqref="D6"/>
    </sheetView>
  </sheetViews>
  <sheetFormatPr defaultRowHeight="13.5"/>
  <cols>
    <col min="1" max="1" width="4.375" style="147" customWidth="1"/>
    <col min="2" max="2" width="20.875" style="265" customWidth="1"/>
    <col min="3" max="3" width="22.625" style="265" customWidth="1"/>
    <col min="4" max="4" width="17.75" style="265" customWidth="1"/>
    <col min="5" max="5" width="30.625" style="265" customWidth="1"/>
    <col min="6" max="6" width="25.375" style="265" customWidth="1"/>
    <col min="7" max="7" width="21.5" style="265" customWidth="1"/>
    <col min="8" max="8" width="5.25" style="147" customWidth="1"/>
    <col min="9" max="16384" width="9" style="147"/>
  </cols>
  <sheetData>
    <row r="1" spans="2:9">
      <c r="F1" s="265">
        <f>要望書!J11</f>
        <v>0</v>
      </c>
    </row>
    <row r="3" spans="2:9" ht="51.95" customHeight="1">
      <c r="B3" s="348" t="s">
        <v>476</v>
      </c>
      <c r="C3" s="266" t="s">
        <v>1237</v>
      </c>
      <c r="D3" s="266" t="s">
        <v>1238</v>
      </c>
      <c r="E3" s="266" t="s">
        <v>1239</v>
      </c>
      <c r="F3" s="266" t="s">
        <v>1240</v>
      </c>
      <c r="G3" s="321" t="s">
        <v>340</v>
      </c>
    </row>
    <row r="4" spans="2:9" ht="48.6" customHeight="1">
      <c r="B4" s="349"/>
      <c r="C4" s="349"/>
      <c r="D4" s="349"/>
      <c r="E4" s="349"/>
      <c r="F4" s="349"/>
      <c r="G4" s="322"/>
      <c r="I4" s="352" t="s">
        <v>387</v>
      </c>
    </row>
    <row r="5" spans="2:9" ht="48.6" customHeight="1">
      <c r="B5" s="349"/>
      <c r="C5" s="349"/>
      <c r="D5" s="349"/>
      <c r="E5" s="349"/>
      <c r="F5" s="349"/>
      <c r="G5" s="322"/>
    </row>
    <row r="6" spans="2:9" ht="48.6" customHeight="1">
      <c r="B6" s="349"/>
      <c r="C6" s="349"/>
      <c r="D6" s="349"/>
      <c r="E6" s="349"/>
      <c r="F6" s="349"/>
      <c r="G6" s="322"/>
    </row>
    <row r="7" spans="2:9" ht="48.6" customHeight="1">
      <c r="B7" s="349"/>
      <c r="C7" s="349"/>
      <c r="D7" s="349"/>
      <c r="E7" s="349"/>
      <c r="F7" s="349"/>
      <c r="G7" s="322"/>
    </row>
    <row r="8" spans="2:9" ht="48.6" customHeight="1">
      <c r="B8" s="349"/>
      <c r="C8" s="349"/>
      <c r="D8" s="349"/>
      <c r="E8" s="349"/>
      <c r="F8" s="349"/>
      <c r="G8" s="322"/>
    </row>
    <row r="9" spans="2:9" ht="48.6" customHeight="1">
      <c r="B9" s="349"/>
      <c r="C9" s="349"/>
      <c r="D9" s="349"/>
      <c r="E9" s="349"/>
      <c r="F9" s="349"/>
      <c r="G9" s="322"/>
    </row>
    <row r="10" spans="2:9" ht="48.6" customHeight="1">
      <c r="B10" s="349"/>
      <c r="C10" s="349"/>
      <c r="D10" s="349"/>
      <c r="E10" s="349"/>
      <c r="F10" s="349"/>
      <c r="G10" s="322"/>
    </row>
    <row r="11" spans="2:9" ht="48.6" customHeight="1">
      <c r="B11" s="349"/>
      <c r="C11" s="349"/>
      <c r="D11" s="349"/>
      <c r="E11" s="349"/>
      <c r="F11" s="349"/>
      <c r="G11" s="322"/>
    </row>
    <row r="12" spans="2:9" ht="48.6" customHeight="1">
      <c r="B12" s="349"/>
      <c r="C12" s="349"/>
      <c r="D12" s="349"/>
      <c r="E12" s="349"/>
      <c r="F12" s="349"/>
      <c r="G12" s="322"/>
    </row>
    <row r="13" spans="2:9" ht="48.6" customHeight="1">
      <c r="B13" s="349"/>
      <c r="C13" s="349"/>
      <c r="D13" s="349"/>
      <c r="E13" s="349"/>
      <c r="F13" s="349"/>
      <c r="G13" s="322"/>
    </row>
    <row r="14" spans="2:9" ht="48.6" customHeight="1">
      <c r="B14" s="349"/>
      <c r="C14" s="349"/>
      <c r="D14" s="349"/>
      <c r="E14" s="349"/>
      <c r="F14" s="349"/>
      <c r="G14" s="322"/>
    </row>
    <row r="15" spans="2:9" ht="48.6" customHeight="1">
      <c r="B15" s="349"/>
      <c r="C15" s="349"/>
      <c r="D15" s="349"/>
      <c r="E15" s="349"/>
      <c r="F15" s="349"/>
      <c r="G15" s="322"/>
    </row>
    <row r="16" spans="2:9" ht="48.6" customHeight="1">
      <c r="B16" s="349"/>
      <c r="C16" s="349"/>
      <c r="D16" s="349"/>
      <c r="E16" s="349"/>
      <c r="F16" s="349"/>
      <c r="G16" s="322"/>
    </row>
    <row r="17" spans="2:7" ht="48.6" customHeight="1">
      <c r="B17" s="349"/>
      <c r="C17" s="349"/>
      <c r="D17" s="349"/>
      <c r="E17" s="349"/>
      <c r="F17" s="349"/>
      <c r="G17" s="322"/>
    </row>
    <row r="18" spans="2:7" ht="48.6" customHeight="1">
      <c r="B18" s="349"/>
      <c r="C18" s="349"/>
      <c r="D18" s="349"/>
      <c r="E18" s="349"/>
      <c r="F18" s="349"/>
      <c r="G18" s="322"/>
    </row>
    <row r="19" spans="2:7" ht="48.6" customHeight="1">
      <c r="B19" s="349"/>
      <c r="C19" s="349"/>
      <c r="D19" s="349"/>
      <c r="E19" s="349"/>
      <c r="F19" s="349"/>
      <c r="G19" s="322"/>
    </row>
    <row r="20" spans="2:7" ht="48.6" customHeight="1">
      <c r="B20" s="349"/>
      <c r="C20" s="349"/>
      <c r="D20" s="349"/>
      <c r="E20" s="349"/>
      <c r="F20" s="349"/>
      <c r="G20" s="322"/>
    </row>
    <row r="21" spans="2:7" ht="48.6" customHeight="1">
      <c r="B21" s="349"/>
      <c r="C21" s="349"/>
      <c r="D21" s="349"/>
      <c r="E21" s="349"/>
      <c r="F21" s="349"/>
      <c r="G21" s="322"/>
    </row>
    <row r="22" spans="2:7" ht="48.6" customHeight="1">
      <c r="B22" s="349"/>
      <c r="C22" s="349"/>
      <c r="D22" s="349"/>
      <c r="E22" s="349"/>
      <c r="F22" s="349"/>
      <c r="G22" s="322"/>
    </row>
    <row r="23" spans="2:7" ht="48.6" customHeight="1">
      <c r="B23" s="349"/>
      <c r="C23" s="349"/>
      <c r="D23" s="349"/>
      <c r="E23" s="349"/>
      <c r="F23" s="349"/>
      <c r="G23" s="322"/>
    </row>
    <row r="24" spans="2:7" ht="48.6" customHeight="1">
      <c r="B24" s="349"/>
      <c r="C24" s="349"/>
      <c r="D24" s="349"/>
      <c r="E24" s="349"/>
      <c r="F24" s="349"/>
      <c r="G24" s="322"/>
    </row>
    <row r="25" spans="2:7" ht="48.6" customHeight="1">
      <c r="B25" s="349"/>
      <c r="C25" s="349"/>
      <c r="D25" s="349"/>
      <c r="E25" s="349"/>
      <c r="F25" s="349"/>
      <c r="G25" s="322"/>
    </row>
    <row r="26" spans="2:7" ht="48.6" customHeight="1">
      <c r="B26" s="349"/>
      <c r="C26" s="349"/>
      <c r="D26" s="349"/>
      <c r="E26" s="349"/>
      <c r="F26" s="349"/>
      <c r="G26" s="322"/>
    </row>
    <row r="27" spans="2:7" ht="48.6" customHeight="1">
      <c r="B27" s="349"/>
      <c r="C27" s="349"/>
      <c r="D27" s="349"/>
      <c r="E27" s="349"/>
      <c r="F27" s="349"/>
      <c r="G27" s="322"/>
    </row>
    <row r="28" spans="2:7" ht="48.6" customHeight="1">
      <c r="B28" s="349"/>
      <c r="C28" s="349"/>
      <c r="D28" s="349"/>
      <c r="E28" s="349"/>
      <c r="F28" s="349"/>
      <c r="G28" s="322"/>
    </row>
    <row r="29" spans="2:7" ht="48.6" customHeight="1">
      <c r="B29" s="349"/>
      <c r="C29" s="349"/>
      <c r="D29" s="349"/>
      <c r="E29" s="349"/>
      <c r="F29" s="349"/>
      <c r="G29" s="322"/>
    </row>
    <row r="30" spans="2:7" ht="48.6" customHeight="1">
      <c r="B30" s="349"/>
      <c r="C30" s="349"/>
      <c r="D30" s="349"/>
      <c r="E30" s="349"/>
      <c r="F30" s="349"/>
      <c r="G30" s="322"/>
    </row>
    <row r="31" spans="2:7" ht="48.6" customHeight="1">
      <c r="B31" s="349"/>
      <c r="C31" s="349"/>
      <c r="D31" s="349"/>
      <c r="E31" s="349"/>
      <c r="F31" s="349"/>
      <c r="G31" s="322"/>
    </row>
    <row r="32" spans="2:7" ht="48.6" customHeight="1">
      <c r="B32" s="349"/>
      <c r="C32" s="349"/>
      <c r="D32" s="349"/>
      <c r="E32" s="349"/>
      <c r="F32" s="349"/>
      <c r="G32" s="322"/>
    </row>
    <row r="33" spans="2:7" ht="48.6" customHeight="1">
      <c r="B33" s="349"/>
      <c r="C33" s="349"/>
      <c r="D33" s="349"/>
      <c r="E33" s="349"/>
      <c r="F33" s="349"/>
      <c r="G33" s="322"/>
    </row>
    <row r="34" spans="2:7" ht="48.6" customHeight="1">
      <c r="B34" s="349"/>
      <c r="C34" s="349"/>
      <c r="D34" s="349"/>
      <c r="E34" s="349"/>
      <c r="F34" s="349"/>
      <c r="G34" s="322"/>
    </row>
    <row r="35" spans="2:7" ht="48.6" customHeight="1">
      <c r="B35" s="349"/>
      <c r="C35" s="349"/>
      <c r="D35" s="349"/>
      <c r="E35" s="349"/>
      <c r="F35" s="349"/>
      <c r="G35" s="322"/>
    </row>
    <row r="36" spans="2:7" ht="48.6" customHeight="1">
      <c r="B36" s="349"/>
      <c r="C36" s="349"/>
      <c r="D36" s="349"/>
      <c r="E36" s="349"/>
      <c r="F36" s="349"/>
      <c r="G36" s="322"/>
    </row>
    <row r="37" spans="2:7" ht="48.6" customHeight="1">
      <c r="B37" s="349"/>
      <c r="C37" s="349"/>
      <c r="D37" s="349"/>
      <c r="E37" s="349"/>
      <c r="F37" s="349"/>
      <c r="G37" s="322"/>
    </row>
    <row r="38" spans="2:7" ht="48.6" customHeight="1">
      <c r="B38" s="349"/>
      <c r="C38" s="349"/>
      <c r="D38" s="349"/>
      <c r="E38" s="349"/>
      <c r="F38" s="349"/>
      <c r="G38" s="322"/>
    </row>
    <row r="39" spans="2:7" ht="48.6" customHeight="1">
      <c r="B39" s="349"/>
      <c r="C39" s="349"/>
      <c r="D39" s="349"/>
      <c r="E39" s="349"/>
      <c r="F39" s="349"/>
      <c r="G39" s="322"/>
    </row>
    <row r="40" spans="2:7" ht="48.6" customHeight="1">
      <c r="B40" s="349"/>
      <c r="C40" s="349"/>
      <c r="D40" s="349"/>
      <c r="E40" s="349"/>
      <c r="F40" s="349"/>
      <c r="G40" s="322"/>
    </row>
    <row r="41" spans="2:7" ht="48.6" customHeight="1">
      <c r="B41" s="349"/>
      <c r="C41" s="349"/>
      <c r="D41" s="349"/>
      <c r="E41" s="349"/>
      <c r="F41" s="349"/>
      <c r="G41" s="322"/>
    </row>
    <row r="42" spans="2:7" ht="48.6" customHeight="1">
      <c r="B42" s="349"/>
      <c r="C42" s="349"/>
      <c r="D42" s="349"/>
      <c r="E42" s="349"/>
      <c r="F42" s="349"/>
      <c r="G42" s="322"/>
    </row>
    <row r="43" spans="2:7" ht="48.6" customHeight="1">
      <c r="B43" s="349"/>
      <c r="C43" s="349"/>
      <c r="D43" s="349"/>
      <c r="E43" s="349"/>
      <c r="F43" s="349"/>
      <c r="G43" s="322"/>
    </row>
    <row r="44" spans="2:7" ht="48.6" customHeight="1">
      <c r="B44" s="349"/>
      <c r="C44" s="349"/>
      <c r="D44" s="349"/>
      <c r="E44" s="349"/>
      <c r="F44" s="349"/>
      <c r="G44" s="322"/>
    </row>
    <row r="45" spans="2:7" ht="48.6" customHeight="1">
      <c r="B45" s="349"/>
      <c r="C45" s="349"/>
      <c r="D45" s="349"/>
      <c r="E45" s="349"/>
      <c r="F45" s="349"/>
      <c r="G45" s="322"/>
    </row>
    <row r="46" spans="2:7" ht="48.6" customHeight="1">
      <c r="B46" s="349"/>
      <c r="C46" s="349"/>
      <c r="D46" s="349"/>
      <c r="E46" s="349"/>
      <c r="F46" s="349"/>
      <c r="G46" s="322"/>
    </row>
    <row r="47" spans="2:7" ht="48.6" customHeight="1">
      <c r="B47" s="349"/>
      <c r="C47" s="349"/>
      <c r="D47" s="349"/>
      <c r="E47" s="349"/>
      <c r="F47" s="349"/>
      <c r="G47" s="322"/>
    </row>
    <row r="48" spans="2:7" ht="48.6" customHeight="1">
      <c r="B48" s="349"/>
      <c r="C48" s="349"/>
      <c r="D48" s="349"/>
      <c r="E48" s="349"/>
      <c r="F48" s="349"/>
      <c r="G48" s="322"/>
    </row>
    <row r="49" spans="2:7" ht="48.6" customHeight="1">
      <c r="B49" s="349"/>
      <c r="C49" s="349"/>
      <c r="D49" s="349"/>
      <c r="E49" s="349"/>
      <c r="F49" s="349"/>
      <c r="G49" s="322"/>
    </row>
    <row r="50" spans="2:7" ht="48.6" customHeight="1">
      <c r="B50" s="349"/>
      <c r="C50" s="349"/>
      <c r="D50" s="349"/>
      <c r="E50" s="349"/>
      <c r="F50" s="349"/>
      <c r="G50" s="322"/>
    </row>
  </sheetData>
  <sheetProtection algorithmName="SHA-512" hashValue="jkhPJ7wXj0HfP4f0XNsA+B09LfwwUjFFiRS+u/2FbvuybrAmvjBuDEeycjiy34P84SI1IcPrDZ0Ku//PTkMA3Q==" saltValue="MuTfC5hr2M7+EwCiiEQP/Q==" spinCount="100000" sheet="1" selectLockedCells="1"/>
  <phoneticPr fontId="1"/>
  <dataValidations count="1">
    <dataValidation type="list" allowBlank="1" showInputMessage="1" showErrorMessage="1" sqref="G4:G50" xr:uid="{00000000-0002-0000-0D00-000000000000}">
      <formula1>"実績有,新規（内諾済）,新規（今後調整）"</formula1>
    </dataValidation>
  </dataValidations>
  <hyperlinks>
    <hyperlink ref="I4" location="要望書!Y217" display="要望書に戻る" xr:uid="{00000000-0004-0000-0D00-000000000000}"/>
  </hyperlinks>
  <pageMargins left="1.1023622047244095" right="0.70866141732283472" top="0.74803149606299213" bottom="0.74803149606299213"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M110"/>
  <sheetViews>
    <sheetView view="pageBreakPreview" zoomScale="85" zoomScaleNormal="100" zoomScaleSheetLayoutView="85" workbookViewId="0">
      <selection activeCell="B4" sqref="B4"/>
    </sheetView>
  </sheetViews>
  <sheetFormatPr defaultRowHeight="13.5"/>
  <cols>
    <col min="1" max="1" width="2" style="147" customWidth="1"/>
    <col min="2" max="2" width="12" style="147" customWidth="1"/>
    <col min="3" max="3" width="24.125" style="147" customWidth="1"/>
    <col min="4" max="5" width="5.625" style="147" customWidth="1"/>
    <col min="6" max="6" width="17.375" style="147" customWidth="1"/>
    <col min="7" max="7" width="14.25" style="147" customWidth="1"/>
    <col min="8" max="8" width="17.125" style="147" customWidth="1"/>
    <col min="9" max="9" width="3.625" style="147" customWidth="1"/>
    <col min="10" max="10" width="23.375" style="147" customWidth="1"/>
    <col min="11" max="11" width="4.125" style="147" customWidth="1"/>
    <col min="12" max="12" width="4" style="147" customWidth="1"/>
    <col min="13" max="16384" width="9" style="147"/>
  </cols>
  <sheetData>
    <row r="1" spans="2:13">
      <c r="H1" s="147">
        <f>要望書!J11</f>
        <v>0</v>
      </c>
    </row>
    <row r="3" spans="2:13" ht="35.1" customHeight="1" thickBot="1">
      <c r="B3" s="266" t="s">
        <v>7</v>
      </c>
      <c r="C3" s="266" t="s">
        <v>0</v>
      </c>
      <c r="D3" s="1529" t="s">
        <v>481</v>
      </c>
      <c r="E3" s="1530"/>
      <c r="F3" s="267" t="s">
        <v>341</v>
      </c>
      <c r="G3" s="268" t="s">
        <v>357</v>
      </c>
      <c r="H3" s="1522" t="s">
        <v>358</v>
      </c>
      <c r="I3" s="1523"/>
      <c r="J3" s="1523"/>
      <c r="K3" s="1524"/>
    </row>
    <row r="4" spans="2:13" ht="26.1" customHeight="1">
      <c r="B4" s="316"/>
      <c r="C4" s="316"/>
      <c r="D4" s="1525"/>
      <c r="E4" s="1526"/>
      <c r="F4" s="317"/>
      <c r="G4" s="317"/>
      <c r="H4" s="318"/>
      <c r="I4" s="163" t="s">
        <v>359</v>
      </c>
      <c r="J4" s="320"/>
      <c r="K4" s="315" t="s">
        <v>360</v>
      </c>
      <c r="L4" s="106" t="str">
        <f>IF(AND(NOT(C4=""),H4=""),"要確認","")</f>
        <v/>
      </c>
      <c r="M4" s="351" t="s">
        <v>388</v>
      </c>
    </row>
    <row r="5" spans="2:13" ht="26.1" customHeight="1">
      <c r="B5" s="316"/>
      <c r="C5" s="316"/>
      <c r="D5" s="1527"/>
      <c r="E5" s="1528"/>
      <c r="F5" s="319"/>
      <c r="G5" s="319"/>
      <c r="H5" s="318"/>
      <c r="I5" s="163" t="s">
        <v>361</v>
      </c>
      <c r="J5" s="320"/>
      <c r="K5" s="315" t="s">
        <v>360</v>
      </c>
      <c r="L5" s="106" t="str">
        <f t="shared" ref="L5:L43" si="0">IF(AND(NOT(C5=""),H5=""),"要確認","")</f>
        <v/>
      </c>
    </row>
    <row r="6" spans="2:13" ht="26.1" customHeight="1">
      <c r="B6" s="316"/>
      <c r="C6" s="316"/>
      <c r="D6" s="1527"/>
      <c r="E6" s="1528"/>
      <c r="F6" s="319"/>
      <c r="G6" s="319"/>
      <c r="H6" s="318"/>
      <c r="I6" s="163" t="s">
        <v>359</v>
      </c>
      <c r="J6" s="320"/>
      <c r="K6" s="315" t="s">
        <v>360</v>
      </c>
      <c r="L6" s="106" t="str">
        <f>IF(AND(NOT(C6=""),H6=""),"要確認","")</f>
        <v/>
      </c>
    </row>
    <row r="7" spans="2:13" ht="26.1" customHeight="1">
      <c r="B7" s="316"/>
      <c r="C7" s="316"/>
      <c r="D7" s="1527"/>
      <c r="E7" s="1528"/>
      <c r="F7" s="319"/>
      <c r="G7" s="319"/>
      <c r="H7" s="318"/>
      <c r="I7" s="163" t="s">
        <v>359</v>
      </c>
      <c r="J7" s="320"/>
      <c r="K7" s="315" t="s">
        <v>362</v>
      </c>
      <c r="L7" s="106" t="str">
        <f>IF(AND(NOT(C7=""),H7=""),"要確認","")</f>
        <v/>
      </c>
    </row>
    <row r="8" spans="2:13" ht="26.1" customHeight="1">
      <c r="B8" s="316"/>
      <c r="C8" s="316"/>
      <c r="D8" s="1527"/>
      <c r="E8" s="1528"/>
      <c r="F8" s="319"/>
      <c r="G8" s="319"/>
      <c r="H8" s="318"/>
      <c r="I8" s="163" t="s">
        <v>359</v>
      </c>
      <c r="J8" s="320"/>
      <c r="K8" s="315" t="s">
        <v>362</v>
      </c>
      <c r="L8" s="106" t="str">
        <f>IF(AND(NOT(C8=""),H8=""),"要確認","")</f>
        <v/>
      </c>
    </row>
    <row r="9" spans="2:13" ht="26.1" customHeight="1">
      <c r="B9" s="316"/>
      <c r="C9" s="316"/>
      <c r="D9" s="1527"/>
      <c r="E9" s="1528"/>
      <c r="F9" s="319"/>
      <c r="G9" s="319"/>
      <c r="H9" s="318"/>
      <c r="I9" s="163" t="s">
        <v>359</v>
      </c>
      <c r="J9" s="320"/>
      <c r="K9" s="315" t="s">
        <v>362</v>
      </c>
      <c r="L9" s="106" t="str">
        <f t="shared" si="0"/>
        <v/>
      </c>
    </row>
    <row r="10" spans="2:13" ht="26.1" customHeight="1">
      <c r="B10" s="316"/>
      <c r="C10" s="316"/>
      <c r="D10" s="1527"/>
      <c r="E10" s="1528"/>
      <c r="F10" s="319"/>
      <c r="G10" s="319"/>
      <c r="H10" s="318"/>
      <c r="I10" s="163" t="s">
        <v>359</v>
      </c>
      <c r="J10" s="320"/>
      <c r="K10" s="315" t="s">
        <v>362</v>
      </c>
      <c r="L10" s="106" t="str">
        <f t="shared" si="0"/>
        <v/>
      </c>
    </row>
    <row r="11" spans="2:13" ht="26.1" customHeight="1">
      <c r="B11" s="316"/>
      <c r="C11" s="316"/>
      <c r="D11" s="1527"/>
      <c r="E11" s="1528"/>
      <c r="F11" s="319"/>
      <c r="G11" s="319"/>
      <c r="H11" s="318"/>
      <c r="I11" s="163" t="s">
        <v>359</v>
      </c>
      <c r="J11" s="320"/>
      <c r="K11" s="315" t="s">
        <v>362</v>
      </c>
      <c r="L11" s="106" t="str">
        <f t="shared" si="0"/>
        <v/>
      </c>
    </row>
    <row r="12" spans="2:13" ht="26.1" customHeight="1">
      <c r="B12" s="316"/>
      <c r="C12" s="316"/>
      <c r="D12" s="1527"/>
      <c r="E12" s="1528"/>
      <c r="F12" s="319"/>
      <c r="G12" s="319"/>
      <c r="H12" s="318"/>
      <c r="I12" s="163" t="s">
        <v>359</v>
      </c>
      <c r="J12" s="320"/>
      <c r="K12" s="315" t="s">
        <v>362</v>
      </c>
      <c r="L12" s="106" t="str">
        <f t="shared" si="0"/>
        <v/>
      </c>
    </row>
    <row r="13" spans="2:13" ht="26.1" customHeight="1">
      <c r="B13" s="316"/>
      <c r="C13" s="316"/>
      <c r="D13" s="1527"/>
      <c r="E13" s="1528"/>
      <c r="F13" s="319"/>
      <c r="G13" s="319"/>
      <c r="H13" s="318"/>
      <c r="I13" s="163" t="s">
        <v>359</v>
      </c>
      <c r="J13" s="320"/>
      <c r="K13" s="315" t="s">
        <v>362</v>
      </c>
      <c r="L13" s="106" t="str">
        <f t="shared" si="0"/>
        <v/>
      </c>
    </row>
    <row r="14" spans="2:13" ht="26.1" customHeight="1">
      <c r="B14" s="316"/>
      <c r="C14" s="316"/>
      <c r="D14" s="1527"/>
      <c r="E14" s="1528"/>
      <c r="F14" s="319"/>
      <c r="G14" s="319"/>
      <c r="H14" s="318"/>
      <c r="I14" s="163" t="s">
        <v>359</v>
      </c>
      <c r="J14" s="320"/>
      <c r="K14" s="315" t="s">
        <v>362</v>
      </c>
      <c r="L14" s="106" t="str">
        <f t="shared" si="0"/>
        <v/>
      </c>
    </row>
    <row r="15" spans="2:13" ht="26.1" customHeight="1">
      <c r="B15" s="316"/>
      <c r="C15" s="316"/>
      <c r="D15" s="1527"/>
      <c r="E15" s="1528"/>
      <c r="F15" s="319"/>
      <c r="G15" s="319"/>
      <c r="H15" s="318"/>
      <c r="I15" s="163" t="s">
        <v>359</v>
      </c>
      <c r="J15" s="320"/>
      <c r="K15" s="315" t="s">
        <v>362</v>
      </c>
      <c r="L15" s="106" t="str">
        <f t="shared" si="0"/>
        <v/>
      </c>
    </row>
    <row r="16" spans="2:13" ht="26.1" customHeight="1">
      <c r="B16" s="316"/>
      <c r="C16" s="316"/>
      <c r="D16" s="1527"/>
      <c r="E16" s="1528"/>
      <c r="F16" s="319"/>
      <c r="G16" s="319"/>
      <c r="H16" s="318"/>
      <c r="I16" s="163" t="s">
        <v>359</v>
      </c>
      <c r="J16" s="320"/>
      <c r="K16" s="315" t="s">
        <v>360</v>
      </c>
      <c r="L16" s="106" t="str">
        <f t="shared" si="0"/>
        <v/>
      </c>
    </row>
    <row r="17" spans="2:12" ht="26.1" customHeight="1">
      <c r="B17" s="316"/>
      <c r="C17" s="316"/>
      <c r="D17" s="1527"/>
      <c r="E17" s="1528"/>
      <c r="F17" s="319"/>
      <c r="G17" s="319"/>
      <c r="H17" s="318"/>
      <c r="I17" s="163" t="s">
        <v>361</v>
      </c>
      <c r="J17" s="320"/>
      <c r="K17" s="315" t="s">
        <v>362</v>
      </c>
      <c r="L17" s="106" t="str">
        <f t="shared" si="0"/>
        <v/>
      </c>
    </row>
    <row r="18" spans="2:12" ht="26.1" customHeight="1">
      <c r="B18" s="316"/>
      <c r="C18" s="316"/>
      <c r="D18" s="1527"/>
      <c r="E18" s="1528"/>
      <c r="F18" s="319"/>
      <c r="G18" s="319"/>
      <c r="H18" s="318"/>
      <c r="I18" s="163" t="s">
        <v>361</v>
      </c>
      <c r="J18" s="320"/>
      <c r="K18" s="315" t="s">
        <v>362</v>
      </c>
      <c r="L18" s="106" t="str">
        <f t="shared" si="0"/>
        <v/>
      </c>
    </row>
    <row r="19" spans="2:12" ht="26.1" customHeight="1">
      <c r="B19" s="316"/>
      <c r="C19" s="316"/>
      <c r="D19" s="1527"/>
      <c r="E19" s="1528"/>
      <c r="F19" s="319"/>
      <c r="G19" s="319"/>
      <c r="H19" s="318"/>
      <c r="I19" s="163" t="s">
        <v>359</v>
      </c>
      <c r="J19" s="320"/>
      <c r="K19" s="315" t="s">
        <v>362</v>
      </c>
      <c r="L19" s="106" t="str">
        <f t="shared" si="0"/>
        <v/>
      </c>
    </row>
    <row r="20" spans="2:12" ht="26.1" customHeight="1">
      <c r="B20" s="316"/>
      <c r="C20" s="316"/>
      <c r="D20" s="1527"/>
      <c r="E20" s="1528"/>
      <c r="F20" s="319"/>
      <c r="G20" s="319"/>
      <c r="H20" s="318"/>
      <c r="I20" s="163" t="s">
        <v>359</v>
      </c>
      <c r="J20" s="320"/>
      <c r="K20" s="315" t="s">
        <v>362</v>
      </c>
      <c r="L20" s="106" t="str">
        <f t="shared" si="0"/>
        <v/>
      </c>
    </row>
    <row r="21" spans="2:12" ht="26.1" customHeight="1">
      <c r="B21" s="316"/>
      <c r="C21" s="316"/>
      <c r="D21" s="1527"/>
      <c r="E21" s="1528"/>
      <c r="F21" s="319"/>
      <c r="G21" s="319"/>
      <c r="H21" s="318"/>
      <c r="I21" s="163" t="s">
        <v>359</v>
      </c>
      <c r="J21" s="320"/>
      <c r="K21" s="315" t="s">
        <v>362</v>
      </c>
      <c r="L21" s="106" t="str">
        <f t="shared" si="0"/>
        <v/>
      </c>
    </row>
    <row r="22" spans="2:12" ht="26.1" customHeight="1">
      <c r="B22" s="316"/>
      <c r="C22" s="316"/>
      <c r="D22" s="1527"/>
      <c r="E22" s="1528"/>
      <c r="F22" s="319"/>
      <c r="G22" s="319"/>
      <c r="H22" s="318"/>
      <c r="I22" s="163" t="s">
        <v>359</v>
      </c>
      <c r="J22" s="320"/>
      <c r="K22" s="315" t="s">
        <v>362</v>
      </c>
      <c r="L22" s="106" t="str">
        <f t="shared" si="0"/>
        <v/>
      </c>
    </row>
    <row r="23" spans="2:12" ht="26.1" customHeight="1">
      <c r="B23" s="316"/>
      <c r="C23" s="316"/>
      <c r="D23" s="1527"/>
      <c r="E23" s="1528"/>
      <c r="F23" s="319"/>
      <c r="G23" s="319"/>
      <c r="H23" s="318"/>
      <c r="I23" s="163" t="s">
        <v>359</v>
      </c>
      <c r="J23" s="320"/>
      <c r="K23" s="315" t="s">
        <v>360</v>
      </c>
      <c r="L23" s="106" t="str">
        <f t="shared" si="0"/>
        <v/>
      </c>
    </row>
    <row r="24" spans="2:12" ht="26.1" customHeight="1">
      <c r="B24" s="316"/>
      <c r="C24" s="316"/>
      <c r="D24" s="1527"/>
      <c r="E24" s="1528"/>
      <c r="F24" s="319"/>
      <c r="G24" s="319"/>
      <c r="H24" s="318"/>
      <c r="I24" s="163" t="s">
        <v>361</v>
      </c>
      <c r="J24" s="320"/>
      <c r="K24" s="315" t="s">
        <v>362</v>
      </c>
      <c r="L24" s="106" t="str">
        <f t="shared" si="0"/>
        <v/>
      </c>
    </row>
    <row r="25" spans="2:12" ht="26.1" customHeight="1">
      <c r="B25" s="316"/>
      <c r="C25" s="316"/>
      <c r="D25" s="1527"/>
      <c r="E25" s="1528"/>
      <c r="F25" s="319"/>
      <c r="G25" s="319"/>
      <c r="H25" s="318"/>
      <c r="I25" s="163" t="s">
        <v>359</v>
      </c>
      <c r="J25" s="320"/>
      <c r="K25" s="315" t="s">
        <v>362</v>
      </c>
      <c r="L25" s="106" t="str">
        <f t="shared" si="0"/>
        <v/>
      </c>
    </row>
    <row r="26" spans="2:12" ht="26.1" customHeight="1">
      <c r="B26" s="316"/>
      <c r="C26" s="316"/>
      <c r="D26" s="1527"/>
      <c r="E26" s="1528"/>
      <c r="F26" s="319"/>
      <c r="G26" s="319"/>
      <c r="H26" s="318"/>
      <c r="I26" s="163" t="s">
        <v>359</v>
      </c>
      <c r="J26" s="320"/>
      <c r="K26" s="315" t="s">
        <v>362</v>
      </c>
      <c r="L26" s="106" t="str">
        <f t="shared" si="0"/>
        <v/>
      </c>
    </row>
    <row r="27" spans="2:12" ht="26.1" customHeight="1">
      <c r="B27" s="316"/>
      <c r="C27" s="316"/>
      <c r="D27" s="1527"/>
      <c r="E27" s="1528"/>
      <c r="F27" s="319"/>
      <c r="G27" s="319"/>
      <c r="H27" s="318"/>
      <c r="I27" s="163" t="s">
        <v>359</v>
      </c>
      <c r="J27" s="320"/>
      <c r="K27" s="315" t="s">
        <v>362</v>
      </c>
      <c r="L27" s="106" t="str">
        <f t="shared" si="0"/>
        <v/>
      </c>
    </row>
    <row r="28" spans="2:12" ht="26.1" customHeight="1">
      <c r="B28" s="316"/>
      <c r="C28" s="316"/>
      <c r="D28" s="1527"/>
      <c r="E28" s="1528"/>
      <c r="F28" s="319"/>
      <c r="G28" s="319"/>
      <c r="H28" s="318"/>
      <c r="I28" s="163" t="s">
        <v>359</v>
      </c>
      <c r="J28" s="320"/>
      <c r="K28" s="315" t="s">
        <v>362</v>
      </c>
      <c r="L28" s="106" t="str">
        <f t="shared" si="0"/>
        <v/>
      </c>
    </row>
    <row r="29" spans="2:12" ht="26.1" customHeight="1">
      <c r="B29" s="316"/>
      <c r="C29" s="316"/>
      <c r="D29" s="1527"/>
      <c r="E29" s="1528"/>
      <c r="F29" s="319"/>
      <c r="G29" s="319"/>
      <c r="H29" s="318"/>
      <c r="I29" s="163" t="s">
        <v>359</v>
      </c>
      <c r="J29" s="320"/>
      <c r="K29" s="315" t="s">
        <v>360</v>
      </c>
      <c r="L29" s="106" t="str">
        <f t="shared" si="0"/>
        <v/>
      </c>
    </row>
    <row r="30" spans="2:12" ht="26.1" customHeight="1">
      <c r="B30" s="316"/>
      <c r="C30" s="316"/>
      <c r="D30" s="1527"/>
      <c r="E30" s="1528"/>
      <c r="F30" s="319"/>
      <c r="G30" s="319"/>
      <c r="H30" s="318"/>
      <c r="I30" s="163" t="s">
        <v>359</v>
      </c>
      <c r="J30" s="320"/>
      <c r="K30" s="315" t="s">
        <v>362</v>
      </c>
      <c r="L30" s="106" t="str">
        <f t="shared" si="0"/>
        <v/>
      </c>
    </row>
    <row r="31" spans="2:12" ht="26.1" customHeight="1">
      <c r="B31" s="316"/>
      <c r="C31" s="316"/>
      <c r="D31" s="1527"/>
      <c r="E31" s="1528"/>
      <c r="F31" s="319"/>
      <c r="G31" s="319"/>
      <c r="H31" s="318"/>
      <c r="I31" s="163" t="s">
        <v>359</v>
      </c>
      <c r="J31" s="320"/>
      <c r="K31" s="315" t="s">
        <v>362</v>
      </c>
      <c r="L31" s="106" t="str">
        <f t="shared" si="0"/>
        <v/>
      </c>
    </row>
    <row r="32" spans="2:12" ht="26.1" customHeight="1">
      <c r="B32" s="316"/>
      <c r="C32" s="316"/>
      <c r="D32" s="1527"/>
      <c r="E32" s="1528"/>
      <c r="F32" s="319"/>
      <c r="G32" s="319"/>
      <c r="H32" s="318"/>
      <c r="I32" s="163" t="s">
        <v>359</v>
      </c>
      <c r="J32" s="320"/>
      <c r="K32" s="315" t="s">
        <v>362</v>
      </c>
      <c r="L32" s="106" t="str">
        <f t="shared" si="0"/>
        <v/>
      </c>
    </row>
    <row r="33" spans="2:12" ht="26.1" customHeight="1">
      <c r="B33" s="316"/>
      <c r="C33" s="316"/>
      <c r="D33" s="1527"/>
      <c r="E33" s="1528"/>
      <c r="F33" s="319"/>
      <c r="G33" s="319"/>
      <c r="H33" s="318"/>
      <c r="I33" s="163" t="s">
        <v>359</v>
      </c>
      <c r="J33" s="320"/>
      <c r="K33" s="315" t="s">
        <v>362</v>
      </c>
      <c r="L33" s="106" t="str">
        <f t="shared" si="0"/>
        <v/>
      </c>
    </row>
    <row r="34" spans="2:12" ht="26.1" customHeight="1">
      <c r="B34" s="316"/>
      <c r="C34" s="316"/>
      <c r="D34" s="1527"/>
      <c r="E34" s="1528"/>
      <c r="F34" s="319"/>
      <c r="G34" s="319"/>
      <c r="H34" s="318"/>
      <c r="I34" s="163" t="s">
        <v>359</v>
      </c>
      <c r="J34" s="320"/>
      <c r="K34" s="315" t="s">
        <v>362</v>
      </c>
      <c r="L34" s="106" t="str">
        <f t="shared" si="0"/>
        <v/>
      </c>
    </row>
    <row r="35" spans="2:12" ht="26.1" customHeight="1">
      <c r="B35" s="316"/>
      <c r="C35" s="316"/>
      <c r="D35" s="1527"/>
      <c r="E35" s="1528"/>
      <c r="F35" s="319"/>
      <c r="G35" s="319"/>
      <c r="H35" s="318"/>
      <c r="I35" s="163" t="s">
        <v>359</v>
      </c>
      <c r="J35" s="320"/>
      <c r="K35" s="315" t="s">
        <v>360</v>
      </c>
      <c r="L35" s="106" t="str">
        <f t="shared" si="0"/>
        <v/>
      </c>
    </row>
    <row r="36" spans="2:12" ht="26.1" customHeight="1">
      <c r="B36" s="316"/>
      <c r="C36" s="316"/>
      <c r="D36" s="1527"/>
      <c r="E36" s="1528"/>
      <c r="F36" s="319"/>
      <c r="G36" s="319"/>
      <c r="H36" s="318"/>
      <c r="I36" s="163" t="s">
        <v>359</v>
      </c>
      <c r="J36" s="320"/>
      <c r="K36" s="315" t="s">
        <v>360</v>
      </c>
      <c r="L36" s="106" t="str">
        <f t="shared" si="0"/>
        <v/>
      </c>
    </row>
    <row r="37" spans="2:12" ht="26.1" customHeight="1">
      <c r="B37" s="316"/>
      <c r="C37" s="316"/>
      <c r="D37" s="1527"/>
      <c r="E37" s="1528"/>
      <c r="F37" s="319"/>
      <c r="G37" s="319"/>
      <c r="H37" s="318"/>
      <c r="I37" s="163" t="s">
        <v>359</v>
      </c>
      <c r="J37" s="320"/>
      <c r="K37" s="315" t="s">
        <v>362</v>
      </c>
      <c r="L37" s="106" t="str">
        <f t="shared" si="0"/>
        <v/>
      </c>
    </row>
    <row r="38" spans="2:12" ht="26.1" customHeight="1">
      <c r="B38" s="316"/>
      <c r="C38" s="316"/>
      <c r="D38" s="1527"/>
      <c r="E38" s="1528"/>
      <c r="F38" s="319"/>
      <c r="G38" s="319"/>
      <c r="H38" s="318"/>
      <c r="I38" s="163" t="s">
        <v>361</v>
      </c>
      <c r="J38" s="320"/>
      <c r="K38" s="315" t="s">
        <v>362</v>
      </c>
      <c r="L38" s="106" t="str">
        <f t="shared" si="0"/>
        <v/>
      </c>
    </row>
    <row r="39" spans="2:12" ht="26.1" customHeight="1">
      <c r="B39" s="316"/>
      <c r="C39" s="316"/>
      <c r="D39" s="1527"/>
      <c r="E39" s="1528"/>
      <c r="F39" s="319"/>
      <c r="G39" s="319"/>
      <c r="H39" s="318"/>
      <c r="I39" s="163" t="s">
        <v>359</v>
      </c>
      <c r="J39" s="320"/>
      <c r="K39" s="315" t="s">
        <v>360</v>
      </c>
      <c r="L39" s="106" t="str">
        <f t="shared" si="0"/>
        <v/>
      </c>
    </row>
    <row r="40" spans="2:12" ht="26.1" customHeight="1">
      <c r="B40" s="316"/>
      <c r="C40" s="316"/>
      <c r="D40" s="1527"/>
      <c r="E40" s="1528"/>
      <c r="F40" s="319"/>
      <c r="G40" s="319"/>
      <c r="H40" s="318"/>
      <c r="I40" s="163" t="s">
        <v>359</v>
      </c>
      <c r="J40" s="320"/>
      <c r="K40" s="315" t="s">
        <v>362</v>
      </c>
      <c r="L40" s="106" t="str">
        <f t="shared" si="0"/>
        <v/>
      </c>
    </row>
    <row r="41" spans="2:12" ht="26.1" customHeight="1">
      <c r="B41" s="316"/>
      <c r="C41" s="316"/>
      <c r="D41" s="1527"/>
      <c r="E41" s="1528"/>
      <c r="F41" s="319"/>
      <c r="G41" s="319"/>
      <c r="H41" s="318"/>
      <c r="I41" s="163" t="s">
        <v>359</v>
      </c>
      <c r="J41" s="320"/>
      <c r="K41" s="315" t="s">
        <v>362</v>
      </c>
      <c r="L41" s="106" t="str">
        <f t="shared" si="0"/>
        <v/>
      </c>
    </row>
    <row r="42" spans="2:12" ht="26.1" customHeight="1">
      <c r="B42" s="316"/>
      <c r="C42" s="316"/>
      <c r="D42" s="1527"/>
      <c r="E42" s="1528"/>
      <c r="F42" s="319"/>
      <c r="G42" s="319"/>
      <c r="H42" s="318"/>
      <c r="I42" s="163" t="s">
        <v>359</v>
      </c>
      <c r="J42" s="320"/>
      <c r="K42" s="315" t="s">
        <v>362</v>
      </c>
      <c r="L42" s="106" t="str">
        <f t="shared" si="0"/>
        <v/>
      </c>
    </row>
    <row r="43" spans="2:12" ht="26.1" customHeight="1">
      <c r="B43" s="316"/>
      <c r="C43" s="316"/>
      <c r="D43" s="1527"/>
      <c r="E43" s="1528"/>
      <c r="F43" s="319"/>
      <c r="G43" s="319"/>
      <c r="H43" s="318"/>
      <c r="I43" s="163" t="s">
        <v>359</v>
      </c>
      <c r="J43" s="320"/>
      <c r="K43" s="315" t="s">
        <v>362</v>
      </c>
      <c r="L43" s="106" t="str">
        <f t="shared" si="0"/>
        <v/>
      </c>
    </row>
    <row r="44" spans="2:12" ht="21.6" customHeight="1">
      <c r="D44" s="1527"/>
      <c r="E44" s="1528"/>
    </row>
    <row r="45" spans="2:12" ht="21.6" customHeight="1"/>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sheetData>
  <sheetProtection algorithmName="SHA-512" hashValue="5XMJTZp1VwKa9PpvQFVBBc28Rt2fMDIc7jmoIx3cBt2J2nHqO3Lh1I/Tspk1nLFjSEopmPlPurZL6OywDgBG9w==" saltValue="2Kr7+ZIM7qh+zN4OOuF/gA==" spinCount="100000" sheet="1" selectLockedCells="1"/>
  <dataConsolidate/>
  <mergeCells count="43">
    <mergeCell ref="D43:E43"/>
    <mergeCell ref="D44:E44"/>
    <mergeCell ref="D3:E3"/>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H3:K3"/>
    <mergeCell ref="D4:E4"/>
    <mergeCell ref="D5:E5"/>
    <mergeCell ref="D6:E6"/>
    <mergeCell ref="D7:E7"/>
  </mergeCells>
  <phoneticPr fontId="1"/>
  <dataValidations count="2">
    <dataValidation type="list" allowBlank="1" showInputMessage="1" showErrorMessage="1" sqref="F4:G43" xr:uid="{00000000-0002-0000-0E00-000000000000}">
      <formula1>"有,無"</formula1>
    </dataValidation>
    <dataValidation type="list" allowBlank="1" showInputMessage="1" showErrorMessage="1" sqref="D4:E44" xr:uid="{FF27892B-6DD0-4C5C-AAC4-433BB8A713D8}">
      <formula1>"10代,20代,30代,40代,50代,60代,70代,80代,90代"</formula1>
    </dataValidation>
  </dataValidations>
  <hyperlinks>
    <hyperlink ref="M4" location="要望書!Y268" display="要望書に戻る" xr:uid="{00000000-0004-0000-0E00-000000000000}"/>
  </hyperlink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M31"/>
  <sheetViews>
    <sheetView view="pageBreakPreview" zoomScale="85" zoomScaleNormal="100" zoomScaleSheetLayoutView="85" workbookViewId="0">
      <selection activeCell="C5" sqref="C5:K5"/>
    </sheetView>
  </sheetViews>
  <sheetFormatPr defaultRowHeight="13.5"/>
  <cols>
    <col min="1" max="1" width="4" style="147" customWidth="1"/>
    <col min="2" max="2" width="27.5" style="147" customWidth="1"/>
    <col min="3" max="6" width="9" style="147"/>
    <col min="7" max="7" width="11.875" style="147" customWidth="1"/>
    <col min="8" max="8" width="9" style="147"/>
    <col min="9" max="9" width="17.125" style="147" customWidth="1"/>
    <col min="10" max="10" width="7.5" style="147" customWidth="1"/>
    <col min="11" max="11" width="9" style="147"/>
    <col min="12" max="12" width="3.875" style="147" customWidth="1"/>
    <col min="13" max="16384" width="9" style="147"/>
  </cols>
  <sheetData>
    <row r="1" spans="2:13">
      <c r="I1" s="147">
        <f>要望書!J11</f>
        <v>0</v>
      </c>
    </row>
    <row r="2" spans="2:13" ht="14.25" thickBot="1"/>
    <row r="3" spans="2:13" ht="28.35" customHeight="1" thickBot="1">
      <c r="B3" s="1522" t="s">
        <v>259</v>
      </c>
      <c r="C3" s="158"/>
      <c r="D3" s="269" t="s">
        <v>260</v>
      </c>
      <c r="E3" s="270" t="s">
        <v>262</v>
      </c>
      <c r="F3" s="158"/>
      <c r="G3" s="270" t="s">
        <v>263</v>
      </c>
      <c r="H3" s="158"/>
      <c r="I3" s="270" t="s">
        <v>339</v>
      </c>
      <c r="J3" s="158"/>
      <c r="K3" s="271" t="s">
        <v>333</v>
      </c>
      <c r="L3" s="96" t="str">
        <f>IF(AND(C3="〇",F3="",H3="",J3=""),"要確認","")</f>
        <v/>
      </c>
    </row>
    <row r="4" spans="2:13" ht="28.35" customHeight="1" thickBot="1">
      <c r="B4" s="1522"/>
      <c r="C4" s="158"/>
      <c r="D4" s="353" t="s">
        <v>261</v>
      </c>
      <c r="E4" s="1534"/>
      <c r="F4" s="1535"/>
      <c r="G4" s="1535"/>
      <c r="H4" s="158"/>
      <c r="I4" s="354" t="s">
        <v>487</v>
      </c>
      <c r="J4" s="1535"/>
      <c r="K4" s="1536"/>
      <c r="L4" s="95" t="str">
        <f>IF(AND(C3="〇",C4="〇"),"要確認","")</f>
        <v/>
      </c>
      <c r="M4" s="350" t="s">
        <v>387</v>
      </c>
    </row>
    <row r="5" spans="2:13" ht="30" customHeight="1">
      <c r="B5" s="266" t="s">
        <v>338</v>
      </c>
      <c r="C5" s="1532"/>
      <c r="D5" s="1533"/>
      <c r="E5" s="1533"/>
      <c r="F5" s="1533"/>
      <c r="G5" s="1533"/>
      <c r="H5" s="1533"/>
      <c r="I5" s="1533"/>
      <c r="J5" s="1533"/>
      <c r="K5" s="1533"/>
    </row>
    <row r="6" spans="2:13" ht="30" customHeight="1">
      <c r="B6" s="266" t="s">
        <v>284</v>
      </c>
      <c r="C6" s="1531"/>
      <c r="D6" s="1531"/>
      <c r="E6" s="1531"/>
      <c r="F6" s="1531"/>
      <c r="G6" s="1531"/>
      <c r="H6" s="1531"/>
      <c r="I6" s="1531"/>
      <c r="J6" s="1531"/>
      <c r="K6" s="1531"/>
    </row>
    <row r="7" spans="2:13" ht="28.35" customHeight="1">
      <c r="B7" s="266" t="s">
        <v>265</v>
      </c>
      <c r="C7" s="159"/>
      <c r="D7" s="271" t="s">
        <v>74</v>
      </c>
      <c r="E7" s="159"/>
      <c r="F7" s="271" t="s">
        <v>11</v>
      </c>
      <c r="G7" s="266" t="s">
        <v>349</v>
      </c>
      <c r="H7" s="160"/>
      <c r="I7" s="271" t="s">
        <v>74</v>
      </c>
      <c r="J7" s="159"/>
      <c r="K7" s="271" t="s">
        <v>11</v>
      </c>
    </row>
    <row r="8" spans="2:13" ht="14.25" thickBot="1"/>
    <row r="9" spans="2:13" ht="28.35" customHeight="1" thickBot="1">
      <c r="B9" s="1522" t="s">
        <v>259</v>
      </c>
      <c r="C9" s="158"/>
      <c r="D9" s="269" t="s">
        <v>350</v>
      </c>
      <c r="E9" s="270" t="s">
        <v>351</v>
      </c>
      <c r="F9" s="158"/>
      <c r="G9" s="270" t="s">
        <v>263</v>
      </c>
      <c r="H9" s="158"/>
      <c r="I9" s="270" t="s">
        <v>339</v>
      </c>
      <c r="J9" s="158"/>
      <c r="K9" s="271" t="s">
        <v>333</v>
      </c>
      <c r="L9" s="96" t="str">
        <f>IF(AND(C9="〇",F9="",H9="",J9=""),"要確認","")</f>
        <v/>
      </c>
    </row>
    <row r="10" spans="2:13" ht="28.35" customHeight="1" thickBot="1">
      <c r="B10" s="1522"/>
      <c r="C10" s="158"/>
      <c r="D10" s="353" t="s">
        <v>261</v>
      </c>
      <c r="E10" s="1534"/>
      <c r="F10" s="1535"/>
      <c r="G10" s="1535"/>
      <c r="H10" s="158"/>
      <c r="I10" s="354" t="s">
        <v>487</v>
      </c>
      <c r="J10" s="1535"/>
      <c r="K10" s="1536"/>
      <c r="L10" s="95" t="str">
        <f>IF(AND(C9="〇",C10="〇"),"要確認","")</f>
        <v/>
      </c>
    </row>
    <row r="11" spans="2:13" ht="30" customHeight="1">
      <c r="B11" s="266" t="s">
        <v>338</v>
      </c>
      <c r="C11" s="1532"/>
      <c r="D11" s="1533"/>
      <c r="E11" s="1533"/>
      <c r="F11" s="1533"/>
      <c r="G11" s="1533"/>
      <c r="H11" s="1533"/>
      <c r="I11" s="1533"/>
      <c r="J11" s="1533"/>
      <c r="K11" s="1533"/>
    </row>
    <row r="12" spans="2:13" ht="30" customHeight="1">
      <c r="B12" s="266" t="s">
        <v>284</v>
      </c>
      <c r="C12" s="1531"/>
      <c r="D12" s="1531"/>
      <c r="E12" s="1531"/>
      <c r="F12" s="1531"/>
      <c r="G12" s="1531"/>
      <c r="H12" s="1531"/>
      <c r="I12" s="1531"/>
      <c r="J12" s="1531"/>
      <c r="K12" s="1531"/>
    </row>
    <row r="13" spans="2:13" ht="28.35" customHeight="1">
      <c r="B13" s="266" t="s">
        <v>265</v>
      </c>
      <c r="C13" s="159"/>
      <c r="D13" s="271" t="s">
        <v>74</v>
      </c>
      <c r="E13" s="159"/>
      <c r="F13" s="271" t="s">
        <v>11</v>
      </c>
      <c r="G13" s="266" t="s">
        <v>352</v>
      </c>
      <c r="H13" s="160"/>
      <c r="I13" s="271" t="s">
        <v>74</v>
      </c>
      <c r="J13" s="159"/>
      <c r="K13" s="271" t="s">
        <v>11</v>
      </c>
    </row>
    <row r="14" spans="2:13" ht="14.25" thickBot="1"/>
    <row r="15" spans="2:13" ht="28.35" customHeight="1" thickBot="1">
      <c r="B15" s="1522" t="s">
        <v>259</v>
      </c>
      <c r="C15" s="158"/>
      <c r="D15" s="269" t="s">
        <v>353</v>
      </c>
      <c r="E15" s="270" t="s">
        <v>354</v>
      </c>
      <c r="F15" s="158"/>
      <c r="G15" s="270" t="s">
        <v>263</v>
      </c>
      <c r="H15" s="158"/>
      <c r="I15" s="270" t="s">
        <v>339</v>
      </c>
      <c r="J15" s="158"/>
      <c r="K15" s="271" t="s">
        <v>333</v>
      </c>
      <c r="L15" s="96" t="str">
        <f>IF(AND(C15="〇",F15="",H15="",J15=""),"要確認","")</f>
        <v/>
      </c>
    </row>
    <row r="16" spans="2:13" ht="28.35" customHeight="1" thickBot="1">
      <c r="B16" s="1522"/>
      <c r="C16" s="158"/>
      <c r="D16" s="353" t="s">
        <v>261</v>
      </c>
      <c r="E16" s="1534"/>
      <c r="F16" s="1535"/>
      <c r="G16" s="1535"/>
      <c r="H16" s="158"/>
      <c r="I16" s="354" t="s">
        <v>487</v>
      </c>
      <c r="J16" s="1535"/>
      <c r="K16" s="1536"/>
      <c r="L16" s="95" t="str">
        <f>IF(AND(C15="〇",C16="〇"),"要確認","")</f>
        <v/>
      </c>
    </row>
    <row r="17" spans="2:12" ht="30" customHeight="1">
      <c r="B17" s="266" t="s">
        <v>338</v>
      </c>
      <c r="C17" s="1532"/>
      <c r="D17" s="1533"/>
      <c r="E17" s="1533"/>
      <c r="F17" s="1533"/>
      <c r="G17" s="1533"/>
      <c r="H17" s="1533"/>
      <c r="I17" s="1533"/>
      <c r="J17" s="1533"/>
      <c r="K17" s="1533"/>
    </row>
    <row r="18" spans="2:12" ht="30" customHeight="1">
      <c r="B18" s="266" t="s">
        <v>284</v>
      </c>
      <c r="C18" s="1531"/>
      <c r="D18" s="1531"/>
      <c r="E18" s="1531"/>
      <c r="F18" s="1531"/>
      <c r="G18" s="1531"/>
      <c r="H18" s="1531"/>
      <c r="I18" s="1531"/>
      <c r="J18" s="1531"/>
      <c r="K18" s="1531"/>
    </row>
    <row r="19" spans="2:12" ht="28.35" customHeight="1">
      <c r="B19" s="266" t="s">
        <v>265</v>
      </c>
      <c r="C19" s="159"/>
      <c r="D19" s="271" t="s">
        <v>74</v>
      </c>
      <c r="E19" s="159"/>
      <c r="F19" s="271" t="s">
        <v>11</v>
      </c>
      <c r="G19" s="266" t="s">
        <v>355</v>
      </c>
      <c r="H19" s="160"/>
      <c r="I19" s="271" t="s">
        <v>74</v>
      </c>
      <c r="J19" s="159"/>
      <c r="K19" s="271" t="s">
        <v>11</v>
      </c>
    </row>
    <row r="20" spans="2:12" ht="14.25" thickBot="1"/>
    <row r="21" spans="2:12" ht="28.35" customHeight="1" thickBot="1">
      <c r="B21" s="1522" t="s">
        <v>259</v>
      </c>
      <c r="C21" s="158"/>
      <c r="D21" s="269" t="s">
        <v>356</v>
      </c>
      <c r="E21" s="270" t="s">
        <v>354</v>
      </c>
      <c r="F21" s="158"/>
      <c r="G21" s="270" t="s">
        <v>263</v>
      </c>
      <c r="H21" s="158"/>
      <c r="I21" s="270" t="s">
        <v>339</v>
      </c>
      <c r="J21" s="158"/>
      <c r="K21" s="271" t="s">
        <v>333</v>
      </c>
      <c r="L21" s="96" t="str">
        <f>IF(AND(C21="〇",F21="",H21="",J21=""),"要確認","")</f>
        <v/>
      </c>
    </row>
    <row r="22" spans="2:12" ht="28.35" customHeight="1" thickBot="1">
      <c r="B22" s="1522"/>
      <c r="C22" s="158"/>
      <c r="D22" s="353" t="s">
        <v>261</v>
      </c>
      <c r="E22" s="1534"/>
      <c r="F22" s="1535"/>
      <c r="G22" s="1535"/>
      <c r="H22" s="158"/>
      <c r="I22" s="354" t="s">
        <v>487</v>
      </c>
      <c r="J22" s="1535"/>
      <c r="K22" s="1536"/>
      <c r="L22" s="95" t="str">
        <f>IF(AND(C21="〇",C22="〇"),"要確認","")</f>
        <v/>
      </c>
    </row>
    <row r="23" spans="2:12" ht="30" customHeight="1">
      <c r="B23" s="266" t="s">
        <v>338</v>
      </c>
      <c r="C23" s="1532"/>
      <c r="D23" s="1533"/>
      <c r="E23" s="1533"/>
      <c r="F23" s="1533"/>
      <c r="G23" s="1533"/>
      <c r="H23" s="1533"/>
      <c r="I23" s="1533"/>
      <c r="J23" s="1533"/>
      <c r="K23" s="1533"/>
    </row>
    <row r="24" spans="2:12" ht="30" customHeight="1">
      <c r="B24" s="266" t="s">
        <v>284</v>
      </c>
      <c r="C24" s="1531"/>
      <c r="D24" s="1531"/>
      <c r="E24" s="1531"/>
      <c r="F24" s="1531"/>
      <c r="G24" s="1531"/>
      <c r="H24" s="1531"/>
      <c r="I24" s="1531"/>
      <c r="J24" s="1531"/>
      <c r="K24" s="1531"/>
    </row>
    <row r="25" spans="2:12" ht="28.35" customHeight="1">
      <c r="B25" s="266" t="s">
        <v>265</v>
      </c>
      <c r="C25" s="159"/>
      <c r="D25" s="271" t="s">
        <v>74</v>
      </c>
      <c r="E25" s="159"/>
      <c r="F25" s="271" t="s">
        <v>11</v>
      </c>
      <c r="G25" s="266" t="s">
        <v>352</v>
      </c>
      <c r="H25" s="160"/>
      <c r="I25" s="271" t="s">
        <v>74</v>
      </c>
      <c r="J25" s="159"/>
      <c r="K25" s="271" t="s">
        <v>11</v>
      </c>
    </row>
    <row r="26" spans="2:12" ht="14.25" thickBot="1"/>
    <row r="27" spans="2:12" ht="28.35" customHeight="1" thickBot="1">
      <c r="B27" s="1522" t="s">
        <v>259</v>
      </c>
      <c r="C27" s="158"/>
      <c r="D27" s="269" t="s">
        <v>353</v>
      </c>
      <c r="E27" s="270" t="s">
        <v>351</v>
      </c>
      <c r="F27" s="158"/>
      <c r="G27" s="270" t="s">
        <v>263</v>
      </c>
      <c r="H27" s="158"/>
      <c r="I27" s="270" t="s">
        <v>339</v>
      </c>
      <c r="J27" s="158"/>
      <c r="K27" s="271" t="s">
        <v>333</v>
      </c>
      <c r="L27" s="96" t="str">
        <f>IF(AND(C27="〇",F27="",H27="",J27=""),"要確認","")</f>
        <v/>
      </c>
    </row>
    <row r="28" spans="2:12" ht="28.35" customHeight="1" thickBot="1">
      <c r="B28" s="1522"/>
      <c r="C28" s="158"/>
      <c r="D28" s="353" t="s">
        <v>261</v>
      </c>
      <c r="E28" s="1534"/>
      <c r="F28" s="1535"/>
      <c r="G28" s="1535"/>
      <c r="H28" s="158"/>
      <c r="I28" s="354" t="s">
        <v>487</v>
      </c>
      <c r="J28" s="1535"/>
      <c r="K28" s="1536"/>
      <c r="L28" s="95" t="str">
        <f>IF(AND(C27="〇",C28="〇"),"要確認","")</f>
        <v/>
      </c>
    </row>
    <row r="29" spans="2:12" ht="30" customHeight="1">
      <c r="B29" s="266" t="s">
        <v>338</v>
      </c>
      <c r="C29" s="1532"/>
      <c r="D29" s="1533"/>
      <c r="E29" s="1533"/>
      <c r="F29" s="1533"/>
      <c r="G29" s="1533"/>
      <c r="H29" s="1533"/>
      <c r="I29" s="1533"/>
      <c r="J29" s="1533"/>
      <c r="K29" s="1533"/>
    </row>
    <row r="30" spans="2:12" ht="30" customHeight="1">
      <c r="B30" s="266" t="s">
        <v>284</v>
      </c>
      <c r="C30" s="1531"/>
      <c r="D30" s="1531"/>
      <c r="E30" s="1531"/>
      <c r="F30" s="1531"/>
      <c r="G30" s="1531"/>
      <c r="H30" s="1531"/>
      <c r="I30" s="1531"/>
      <c r="J30" s="1531"/>
      <c r="K30" s="1531"/>
    </row>
    <row r="31" spans="2:12" ht="28.35" customHeight="1">
      <c r="B31" s="266" t="s">
        <v>265</v>
      </c>
      <c r="C31" s="159"/>
      <c r="D31" s="271" t="s">
        <v>74</v>
      </c>
      <c r="E31" s="159"/>
      <c r="F31" s="271" t="s">
        <v>11</v>
      </c>
      <c r="G31" s="266" t="s">
        <v>352</v>
      </c>
      <c r="H31" s="160"/>
      <c r="I31" s="271" t="s">
        <v>74</v>
      </c>
      <c r="J31" s="159"/>
      <c r="K31" s="271" t="s">
        <v>11</v>
      </c>
    </row>
  </sheetData>
  <sheetProtection algorithmName="SHA-512" hashValue="iYHIZwghijMtIyFmGqeZWHeuFpaBHRG+8YO/q5yZEgRoLqu5wrHYEi6Mq08tbDbD7Ozyxnf8T6YRjgvm9JA9sQ==" saltValue="IkAg9tDIdU4dS4iQ6vO/Fw==" spinCount="100000" sheet="1" selectLockedCells="1"/>
  <mergeCells count="25">
    <mergeCell ref="C6:K6"/>
    <mergeCell ref="B3:B4"/>
    <mergeCell ref="C5:K5"/>
    <mergeCell ref="C18:K18"/>
    <mergeCell ref="B9:B10"/>
    <mergeCell ref="C11:K11"/>
    <mergeCell ref="C12:K12"/>
    <mergeCell ref="B15:B16"/>
    <mergeCell ref="C17:K17"/>
    <mergeCell ref="E4:G4"/>
    <mergeCell ref="J4:K4"/>
    <mergeCell ref="E10:G10"/>
    <mergeCell ref="J10:K10"/>
    <mergeCell ref="E16:G16"/>
    <mergeCell ref="J16:K16"/>
    <mergeCell ref="C30:K30"/>
    <mergeCell ref="B21:B22"/>
    <mergeCell ref="C23:K23"/>
    <mergeCell ref="C24:K24"/>
    <mergeCell ref="B27:B28"/>
    <mergeCell ref="C29:K29"/>
    <mergeCell ref="E22:G22"/>
    <mergeCell ref="J22:K22"/>
    <mergeCell ref="E28:G28"/>
    <mergeCell ref="J28:K28"/>
  </mergeCells>
  <phoneticPr fontId="1"/>
  <dataValidations count="1">
    <dataValidation type="list" allowBlank="1" showInputMessage="1" showErrorMessage="1" sqref="J27 F3 H3:H4 J3 C15:C16 F21 H21:H22 J21 C3:C4 F9 H9:H10 J9 C9:C10 F15 H15:H16 J15 C21:C22 F27 H27:H28 C27:C28" xr:uid="{00000000-0002-0000-0C00-000000000000}">
      <formula1>"〇"</formula1>
    </dataValidation>
  </dataValidations>
  <hyperlinks>
    <hyperlink ref="M4" location="要望書!Y301" display="要望書に戻る" xr:uid="{00000000-0004-0000-0C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チェックリスト </vt:lpstr>
      <vt:lpstr>要望書</vt:lpstr>
      <vt:lpstr>要望額調書記入の方法・注意事項</vt:lpstr>
      <vt:lpstr>インプットシート</vt:lpstr>
      <vt:lpstr>触れないでください。</vt:lpstr>
      <vt:lpstr>助成金要望額調書</vt:lpstr>
      <vt:lpstr>事業実施スケジュール</vt:lpstr>
      <vt:lpstr>備品購入理由書</vt:lpstr>
      <vt:lpstr>アンケート</vt:lpstr>
      <vt:lpstr>別紙１</vt:lpstr>
      <vt:lpstr>別紙２</vt:lpstr>
      <vt:lpstr>別紙３</vt:lpstr>
      <vt:lpstr>インプットシート!Print_Area</vt:lpstr>
      <vt:lpstr>事業実施スケジュール!Print_Area</vt:lpstr>
      <vt:lpstr>助成金要望額調書!Print_Area</vt:lpstr>
      <vt:lpstr>備品購入理由書!Print_Area</vt:lpstr>
      <vt:lpstr>別紙１!Print_Area</vt:lpstr>
      <vt:lpstr>別紙２!Print_Area</vt:lpstr>
      <vt:lpstr>別紙３!Print_Area</vt:lpstr>
      <vt:lpstr>要望額調書記入の方法・注意事項!Print_Area</vt:lpstr>
      <vt:lpstr>要望書!Print_Area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2021-12-24T03:55:15Z</dcterms:modified>
</cp:coreProperties>
</file>