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24226"/>
  <xr:revisionPtr revIDLastSave="0" documentId="13_ncr:1_{30CC7DC5-4110-47FC-9942-B682F4007099}" xr6:coauthVersionLast="36" xr6:coauthVersionMax="36" xr10:uidLastSave="{00000000-0000-0000-0000-000000000000}"/>
  <workbookProtection workbookAlgorithmName="SHA-512" workbookHashValue="/AG2hRMhW9J0g2yuEvj3o7YQHfgTjhA6UaSqOn/ciS8zbG/fMxuTmUk29TOi8nHhBsoxwKf8pq8q6XFInub0bQ==" workbookSaltValue="cXfD57Lv6OjlzPZtqjze/A==" workbookSpinCount="100000" lockStructure="1"/>
  <bookViews>
    <workbookView xWindow="0" yWindow="0" windowWidth="15345" windowHeight="5790" tabRatio="978" xr2:uid="{00000000-000D-0000-FFFF-FFFF00000000}"/>
  </bookViews>
  <sheets>
    <sheet name="使用方法等" sheetId="40" r:id="rId1"/>
    <sheet name="業務日誌【記録用】（記載例)" sheetId="11" state="hidden" r:id="rId2"/>
    <sheet name="基本情報等入力シート" sheetId="26" r:id="rId3"/>
    <sheet name="年間総支給額確認シート" sheetId="39" r:id="rId4"/>
    <sheet name="業務日誌（記載例）" sheetId="10" r:id="rId5"/>
    <sheet name="業務日誌【記録用】" sheetId="12" state="hidden" r:id="rId6"/>
    <sheet name="業務日誌4月分" sheetId="27" r:id="rId7"/>
    <sheet name="業務日誌5月分" sheetId="41" r:id="rId8"/>
    <sheet name="業務日誌6月分" sheetId="42" r:id="rId9"/>
    <sheet name="業務日誌7月分" sheetId="43" r:id="rId10"/>
    <sheet name="業務日誌8月分" sheetId="44" r:id="rId11"/>
    <sheet name="業務日誌9月分" sheetId="45" r:id="rId12"/>
    <sheet name="業務日誌10月分" sheetId="46" r:id="rId13"/>
    <sheet name="業務日誌11月分" sheetId="47" r:id="rId14"/>
    <sheet name="業務日誌12月分" sheetId="48" r:id="rId15"/>
    <sheet name="業務日誌1月分" sheetId="50" r:id="rId16"/>
    <sheet name="業務日誌2月分" sheetId="49" r:id="rId17"/>
    <sheet name="業務日誌3月分" sheetId="51" r:id="rId18"/>
  </sheets>
  <definedNames>
    <definedName name="_xlnm.Print_Area" localSheetId="2">基本情報等入力シート!$A$1:$G$43</definedName>
    <definedName name="_xlnm.Print_Area" localSheetId="4">'業務日誌（記載例）'!$A$1:$AA$57</definedName>
    <definedName name="_xlnm.Print_Area" localSheetId="12">業務日誌10月分!$A$1:$Y$57</definedName>
    <definedName name="_xlnm.Print_Area" localSheetId="13">業務日誌11月分!$A$1:$Y$57</definedName>
    <definedName name="_xlnm.Print_Area" localSheetId="14">業務日誌12月分!$A$1:$Y$57</definedName>
    <definedName name="_xlnm.Print_Area" localSheetId="15">業務日誌1月分!$A$1:$Y$57</definedName>
    <definedName name="_xlnm.Print_Area" localSheetId="16">業務日誌2月分!$A$1:$Y$57</definedName>
    <definedName name="_xlnm.Print_Area" localSheetId="17">業務日誌3月分!$A$1:$Y$57</definedName>
    <definedName name="_xlnm.Print_Area" localSheetId="6">業務日誌4月分!$A$1:$Y$57</definedName>
    <definedName name="_xlnm.Print_Area" localSheetId="7">業務日誌5月分!$A$1:$Y$57</definedName>
    <definedName name="_xlnm.Print_Area" localSheetId="8">業務日誌6月分!$A$1:$Y$57</definedName>
    <definedName name="_xlnm.Print_Area" localSheetId="9">業務日誌7月分!$A$1:$Y$57</definedName>
    <definedName name="_xlnm.Print_Area" localSheetId="10">業務日誌8月分!$A$1:$Y$57</definedName>
    <definedName name="_xlnm.Print_Area" localSheetId="11">業務日誌9月分!$A$1:$Y$57</definedName>
    <definedName name="_xlnm.Print_Area" localSheetId="0">使用方法等!$A$1:$U$43</definedName>
    <definedName name="_xlnm.Print_Area" localSheetId="3">年間総支給額確認シート!$A$1:$G$46</definedName>
  </definedNames>
  <calcPr calcId="191029"/>
</workbook>
</file>

<file path=xl/calcChain.xml><?xml version="1.0" encoding="utf-8"?>
<calcChain xmlns="http://schemas.openxmlformats.org/spreadsheetml/2006/main">
  <c r="U15" i="51" l="1"/>
  <c r="U15" i="49"/>
  <c r="U15" i="50"/>
  <c r="U15" i="48"/>
  <c r="U15" i="47"/>
  <c r="U15" i="46"/>
  <c r="U15" i="44"/>
  <c r="U15" i="43"/>
  <c r="U15" i="42"/>
  <c r="U15" i="41"/>
  <c r="U15" i="27"/>
  <c r="U10" i="27"/>
  <c r="B20" i="10" l="1"/>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Q50" i="51" l="1"/>
  <c r="S49" i="51"/>
  <c r="Q49" i="51"/>
  <c r="J49" i="51"/>
  <c r="I49" i="51"/>
  <c r="B49" i="51"/>
  <c r="S48" i="51"/>
  <c r="Q48" i="51"/>
  <c r="J48" i="51"/>
  <c r="I48" i="51"/>
  <c r="B48" i="51"/>
  <c r="S47" i="51"/>
  <c r="Q47" i="51"/>
  <c r="J47" i="51"/>
  <c r="I47" i="51"/>
  <c r="B47" i="51"/>
  <c r="S46" i="51"/>
  <c r="Q46" i="51"/>
  <c r="J46" i="51"/>
  <c r="I46" i="51"/>
  <c r="B46" i="51"/>
  <c r="S45" i="51"/>
  <c r="Q45" i="51"/>
  <c r="J45" i="51"/>
  <c r="I45" i="51"/>
  <c r="B45" i="51"/>
  <c r="S44" i="51"/>
  <c r="Q44" i="51"/>
  <c r="J44" i="51"/>
  <c r="I44" i="51"/>
  <c r="B44" i="51"/>
  <c r="S43" i="51"/>
  <c r="Q43" i="51"/>
  <c r="J43" i="51"/>
  <c r="I43" i="51"/>
  <c r="B43" i="51"/>
  <c r="S42" i="51"/>
  <c r="Q42" i="51"/>
  <c r="J42" i="51"/>
  <c r="I42" i="51"/>
  <c r="B42" i="51"/>
  <c r="S41" i="51"/>
  <c r="Q41" i="51"/>
  <c r="J41" i="51"/>
  <c r="I41" i="51"/>
  <c r="B41" i="51"/>
  <c r="S40" i="51"/>
  <c r="Q40" i="51"/>
  <c r="J40" i="51"/>
  <c r="I40" i="51"/>
  <c r="B40" i="51"/>
  <c r="S39" i="51"/>
  <c r="Q39" i="51"/>
  <c r="J39" i="51"/>
  <c r="I39" i="51"/>
  <c r="B39" i="51"/>
  <c r="S38" i="51"/>
  <c r="Q38" i="51"/>
  <c r="J38" i="51"/>
  <c r="I38" i="51"/>
  <c r="B38" i="51"/>
  <c r="S37" i="51"/>
  <c r="Q37" i="51"/>
  <c r="J37" i="51"/>
  <c r="I37" i="51"/>
  <c r="B37" i="51"/>
  <c r="S36" i="51"/>
  <c r="Q36" i="51"/>
  <c r="J36" i="51"/>
  <c r="I36" i="51"/>
  <c r="B36" i="51"/>
  <c r="S35" i="51"/>
  <c r="Q35" i="51"/>
  <c r="J35" i="51"/>
  <c r="I35" i="51"/>
  <c r="B35" i="51"/>
  <c r="S34" i="51"/>
  <c r="Q34" i="51"/>
  <c r="J34" i="51"/>
  <c r="I34" i="51"/>
  <c r="B34" i="51"/>
  <c r="S33" i="51"/>
  <c r="Q33" i="51"/>
  <c r="J33" i="51"/>
  <c r="I33" i="51"/>
  <c r="B33" i="51"/>
  <c r="S32" i="51"/>
  <c r="Q32" i="51"/>
  <c r="J32" i="51"/>
  <c r="I32" i="51"/>
  <c r="B32" i="51"/>
  <c r="S31" i="51"/>
  <c r="Q31" i="51"/>
  <c r="J31" i="51"/>
  <c r="I31" i="51"/>
  <c r="B31" i="51"/>
  <c r="S30" i="51"/>
  <c r="Q30" i="51"/>
  <c r="J30" i="51"/>
  <c r="I30" i="51"/>
  <c r="B30" i="51"/>
  <c r="S29" i="51"/>
  <c r="Q29" i="51"/>
  <c r="J29" i="51"/>
  <c r="I29" i="51"/>
  <c r="B29" i="51"/>
  <c r="S28" i="51"/>
  <c r="Q28" i="51"/>
  <c r="J28" i="51"/>
  <c r="I28" i="51"/>
  <c r="B28" i="51"/>
  <c r="S27" i="51"/>
  <c r="Q27" i="51"/>
  <c r="J27" i="51"/>
  <c r="I27" i="51"/>
  <c r="B27" i="51"/>
  <c r="S26" i="51"/>
  <c r="Q26" i="51"/>
  <c r="J26" i="51"/>
  <c r="I26" i="51"/>
  <c r="B26" i="51"/>
  <c r="S25" i="51"/>
  <c r="Q25" i="51"/>
  <c r="J25" i="51"/>
  <c r="I25" i="51"/>
  <c r="B25" i="51"/>
  <c r="S24" i="51"/>
  <c r="Q24" i="51"/>
  <c r="J24" i="51"/>
  <c r="I24" i="51"/>
  <c r="B24" i="51"/>
  <c r="S23" i="51"/>
  <c r="Q23" i="51"/>
  <c r="I23" i="51"/>
  <c r="J23" i="51" s="1"/>
  <c r="B23" i="51"/>
  <c r="S22" i="51"/>
  <c r="Q22" i="51"/>
  <c r="J22" i="51"/>
  <c r="I22" i="51"/>
  <c r="B22" i="51"/>
  <c r="S21" i="51"/>
  <c r="Q21" i="51"/>
  <c r="J21" i="51"/>
  <c r="I21" i="51"/>
  <c r="B21" i="51"/>
  <c r="S20" i="51"/>
  <c r="Q20" i="51"/>
  <c r="J20" i="51"/>
  <c r="I20" i="51"/>
  <c r="B20" i="51"/>
  <c r="S19" i="51"/>
  <c r="Q19" i="51"/>
  <c r="I19" i="51"/>
  <c r="J19" i="51" s="1"/>
  <c r="B19" i="51"/>
  <c r="U49" i="51"/>
  <c r="C15" i="51"/>
  <c r="C14" i="51"/>
  <c r="C11" i="51"/>
  <c r="E3" i="51"/>
  <c r="Q50" i="50"/>
  <c r="S49" i="50"/>
  <c r="Q49" i="50"/>
  <c r="J49" i="50"/>
  <c r="I49" i="50"/>
  <c r="B49" i="50"/>
  <c r="S48" i="50"/>
  <c r="Q48" i="50"/>
  <c r="J48" i="50"/>
  <c r="I48" i="50"/>
  <c r="B48" i="50"/>
  <c r="S47" i="50"/>
  <c r="Q47" i="50"/>
  <c r="J47" i="50"/>
  <c r="I47" i="50"/>
  <c r="B47" i="50"/>
  <c r="S46" i="50"/>
  <c r="Q46" i="50"/>
  <c r="J46" i="50"/>
  <c r="I46" i="50"/>
  <c r="B46" i="50"/>
  <c r="S45" i="50"/>
  <c r="Q45" i="50"/>
  <c r="J45" i="50"/>
  <c r="I45" i="50"/>
  <c r="B45" i="50"/>
  <c r="S44" i="50"/>
  <c r="Q44" i="50"/>
  <c r="J44" i="50"/>
  <c r="I44" i="50"/>
  <c r="B44" i="50"/>
  <c r="S43" i="50"/>
  <c r="Q43" i="50"/>
  <c r="J43" i="50"/>
  <c r="I43" i="50"/>
  <c r="B43" i="50"/>
  <c r="S42" i="50"/>
  <c r="Q42" i="50"/>
  <c r="J42" i="50"/>
  <c r="I42" i="50"/>
  <c r="B42" i="50"/>
  <c r="S41" i="50"/>
  <c r="Q41" i="50"/>
  <c r="J41" i="50"/>
  <c r="I41" i="50"/>
  <c r="B41" i="50"/>
  <c r="S40" i="50"/>
  <c r="Q40" i="50"/>
  <c r="J40" i="50"/>
  <c r="I40" i="50"/>
  <c r="B40" i="50"/>
  <c r="S39" i="50"/>
  <c r="Q39" i="50"/>
  <c r="J39" i="50"/>
  <c r="I39" i="50"/>
  <c r="B39" i="50"/>
  <c r="S38" i="50"/>
  <c r="Q38" i="50"/>
  <c r="J38" i="50"/>
  <c r="I38" i="50"/>
  <c r="B38" i="50"/>
  <c r="S37" i="50"/>
  <c r="Q37" i="50"/>
  <c r="J37" i="50"/>
  <c r="I37" i="50"/>
  <c r="B37" i="50"/>
  <c r="S36" i="50"/>
  <c r="Q36" i="50"/>
  <c r="J36" i="50"/>
  <c r="I36" i="50"/>
  <c r="B36" i="50"/>
  <c r="S35" i="50"/>
  <c r="Q35" i="50"/>
  <c r="J35" i="50"/>
  <c r="I35" i="50"/>
  <c r="B35" i="50"/>
  <c r="S34" i="50"/>
  <c r="Q34" i="50"/>
  <c r="J34" i="50"/>
  <c r="I34" i="50"/>
  <c r="B34" i="50"/>
  <c r="S33" i="50"/>
  <c r="Q33" i="50"/>
  <c r="J33" i="50"/>
  <c r="I33" i="50"/>
  <c r="B33" i="50"/>
  <c r="S32" i="50"/>
  <c r="Q32" i="50"/>
  <c r="J32" i="50"/>
  <c r="I32" i="50"/>
  <c r="B32" i="50"/>
  <c r="S31" i="50"/>
  <c r="Q31" i="50"/>
  <c r="J31" i="50"/>
  <c r="I31" i="50"/>
  <c r="B31" i="50"/>
  <c r="S30" i="50"/>
  <c r="Q30" i="50"/>
  <c r="J30" i="50"/>
  <c r="I30" i="50"/>
  <c r="B30" i="50"/>
  <c r="S29" i="50"/>
  <c r="Q29" i="50"/>
  <c r="J29" i="50"/>
  <c r="I29" i="50"/>
  <c r="B29" i="50"/>
  <c r="S28" i="50"/>
  <c r="Q28" i="50"/>
  <c r="J28" i="50"/>
  <c r="I28" i="50"/>
  <c r="B28" i="50"/>
  <c r="S27" i="50"/>
  <c r="Q27" i="50"/>
  <c r="J27" i="50"/>
  <c r="I27" i="50"/>
  <c r="B27" i="50"/>
  <c r="S26" i="50"/>
  <c r="Q26" i="50"/>
  <c r="J26" i="50"/>
  <c r="I26" i="50"/>
  <c r="B26" i="50"/>
  <c r="S25" i="50"/>
  <c r="Q25" i="50"/>
  <c r="J25" i="50"/>
  <c r="I25" i="50"/>
  <c r="B25" i="50"/>
  <c r="S24" i="50"/>
  <c r="Q24" i="50"/>
  <c r="J24" i="50"/>
  <c r="I24" i="50"/>
  <c r="B24" i="50"/>
  <c r="S23" i="50"/>
  <c r="Q23" i="50"/>
  <c r="J23" i="50"/>
  <c r="I23" i="50"/>
  <c r="B23" i="50"/>
  <c r="S22" i="50"/>
  <c r="Q22" i="50"/>
  <c r="J22" i="50"/>
  <c r="I22" i="50"/>
  <c r="B22" i="50"/>
  <c r="S21" i="50"/>
  <c r="Q21" i="50"/>
  <c r="J21" i="50"/>
  <c r="I21" i="50"/>
  <c r="B21" i="50"/>
  <c r="S20" i="50"/>
  <c r="Q20" i="50"/>
  <c r="J20" i="50"/>
  <c r="I20" i="50"/>
  <c r="B20" i="50"/>
  <c r="S19" i="50"/>
  <c r="Q19" i="50"/>
  <c r="I19" i="50"/>
  <c r="J19" i="50" s="1"/>
  <c r="J50" i="50" s="1"/>
  <c r="B19" i="50"/>
  <c r="U49" i="50"/>
  <c r="C15" i="50"/>
  <c r="C14" i="50"/>
  <c r="C11" i="50"/>
  <c r="E3" i="50"/>
  <c r="Q50" i="49"/>
  <c r="S49" i="49"/>
  <c r="S48" i="49"/>
  <c r="S47" i="49"/>
  <c r="S46" i="49"/>
  <c r="Q46" i="49"/>
  <c r="J46" i="49"/>
  <c r="I46" i="49"/>
  <c r="B46" i="49"/>
  <c r="S45" i="49"/>
  <c r="Q45" i="49"/>
  <c r="J45" i="49"/>
  <c r="I45" i="49"/>
  <c r="B45" i="49"/>
  <c r="S44" i="49"/>
  <c r="Q44" i="49"/>
  <c r="J44" i="49"/>
  <c r="I44" i="49"/>
  <c r="B44" i="49"/>
  <c r="S43" i="49"/>
  <c r="Q43" i="49"/>
  <c r="J43" i="49"/>
  <c r="I43" i="49"/>
  <c r="B43" i="49"/>
  <c r="S42" i="49"/>
  <c r="Q42" i="49"/>
  <c r="J42" i="49"/>
  <c r="I42" i="49"/>
  <c r="B42" i="49"/>
  <c r="S41" i="49"/>
  <c r="Q41" i="49"/>
  <c r="J41" i="49"/>
  <c r="I41" i="49"/>
  <c r="B41" i="49"/>
  <c r="S40" i="49"/>
  <c r="Q40" i="49"/>
  <c r="J40" i="49"/>
  <c r="I40" i="49"/>
  <c r="B40" i="49"/>
  <c r="S39" i="49"/>
  <c r="Q39" i="49"/>
  <c r="J39" i="49"/>
  <c r="I39" i="49"/>
  <c r="B39" i="49"/>
  <c r="S38" i="49"/>
  <c r="Q38" i="49"/>
  <c r="J38" i="49"/>
  <c r="I38" i="49"/>
  <c r="B38" i="49"/>
  <c r="S37" i="49"/>
  <c r="Q37" i="49"/>
  <c r="J37" i="49"/>
  <c r="I37" i="49"/>
  <c r="B37" i="49"/>
  <c r="S36" i="49"/>
  <c r="Q36" i="49"/>
  <c r="J36" i="49"/>
  <c r="I36" i="49"/>
  <c r="B36" i="49"/>
  <c r="S35" i="49"/>
  <c r="Q35" i="49"/>
  <c r="J35" i="49"/>
  <c r="I35" i="49"/>
  <c r="B35" i="49"/>
  <c r="S34" i="49"/>
  <c r="Q34" i="49"/>
  <c r="J34" i="49"/>
  <c r="I34" i="49"/>
  <c r="B34" i="49"/>
  <c r="S33" i="49"/>
  <c r="Q33" i="49"/>
  <c r="J33" i="49"/>
  <c r="I33" i="49"/>
  <c r="B33" i="49"/>
  <c r="S32" i="49"/>
  <c r="Q32" i="49"/>
  <c r="J32" i="49"/>
  <c r="I32" i="49"/>
  <c r="B32" i="49"/>
  <c r="S31" i="49"/>
  <c r="Q31" i="49"/>
  <c r="J31" i="49"/>
  <c r="I31" i="49"/>
  <c r="B31" i="49"/>
  <c r="S30" i="49"/>
  <c r="Q30" i="49"/>
  <c r="J30" i="49"/>
  <c r="I30" i="49"/>
  <c r="B30" i="49"/>
  <c r="S29" i="49"/>
  <c r="Q29" i="49"/>
  <c r="J29" i="49"/>
  <c r="I29" i="49"/>
  <c r="B29" i="49"/>
  <c r="S28" i="49"/>
  <c r="Q28" i="49"/>
  <c r="J28" i="49"/>
  <c r="I28" i="49"/>
  <c r="B28" i="49"/>
  <c r="S27" i="49"/>
  <c r="Q27" i="49"/>
  <c r="J27" i="49"/>
  <c r="I27" i="49"/>
  <c r="B27" i="49"/>
  <c r="S26" i="49"/>
  <c r="Q26" i="49"/>
  <c r="J26" i="49"/>
  <c r="I26" i="49"/>
  <c r="B26" i="49"/>
  <c r="S25" i="49"/>
  <c r="Q25" i="49"/>
  <c r="J25" i="49"/>
  <c r="I25" i="49"/>
  <c r="B25" i="49"/>
  <c r="S24" i="49"/>
  <c r="Q24" i="49"/>
  <c r="J24" i="49"/>
  <c r="I24" i="49"/>
  <c r="B24" i="49"/>
  <c r="S23" i="49"/>
  <c r="Q23" i="49"/>
  <c r="J23" i="49"/>
  <c r="I23" i="49"/>
  <c r="B23" i="49"/>
  <c r="S22" i="49"/>
  <c r="Q22" i="49"/>
  <c r="J22" i="49"/>
  <c r="I22" i="49"/>
  <c r="B22" i="49"/>
  <c r="S21" i="49"/>
  <c r="Q21" i="49"/>
  <c r="J21" i="49"/>
  <c r="I21" i="49"/>
  <c r="B21" i="49"/>
  <c r="S20" i="49"/>
  <c r="Q20" i="49"/>
  <c r="J20" i="49"/>
  <c r="I20" i="49"/>
  <c r="B20" i="49"/>
  <c r="S19" i="49"/>
  <c r="Q19" i="49"/>
  <c r="I19" i="49"/>
  <c r="I50" i="49" s="1"/>
  <c r="B19" i="49"/>
  <c r="U49" i="49"/>
  <c r="C15" i="49"/>
  <c r="C14" i="49"/>
  <c r="C11" i="49"/>
  <c r="E3" i="49"/>
  <c r="Q50" i="48"/>
  <c r="S49" i="48"/>
  <c r="Q49" i="48"/>
  <c r="J49" i="48"/>
  <c r="I49" i="48"/>
  <c r="B49" i="48"/>
  <c r="S48" i="48"/>
  <c r="Q48" i="48"/>
  <c r="J48" i="48"/>
  <c r="I48" i="48"/>
  <c r="B48" i="48"/>
  <c r="S47" i="48"/>
  <c r="Q47" i="48"/>
  <c r="J47" i="48"/>
  <c r="I47" i="48"/>
  <c r="B47" i="48"/>
  <c r="S46" i="48"/>
  <c r="Q46" i="48"/>
  <c r="J46" i="48"/>
  <c r="I46" i="48"/>
  <c r="B46" i="48"/>
  <c r="S45" i="48"/>
  <c r="Q45" i="48"/>
  <c r="J45" i="48"/>
  <c r="I45" i="48"/>
  <c r="B45" i="48"/>
  <c r="S44" i="48"/>
  <c r="Q44" i="48"/>
  <c r="J44" i="48"/>
  <c r="I44" i="48"/>
  <c r="B44" i="48"/>
  <c r="S43" i="48"/>
  <c r="Q43" i="48"/>
  <c r="J43" i="48"/>
  <c r="I43" i="48"/>
  <c r="B43" i="48"/>
  <c r="S42" i="48"/>
  <c r="Q42" i="48"/>
  <c r="J42" i="48"/>
  <c r="I42" i="48"/>
  <c r="B42" i="48"/>
  <c r="S41" i="48"/>
  <c r="Q41" i="48"/>
  <c r="J41" i="48"/>
  <c r="I41" i="48"/>
  <c r="B41" i="48"/>
  <c r="S40" i="48"/>
  <c r="Q40" i="48"/>
  <c r="J40" i="48"/>
  <c r="I40" i="48"/>
  <c r="B40" i="48"/>
  <c r="S39" i="48"/>
  <c r="Q39" i="48"/>
  <c r="J39" i="48"/>
  <c r="I39" i="48"/>
  <c r="B39" i="48"/>
  <c r="S38" i="48"/>
  <c r="Q38" i="48"/>
  <c r="J38" i="48"/>
  <c r="I38" i="48"/>
  <c r="B38" i="48"/>
  <c r="S37" i="48"/>
  <c r="Q37" i="48"/>
  <c r="J37" i="48"/>
  <c r="I37" i="48"/>
  <c r="B37" i="48"/>
  <c r="S36" i="48"/>
  <c r="Q36" i="48"/>
  <c r="J36" i="48"/>
  <c r="I36" i="48"/>
  <c r="B36" i="48"/>
  <c r="S35" i="48"/>
  <c r="Q35" i="48"/>
  <c r="J35" i="48"/>
  <c r="I35" i="48"/>
  <c r="B35" i="48"/>
  <c r="S34" i="48"/>
  <c r="Q34" i="48"/>
  <c r="J34" i="48"/>
  <c r="I34" i="48"/>
  <c r="B34" i="48"/>
  <c r="S33" i="48"/>
  <c r="Q33" i="48"/>
  <c r="J33" i="48"/>
  <c r="I33" i="48"/>
  <c r="B33" i="48"/>
  <c r="S32" i="48"/>
  <c r="Q32" i="48"/>
  <c r="J32" i="48"/>
  <c r="I32" i="48"/>
  <c r="B32" i="48"/>
  <c r="S31" i="48"/>
  <c r="Q31" i="48"/>
  <c r="J31" i="48"/>
  <c r="I31" i="48"/>
  <c r="B31" i="48"/>
  <c r="S30" i="48"/>
  <c r="Q30" i="48"/>
  <c r="J30" i="48"/>
  <c r="I30" i="48"/>
  <c r="B30" i="48"/>
  <c r="S29" i="48"/>
  <c r="Q29" i="48"/>
  <c r="J29" i="48"/>
  <c r="I29" i="48"/>
  <c r="B29" i="48"/>
  <c r="S28" i="48"/>
  <c r="Q28" i="48"/>
  <c r="J28" i="48"/>
  <c r="I28" i="48"/>
  <c r="B28" i="48"/>
  <c r="S27" i="48"/>
  <c r="Q27" i="48"/>
  <c r="J27" i="48"/>
  <c r="I27" i="48"/>
  <c r="B27" i="48"/>
  <c r="S26" i="48"/>
  <c r="Q26" i="48"/>
  <c r="J26" i="48"/>
  <c r="I26" i="48"/>
  <c r="B26" i="48"/>
  <c r="S25" i="48"/>
  <c r="Q25" i="48"/>
  <c r="J25" i="48"/>
  <c r="I25" i="48"/>
  <c r="B25" i="48"/>
  <c r="S24" i="48"/>
  <c r="Q24" i="48"/>
  <c r="J24" i="48"/>
  <c r="I24" i="48"/>
  <c r="B24" i="48"/>
  <c r="S23" i="48"/>
  <c r="Q23" i="48"/>
  <c r="J23" i="48"/>
  <c r="I23" i="48"/>
  <c r="B23" i="48"/>
  <c r="S22" i="48"/>
  <c r="Q22" i="48"/>
  <c r="J22" i="48"/>
  <c r="I22" i="48"/>
  <c r="B22" i="48"/>
  <c r="S21" i="48"/>
  <c r="Q21" i="48"/>
  <c r="J21" i="48"/>
  <c r="I21" i="48"/>
  <c r="B21" i="48"/>
  <c r="S20" i="48"/>
  <c r="Q20" i="48"/>
  <c r="J20" i="48"/>
  <c r="I20" i="48"/>
  <c r="B20" i="48"/>
  <c r="S19" i="48"/>
  <c r="Q19" i="48"/>
  <c r="I19" i="48"/>
  <c r="J19" i="48" s="1"/>
  <c r="J50" i="48" s="1"/>
  <c r="B19" i="48"/>
  <c r="U49" i="48"/>
  <c r="C15" i="48"/>
  <c r="C14" i="48"/>
  <c r="C11" i="48"/>
  <c r="E3" i="48"/>
  <c r="Q50" i="47"/>
  <c r="S49" i="47"/>
  <c r="Q49" i="47"/>
  <c r="S48" i="47"/>
  <c r="Q48" i="47"/>
  <c r="I48" i="47"/>
  <c r="J48" i="47" s="1"/>
  <c r="B48" i="47"/>
  <c r="S47" i="47"/>
  <c r="Q47" i="47"/>
  <c r="I47" i="47"/>
  <c r="J47" i="47" s="1"/>
  <c r="B47" i="47"/>
  <c r="S46" i="47"/>
  <c r="Q46" i="47"/>
  <c r="I46" i="47"/>
  <c r="J46" i="47" s="1"/>
  <c r="B46" i="47"/>
  <c r="S45" i="47"/>
  <c r="Q45" i="47"/>
  <c r="I45" i="47"/>
  <c r="J45" i="47" s="1"/>
  <c r="B45" i="47"/>
  <c r="S44" i="47"/>
  <c r="Q44" i="47"/>
  <c r="I44" i="47"/>
  <c r="J44" i="47" s="1"/>
  <c r="B44" i="47"/>
  <c r="S43" i="47"/>
  <c r="Q43" i="47"/>
  <c r="I43" i="47"/>
  <c r="J43" i="47" s="1"/>
  <c r="B43" i="47"/>
  <c r="S42" i="47"/>
  <c r="Q42" i="47"/>
  <c r="I42" i="47"/>
  <c r="J42" i="47" s="1"/>
  <c r="B42" i="47"/>
  <c r="S41" i="47"/>
  <c r="Q41" i="47"/>
  <c r="I41" i="47"/>
  <c r="J41" i="47" s="1"/>
  <c r="B41" i="47"/>
  <c r="S40" i="47"/>
  <c r="Q40" i="47"/>
  <c r="I40" i="47"/>
  <c r="J40" i="47" s="1"/>
  <c r="B40" i="47"/>
  <c r="S39" i="47"/>
  <c r="Q39" i="47"/>
  <c r="I39" i="47"/>
  <c r="J39" i="47" s="1"/>
  <c r="B39" i="47"/>
  <c r="S38" i="47"/>
  <c r="Q38" i="47"/>
  <c r="I38" i="47"/>
  <c r="J38" i="47" s="1"/>
  <c r="B38" i="47"/>
  <c r="S37" i="47"/>
  <c r="Q37" i="47"/>
  <c r="I37" i="47"/>
  <c r="J37" i="47" s="1"/>
  <c r="B37" i="47"/>
  <c r="S36" i="47"/>
  <c r="Q36" i="47"/>
  <c r="I36" i="47"/>
  <c r="J36" i="47" s="1"/>
  <c r="B36" i="47"/>
  <c r="S35" i="47"/>
  <c r="Q35" i="47"/>
  <c r="I35" i="47"/>
  <c r="J35" i="47" s="1"/>
  <c r="B35" i="47"/>
  <c r="S34" i="47"/>
  <c r="Q34" i="47"/>
  <c r="I34" i="47"/>
  <c r="J34" i="47" s="1"/>
  <c r="B34" i="47"/>
  <c r="S33" i="47"/>
  <c r="Q33" i="47"/>
  <c r="I33" i="47"/>
  <c r="J33" i="47" s="1"/>
  <c r="B33" i="47"/>
  <c r="S32" i="47"/>
  <c r="Q32" i="47"/>
  <c r="I32" i="47"/>
  <c r="J32" i="47" s="1"/>
  <c r="B32" i="47"/>
  <c r="S31" i="47"/>
  <c r="Q31" i="47"/>
  <c r="I31" i="47"/>
  <c r="J31" i="47" s="1"/>
  <c r="B31" i="47"/>
  <c r="S30" i="47"/>
  <c r="Q30" i="47"/>
  <c r="I30" i="47"/>
  <c r="J30" i="47" s="1"/>
  <c r="B30" i="47"/>
  <c r="S29" i="47"/>
  <c r="Q29" i="47"/>
  <c r="I29" i="47"/>
  <c r="J29" i="47" s="1"/>
  <c r="B29" i="47"/>
  <c r="S28" i="47"/>
  <c r="Q28" i="47"/>
  <c r="I28" i="47"/>
  <c r="J28" i="47" s="1"/>
  <c r="B28" i="47"/>
  <c r="S27" i="47"/>
  <c r="Q27" i="47"/>
  <c r="I27" i="47"/>
  <c r="J27" i="47" s="1"/>
  <c r="B27" i="47"/>
  <c r="S26" i="47"/>
  <c r="Q26" i="47"/>
  <c r="I26" i="47"/>
  <c r="J26" i="47" s="1"/>
  <c r="B26" i="47"/>
  <c r="S25" i="47"/>
  <c r="Q25" i="47"/>
  <c r="I25" i="47"/>
  <c r="J25" i="47" s="1"/>
  <c r="B25" i="47"/>
  <c r="S24" i="47"/>
  <c r="Q24" i="47"/>
  <c r="I24" i="47"/>
  <c r="J24" i="47" s="1"/>
  <c r="B24" i="47"/>
  <c r="S23" i="47"/>
  <c r="Q23" i="47"/>
  <c r="I23" i="47"/>
  <c r="J23" i="47" s="1"/>
  <c r="B23" i="47"/>
  <c r="S22" i="47"/>
  <c r="Q22" i="47"/>
  <c r="I22" i="47"/>
  <c r="J22" i="47" s="1"/>
  <c r="B22" i="47"/>
  <c r="S21" i="47"/>
  <c r="Q21" i="47"/>
  <c r="I21" i="47"/>
  <c r="J21" i="47" s="1"/>
  <c r="B21" i="47"/>
  <c r="S20" i="47"/>
  <c r="Q20" i="47"/>
  <c r="I20" i="47"/>
  <c r="J20" i="47" s="1"/>
  <c r="B20" i="47"/>
  <c r="S19" i="47"/>
  <c r="Q19" i="47"/>
  <c r="I19" i="47"/>
  <c r="B19" i="47"/>
  <c r="C15" i="47"/>
  <c r="C14" i="47"/>
  <c r="C11" i="47"/>
  <c r="E3" i="47"/>
  <c r="Q50" i="46"/>
  <c r="S49" i="46"/>
  <c r="Q49" i="46"/>
  <c r="J49" i="46"/>
  <c r="I49" i="46"/>
  <c r="B49" i="46"/>
  <c r="S48" i="46"/>
  <c r="Q48" i="46"/>
  <c r="J48" i="46"/>
  <c r="I48" i="46"/>
  <c r="B48" i="46"/>
  <c r="S47" i="46"/>
  <c r="Q47" i="46"/>
  <c r="J47" i="46"/>
  <c r="I47" i="46"/>
  <c r="B47" i="46"/>
  <c r="S46" i="46"/>
  <c r="Q46" i="46"/>
  <c r="J46" i="46"/>
  <c r="I46" i="46"/>
  <c r="B46" i="46"/>
  <c r="S45" i="46"/>
  <c r="Q45" i="46"/>
  <c r="J45" i="46"/>
  <c r="I45" i="46"/>
  <c r="B45" i="46"/>
  <c r="S44" i="46"/>
  <c r="Q44" i="46"/>
  <c r="J44" i="46"/>
  <c r="I44" i="46"/>
  <c r="B44" i="46"/>
  <c r="S43" i="46"/>
  <c r="Q43" i="46"/>
  <c r="J43" i="46"/>
  <c r="I43" i="46"/>
  <c r="B43" i="46"/>
  <c r="S42" i="46"/>
  <c r="Q42" i="46"/>
  <c r="J42" i="46"/>
  <c r="I42" i="46"/>
  <c r="B42" i="46"/>
  <c r="S41" i="46"/>
  <c r="Q41" i="46"/>
  <c r="J41" i="46"/>
  <c r="I41" i="46"/>
  <c r="B41" i="46"/>
  <c r="S40" i="46"/>
  <c r="Q40" i="46"/>
  <c r="J40" i="46"/>
  <c r="I40" i="46"/>
  <c r="B40" i="46"/>
  <c r="S39" i="46"/>
  <c r="Q39" i="46"/>
  <c r="J39" i="46"/>
  <c r="I39" i="46"/>
  <c r="B39" i="46"/>
  <c r="S38" i="46"/>
  <c r="Q38" i="46"/>
  <c r="J38" i="46"/>
  <c r="I38" i="46"/>
  <c r="B38" i="46"/>
  <c r="S37" i="46"/>
  <c r="Q37" i="46"/>
  <c r="J37" i="46"/>
  <c r="I37" i="46"/>
  <c r="B37" i="46"/>
  <c r="S36" i="46"/>
  <c r="Q36" i="46"/>
  <c r="J36" i="46"/>
  <c r="I36" i="46"/>
  <c r="B36" i="46"/>
  <c r="S35" i="46"/>
  <c r="Q35" i="46"/>
  <c r="J35" i="46"/>
  <c r="I35" i="46"/>
  <c r="B35" i="46"/>
  <c r="S34" i="46"/>
  <c r="Q34" i="46"/>
  <c r="J34" i="46"/>
  <c r="I34" i="46"/>
  <c r="B34" i="46"/>
  <c r="S33" i="46"/>
  <c r="Q33" i="46"/>
  <c r="J33" i="46"/>
  <c r="I33" i="46"/>
  <c r="B33" i="46"/>
  <c r="S32" i="46"/>
  <c r="Q32" i="46"/>
  <c r="I32" i="46"/>
  <c r="J32" i="46" s="1"/>
  <c r="B32" i="46"/>
  <c r="S31" i="46"/>
  <c r="Q31" i="46"/>
  <c r="J31" i="46"/>
  <c r="I31" i="46"/>
  <c r="B31" i="46"/>
  <c r="S30" i="46"/>
  <c r="Q30" i="46"/>
  <c r="J30" i="46"/>
  <c r="I30" i="46"/>
  <c r="B30" i="46"/>
  <c r="S29" i="46"/>
  <c r="Q29" i="46"/>
  <c r="J29" i="46"/>
  <c r="I29" i="46"/>
  <c r="B29" i="46"/>
  <c r="S28" i="46"/>
  <c r="Q28" i="46"/>
  <c r="J28" i="46"/>
  <c r="I28" i="46"/>
  <c r="B28" i="46"/>
  <c r="S27" i="46"/>
  <c r="Q27" i="46"/>
  <c r="J27" i="46"/>
  <c r="I27" i="46"/>
  <c r="B27" i="46"/>
  <c r="S26" i="46"/>
  <c r="Q26" i="46"/>
  <c r="J26" i="46"/>
  <c r="I26" i="46"/>
  <c r="B26" i="46"/>
  <c r="S25" i="46"/>
  <c r="Q25" i="46"/>
  <c r="J25" i="46"/>
  <c r="I25" i="46"/>
  <c r="B25" i="46"/>
  <c r="S24" i="46"/>
  <c r="Q24" i="46"/>
  <c r="J24" i="46"/>
  <c r="I24" i="46"/>
  <c r="B24" i="46"/>
  <c r="S23" i="46"/>
  <c r="Q23" i="46"/>
  <c r="J23" i="46"/>
  <c r="I23" i="46"/>
  <c r="B23" i="46"/>
  <c r="S22" i="46"/>
  <c r="Q22" i="46"/>
  <c r="I22" i="46"/>
  <c r="J22" i="46" s="1"/>
  <c r="B22" i="46"/>
  <c r="S21" i="46"/>
  <c r="Q21" i="46"/>
  <c r="J21" i="46"/>
  <c r="I21" i="46"/>
  <c r="B21" i="46"/>
  <c r="S20" i="46"/>
  <c r="Q20" i="46"/>
  <c r="J20" i="46"/>
  <c r="I20" i="46"/>
  <c r="B20" i="46"/>
  <c r="S19" i="46"/>
  <c r="Q19" i="46"/>
  <c r="I19" i="46"/>
  <c r="J19" i="46" s="1"/>
  <c r="B19" i="46"/>
  <c r="U49" i="46"/>
  <c r="C15" i="46"/>
  <c r="C14" i="46"/>
  <c r="C11" i="46"/>
  <c r="E3" i="46"/>
  <c r="Q49" i="45"/>
  <c r="S49" i="45"/>
  <c r="Q50" i="45"/>
  <c r="S48" i="45"/>
  <c r="Q48" i="45"/>
  <c r="J48" i="45"/>
  <c r="I48" i="45"/>
  <c r="B48" i="45"/>
  <c r="S47" i="45"/>
  <c r="Q47" i="45"/>
  <c r="J47" i="45"/>
  <c r="I47" i="45"/>
  <c r="B47" i="45"/>
  <c r="S46" i="45"/>
  <c r="Q46" i="45"/>
  <c r="J46" i="45"/>
  <c r="I46" i="45"/>
  <c r="B46" i="45"/>
  <c r="S45" i="45"/>
  <c r="Q45" i="45"/>
  <c r="J45" i="45"/>
  <c r="I45" i="45"/>
  <c r="B45" i="45"/>
  <c r="S44" i="45"/>
  <c r="Q44" i="45"/>
  <c r="J44" i="45"/>
  <c r="I44" i="45"/>
  <c r="B44" i="45"/>
  <c r="S43" i="45"/>
  <c r="Q43" i="45"/>
  <c r="J43" i="45"/>
  <c r="I43" i="45"/>
  <c r="B43" i="45"/>
  <c r="S42" i="45"/>
  <c r="Q42" i="45"/>
  <c r="J42" i="45"/>
  <c r="I42" i="45"/>
  <c r="B42" i="45"/>
  <c r="S41" i="45"/>
  <c r="Q41" i="45"/>
  <c r="J41" i="45"/>
  <c r="I41" i="45"/>
  <c r="B41" i="45"/>
  <c r="S40" i="45"/>
  <c r="Q40" i="45"/>
  <c r="J40" i="45"/>
  <c r="I40" i="45"/>
  <c r="B40" i="45"/>
  <c r="S39" i="45"/>
  <c r="Q39" i="45"/>
  <c r="J39" i="45"/>
  <c r="I39" i="45"/>
  <c r="B39" i="45"/>
  <c r="S38" i="45"/>
  <c r="Q38" i="45"/>
  <c r="J38" i="45"/>
  <c r="I38" i="45"/>
  <c r="B38" i="45"/>
  <c r="S37" i="45"/>
  <c r="Q37" i="45"/>
  <c r="J37" i="45"/>
  <c r="I37" i="45"/>
  <c r="B37" i="45"/>
  <c r="S36" i="45"/>
  <c r="Q36" i="45"/>
  <c r="J36" i="45"/>
  <c r="I36" i="45"/>
  <c r="B36" i="45"/>
  <c r="S35" i="45"/>
  <c r="Q35" i="45"/>
  <c r="J35" i="45"/>
  <c r="I35" i="45"/>
  <c r="B35" i="45"/>
  <c r="S34" i="45"/>
  <c r="Q34" i="45"/>
  <c r="J34" i="45"/>
  <c r="I34" i="45"/>
  <c r="B34" i="45"/>
  <c r="S33" i="45"/>
  <c r="Q33" i="45"/>
  <c r="J33" i="45"/>
  <c r="I33" i="45"/>
  <c r="B33" i="45"/>
  <c r="S32" i="45"/>
  <c r="Q32" i="45"/>
  <c r="J32" i="45"/>
  <c r="I32" i="45"/>
  <c r="B32" i="45"/>
  <c r="S31" i="45"/>
  <c r="Q31" i="45"/>
  <c r="J31" i="45"/>
  <c r="I31" i="45"/>
  <c r="B31" i="45"/>
  <c r="S30" i="45"/>
  <c r="Q30" i="45"/>
  <c r="J30" i="45"/>
  <c r="I30" i="45"/>
  <c r="B30" i="45"/>
  <c r="S29" i="45"/>
  <c r="Q29" i="45"/>
  <c r="J29" i="45"/>
  <c r="I29" i="45"/>
  <c r="B29" i="45"/>
  <c r="S28" i="45"/>
  <c r="Q28" i="45"/>
  <c r="J28" i="45"/>
  <c r="I28" i="45"/>
  <c r="B28" i="45"/>
  <c r="S27" i="45"/>
  <c r="Q27" i="45"/>
  <c r="J27" i="45"/>
  <c r="I27" i="45"/>
  <c r="B27" i="45"/>
  <c r="S26" i="45"/>
  <c r="Q26" i="45"/>
  <c r="J26" i="45"/>
  <c r="I26" i="45"/>
  <c r="B26" i="45"/>
  <c r="S25" i="45"/>
  <c r="Q25" i="45"/>
  <c r="J25" i="45"/>
  <c r="I25" i="45"/>
  <c r="B25" i="45"/>
  <c r="S24" i="45"/>
  <c r="Q24" i="45"/>
  <c r="J24" i="45"/>
  <c r="I24" i="45"/>
  <c r="B24" i="45"/>
  <c r="S23" i="45"/>
  <c r="Q23" i="45"/>
  <c r="J23" i="45"/>
  <c r="I23" i="45"/>
  <c r="B23" i="45"/>
  <c r="S22" i="45"/>
  <c r="Q22" i="45"/>
  <c r="I22" i="45"/>
  <c r="J22" i="45" s="1"/>
  <c r="B22" i="45"/>
  <c r="S21" i="45"/>
  <c r="Q21" i="45"/>
  <c r="J21" i="45"/>
  <c r="I21" i="45"/>
  <c r="B21" i="45"/>
  <c r="S20" i="45"/>
  <c r="Q20" i="45"/>
  <c r="I20" i="45"/>
  <c r="J20" i="45" s="1"/>
  <c r="B20" i="45"/>
  <c r="S19" i="45"/>
  <c r="Q19" i="45"/>
  <c r="J19" i="45"/>
  <c r="I19" i="45"/>
  <c r="B19" i="45"/>
  <c r="U15" i="45"/>
  <c r="U49" i="45" s="1"/>
  <c r="C15" i="45"/>
  <c r="C14" i="45"/>
  <c r="C11" i="45"/>
  <c r="E3" i="45"/>
  <c r="B49" i="44"/>
  <c r="Q50" i="44"/>
  <c r="S49" i="44"/>
  <c r="Q49" i="44"/>
  <c r="J49" i="44"/>
  <c r="I49" i="44"/>
  <c r="S48" i="44"/>
  <c r="Q48" i="44"/>
  <c r="I48" i="44"/>
  <c r="J48" i="44" s="1"/>
  <c r="B48" i="44"/>
  <c r="S47" i="44"/>
  <c r="Q47" i="44"/>
  <c r="I47" i="44"/>
  <c r="J47" i="44" s="1"/>
  <c r="B47" i="44"/>
  <c r="S46" i="44"/>
  <c r="Q46" i="44"/>
  <c r="I46" i="44"/>
  <c r="J46" i="44" s="1"/>
  <c r="B46" i="44"/>
  <c r="S45" i="44"/>
  <c r="Q45" i="44"/>
  <c r="I45" i="44"/>
  <c r="J45" i="44" s="1"/>
  <c r="B45" i="44"/>
  <c r="S44" i="44"/>
  <c r="Q44" i="44"/>
  <c r="I44" i="44"/>
  <c r="J44" i="44" s="1"/>
  <c r="B44" i="44"/>
  <c r="S43" i="44"/>
  <c r="Q43" i="44"/>
  <c r="I43" i="44"/>
  <c r="J43" i="44" s="1"/>
  <c r="B43" i="44"/>
  <c r="S42" i="44"/>
  <c r="Q42" i="44"/>
  <c r="I42" i="44"/>
  <c r="J42" i="44" s="1"/>
  <c r="B42" i="44"/>
  <c r="S41" i="44"/>
  <c r="Q41" i="44"/>
  <c r="I41" i="44"/>
  <c r="J41" i="44" s="1"/>
  <c r="B41" i="44"/>
  <c r="S40" i="44"/>
  <c r="Q40" i="44"/>
  <c r="I40" i="44"/>
  <c r="J40" i="44" s="1"/>
  <c r="B40" i="44"/>
  <c r="S39" i="44"/>
  <c r="Q39" i="44"/>
  <c r="I39" i="44"/>
  <c r="J39" i="44" s="1"/>
  <c r="B39" i="44"/>
  <c r="S38" i="44"/>
  <c r="Q38" i="44"/>
  <c r="I38" i="44"/>
  <c r="J38" i="44" s="1"/>
  <c r="B38" i="44"/>
  <c r="S37" i="44"/>
  <c r="Q37" i="44"/>
  <c r="I37" i="44"/>
  <c r="J37" i="44" s="1"/>
  <c r="B37" i="44"/>
  <c r="S36" i="44"/>
  <c r="Q36" i="44"/>
  <c r="I36" i="44"/>
  <c r="J36" i="44" s="1"/>
  <c r="B36" i="44"/>
  <c r="S35" i="44"/>
  <c r="Q35" i="44"/>
  <c r="I35" i="44"/>
  <c r="J35" i="44" s="1"/>
  <c r="B35" i="44"/>
  <c r="S34" i="44"/>
  <c r="Q34" i="44"/>
  <c r="I34" i="44"/>
  <c r="J34" i="44" s="1"/>
  <c r="B34" i="44"/>
  <c r="S33" i="44"/>
  <c r="Q33" i="44"/>
  <c r="I33" i="44"/>
  <c r="J33" i="44" s="1"/>
  <c r="B33" i="44"/>
  <c r="S32" i="44"/>
  <c r="Q32" i="44"/>
  <c r="I32" i="44"/>
  <c r="J32" i="44" s="1"/>
  <c r="B32" i="44"/>
  <c r="S31" i="44"/>
  <c r="Q31" i="44"/>
  <c r="I31" i="44"/>
  <c r="J31" i="44" s="1"/>
  <c r="B31" i="44"/>
  <c r="S30" i="44"/>
  <c r="Q30" i="44"/>
  <c r="I30" i="44"/>
  <c r="J30" i="44" s="1"/>
  <c r="B30" i="44"/>
  <c r="S29" i="44"/>
  <c r="Q29" i="44"/>
  <c r="I29" i="44"/>
  <c r="J29" i="44" s="1"/>
  <c r="B29" i="44"/>
  <c r="S28" i="44"/>
  <c r="Q28" i="44"/>
  <c r="I28" i="44"/>
  <c r="J28" i="44" s="1"/>
  <c r="B28" i="44"/>
  <c r="S27" i="44"/>
  <c r="Q27" i="44"/>
  <c r="I27" i="44"/>
  <c r="J27" i="44" s="1"/>
  <c r="B27" i="44"/>
  <c r="S26" i="44"/>
  <c r="Q26" i="44"/>
  <c r="I26" i="44"/>
  <c r="J26" i="44" s="1"/>
  <c r="B26" i="44"/>
  <c r="S25" i="44"/>
  <c r="Q25" i="44"/>
  <c r="I25" i="44"/>
  <c r="J25" i="44" s="1"/>
  <c r="B25" i="44"/>
  <c r="S24" i="44"/>
  <c r="Q24" i="44"/>
  <c r="I24" i="44"/>
  <c r="J24" i="44" s="1"/>
  <c r="B24" i="44"/>
  <c r="S23" i="44"/>
  <c r="Q23" i="44"/>
  <c r="I23" i="44"/>
  <c r="J23" i="44" s="1"/>
  <c r="B23" i="44"/>
  <c r="S22" i="44"/>
  <c r="Q22" i="44"/>
  <c r="I22" i="44"/>
  <c r="J22" i="44" s="1"/>
  <c r="B22" i="44"/>
  <c r="S21" i="44"/>
  <c r="Q21" i="44"/>
  <c r="I21" i="44"/>
  <c r="J21" i="44" s="1"/>
  <c r="B21" i="44"/>
  <c r="S20" i="44"/>
  <c r="Q20" i="44"/>
  <c r="I20" i="44"/>
  <c r="J20" i="44" s="1"/>
  <c r="B20" i="44"/>
  <c r="S19" i="44"/>
  <c r="Q19" i="44"/>
  <c r="I19" i="44"/>
  <c r="B19" i="44"/>
  <c r="U25" i="44"/>
  <c r="C15" i="44"/>
  <c r="C14" i="44"/>
  <c r="C11" i="44"/>
  <c r="E3" i="44"/>
  <c r="Q50" i="43"/>
  <c r="S49" i="43"/>
  <c r="Q49" i="43"/>
  <c r="J49" i="43"/>
  <c r="I49" i="43"/>
  <c r="B49" i="43"/>
  <c r="S48" i="43"/>
  <c r="Q48" i="43"/>
  <c r="J48" i="43"/>
  <c r="I48" i="43"/>
  <c r="B48" i="43"/>
  <c r="S47" i="43"/>
  <c r="Q47" i="43"/>
  <c r="J47" i="43"/>
  <c r="I47" i="43"/>
  <c r="B47" i="43"/>
  <c r="S46" i="43"/>
  <c r="Q46" i="43"/>
  <c r="J46" i="43"/>
  <c r="I46" i="43"/>
  <c r="B46" i="43"/>
  <c r="S45" i="43"/>
  <c r="Q45" i="43"/>
  <c r="J45" i="43"/>
  <c r="I45" i="43"/>
  <c r="B45" i="43"/>
  <c r="S44" i="43"/>
  <c r="Q44" i="43"/>
  <c r="J44" i="43"/>
  <c r="I44" i="43"/>
  <c r="B44" i="43"/>
  <c r="S43" i="43"/>
  <c r="Q43" i="43"/>
  <c r="J43" i="43"/>
  <c r="I43" i="43"/>
  <c r="B43" i="43"/>
  <c r="S42" i="43"/>
  <c r="Q42" i="43"/>
  <c r="J42" i="43"/>
  <c r="I42" i="43"/>
  <c r="B42" i="43"/>
  <c r="S41" i="43"/>
  <c r="Q41" i="43"/>
  <c r="J41" i="43"/>
  <c r="I41" i="43"/>
  <c r="B41" i="43"/>
  <c r="S40" i="43"/>
  <c r="Q40" i="43"/>
  <c r="J40" i="43"/>
  <c r="I40" i="43"/>
  <c r="B40" i="43"/>
  <c r="S39" i="43"/>
  <c r="Q39" i="43"/>
  <c r="J39" i="43"/>
  <c r="I39" i="43"/>
  <c r="B39" i="43"/>
  <c r="S38" i="43"/>
  <c r="Q38" i="43"/>
  <c r="J38" i="43"/>
  <c r="I38" i="43"/>
  <c r="B38" i="43"/>
  <c r="S37" i="43"/>
  <c r="Q37" i="43"/>
  <c r="J37" i="43"/>
  <c r="I37" i="43"/>
  <c r="B37" i="43"/>
  <c r="S36" i="43"/>
  <c r="Q36" i="43"/>
  <c r="J36" i="43"/>
  <c r="I36" i="43"/>
  <c r="B36" i="43"/>
  <c r="S35" i="43"/>
  <c r="Q35" i="43"/>
  <c r="J35" i="43"/>
  <c r="I35" i="43"/>
  <c r="B35" i="43"/>
  <c r="S34" i="43"/>
  <c r="Q34" i="43"/>
  <c r="J34" i="43"/>
  <c r="I34" i="43"/>
  <c r="B34" i="43"/>
  <c r="S33" i="43"/>
  <c r="Q33" i="43"/>
  <c r="J33" i="43"/>
  <c r="I33" i="43"/>
  <c r="B33" i="43"/>
  <c r="S32" i="43"/>
  <c r="Q32" i="43"/>
  <c r="J32" i="43"/>
  <c r="I32" i="43"/>
  <c r="B32" i="43"/>
  <c r="S31" i="43"/>
  <c r="Q31" i="43"/>
  <c r="J31" i="43"/>
  <c r="I31" i="43"/>
  <c r="B31" i="43"/>
  <c r="S30" i="43"/>
  <c r="Q30" i="43"/>
  <c r="J30" i="43"/>
  <c r="I30" i="43"/>
  <c r="B30" i="43"/>
  <c r="S29" i="43"/>
  <c r="Q29" i="43"/>
  <c r="J29" i="43"/>
  <c r="I29" i="43"/>
  <c r="B29" i="43"/>
  <c r="S28" i="43"/>
  <c r="Q28" i="43"/>
  <c r="J28" i="43"/>
  <c r="I28" i="43"/>
  <c r="B28" i="43"/>
  <c r="S27" i="43"/>
  <c r="Q27" i="43"/>
  <c r="J27" i="43"/>
  <c r="I27" i="43"/>
  <c r="B27" i="43"/>
  <c r="S26" i="43"/>
  <c r="Q26" i="43"/>
  <c r="J26" i="43"/>
  <c r="I26" i="43"/>
  <c r="B26" i="43"/>
  <c r="S25" i="43"/>
  <c r="Q25" i="43"/>
  <c r="J25" i="43"/>
  <c r="I25" i="43"/>
  <c r="B25" i="43"/>
  <c r="S24" i="43"/>
  <c r="Q24" i="43"/>
  <c r="J24" i="43"/>
  <c r="I24" i="43"/>
  <c r="B24" i="43"/>
  <c r="S23" i="43"/>
  <c r="Q23" i="43"/>
  <c r="J23" i="43"/>
  <c r="I23" i="43"/>
  <c r="B23" i="43"/>
  <c r="S22" i="43"/>
  <c r="Q22" i="43"/>
  <c r="J22" i="43"/>
  <c r="I22" i="43"/>
  <c r="B22" i="43"/>
  <c r="S21" i="43"/>
  <c r="Q21" i="43"/>
  <c r="J21" i="43"/>
  <c r="I21" i="43"/>
  <c r="B21" i="43"/>
  <c r="S20" i="43"/>
  <c r="Q20" i="43"/>
  <c r="J20" i="43"/>
  <c r="I20" i="43"/>
  <c r="B20" i="43"/>
  <c r="S19" i="43"/>
  <c r="Q19" i="43"/>
  <c r="I19" i="43"/>
  <c r="I50" i="43" s="1"/>
  <c r="B19" i="43"/>
  <c r="U49" i="43"/>
  <c r="C15" i="43"/>
  <c r="C14" i="43"/>
  <c r="C11" i="43"/>
  <c r="E3" i="43"/>
  <c r="B49" i="41"/>
  <c r="Q50" i="42"/>
  <c r="S49" i="42"/>
  <c r="Q49" i="42"/>
  <c r="S48" i="42"/>
  <c r="Q48" i="42"/>
  <c r="I48" i="42"/>
  <c r="J48" i="42" s="1"/>
  <c r="B48" i="42"/>
  <c r="S47" i="42"/>
  <c r="Q47" i="42"/>
  <c r="I47" i="42"/>
  <c r="J47" i="42" s="1"/>
  <c r="B47" i="42"/>
  <c r="S46" i="42"/>
  <c r="Q46" i="42"/>
  <c r="I46" i="42"/>
  <c r="J46" i="42" s="1"/>
  <c r="B46" i="42"/>
  <c r="S45" i="42"/>
  <c r="Q45" i="42"/>
  <c r="I45" i="42"/>
  <c r="J45" i="42" s="1"/>
  <c r="B45" i="42"/>
  <c r="S44" i="42"/>
  <c r="Q44" i="42"/>
  <c r="I44" i="42"/>
  <c r="J44" i="42" s="1"/>
  <c r="B44" i="42"/>
  <c r="S43" i="42"/>
  <c r="Q43" i="42"/>
  <c r="I43" i="42"/>
  <c r="J43" i="42" s="1"/>
  <c r="B43" i="42"/>
  <c r="S42" i="42"/>
  <c r="Q42" i="42"/>
  <c r="I42" i="42"/>
  <c r="J42" i="42" s="1"/>
  <c r="B42" i="42"/>
  <c r="S41" i="42"/>
  <c r="Q41" i="42"/>
  <c r="I41" i="42"/>
  <c r="J41" i="42" s="1"/>
  <c r="B41" i="42"/>
  <c r="S40" i="42"/>
  <c r="Q40" i="42"/>
  <c r="I40" i="42"/>
  <c r="J40" i="42" s="1"/>
  <c r="B40" i="42"/>
  <c r="S39" i="42"/>
  <c r="Q39" i="42"/>
  <c r="I39" i="42"/>
  <c r="J39" i="42" s="1"/>
  <c r="B39" i="42"/>
  <c r="S38" i="42"/>
  <c r="Q38" i="42"/>
  <c r="I38" i="42"/>
  <c r="J38" i="42" s="1"/>
  <c r="B38" i="42"/>
  <c r="S37" i="42"/>
  <c r="Q37" i="42"/>
  <c r="I37" i="42"/>
  <c r="J37" i="42" s="1"/>
  <c r="B37" i="42"/>
  <c r="S36" i="42"/>
  <c r="Q36" i="42"/>
  <c r="I36" i="42"/>
  <c r="J36" i="42" s="1"/>
  <c r="B36" i="42"/>
  <c r="S35" i="42"/>
  <c r="Q35" i="42"/>
  <c r="I35" i="42"/>
  <c r="J35" i="42" s="1"/>
  <c r="B35" i="42"/>
  <c r="S34" i="42"/>
  <c r="Q34" i="42"/>
  <c r="I34" i="42"/>
  <c r="J34" i="42" s="1"/>
  <c r="B34" i="42"/>
  <c r="S33" i="42"/>
  <c r="Q33" i="42"/>
  <c r="I33" i="42"/>
  <c r="J33" i="42" s="1"/>
  <c r="B33" i="42"/>
  <c r="S32" i="42"/>
  <c r="Q32" i="42"/>
  <c r="I32" i="42"/>
  <c r="J32" i="42" s="1"/>
  <c r="B32" i="42"/>
  <c r="S31" i="42"/>
  <c r="Q31" i="42"/>
  <c r="I31" i="42"/>
  <c r="J31" i="42" s="1"/>
  <c r="B31" i="42"/>
  <c r="S30" i="42"/>
  <c r="Q30" i="42"/>
  <c r="I30" i="42"/>
  <c r="J30" i="42" s="1"/>
  <c r="B30" i="42"/>
  <c r="S29" i="42"/>
  <c r="Q29" i="42"/>
  <c r="I29" i="42"/>
  <c r="J29" i="42" s="1"/>
  <c r="B29" i="42"/>
  <c r="S28" i="42"/>
  <c r="Q28" i="42"/>
  <c r="I28" i="42"/>
  <c r="J28" i="42" s="1"/>
  <c r="B28" i="42"/>
  <c r="S27" i="42"/>
  <c r="Q27" i="42"/>
  <c r="I27" i="42"/>
  <c r="J27" i="42" s="1"/>
  <c r="B27" i="42"/>
  <c r="S26" i="42"/>
  <c r="Q26" i="42"/>
  <c r="I26" i="42"/>
  <c r="J26" i="42" s="1"/>
  <c r="B26" i="42"/>
  <c r="S25" i="42"/>
  <c r="Q25" i="42"/>
  <c r="I25" i="42"/>
  <c r="J25" i="42" s="1"/>
  <c r="B25" i="42"/>
  <c r="S24" i="42"/>
  <c r="Q24" i="42"/>
  <c r="I24" i="42"/>
  <c r="J24" i="42" s="1"/>
  <c r="B24" i="42"/>
  <c r="S23" i="42"/>
  <c r="Q23" i="42"/>
  <c r="I23" i="42"/>
  <c r="J23" i="42" s="1"/>
  <c r="B23" i="42"/>
  <c r="S22" i="42"/>
  <c r="Q22" i="42"/>
  <c r="I22" i="42"/>
  <c r="J22" i="42" s="1"/>
  <c r="B22" i="42"/>
  <c r="S21" i="42"/>
  <c r="Q21" i="42"/>
  <c r="I21" i="42"/>
  <c r="J21" i="42" s="1"/>
  <c r="B21" i="42"/>
  <c r="S20" i="42"/>
  <c r="Q20" i="42"/>
  <c r="I20" i="42"/>
  <c r="J20" i="42" s="1"/>
  <c r="B20" i="42"/>
  <c r="S19" i="42"/>
  <c r="Q19" i="42"/>
  <c r="I19" i="42"/>
  <c r="B19" i="42"/>
  <c r="C15" i="42"/>
  <c r="C14" i="42"/>
  <c r="C11" i="42"/>
  <c r="E3" i="42"/>
  <c r="Q50" i="41"/>
  <c r="S49" i="41"/>
  <c r="Q49" i="41"/>
  <c r="J49" i="41"/>
  <c r="I49" i="41"/>
  <c r="S48" i="41"/>
  <c r="Q48" i="41"/>
  <c r="I48" i="41"/>
  <c r="J48" i="41" s="1"/>
  <c r="B48" i="41"/>
  <c r="S47" i="41"/>
  <c r="Q47" i="41"/>
  <c r="I47" i="41"/>
  <c r="J47" i="41" s="1"/>
  <c r="B47" i="41"/>
  <c r="S46" i="41"/>
  <c r="Q46" i="41"/>
  <c r="I46" i="41"/>
  <c r="J46" i="41" s="1"/>
  <c r="B46" i="41"/>
  <c r="S45" i="41"/>
  <c r="Q45" i="41"/>
  <c r="I45" i="41"/>
  <c r="J45" i="41" s="1"/>
  <c r="B45" i="41"/>
  <c r="S44" i="41"/>
  <c r="Q44" i="41"/>
  <c r="I44" i="41"/>
  <c r="J44" i="41" s="1"/>
  <c r="B44" i="41"/>
  <c r="S43" i="41"/>
  <c r="Q43" i="41"/>
  <c r="I43" i="41"/>
  <c r="J43" i="41" s="1"/>
  <c r="B43" i="41"/>
  <c r="S42" i="41"/>
  <c r="Q42" i="41"/>
  <c r="I42" i="41"/>
  <c r="J42" i="41" s="1"/>
  <c r="B42" i="41"/>
  <c r="S41" i="41"/>
  <c r="Q41" i="41"/>
  <c r="I41" i="41"/>
  <c r="J41" i="41" s="1"/>
  <c r="B41" i="41"/>
  <c r="S40" i="41"/>
  <c r="Q40" i="41"/>
  <c r="I40" i="41"/>
  <c r="J40" i="41" s="1"/>
  <c r="B40" i="41"/>
  <c r="S39" i="41"/>
  <c r="Q39" i="41"/>
  <c r="I39" i="41"/>
  <c r="J39" i="41" s="1"/>
  <c r="B39" i="41"/>
  <c r="S38" i="41"/>
  <c r="Q38" i="41"/>
  <c r="I38" i="41"/>
  <c r="J38" i="41" s="1"/>
  <c r="B38" i="41"/>
  <c r="S37" i="41"/>
  <c r="Q37" i="41"/>
  <c r="I37" i="41"/>
  <c r="J37" i="41" s="1"/>
  <c r="B37" i="41"/>
  <c r="S36" i="41"/>
  <c r="Q36" i="41"/>
  <c r="I36" i="41"/>
  <c r="J36" i="41" s="1"/>
  <c r="B36" i="41"/>
  <c r="S35" i="41"/>
  <c r="Q35" i="41"/>
  <c r="I35" i="41"/>
  <c r="J35" i="41" s="1"/>
  <c r="B35" i="41"/>
  <c r="S34" i="41"/>
  <c r="Q34" i="41"/>
  <c r="I34" i="41"/>
  <c r="J34" i="41" s="1"/>
  <c r="B34" i="41"/>
  <c r="S33" i="41"/>
  <c r="Q33" i="41"/>
  <c r="I33" i="41"/>
  <c r="J33" i="41" s="1"/>
  <c r="B33" i="41"/>
  <c r="S32" i="41"/>
  <c r="Q32" i="41"/>
  <c r="I32" i="41"/>
  <c r="J32" i="41" s="1"/>
  <c r="B32" i="41"/>
  <c r="S31" i="41"/>
  <c r="Q31" i="41"/>
  <c r="I31" i="41"/>
  <c r="J31" i="41" s="1"/>
  <c r="B31" i="41"/>
  <c r="S30" i="41"/>
  <c r="Q30" i="41"/>
  <c r="I30" i="41"/>
  <c r="J30" i="41" s="1"/>
  <c r="B30" i="41"/>
  <c r="S29" i="41"/>
  <c r="Q29" i="41"/>
  <c r="I29" i="41"/>
  <c r="J29" i="41" s="1"/>
  <c r="B29" i="41"/>
  <c r="S28" i="41"/>
  <c r="Q28" i="41"/>
  <c r="I28" i="41"/>
  <c r="J28" i="41" s="1"/>
  <c r="B28" i="41"/>
  <c r="S27" i="41"/>
  <c r="Q27" i="41"/>
  <c r="I27" i="41"/>
  <c r="J27" i="41" s="1"/>
  <c r="B27" i="41"/>
  <c r="S26" i="41"/>
  <c r="Q26" i="41"/>
  <c r="I26" i="41"/>
  <c r="J26" i="41" s="1"/>
  <c r="B26" i="41"/>
  <c r="S25" i="41"/>
  <c r="Q25" i="41"/>
  <c r="I25" i="41"/>
  <c r="J25" i="41" s="1"/>
  <c r="B25" i="41"/>
  <c r="S24" i="41"/>
  <c r="Q24" i="41"/>
  <c r="I24" i="41"/>
  <c r="J24" i="41" s="1"/>
  <c r="B24" i="41"/>
  <c r="S23" i="41"/>
  <c r="Q23" i="41"/>
  <c r="I23" i="41"/>
  <c r="J23" i="41" s="1"/>
  <c r="B23" i="41"/>
  <c r="S22" i="41"/>
  <c r="Q22" i="41"/>
  <c r="I22" i="41"/>
  <c r="J22" i="41" s="1"/>
  <c r="B22" i="41"/>
  <c r="S21" i="41"/>
  <c r="Q21" i="41"/>
  <c r="I21" i="41"/>
  <c r="J21" i="41" s="1"/>
  <c r="B21" i="41"/>
  <c r="S20" i="41"/>
  <c r="Q20" i="41"/>
  <c r="I20" i="41"/>
  <c r="J20" i="41" s="1"/>
  <c r="B20" i="41"/>
  <c r="S19" i="41"/>
  <c r="Q19" i="41"/>
  <c r="I19" i="41"/>
  <c r="B19" i="41"/>
  <c r="U39" i="41"/>
  <c r="C15" i="41"/>
  <c r="C14" i="41"/>
  <c r="C11" i="41"/>
  <c r="E3" i="41"/>
  <c r="J50" i="46" l="1"/>
  <c r="U19" i="45"/>
  <c r="J19" i="49"/>
  <c r="J50" i="49" s="1"/>
  <c r="I50" i="50"/>
  <c r="I50" i="48"/>
  <c r="J19" i="43"/>
  <c r="J50" i="43" s="1"/>
  <c r="I50" i="51"/>
  <c r="J50" i="51"/>
  <c r="I50" i="46"/>
  <c r="J50" i="45"/>
  <c r="I50" i="45"/>
  <c r="U24" i="41"/>
  <c r="U32" i="41"/>
  <c r="U20" i="41"/>
  <c r="U28" i="41"/>
  <c r="U36" i="41"/>
  <c r="U39" i="47"/>
  <c r="U36" i="47"/>
  <c r="U32" i="47"/>
  <c r="U28" i="47"/>
  <c r="U24" i="47"/>
  <c r="U20" i="47"/>
  <c r="U26" i="47"/>
  <c r="U34" i="47"/>
  <c r="U37" i="44"/>
  <c r="U29" i="44"/>
  <c r="U21" i="44"/>
  <c r="U33" i="44"/>
  <c r="U22" i="47"/>
  <c r="U30" i="47"/>
  <c r="U38" i="47"/>
  <c r="U22" i="41"/>
  <c r="U26" i="41"/>
  <c r="U30" i="41"/>
  <c r="U34" i="41"/>
  <c r="U38" i="41"/>
  <c r="U38" i="42"/>
  <c r="U36" i="42"/>
  <c r="U34" i="42"/>
  <c r="U32" i="42"/>
  <c r="U30" i="42"/>
  <c r="U28" i="42"/>
  <c r="U26" i="42"/>
  <c r="U24" i="42"/>
  <c r="U22" i="42"/>
  <c r="U20" i="42"/>
  <c r="U23" i="42"/>
  <c r="U27" i="42"/>
  <c r="U31" i="42"/>
  <c r="U35" i="42"/>
  <c r="U39" i="42"/>
  <c r="U21" i="42"/>
  <c r="U25" i="42"/>
  <c r="U29" i="42"/>
  <c r="U33" i="42"/>
  <c r="U37" i="42"/>
  <c r="U38" i="44"/>
  <c r="U36" i="44"/>
  <c r="U34" i="44"/>
  <c r="U32" i="44"/>
  <c r="U30" i="44"/>
  <c r="U28" i="44"/>
  <c r="U26" i="44"/>
  <c r="U24" i="44"/>
  <c r="U22" i="44"/>
  <c r="U20" i="44"/>
  <c r="U23" i="44"/>
  <c r="U27" i="44"/>
  <c r="U31" i="44"/>
  <c r="U35" i="44"/>
  <c r="U39" i="44"/>
  <c r="U21" i="41"/>
  <c r="U23" i="41"/>
  <c r="U25" i="41"/>
  <c r="U27" i="41"/>
  <c r="U29" i="41"/>
  <c r="U31" i="41"/>
  <c r="U33" i="41"/>
  <c r="U35" i="41"/>
  <c r="U37" i="41"/>
  <c r="U21" i="47"/>
  <c r="U23" i="47"/>
  <c r="U25" i="47"/>
  <c r="U27" i="47"/>
  <c r="U29" i="47"/>
  <c r="U31" i="47"/>
  <c r="U33" i="47"/>
  <c r="U35" i="47"/>
  <c r="U37" i="47"/>
  <c r="U19" i="51"/>
  <c r="U20" i="51"/>
  <c r="U21" i="51"/>
  <c r="U22" i="51"/>
  <c r="U23" i="51"/>
  <c r="U24" i="51"/>
  <c r="U25" i="51"/>
  <c r="U26" i="51"/>
  <c r="U27" i="51"/>
  <c r="U28" i="51"/>
  <c r="U29" i="51"/>
  <c r="U30" i="51"/>
  <c r="U31" i="51"/>
  <c r="U32" i="51"/>
  <c r="U33" i="51"/>
  <c r="U34" i="51"/>
  <c r="U35" i="51"/>
  <c r="U36" i="51"/>
  <c r="U37" i="51"/>
  <c r="U38" i="51"/>
  <c r="U39" i="51"/>
  <c r="U40" i="51"/>
  <c r="U41" i="51"/>
  <c r="U42" i="51"/>
  <c r="U43" i="51"/>
  <c r="U44" i="51"/>
  <c r="U45" i="51"/>
  <c r="U46" i="51"/>
  <c r="U47" i="51"/>
  <c r="U48" i="51"/>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20" i="49"/>
  <c r="U21" i="49"/>
  <c r="U22" i="49"/>
  <c r="U23" i="49"/>
  <c r="U24" i="49"/>
  <c r="U25" i="49"/>
  <c r="U26" i="49"/>
  <c r="U27" i="49"/>
  <c r="U28" i="49"/>
  <c r="U29" i="49"/>
  <c r="U30" i="49"/>
  <c r="U31" i="49"/>
  <c r="U32" i="49"/>
  <c r="U33" i="49"/>
  <c r="U34" i="49"/>
  <c r="U35" i="49"/>
  <c r="U36" i="49"/>
  <c r="U37" i="49"/>
  <c r="U38" i="49"/>
  <c r="U39" i="49"/>
  <c r="U40" i="49"/>
  <c r="U41" i="49"/>
  <c r="U42" i="49"/>
  <c r="U43" i="49"/>
  <c r="U44" i="49"/>
  <c r="U45" i="49"/>
  <c r="U46" i="49"/>
  <c r="U47" i="49"/>
  <c r="U48" i="49"/>
  <c r="U19" i="48"/>
  <c r="U20" i="48"/>
  <c r="U21" i="48"/>
  <c r="U22" i="48"/>
  <c r="U23" i="48"/>
  <c r="U24" i="48"/>
  <c r="U25" i="48"/>
  <c r="U26" i="48"/>
  <c r="U27" i="48"/>
  <c r="U28" i="48"/>
  <c r="U29" i="48"/>
  <c r="U30" i="48"/>
  <c r="U31" i="48"/>
  <c r="U32" i="48"/>
  <c r="U33" i="48"/>
  <c r="U34" i="48"/>
  <c r="U35" i="48"/>
  <c r="U36" i="48"/>
  <c r="U37" i="48"/>
  <c r="U38" i="48"/>
  <c r="U39" i="48"/>
  <c r="U40" i="48"/>
  <c r="U41" i="48"/>
  <c r="U42" i="48"/>
  <c r="U43" i="48"/>
  <c r="U44" i="48"/>
  <c r="U45" i="48"/>
  <c r="U46" i="48"/>
  <c r="U47" i="48"/>
  <c r="U48" i="48"/>
  <c r="U49" i="47"/>
  <c r="U48" i="47"/>
  <c r="U47" i="47"/>
  <c r="U46" i="47"/>
  <c r="U45" i="47"/>
  <c r="U44" i="47"/>
  <c r="U43" i="47"/>
  <c r="U42" i="47"/>
  <c r="U41" i="47"/>
  <c r="U40" i="47"/>
  <c r="J19" i="47"/>
  <c r="I50" i="47"/>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20" i="45"/>
  <c r="U21" i="45"/>
  <c r="U22" i="45"/>
  <c r="U23" i="45"/>
  <c r="U24" i="45"/>
  <c r="U25" i="45"/>
  <c r="U26" i="45"/>
  <c r="U27" i="45"/>
  <c r="U28" i="45"/>
  <c r="U29" i="45"/>
  <c r="U30" i="45"/>
  <c r="U31" i="45"/>
  <c r="U32" i="45"/>
  <c r="U33" i="45"/>
  <c r="U34" i="45"/>
  <c r="U35" i="45"/>
  <c r="U36" i="45"/>
  <c r="U37" i="45"/>
  <c r="U38" i="45"/>
  <c r="U39" i="45"/>
  <c r="U40" i="45"/>
  <c r="U41" i="45"/>
  <c r="U42" i="45"/>
  <c r="U43" i="45"/>
  <c r="U44" i="45"/>
  <c r="U45" i="45"/>
  <c r="U46" i="45"/>
  <c r="U47" i="45"/>
  <c r="U48" i="45"/>
  <c r="U49" i="44"/>
  <c r="U48" i="44"/>
  <c r="U47" i="44"/>
  <c r="U46" i="44"/>
  <c r="U45" i="44"/>
  <c r="U44" i="44"/>
  <c r="U43" i="44"/>
  <c r="U42" i="44"/>
  <c r="U41" i="44"/>
  <c r="U40" i="44"/>
  <c r="J19" i="44"/>
  <c r="I50" i="44"/>
  <c r="U19" i="43"/>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2"/>
  <c r="U48" i="42"/>
  <c r="U47" i="42"/>
  <c r="U46" i="42"/>
  <c r="U45" i="42"/>
  <c r="U44" i="42"/>
  <c r="U43" i="42"/>
  <c r="U42" i="42"/>
  <c r="U41" i="42"/>
  <c r="U40" i="42"/>
  <c r="J19" i="42"/>
  <c r="I50" i="42"/>
  <c r="U49" i="41"/>
  <c r="U48" i="41"/>
  <c r="U47" i="41"/>
  <c r="U46" i="41"/>
  <c r="U45" i="41"/>
  <c r="U44" i="41"/>
  <c r="U43" i="41"/>
  <c r="U42" i="41"/>
  <c r="U41" i="41"/>
  <c r="U40" i="41"/>
  <c r="J19" i="41"/>
  <c r="I50" i="41"/>
  <c r="E3" i="27"/>
  <c r="C11" i="27"/>
  <c r="I21" i="27"/>
  <c r="I19" i="27"/>
  <c r="J19" i="27" s="1"/>
  <c r="U19" i="27" s="1"/>
  <c r="U19" i="49" l="1"/>
  <c r="U50" i="49" s="1"/>
  <c r="U50" i="51"/>
  <c r="U50" i="50"/>
  <c r="U50" i="48"/>
  <c r="J50" i="47"/>
  <c r="U19" i="47"/>
  <c r="U50" i="46"/>
  <c r="U50" i="45"/>
  <c r="J50" i="44"/>
  <c r="U19" i="44"/>
  <c r="U50" i="43"/>
  <c r="J50" i="42"/>
  <c r="U19" i="42"/>
  <c r="J50" i="41"/>
  <c r="U19" i="41"/>
  <c r="E41" i="26"/>
  <c r="C41" i="26"/>
  <c r="D38" i="26"/>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19" i="27"/>
  <c r="U50" i="47" l="1"/>
  <c r="U50" i="44"/>
  <c r="U50" i="42"/>
  <c r="U50" i="41"/>
  <c r="B19" i="10"/>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46" i="26" l="1"/>
  <c r="B48" i="26" s="1"/>
  <c r="C34" i="26"/>
  <c r="U4" i="47" l="1"/>
  <c r="U4" i="46"/>
  <c r="U4" i="41"/>
  <c r="U4" i="51"/>
  <c r="U4" i="50"/>
  <c r="U4" i="49"/>
  <c r="U4" i="48"/>
  <c r="U4" i="44"/>
  <c r="U4" i="43"/>
  <c r="U4" i="45"/>
  <c r="U4" i="42"/>
  <c r="C10" i="39" l="1"/>
  <c r="E3" i="10"/>
  <c r="C15" i="27"/>
  <c r="C14" i="27"/>
  <c r="C16" i="39"/>
  <c r="C11" i="39"/>
  <c r="C19" i="39"/>
  <c r="C18" i="39"/>
  <c r="C17" i="39"/>
  <c r="C15" i="39"/>
  <c r="C9" i="39"/>
  <c r="C8" i="39"/>
  <c r="C4" i="39"/>
  <c r="C3" i="39"/>
  <c r="B56" i="26" l="1"/>
  <c r="B54" i="26"/>
  <c r="B52" i="26"/>
  <c r="U8" i="27" s="1"/>
  <c r="B50" i="26"/>
  <c r="U6" i="27" s="1"/>
  <c r="V19" i="27" s="1"/>
  <c r="Q19" i="27"/>
  <c r="U12" i="41" l="1"/>
  <c r="U12" i="27"/>
  <c r="U6" i="50"/>
  <c r="U6" i="48"/>
  <c r="U6" i="46"/>
  <c r="U6" i="45"/>
  <c r="U6" i="43"/>
  <c r="U6" i="42"/>
  <c r="U6" i="41"/>
  <c r="U6" i="51"/>
  <c r="U6" i="44"/>
  <c r="U6" i="49"/>
  <c r="U6" i="47"/>
  <c r="U10" i="51"/>
  <c r="U10" i="49"/>
  <c r="U10" i="47"/>
  <c r="U10" i="44"/>
  <c r="U10" i="50"/>
  <c r="U10" i="45"/>
  <c r="U10" i="43"/>
  <c r="U10" i="48"/>
  <c r="U10" i="46"/>
  <c r="U10" i="42"/>
  <c r="U10" i="41"/>
  <c r="U12" i="51"/>
  <c r="U12" i="49"/>
  <c r="U12" i="47"/>
  <c r="U12" i="44"/>
  <c r="U12" i="50"/>
  <c r="U12" i="45"/>
  <c r="U12" i="43"/>
  <c r="U12" i="48"/>
  <c r="U12" i="46"/>
  <c r="U12" i="42"/>
  <c r="U8" i="47"/>
  <c r="U2" i="47" s="1"/>
  <c r="U8" i="46"/>
  <c r="U2" i="46" s="1"/>
  <c r="U8" i="41"/>
  <c r="U2" i="41" s="1"/>
  <c r="U8" i="51"/>
  <c r="U2" i="51" s="1"/>
  <c r="U8" i="50"/>
  <c r="U2" i="50" s="1"/>
  <c r="U8" i="49"/>
  <c r="U2" i="49" s="1"/>
  <c r="U8" i="48"/>
  <c r="U2" i="48" s="1"/>
  <c r="U8" i="44"/>
  <c r="U2" i="44" s="1"/>
  <c r="U8" i="43"/>
  <c r="U2" i="43" s="1"/>
  <c r="U8" i="45"/>
  <c r="U2" i="45" s="1"/>
  <c r="U8" i="42"/>
  <c r="U2" i="42" s="1"/>
  <c r="U4" i="27"/>
  <c r="U2" i="27" s="1"/>
  <c r="V30" i="49" l="1"/>
  <c r="W30" i="49" s="1"/>
  <c r="V29" i="49"/>
  <c r="W29" i="49" s="1"/>
  <c r="V28" i="49"/>
  <c r="W28" i="49" s="1"/>
  <c r="V27" i="49"/>
  <c r="W27" i="49" s="1"/>
  <c r="V26" i="49"/>
  <c r="W26" i="49" s="1"/>
  <c r="V25" i="49"/>
  <c r="W25" i="49" s="1"/>
  <c r="V24" i="49"/>
  <c r="W24" i="49" s="1"/>
  <c r="V23" i="49"/>
  <c r="W23" i="49" s="1"/>
  <c r="V22" i="49"/>
  <c r="W22" i="49" s="1"/>
  <c r="V21" i="49"/>
  <c r="W21" i="49" s="1"/>
  <c r="V20" i="49"/>
  <c r="W20" i="49" s="1"/>
  <c r="V19" i="49"/>
  <c r="W19" i="49" s="1"/>
  <c r="V49" i="49"/>
  <c r="W49" i="49" s="1"/>
  <c r="V47" i="49"/>
  <c r="W47" i="49" s="1"/>
  <c r="V45" i="49"/>
  <c r="W45" i="49" s="1"/>
  <c r="V43" i="49"/>
  <c r="W43" i="49" s="1"/>
  <c r="V41" i="49"/>
  <c r="W41" i="49" s="1"/>
  <c r="V39" i="49"/>
  <c r="W39" i="49" s="1"/>
  <c r="V37" i="49"/>
  <c r="W37" i="49" s="1"/>
  <c r="V35" i="49"/>
  <c r="W35" i="49" s="1"/>
  <c r="V33" i="49"/>
  <c r="W33" i="49" s="1"/>
  <c r="V31" i="49"/>
  <c r="W31" i="49" s="1"/>
  <c r="V48" i="49"/>
  <c r="W48" i="49" s="1"/>
  <c r="V44" i="49"/>
  <c r="W44" i="49" s="1"/>
  <c r="V40" i="49"/>
  <c r="W40" i="49" s="1"/>
  <c r="V36" i="49"/>
  <c r="W36" i="49" s="1"/>
  <c r="V32" i="49"/>
  <c r="V46" i="49"/>
  <c r="W46" i="49" s="1"/>
  <c r="V42" i="49"/>
  <c r="W42" i="49" s="1"/>
  <c r="V38" i="49"/>
  <c r="W38" i="49" s="1"/>
  <c r="V34" i="49"/>
  <c r="W34" i="49" s="1"/>
  <c r="V30" i="51"/>
  <c r="W30" i="51" s="1"/>
  <c r="V29" i="51"/>
  <c r="W29" i="51" s="1"/>
  <c r="V28" i="51"/>
  <c r="W28" i="51" s="1"/>
  <c r="V27" i="51"/>
  <c r="W27" i="51" s="1"/>
  <c r="V26" i="51"/>
  <c r="W26" i="51" s="1"/>
  <c r="V25" i="51"/>
  <c r="W25" i="51" s="1"/>
  <c r="V24" i="51"/>
  <c r="W24" i="51" s="1"/>
  <c r="V23" i="51"/>
  <c r="W23" i="51" s="1"/>
  <c r="V22" i="51"/>
  <c r="W22" i="51" s="1"/>
  <c r="V21" i="51"/>
  <c r="W21" i="51" s="1"/>
  <c r="V20" i="51"/>
  <c r="W20" i="51" s="1"/>
  <c r="V19" i="51"/>
  <c r="W19" i="51" s="1"/>
  <c r="V49" i="51"/>
  <c r="W49" i="51" s="1"/>
  <c r="V47" i="51"/>
  <c r="W47" i="51" s="1"/>
  <c r="V45" i="51"/>
  <c r="W45" i="51" s="1"/>
  <c r="V43" i="51"/>
  <c r="W43" i="51" s="1"/>
  <c r="V41" i="51"/>
  <c r="W41" i="51" s="1"/>
  <c r="V39" i="51"/>
  <c r="W39" i="51" s="1"/>
  <c r="V37" i="51"/>
  <c r="W37" i="51" s="1"/>
  <c r="V35" i="51"/>
  <c r="W35" i="51" s="1"/>
  <c r="V33" i="51"/>
  <c r="W33" i="51" s="1"/>
  <c r="V31" i="51"/>
  <c r="W31" i="51" s="1"/>
  <c r="V46" i="51"/>
  <c r="W46" i="51" s="1"/>
  <c r="V42" i="51"/>
  <c r="W42" i="51" s="1"/>
  <c r="V38" i="51"/>
  <c r="W38" i="51" s="1"/>
  <c r="V34" i="51"/>
  <c r="W34" i="51" s="1"/>
  <c r="V48" i="51"/>
  <c r="W48" i="51" s="1"/>
  <c r="V44" i="51"/>
  <c r="W44" i="51" s="1"/>
  <c r="V40" i="51"/>
  <c r="W40" i="51" s="1"/>
  <c r="V36" i="51"/>
  <c r="W36" i="51" s="1"/>
  <c r="V32" i="51"/>
  <c r="V48" i="42"/>
  <c r="W48" i="42" s="1"/>
  <c r="V19" i="42"/>
  <c r="V21" i="42"/>
  <c r="W21" i="42" s="1"/>
  <c r="V23" i="42"/>
  <c r="W23" i="42" s="1"/>
  <c r="V25" i="42"/>
  <c r="W25" i="42" s="1"/>
  <c r="V27" i="42"/>
  <c r="W27" i="42" s="1"/>
  <c r="V29" i="42"/>
  <c r="W29" i="42" s="1"/>
  <c r="V31" i="42"/>
  <c r="W31" i="42" s="1"/>
  <c r="V33" i="42"/>
  <c r="W33" i="42" s="1"/>
  <c r="V35" i="42"/>
  <c r="W35" i="42" s="1"/>
  <c r="V37" i="42"/>
  <c r="W37" i="42" s="1"/>
  <c r="V39" i="42"/>
  <c r="W39" i="42" s="1"/>
  <c r="V41" i="42"/>
  <c r="W41" i="42" s="1"/>
  <c r="V43" i="42"/>
  <c r="W43" i="42" s="1"/>
  <c r="V45" i="42"/>
  <c r="W45" i="42" s="1"/>
  <c r="V47" i="42"/>
  <c r="W47" i="42" s="1"/>
  <c r="V20" i="42"/>
  <c r="W20" i="42" s="1"/>
  <c r="V24" i="42"/>
  <c r="W24" i="42" s="1"/>
  <c r="V28" i="42"/>
  <c r="W28" i="42" s="1"/>
  <c r="V32" i="42"/>
  <c r="W32" i="42" s="1"/>
  <c r="V36" i="42"/>
  <c r="W36" i="42" s="1"/>
  <c r="V40" i="42"/>
  <c r="W40" i="42" s="1"/>
  <c r="V44" i="42"/>
  <c r="W44" i="42" s="1"/>
  <c r="V49" i="42"/>
  <c r="W49" i="42" s="1"/>
  <c r="V22" i="42"/>
  <c r="W22" i="42" s="1"/>
  <c r="V26" i="42"/>
  <c r="W26" i="42" s="1"/>
  <c r="V30" i="42"/>
  <c r="W30" i="42" s="1"/>
  <c r="V34" i="42"/>
  <c r="W34" i="42" s="1"/>
  <c r="V38" i="42"/>
  <c r="W38" i="42" s="1"/>
  <c r="V42" i="42"/>
  <c r="W42" i="42" s="1"/>
  <c r="V46" i="42"/>
  <c r="W46" i="42" s="1"/>
  <c r="V49" i="45"/>
  <c r="W49" i="45" s="1"/>
  <c r="V30" i="45"/>
  <c r="W30" i="45" s="1"/>
  <c r="V29" i="45"/>
  <c r="W29" i="45" s="1"/>
  <c r="V28" i="45"/>
  <c r="W28" i="45" s="1"/>
  <c r="V27" i="45"/>
  <c r="W27" i="45" s="1"/>
  <c r="V26" i="45"/>
  <c r="W26" i="45" s="1"/>
  <c r="V25" i="45"/>
  <c r="W25" i="45" s="1"/>
  <c r="V24" i="45"/>
  <c r="W24" i="45" s="1"/>
  <c r="V23" i="45"/>
  <c r="W23" i="45" s="1"/>
  <c r="V22" i="45"/>
  <c r="W22" i="45" s="1"/>
  <c r="V21" i="45"/>
  <c r="W21" i="45" s="1"/>
  <c r="V20" i="45"/>
  <c r="W20" i="45" s="1"/>
  <c r="V19" i="45"/>
  <c r="V47" i="45"/>
  <c r="W47" i="45" s="1"/>
  <c r="V45" i="45"/>
  <c r="W45" i="45" s="1"/>
  <c r="V43" i="45"/>
  <c r="W43" i="45" s="1"/>
  <c r="V41" i="45"/>
  <c r="W41" i="45" s="1"/>
  <c r="V39" i="45"/>
  <c r="W39" i="45" s="1"/>
  <c r="V37" i="45"/>
  <c r="W37" i="45" s="1"/>
  <c r="V35" i="45"/>
  <c r="W35" i="45" s="1"/>
  <c r="V33" i="45"/>
  <c r="W33" i="45" s="1"/>
  <c r="V31" i="45"/>
  <c r="W31" i="45" s="1"/>
  <c r="V46" i="45"/>
  <c r="W46" i="45" s="1"/>
  <c r="V42" i="45"/>
  <c r="W42" i="45" s="1"/>
  <c r="V38" i="45"/>
  <c r="W38" i="45" s="1"/>
  <c r="V34" i="45"/>
  <c r="W34" i="45" s="1"/>
  <c r="V48" i="45"/>
  <c r="W48" i="45" s="1"/>
  <c r="V44" i="45"/>
  <c r="W44" i="45" s="1"/>
  <c r="V40" i="45"/>
  <c r="W40" i="45" s="1"/>
  <c r="V36" i="45"/>
  <c r="W36" i="45" s="1"/>
  <c r="V32" i="45"/>
  <c r="W32" i="45" s="1"/>
  <c r="V30" i="48"/>
  <c r="W30" i="48" s="1"/>
  <c r="V29" i="48"/>
  <c r="W29" i="48" s="1"/>
  <c r="V28" i="48"/>
  <c r="W28" i="48" s="1"/>
  <c r="V27" i="48"/>
  <c r="W27" i="48" s="1"/>
  <c r="V26" i="48"/>
  <c r="W26" i="48" s="1"/>
  <c r="V25" i="48"/>
  <c r="W25" i="48" s="1"/>
  <c r="V24" i="48"/>
  <c r="W24" i="48" s="1"/>
  <c r="V23" i="48"/>
  <c r="W23" i="48" s="1"/>
  <c r="V22" i="48"/>
  <c r="W22" i="48" s="1"/>
  <c r="V21" i="48"/>
  <c r="W21" i="48" s="1"/>
  <c r="V20" i="48"/>
  <c r="W20" i="48" s="1"/>
  <c r="V19" i="48"/>
  <c r="V48" i="48"/>
  <c r="W48" i="48" s="1"/>
  <c r="V46" i="48"/>
  <c r="W46" i="48" s="1"/>
  <c r="V44" i="48"/>
  <c r="W44" i="48" s="1"/>
  <c r="V42" i="48"/>
  <c r="W42" i="48" s="1"/>
  <c r="V40" i="48"/>
  <c r="W40" i="48" s="1"/>
  <c r="V38" i="48"/>
  <c r="W38" i="48" s="1"/>
  <c r="V36" i="48"/>
  <c r="W36" i="48" s="1"/>
  <c r="V34" i="48"/>
  <c r="W34" i="48" s="1"/>
  <c r="V32" i="48"/>
  <c r="W32" i="48" s="1"/>
  <c r="V47" i="48"/>
  <c r="W47" i="48" s="1"/>
  <c r="V43" i="48"/>
  <c r="W43" i="48" s="1"/>
  <c r="V39" i="48"/>
  <c r="W39" i="48" s="1"/>
  <c r="V35" i="48"/>
  <c r="W35" i="48" s="1"/>
  <c r="V31" i="48"/>
  <c r="W31" i="48" s="1"/>
  <c r="V49" i="48"/>
  <c r="W49" i="48" s="1"/>
  <c r="V45" i="48"/>
  <c r="W45" i="48" s="1"/>
  <c r="V41" i="48"/>
  <c r="W41" i="48" s="1"/>
  <c r="V37" i="48"/>
  <c r="W37" i="48" s="1"/>
  <c r="V33" i="48"/>
  <c r="W33" i="48" s="1"/>
  <c r="V48" i="47"/>
  <c r="W48" i="47" s="1"/>
  <c r="V19" i="47"/>
  <c r="V21" i="47"/>
  <c r="W21" i="47" s="1"/>
  <c r="V23" i="47"/>
  <c r="W23" i="47" s="1"/>
  <c r="V25" i="47"/>
  <c r="W25" i="47" s="1"/>
  <c r="V27" i="47"/>
  <c r="W27" i="47" s="1"/>
  <c r="V29" i="47"/>
  <c r="W29" i="47" s="1"/>
  <c r="V31" i="47"/>
  <c r="W31" i="47" s="1"/>
  <c r="V33" i="47"/>
  <c r="W33" i="47" s="1"/>
  <c r="V35" i="47"/>
  <c r="W35" i="47" s="1"/>
  <c r="V37" i="47"/>
  <c r="W37" i="47" s="1"/>
  <c r="V39" i="47"/>
  <c r="W39" i="47" s="1"/>
  <c r="V41" i="47"/>
  <c r="W41" i="47" s="1"/>
  <c r="V43" i="47"/>
  <c r="W43" i="47" s="1"/>
  <c r="V45" i="47"/>
  <c r="W45" i="47" s="1"/>
  <c r="V47" i="47"/>
  <c r="W47" i="47" s="1"/>
  <c r="V22" i="47"/>
  <c r="W22" i="47" s="1"/>
  <c r="V26" i="47"/>
  <c r="W26" i="47" s="1"/>
  <c r="V30" i="47"/>
  <c r="W30" i="47" s="1"/>
  <c r="V34" i="47"/>
  <c r="W34" i="47" s="1"/>
  <c r="V38" i="47"/>
  <c r="W38" i="47" s="1"/>
  <c r="V42" i="47"/>
  <c r="W42" i="47" s="1"/>
  <c r="V46" i="47"/>
  <c r="W46" i="47" s="1"/>
  <c r="V49" i="47"/>
  <c r="W49" i="47" s="1"/>
  <c r="V20" i="47"/>
  <c r="W20" i="47" s="1"/>
  <c r="V24" i="47"/>
  <c r="W24" i="47" s="1"/>
  <c r="V28" i="47"/>
  <c r="W28" i="47" s="1"/>
  <c r="V32" i="47"/>
  <c r="W32" i="47" s="1"/>
  <c r="V36" i="47"/>
  <c r="W36" i="47" s="1"/>
  <c r="V40" i="47"/>
  <c r="W40" i="47" s="1"/>
  <c r="V44" i="47"/>
  <c r="W44" i="47" s="1"/>
  <c r="V48" i="44"/>
  <c r="W48" i="44" s="1"/>
  <c r="V49" i="44"/>
  <c r="W49" i="44" s="1"/>
  <c r="V20" i="44"/>
  <c r="W20" i="44" s="1"/>
  <c r="V22" i="44"/>
  <c r="W22" i="44" s="1"/>
  <c r="V24" i="44"/>
  <c r="W24" i="44" s="1"/>
  <c r="V26" i="44"/>
  <c r="W26" i="44" s="1"/>
  <c r="V28" i="44"/>
  <c r="W28" i="44" s="1"/>
  <c r="V30" i="44"/>
  <c r="W30" i="44" s="1"/>
  <c r="V32" i="44"/>
  <c r="W32" i="44" s="1"/>
  <c r="V34" i="44"/>
  <c r="W34" i="44" s="1"/>
  <c r="V36" i="44"/>
  <c r="W36" i="44" s="1"/>
  <c r="V38" i="44"/>
  <c r="W38" i="44" s="1"/>
  <c r="V40" i="44"/>
  <c r="W40" i="44" s="1"/>
  <c r="V42" i="44"/>
  <c r="W42" i="44" s="1"/>
  <c r="V44" i="44"/>
  <c r="W44" i="44" s="1"/>
  <c r="V46" i="44"/>
  <c r="W46" i="44" s="1"/>
  <c r="V19" i="44"/>
  <c r="V23" i="44"/>
  <c r="W23" i="44" s="1"/>
  <c r="V27" i="44"/>
  <c r="W27" i="44" s="1"/>
  <c r="V31" i="44"/>
  <c r="W31" i="44" s="1"/>
  <c r="V35" i="44"/>
  <c r="W35" i="44" s="1"/>
  <c r="V39" i="44"/>
  <c r="W39" i="44" s="1"/>
  <c r="V43" i="44"/>
  <c r="W43" i="44" s="1"/>
  <c r="V47" i="44"/>
  <c r="W47" i="44" s="1"/>
  <c r="V21" i="44"/>
  <c r="W21" i="44" s="1"/>
  <c r="V25" i="44"/>
  <c r="W25" i="44" s="1"/>
  <c r="V29" i="44"/>
  <c r="W29" i="44" s="1"/>
  <c r="V33" i="44"/>
  <c r="W33" i="44" s="1"/>
  <c r="V37" i="44"/>
  <c r="W37" i="44" s="1"/>
  <c r="V41" i="44"/>
  <c r="W41" i="44" s="1"/>
  <c r="V45" i="44"/>
  <c r="W45" i="44" s="1"/>
  <c r="V48" i="41"/>
  <c r="W48" i="41" s="1"/>
  <c r="V49" i="41"/>
  <c r="W49" i="41" s="1"/>
  <c r="V19" i="41"/>
  <c r="V21" i="41"/>
  <c r="W21" i="41" s="1"/>
  <c r="V23" i="41"/>
  <c r="W23" i="41" s="1"/>
  <c r="V25" i="41"/>
  <c r="W25" i="41" s="1"/>
  <c r="V27" i="41"/>
  <c r="W27" i="41" s="1"/>
  <c r="V29" i="41"/>
  <c r="W29" i="41" s="1"/>
  <c r="V31" i="41"/>
  <c r="W31" i="41" s="1"/>
  <c r="V33" i="41"/>
  <c r="W33" i="41" s="1"/>
  <c r="V35" i="41"/>
  <c r="W35" i="41" s="1"/>
  <c r="V37" i="41"/>
  <c r="W37" i="41" s="1"/>
  <c r="V39" i="41"/>
  <c r="W39" i="41" s="1"/>
  <c r="V41" i="41"/>
  <c r="W41" i="41" s="1"/>
  <c r="V43" i="41"/>
  <c r="W43" i="41" s="1"/>
  <c r="V45" i="41"/>
  <c r="W45" i="41" s="1"/>
  <c r="V47" i="41"/>
  <c r="W47" i="41" s="1"/>
  <c r="V20" i="41"/>
  <c r="W20" i="41" s="1"/>
  <c r="V22" i="41"/>
  <c r="W22" i="41" s="1"/>
  <c r="V24" i="41"/>
  <c r="W24" i="41" s="1"/>
  <c r="V26" i="41"/>
  <c r="W26" i="41" s="1"/>
  <c r="V28" i="41"/>
  <c r="W28" i="41" s="1"/>
  <c r="V30" i="41"/>
  <c r="W30" i="41" s="1"/>
  <c r="V32" i="41"/>
  <c r="W32" i="41" s="1"/>
  <c r="V34" i="41"/>
  <c r="W34" i="41" s="1"/>
  <c r="V36" i="41"/>
  <c r="W36" i="41" s="1"/>
  <c r="V38" i="41"/>
  <c r="W38" i="41" s="1"/>
  <c r="V40" i="41"/>
  <c r="W40" i="41" s="1"/>
  <c r="V42" i="41"/>
  <c r="W42" i="41" s="1"/>
  <c r="V44" i="41"/>
  <c r="W44" i="41" s="1"/>
  <c r="V46" i="41"/>
  <c r="W46" i="41" s="1"/>
  <c r="V30" i="43"/>
  <c r="W30" i="43" s="1"/>
  <c r="V29" i="43"/>
  <c r="W29" i="43" s="1"/>
  <c r="V28" i="43"/>
  <c r="W28" i="43" s="1"/>
  <c r="V27" i="43"/>
  <c r="W27" i="43" s="1"/>
  <c r="V26" i="43"/>
  <c r="W26" i="43" s="1"/>
  <c r="V25" i="43"/>
  <c r="W25" i="43" s="1"/>
  <c r="V24" i="43"/>
  <c r="W24" i="43" s="1"/>
  <c r="V23" i="43"/>
  <c r="W23" i="43" s="1"/>
  <c r="V22" i="43"/>
  <c r="W22" i="43" s="1"/>
  <c r="V21" i="43"/>
  <c r="W21" i="43" s="1"/>
  <c r="V20" i="43"/>
  <c r="W20" i="43" s="1"/>
  <c r="V19" i="43"/>
  <c r="W19" i="43" s="1"/>
  <c r="V49" i="43"/>
  <c r="W49" i="43" s="1"/>
  <c r="V47" i="43"/>
  <c r="W47" i="43" s="1"/>
  <c r="V45" i="43"/>
  <c r="W45" i="43" s="1"/>
  <c r="V43" i="43"/>
  <c r="W43" i="43" s="1"/>
  <c r="V41" i="43"/>
  <c r="W41" i="43" s="1"/>
  <c r="V39" i="43"/>
  <c r="W39" i="43" s="1"/>
  <c r="V37" i="43"/>
  <c r="W37" i="43" s="1"/>
  <c r="V35" i="43"/>
  <c r="W35" i="43" s="1"/>
  <c r="V33" i="43"/>
  <c r="W33" i="43" s="1"/>
  <c r="V31" i="43"/>
  <c r="W31" i="43" s="1"/>
  <c r="V46" i="43"/>
  <c r="W46" i="43" s="1"/>
  <c r="V42" i="43"/>
  <c r="W42" i="43" s="1"/>
  <c r="V38" i="43"/>
  <c r="W38" i="43" s="1"/>
  <c r="V34" i="43"/>
  <c r="W34" i="43" s="1"/>
  <c r="V48" i="43"/>
  <c r="W48" i="43" s="1"/>
  <c r="V44" i="43"/>
  <c r="W44" i="43" s="1"/>
  <c r="V40" i="43"/>
  <c r="W40" i="43" s="1"/>
  <c r="V36" i="43"/>
  <c r="W36" i="43" s="1"/>
  <c r="V32" i="43"/>
  <c r="V29" i="46"/>
  <c r="W29" i="46" s="1"/>
  <c r="V27" i="46"/>
  <c r="W27" i="46" s="1"/>
  <c r="V25" i="46"/>
  <c r="W25" i="46" s="1"/>
  <c r="V23" i="46"/>
  <c r="W23" i="46" s="1"/>
  <c r="V21" i="46"/>
  <c r="W21" i="46" s="1"/>
  <c r="V19" i="46"/>
  <c r="W19" i="46" s="1"/>
  <c r="V48" i="46"/>
  <c r="W48" i="46" s="1"/>
  <c r="V46" i="46"/>
  <c r="W46" i="46" s="1"/>
  <c r="V44" i="46"/>
  <c r="W44" i="46" s="1"/>
  <c r="V42" i="46"/>
  <c r="W42" i="46" s="1"/>
  <c r="V40" i="46"/>
  <c r="W40" i="46" s="1"/>
  <c r="V38" i="46"/>
  <c r="W38" i="46" s="1"/>
  <c r="V36" i="46"/>
  <c r="W36" i="46" s="1"/>
  <c r="V34" i="46"/>
  <c r="W34" i="46" s="1"/>
  <c r="V32" i="46"/>
  <c r="V28" i="46"/>
  <c r="W28" i="46" s="1"/>
  <c r="V24" i="46"/>
  <c r="W24" i="46" s="1"/>
  <c r="V20" i="46"/>
  <c r="W20" i="46" s="1"/>
  <c r="V47" i="46"/>
  <c r="W47" i="46" s="1"/>
  <c r="V43" i="46"/>
  <c r="W43" i="46" s="1"/>
  <c r="V39" i="46"/>
  <c r="W39" i="46" s="1"/>
  <c r="V35" i="46"/>
  <c r="W35" i="46" s="1"/>
  <c r="V31" i="46"/>
  <c r="W31" i="46" s="1"/>
  <c r="V30" i="46"/>
  <c r="W30" i="46" s="1"/>
  <c r="V26" i="46"/>
  <c r="W26" i="46" s="1"/>
  <c r="V22" i="46"/>
  <c r="W22" i="46" s="1"/>
  <c r="V49" i="46"/>
  <c r="W49" i="46" s="1"/>
  <c r="V45" i="46"/>
  <c r="W45" i="46" s="1"/>
  <c r="V41" i="46"/>
  <c r="W41" i="46" s="1"/>
  <c r="V37" i="46"/>
  <c r="W37" i="46" s="1"/>
  <c r="V33" i="46"/>
  <c r="W33" i="46" s="1"/>
  <c r="V30" i="50"/>
  <c r="W30" i="50" s="1"/>
  <c r="V29" i="50"/>
  <c r="W29" i="50" s="1"/>
  <c r="V28" i="50"/>
  <c r="W28" i="50" s="1"/>
  <c r="V27" i="50"/>
  <c r="W27" i="50" s="1"/>
  <c r="V26" i="50"/>
  <c r="W26" i="50" s="1"/>
  <c r="V25" i="50"/>
  <c r="W25" i="50" s="1"/>
  <c r="V24" i="50"/>
  <c r="W24" i="50" s="1"/>
  <c r="V23" i="50"/>
  <c r="W23" i="50" s="1"/>
  <c r="V22" i="50"/>
  <c r="W22" i="50" s="1"/>
  <c r="V21" i="50"/>
  <c r="W21" i="50" s="1"/>
  <c r="V20" i="50"/>
  <c r="W20" i="50" s="1"/>
  <c r="V19" i="50"/>
  <c r="V48" i="50"/>
  <c r="W48" i="50" s="1"/>
  <c r="V46" i="50"/>
  <c r="W46" i="50" s="1"/>
  <c r="V44" i="50"/>
  <c r="W44" i="50" s="1"/>
  <c r="V42" i="50"/>
  <c r="W42" i="50" s="1"/>
  <c r="V40" i="50"/>
  <c r="W40" i="50" s="1"/>
  <c r="V38" i="50"/>
  <c r="W38" i="50" s="1"/>
  <c r="V36" i="50"/>
  <c r="W36" i="50" s="1"/>
  <c r="V34" i="50"/>
  <c r="W34" i="50" s="1"/>
  <c r="V32" i="50"/>
  <c r="W32" i="50" s="1"/>
  <c r="V49" i="50"/>
  <c r="W49" i="50" s="1"/>
  <c r="V45" i="50"/>
  <c r="W45" i="50" s="1"/>
  <c r="V41" i="50"/>
  <c r="W41" i="50" s="1"/>
  <c r="V37" i="50"/>
  <c r="W37" i="50" s="1"/>
  <c r="V33" i="50"/>
  <c r="W33" i="50" s="1"/>
  <c r="V47" i="50"/>
  <c r="W47" i="50" s="1"/>
  <c r="V43" i="50"/>
  <c r="W43" i="50" s="1"/>
  <c r="V39" i="50"/>
  <c r="W39" i="50" s="1"/>
  <c r="V35" i="50"/>
  <c r="W35" i="50" s="1"/>
  <c r="V31" i="50"/>
  <c r="W31" i="50" s="1"/>
  <c r="V50" i="50" l="1"/>
  <c r="W19" i="50"/>
  <c r="W50" i="50" s="1"/>
  <c r="C39" i="39" s="1"/>
  <c r="V50" i="46"/>
  <c r="W32" i="46"/>
  <c r="W50" i="46" s="1"/>
  <c r="C36" i="39" s="1"/>
  <c r="V50" i="41"/>
  <c r="W19" i="41"/>
  <c r="W50" i="41" s="1"/>
  <c r="C31" i="39" s="1"/>
  <c r="V50" i="48"/>
  <c r="W19" i="48"/>
  <c r="W50" i="48" s="1"/>
  <c r="C38" i="39" s="1"/>
  <c r="V50" i="45"/>
  <c r="W19" i="45"/>
  <c r="W50" i="45" s="1"/>
  <c r="C35" i="39" s="1"/>
  <c r="V50" i="42"/>
  <c r="W19" i="42"/>
  <c r="W50" i="42" s="1"/>
  <c r="C32" i="39" s="1"/>
  <c r="V50" i="51"/>
  <c r="W32" i="51"/>
  <c r="W50" i="51" s="1"/>
  <c r="C41" i="39" s="1"/>
  <c r="V50" i="43"/>
  <c r="W32" i="43"/>
  <c r="W50" i="43" s="1"/>
  <c r="C33" i="39" s="1"/>
  <c r="V50" i="44"/>
  <c r="W19" i="44"/>
  <c r="W50" i="44" s="1"/>
  <c r="C34" i="39" s="1"/>
  <c r="V50" i="47"/>
  <c r="W19" i="47"/>
  <c r="W50" i="47" s="1"/>
  <c r="C37" i="39" s="1"/>
  <c r="V50" i="49"/>
  <c r="W32" i="49"/>
  <c r="W50" i="49" s="1"/>
  <c r="C40" i="39" s="1"/>
  <c r="Q50" i="27" l="1"/>
  <c r="Q49" i="27"/>
  <c r="Q48" i="27"/>
  <c r="I48" i="27"/>
  <c r="J48" i="27" s="1"/>
  <c r="Q47" i="27"/>
  <c r="I47" i="27"/>
  <c r="J47" i="27" s="1"/>
  <c r="Q46" i="27"/>
  <c r="I46" i="27"/>
  <c r="J46" i="27" s="1"/>
  <c r="Q45" i="27"/>
  <c r="I45" i="27"/>
  <c r="J45" i="27" s="1"/>
  <c r="Q44" i="27"/>
  <c r="I44" i="27"/>
  <c r="J44" i="27" s="1"/>
  <c r="Q43" i="27"/>
  <c r="I43" i="27"/>
  <c r="J43" i="27" s="1"/>
  <c r="Q42" i="27"/>
  <c r="I42" i="27"/>
  <c r="J42" i="27" s="1"/>
  <c r="Q41" i="27"/>
  <c r="I41" i="27"/>
  <c r="J41" i="27" s="1"/>
  <c r="Q40" i="27"/>
  <c r="I40" i="27"/>
  <c r="J40" i="27" s="1"/>
  <c r="Q39" i="27"/>
  <c r="I39" i="27"/>
  <c r="J39" i="27" s="1"/>
  <c r="Q38" i="27"/>
  <c r="I38" i="27"/>
  <c r="J38" i="27" s="1"/>
  <c r="Q37" i="27"/>
  <c r="I37" i="27"/>
  <c r="J37" i="27" s="1"/>
  <c r="Q36" i="27"/>
  <c r="I36" i="27"/>
  <c r="J36" i="27" s="1"/>
  <c r="Q35" i="27"/>
  <c r="I35" i="27"/>
  <c r="J35" i="27" s="1"/>
  <c r="Q34" i="27"/>
  <c r="I34" i="27"/>
  <c r="J34" i="27" s="1"/>
  <c r="Q33" i="27"/>
  <c r="I33" i="27"/>
  <c r="J33" i="27" s="1"/>
  <c r="Q32" i="27"/>
  <c r="I32" i="27"/>
  <c r="J32" i="27" s="1"/>
  <c r="Q31" i="27"/>
  <c r="I31" i="27"/>
  <c r="J31" i="27" s="1"/>
  <c r="Q30" i="27"/>
  <c r="I30" i="27"/>
  <c r="J30" i="27" s="1"/>
  <c r="Q29" i="27"/>
  <c r="I29" i="27"/>
  <c r="J29" i="27" s="1"/>
  <c r="Q28" i="27"/>
  <c r="I28" i="27"/>
  <c r="J28" i="27" s="1"/>
  <c r="Q27" i="27"/>
  <c r="I27" i="27"/>
  <c r="J27" i="27" s="1"/>
  <c r="Q26" i="27"/>
  <c r="I26" i="27"/>
  <c r="J26" i="27" s="1"/>
  <c r="Q25" i="27"/>
  <c r="I25" i="27"/>
  <c r="J25" i="27" s="1"/>
  <c r="Q24" i="27"/>
  <c r="I24" i="27"/>
  <c r="J24" i="27" s="1"/>
  <c r="Q23" i="27"/>
  <c r="I23" i="27"/>
  <c r="J23" i="27" s="1"/>
  <c r="Q22" i="27"/>
  <c r="I22" i="27"/>
  <c r="J22" i="27" s="1"/>
  <c r="Q21" i="27"/>
  <c r="J21" i="27"/>
  <c r="Q20" i="27"/>
  <c r="I20" i="27"/>
  <c r="J20" i="27" s="1"/>
  <c r="U20" i="27" s="1"/>
  <c r="U49" i="27" l="1"/>
  <c r="U48" i="27"/>
  <c r="U47" i="27"/>
  <c r="U46" i="27"/>
  <c r="U45" i="27"/>
  <c r="U44" i="27"/>
  <c r="U43" i="27"/>
  <c r="U42" i="27"/>
  <c r="U41" i="27"/>
  <c r="U40" i="27"/>
  <c r="U39" i="27"/>
  <c r="U38" i="27"/>
  <c r="U37" i="27"/>
  <c r="U36" i="27"/>
  <c r="U35" i="27"/>
  <c r="U34" i="27"/>
  <c r="U33" i="27"/>
  <c r="U32" i="27"/>
  <c r="U31" i="27"/>
  <c r="U30" i="27"/>
  <c r="U28" i="27"/>
  <c r="U22" i="27"/>
  <c r="U29" i="27"/>
  <c r="U27" i="27"/>
  <c r="U25" i="27"/>
  <c r="U23" i="27"/>
  <c r="U21" i="27"/>
  <c r="U24" i="27"/>
  <c r="U26" i="27"/>
  <c r="I50" i="27"/>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19" i="10"/>
  <c r="V19" i="10" s="1"/>
  <c r="Q50" i="10"/>
  <c r="J50" i="27" l="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W19" i="27" l="1"/>
  <c r="U50" i="27"/>
  <c r="V21" i="27" l="1"/>
  <c r="W21" i="27" s="1"/>
  <c r="V24" i="27"/>
  <c r="W24" i="27" s="1"/>
  <c r="V40" i="27"/>
  <c r="W40" i="27" s="1"/>
  <c r="V41" i="27"/>
  <c r="W41" i="27" s="1"/>
  <c r="V27" i="27"/>
  <c r="W27" i="27" s="1"/>
  <c r="V43" i="27"/>
  <c r="W43" i="27" s="1"/>
  <c r="V22" i="27"/>
  <c r="W22" i="27" s="1"/>
  <c r="V38" i="27"/>
  <c r="W38" i="27" s="1"/>
  <c r="V36" i="27"/>
  <c r="W36" i="27" s="1"/>
  <c r="V29" i="27"/>
  <c r="W29" i="27" s="1"/>
  <c r="V28" i="27"/>
  <c r="W28" i="27" s="1"/>
  <c r="V44" i="27"/>
  <c r="W44" i="27" s="1"/>
  <c r="V20" i="27"/>
  <c r="W20" i="27" s="1"/>
  <c r="V31" i="27"/>
  <c r="W31" i="27" s="1"/>
  <c r="V47" i="27"/>
  <c r="W47" i="27" s="1"/>
  <c r="V26" i="27"/>
  <c r="W26" i="27" s="1"/>
  <c r="V42" i="27"/>
  <c r="W42" i="27" s="1"/>
  <c r="V25" i="27"/>
  <c r="W25" i="27" s="1"/>
  <c r="V39" i="27"/>
  <c r="W39" i="27" s="1"/>
  <c r="V34" i="27"/>
  <c r="W34" i="27" s="1"/>
  <c r="V37" i="27"/>
  <c r="W37" i="27" s="1"/>
  <c r="V32" i="27"/>
  <c r="W32" i="27" s="1"/>
  <c r="V48" i="27"/>
  <c r="W48" i="27" s="1"/>
  <c r="V35" i="27"/>
  <c r="W35" i="27" s="1"/>
  <c r="V33" i="27"/>
  <c r="W33" i="27" s="1"/>
  <c r="V30" i="27"/>
  <c r="W30" i="27" s="1"/>
  <c r="V46" i="27"/>
  <c r="W46" i="27" s="1"/>
  <c r="V45" i="27"/>
  <c r="W45" i="27" s="1"/>
  <c r="V23" i="27"/>
  <c r="W23" i="27" s="1"/>
  <c r="V49" i="27"/>
  <c r="W49" i="27" s="1"/>
  <c r="H10" i="11"/>
  <c r="H9" i="11"/>
  <c r="I21" i="10"/>
  <c r="I20" i="10"/>
  <c r="I19" i="10"/>
  <c r="J19" i="10" s="1"/>
  <c r="J21" i="10"/>
  <c r="I36" i="10"/>
  <c r="W50" i="27" l="1"/>
  <c r="C30" i="39" s="1"/>
  <c r="V50" i="27"/>
  <c r="U2" i="10"/>
  <c r="U15" i="10" s="1"/>
  <c r="V4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J20" i="10"/>
  <c r="J36" i="10"/>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U22" i="10" l="1"/>
  <c r="W22" i="10" s="1"/>
  <c r="V50" i="10"/>
  <c r="U37" i="10"/>
  <c r="W37" i="10" s="1"/>
  <c r="U31" i="10"/>
  <c r="W31" i="10" s="1"/>
  <c r="U45" i="10"/>
  <c r="W45" i="10" s="1"/>
  <c r="U24" i="10"/>
  <c r="W24" i="10" s="1"/>
  <c r="U48" i="10"/>
  <c r="W48" i="10" s="1"/>
  <c r="U40" i="10"/>
  <c r="W40" i="10" s="1"/>
  <c r="U44" i="10"/>
  <c r="W44" i="10" s="1"/>
  <c r="U36" i="10"/>
  <c r="W36" i="10" s="1"/>
  <c r="U20" i="10"/>
  <c r="W20" i="10" s="1"/>
  <c r="U49" i="10"/>
  <c r="W49" i="10" s="1"/>
  <c r="U41" i="10"/>
  <c r="W41" i="10" s="1"/>
  <c r="U32" i="10"/>
  <c r="W32" i="10" s="1"/>
  <c r="U47" i="10"/>
  <c r="W47" i="10" s="1"/>
  <c r="U43" i="10"/>
  <c r="W43" i="10" s="1"/>
  <c r="U39" i="10"/>
  <c r="W39" i="10" s="1"/>
  <c r="U35" i="10"/>
  <c r="W35" i="10" s="1"/>
  <c r="U28" i="10"/>
  <c r="W28" i="10" s="1"/>
  <c r="U19" i="10"/>
  <c r="U46" i="10"/>
  <c r="W46" i="10" s="1"/>
  <c r="U42" i="10"/>
  <c r="W42" i="10" s="1"/>
  <c r="U38" i="10"/>
  <c r="W38" i="10" s="1"/>
  <c r="U34" i="10"/>
  <c r="W34" i="10" s="1"/>
  <c r="U27" i="10"/>
  <c r="W27" i="10" s="1"/>
  <c r="U30" i="10"/>
  <c r="W30" i="10" s="1"/>
  <c r="U26" i="10"/>
  <c r="W26" i="10" s="1"/>
  <c r="U33" i="10"/>
  <c r="W33" i="10" s="1"/>
  <c r="U29" i="10"/>
  <c r="W29" i="10" s="1"/>
  <c r="U21" i="10"/>
  <c r="W21" i="10" s="1"/>
  <c r="U23" i="10"/>
  <c r="W23" i="10" s="1"/>
  <c r="J50" i="10"/>
  <c r="U25" i="10"/>
  <c r="W25" i="10" s="1"/>
  <c r="I50" i="10"/>
  <c r="B25" i="39" l="1"/>
  <c r="W19" i="10"/>
  <c r="W50" i="10" s="1"/>
  <c r="U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D4724A35-7F2A-42F4-85FD-44AD61E393BC}">
      <text>
        <r>
          <rPr>
            <sz val="9"/>
            <color indexed="81"/>
            <rFont val="MS P ゴシック"/>
            <family val="3"/>
            <charset val="128"/>
          </rPr>
          <t>団体内の他の事業について兼務しているかどうかの確認となります。</t>
        </r>
      </text>
    </comment>
    <comment ref="C22" authorId="0" shapeId="0" xr:uid="{473CD396-092E-4DC5-9108-367EBC29C01B}">
      <text>
        <r>
          <rPr>
            <sz val="9"/>
            <color indexed="81"/>
            <rFont val="MS P ゴシック"/>
            <family val="3"/>
            <charset val="128"/>
          </rPr>
          <t>基本給及び通勤交通費の合計（このうち、助成事業対象となるのは、職員賃金上限額までとなります）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5A8B410A-A136-4FF6-BE7F-17B4E7BB8109}">
      <text>
        <r>
          <rPr>
            <sz val="9"/>
            <color indexed="81"/>
            <rFont val="MS P ゴシック"/>
            <family val="3"/>
            <charset val="128"/>
          </rPr>
          <t>団体内の他の事業について兼務しているかどうかの確認となります。</t>
        </r>
      </text>
    </comment>
  </commentList>
</comments>
</file>

<file path=xl/sharedStrings.xml><?xml version="1.0" encoding="utf-8"?>
<sst xmlns="http://schemas.openxmlformats.org/spreadsheetml/2006/main" count="953" uniqueCount="214">
  <si>
    <t>※</t>
    <phoneticPr fontId="2"/>
  </si>
  <si>
    <t>氏名：</t>
  </si>
  <si>
    <t>　印</t>
    <phoneticPr fontId="2"/>
  </si>
  <si>
    <t>　氏名：</t>
    <phoneticPr fontId="2"/>
  </si>
  <si>
    <t>日</t>
  </si>
  <si>
    <t>曜
日</t>
  </si>
  <si>
    <t>従事時間帯（２４時間制で時刻入力）</t>
    <rPh sb="0" eb="2">
      <t>ジュウジ</t>
    </rPh>
    <rPh sb="2" eb="5">
      <t>ジカンタイ</t>
    </rPh>
    <rPh sb="8" eb="11">
      <t>ジカンセイ</t>
    </rPh>
    <rPh sb="12" eb="14">
      <t>ジコク</t>
    </rPh>
    <rPh sb="14" eb="16">
      <t>ニュウリョク</t>
    </rPh>
    <phoneticPr fontId="2"/>
  </si>
  <si>
    <t>除外する時間数</t>
    <rPh sb="0" eb="2">
      <t>ジョガイ</t>
    </rPh>
    <rPh sb="4" eb="7">
      <t>ジカンスウ</t>
    </rPh>
    <phoneticPr fontId="2"/>
  </si>
  <si>
    <t>開始時刻</t>
    <phoneticPr fontId="2"/>
  </si>
  <si>
    <t>終了時刻</t>
    <phoneticPr fontId="2"/>
  </si>
  <si>
    <t>開始時間</t>
    <rPh sb="0" eb="2">
      <t>カイシ</t>
    </rPh>
    <rPh sb="2" eb="4">
      <t>ジカン</t>
    </rPh>
    <phoneticPr fontId="2"/>
  </si>
  <si>
    <t>終了時間</t>
    <rPh sb="0" eb="2">
      <t>シュウリョウ</t>
    </rPh>
    <rPh sb="2" eb="4">
      <t>ジカン</t>
    </rPh>
    <phoneticPr fontId="2"/>
  </si>
  <si>
    <t>合計</t>
  </si>
  <si>
    <t>　職員　所属：</t>
    <rPh sb="1" eb="3">
      <t>ショクイン</t>
    </rPh>
    <phoneticPr fontId="2"/>
  </si>
  <si>
    <t>・・・助成事業の業務を行い、助成対象にできる場合に選択</t>
    <rPh sb="3" eb="5">
      <t>ジョセイ</t>
    </rPh>
    <rPh sb="5" eb="7">
      <t>ジギョウ</t>
    </rPh>
    <rPh sb="8" eb="10">
      <t>ギョウム</t>
    </rPh>
    <rPh sb="11" eb="12">
      <t>オコナ</t>
    </rPh>
    <rPh sb="14" eb="16">
      <t>ジョセイ</t>
    </rPh>
    <rPh sb="16" eb="18">
      <t>タイショウ</t>
    </rPh>
    <rPh sb="22" eb="24">
      <t>バアイ</t>
    </rPh>
    <rPh sb="25" eb="27">
      <t>センタク</t>
    </rPh>
    <phoneticPr fontId="2"/>
  </si>
  <si>
    <t>・・・通勤はしたが、助成事業の業務を行わず、助成対象から除外する場合</t>
    <rPh sb="3" eb="5">
      <t>ツウキン</t>
    </rPh>
    <rPh sb="10" eb="12">
      <t>ジョセイ</t>
    </rPh>
    <rPh sb="12" eb="14">
      <t>ジギョウ</t>
    </rPh>
    <rPh sb="15" eb="17">
      <t>ギョウム</t>
    </rPh>
    <rPh sb="18" eb="19">
      <t>オコナ</t>
    </rPh>
    <rPh sb="22" eb="24">
      <t>ジョセイ</t>
    </rPh>
    <rPh sb="24" eb="26">
      <t>タイショウ</t>
    </rPh>
    <rPh sb="28" eb="30">
      <t>ジョガイ</t>
    </rPh>
    <rPh sb="32" eb="34">
      <t>バアイ</t>
    </rPh>
    <phoneticPr fontId="2"/>
  </si>
  <si>
    <t>時間単価</t>
    <rPh sb="0" eb="2">
      <t>ジカン</t>
    </rPh>
    <rPh sb="2" eb="4">
      <t>タンカ</t>
    </rPh>
    <phoneticPr fontId="2"/>
  </si>
  <si>
    <t>従事した
時間数
（時間単位）</t>
    <rPh sb="0" eb="2">
      <t>ジュウジ</t>
    </rPh>
    <rPh sb="5" eb="8">
      <t>ジカンスウ</t>
    </rPh>
    <rPh sb="10" eb="12">
      <t>ジカン</t>
    </rPh>
    <rPh sb="12" eb="14">
      <t>タンイ</t>
    </rPh>
    <phoneticPr fontId="2"/>
  </si>
  <si>
    <t>従事した
時間数
（分単位）</t>
    <rPh sb="0" eb="2">
      <t>ジュウジ</t>
    </rPh>
    <rPh sb="5" eb="8">
      <t>ジカンスウ</t>
    </rPh>
    <rPh sb="10" eb="11">
      <t>フン</t>
    </rPh>
    <rPh sb="11" eb="13">
      <t>タンイ</t>
    </rPh>
    <phoneticPr fontId="2"/>
  </si>
  <si>
    <t>通勤単価</t>
    <rPh sb="0" eb="2">
      <t>ツウキン</t>
    </rPh>
    <rPh sb="2" eb="4">
      <t>タンカ</t>
    </rPh>
    <phoneticPr fontId="2"/>
  </si>
  <si>
    <t>通勤区分</t>
    <rPh sb="0" eb="2">
      <t>ツウキン</t>
    </rPh>
    <rPh sb="2" eb="4">
      <t>クブン</t>
    </rPh>
    <phoneticPr fontId="2"/>
  </si>
  <si>
    <t>表示しない</t>
    <rPh sb="0" eb="2">
      <t>ヒョウジ</t>
    </rPh>
    <phoneticPr fontId="2"/>
  </si>
  <si>
    <t>具体的な作業内容
※独自の休日を設定する場合は、「休日」と入力</t>
    <rPh sb="10" eb="12">
      <t>ドクジ</t>
    </rPh>
    <rPh sb="13" eb="15">
      <t>キュウジツ</t>
    </rPh>
    <rPh sb="16" eb="18">
      <t>セッテイ</t>
    </rPh>
    <rPh sb="20" eb="22">
      <t>バアイ</t>
    </rPh>
    <rPh sb="25" eb="27">
      <t>キュウジツ</t>
    </rPh>
    <rPh sb="29" eb="31">
      <t>ニュウリョク</t>
    </rPh>
    <phoneticPr fontId="2"/>
  </si>
  <si>
    <t>基本給（月）</t>
    <rPh sb="0" eb="3">
      <t>キホンキュウ</t>
    </rPh>
    <rPh sb="4" eb="5">
      <t>ツキ</t>
    </rPh>
    <phoneticPr fontId="2"/>
  </si>
  <si>
    <t>基本給（年）</t>
    <rPh sb="0" eb="3">
      <t>キホンキュウ</t>
    </rPh>
    <rPh sb="4" eb="5">
      <t>ネン</t>
    </rPh>
    <phoneticPr fontId="2"/>
  </si>
  <si>
    <t>一日勤務時間</t>
    <rPh sb="0" eb="2">
      <t>イチニチ</t>
    </rPh>
    <rPh sb="2" eb="4">
      <t>キンム</t>
    </rPh>
    <rPh sb="4" eb="6">
      <t>ジカン</t>
    </rPh>
    <phoneticPr fontId="2"/>
  </si>
  <si>
    <t>年間予定従事日数</t>
    <rPh sb="0" eb="2">
      <t>ネンカン</t>
    </rPh>
    <rPh sb="2" eb="4">
      <t>ヨテイ</t>
    </rPh>
    <rPh sb="4" eb="6">
      <t>ジュウジ</t>
    </rPh>
    <rPh sb="6" eb="8">
      <t>ニッスウ</t>
    </rPh>
    <phoneticPr fontId="2"/>
  </si>
  <si>
    <t>・・・1日の勤務時間を入力（休憩時間は除く）</t>
    <rPh sb="4" eb="5">
      <t>ニチ</t>
    </rPh>
    <rPh sb="6" eb="8">
      <t>キンム</t>
    </rPh>
    <rPh sb="8" eb="10">
      <t>ジカン</t>
    </rPh>
    <rPh sb="11" eb="13">
      <t>ニュウリョク</t>
    </rPh>
    <rPh sb="14" eb="16">
      <t>キュウケイ</t>
    </rPh>
    <rPh sb="16" eb="18">
      <t>ジカン</t>
    </rPh>
    <rPh sb="19" eb="20">
      <t>ノゾ</t>
    </rPh>
    <phoneticPr fontId="2"/>
  </si>
  <si>
    <t>（円）</t>
    <rPh sb="1" eb="2">
      <t>エン</t>
    </rPh>
    <phoneticPr fontId="2"/>
  </si>
  <si>
    <t>・・・基本給を円単位で入力</t>
    <rPh sb="3" eb="6">
      <t>キホンキュウ</t>
    </rPh>
    <rPh sb="7" eb="8">
      <t>エン</t>
    </rPh>
    <rPh sb="8" eb="10">
      <t>タンイ</t>
    </rPh>
    <rPh sb="11" eb="13">
      <t>ニュウリョク</t>
    </rPh>
    <phoneticPr fontId="2"/>
  </si>
  <si>
    <t>・・・1日の通勤単価を入力</t>
    <rPh sb="4" eb="5">
      <t>ニチ</t>
    </rPh>
    <rPh sb="6" eb="8">
      <t>ツウキン</t>
    </rPh>
    <rPh sb="8" eb="10">
      <t>タンカ</t>
    </rPh>
    <rPh sb="11" eb="13">
      <t>ニュウリョク</t>
    </rPh>
    <phoneticPr fontId="2"/>
  </si>
  <si>
    <t>・・・助成年度における通常勤務する予定従事日数を入力</t>
    <rPh sb="3" eb="5">
      <t>ジョセイ</t>
    </rPh>
    <rPh sb="5" eb="7">
      <t>ネンド</t>
    </rPh>
    <rPh sb="11" eb="13">
      <t>ツウジョウ</t>
    </rPh>
    <rPh sb="13" eb="15">
      <t>キンム</t>
    </rPh>
    <rPh sb="17" eb="19">
      <t>ヨテイ</t>
    </rPh>
    <rPh sb="19" eb="21">
      <t>ジュウジ</t>
    </rPh>
    <rPh sb="21" eb="23">
      <t>ニッスウ</t>
    </rPh>
    <rPh sb="24" eb="26">
      <t>ニュウリョク</t>
    </rPh>
    <phoneticPr fontId="2"/>
  </si>
  <si>
    <t>↓通勤区分</t>
    <rPh sb="1" eb="3">
      <t>ツウキン</t>
    </rPh>
    <rPh sb="3" eb="5">
      <t>クブン</t>
    </rPh>
    <phoneticPr fontId="2"/>
  </si>
  <si>
    <t>1,通勤（助成対象）</t>
    <rPh sb="2" eb="4">
      <t>ツウキン</t>
    </rPh>
    <rPh sb="5" eb="7">
      <t>ジョセイ</t>
    </rPh>
    <rPh sb="7" eb="9">
      <t>タイショウ</t>
    </rPh>
    <phoneticPr fontId="2"/>
  </si>
  <si>
    <t>2,通勤（除外）</t>
    <rPh sb="2" eb="4">
      <t>ツウキン</t>
    </rPh>
    <rPh sb="5" eb="7">
      <t>ジョガイ</t>
    </rPh>
    <phoneticPr fontId="2"/>
  </si>
  <si>
    <t>3,出張</t>
    <rPh sb="2" eb="4">
      <t>シュッチョウ</t>
    </rPh>
    <phoneticPr fontId="2"/>
  </si>
  <si>
    <t>4,休日</t>
    <rPh sb="2" eb="4">
      <t>キュウジツ</t>
    </rPh>
    <phoneticPr fontId="2"/>
  </si>
  <si>
    <t>・・・出張のため通勤を行わなかった場合（別途旅費支給しているものを含む）に選択</t>
    <rPh sb="3" eb="5">
      <t>シュッチョウ</t>
    </rPh>
    <rPh sb="8" eb="10">
      <t>ツウキン</t>
    </rPh>
    <rPh sb="11" eb="12">
      <t>オコナ</t>
    </rPh>
    <rPh sb="17" eb="19">
      <t>バアイ</t>
    </rPh>
    <rPh sb="37" eb="39">
      <t>センタク</t>
    </rPh>
    <phoneticPr fontId="2"/>
  </si>
  <si>
    <t>（AM)システム開発打合せ、（PM)第1回標準化ＷＧ会議資料準備</t>
    <rPh sb="8" eb="10">
      <t>カイハツ</t>
    </rPh>
    <rPh sb="10" eb="12">
      <t>ウチアワ</t>
    </rPh>
    <rPh sb="26" eb="28">
      <t>カイギ</t>
    </rPh>
    <rPh sb="28" eb="30">
      <t>シリョウ</t>
    </rPh>
    <rPh sb="30" eb="32">
      <t>ジュンビ</t>
    </rPh>
    <phoneticPr fontId="2"/>
  </si>
  <si>
    <t>出張（連携団体との会合出席）</t>
    <rPh sb="0" eb="2">
      <t>シュッチョウ</t>
    </rPh>
    <rPh sb="3" eb="5">
      <t>レンケイ</t>
    </rPh>
    <rPh sb="5" eb="7">
      <t>ダンタイ</t>
    </rPh>
    <rPh sb="9" eb="11">
      <t>カイゴウ</t>
    </rPh>
    <rPh sb="11" eb="13">
      <t>シュッセキ</t>
    </rPh>
    <phoneticPr fontId="2"/>
  </si>
  <si>
    <t>・・・休日（有給含む）に選択</t>
    <rPh sb="3" eb="5">
      <t>キュウジツ</t>
    </rPh>
    <rPh sb="6" eb="8">
      <t>ユウキュウ</t>
    </rPh>
    <rPh sb="8" eb="9">
      <t>フク</t>
    </rPh>
    <rPh sb="12" eb="14">
      <t>センタク</t>
    </rPh>
    <phoneticPr fontId="2"/>
  </si>
  <si>
    <t>代表理事</t>
    <rPh sb="0" eb="2">
      <t>ダイヒョウ</t>
    </rPh>
    <rPh sb="2" eb="4">
      <t>リジ</t>
    </rPh>
    <phoneticPr fontId="2"/>
  </si>
  <si>
    <t>確認者　所属：</t>
    <rPh sb="0" eb="2">
      <t>カクニン</t>
    </rPh>
    <rPh sb="2" eb="3">
      <t>シャ</t>
    </rPh>
    <rPh sb="3" eb="4">
      <t>ギョウシャ</t>
    </rPh>
    <rPh sb="4" eb="6">
      <t>ショゾク</t>
    </rPh>
    <phoneticPr fontId="2"/>
  </si>
  <si>
    <t>具体的な作業内容
（独自の休日を設定する場合は、「休日」と入力）
（助成対象とする日については詳細に記載）</t>
    <rPh sb="10" eb="12">
      <t>ドクジ</t>
    </rPh>
    <rPh sb="13" eb="15">
      <t>キュウジツ</t>
    </rPh>
    <rPh sb="16" eb="18">
      <t>セッテイ</t>
    </rPh>
    <rPh sb="20" eb="22">
      <t>バアイ</t>
    </rPh>
    <rPh sb="25" eb="27">
      <t>キュウジツ</t>
    </rPh>
    <rPh sb="29" eb="31">
      <t>ニュウリョク</t>
    </rPh>
    <rPh sb="34" eb="36">
      <t>ジョセイ</t>
    </rPh>
    <rPh sb="36" eb="38">
      <t>タイショウ</t>
    </rPh>
    <rPh sb="41" eb="42">
      <t>ヒ</t>
    </rPh>
    <rPh sb="47" eb="49">
      <t>ショウサイ</t>
    </rPh>
    <rPh sb="50" eb="52">
      <t>キサイ</t>
    </rPh>
    <phoneticPr fontId="2"/>
  </si>
  <si>
    <t>確認者　所属：</t>
    <rPh sb="0" eb="2">
      <t>カクニン</t>
    </rPh>
    <rPh sb="2" eb="3">
      <t>シャ</t>
    </rPh>
    <rPh sb="4" eb="6">
      <t>ショゾク</t>
    </rPh>
    <phoneticPr fontId="2"/>
  </si>
  <si>
    <t>確認者
サイン</t>
    <rPh sb="0" eb="2">
      <t>カクニン</t>
    </rPh>
    <rPh sb="2" eb="3">
      <t>シャ</t>
    </rPh>
    <phoneticPr fontId="2"/>
  </si>
  <si>
    <t>　</t>
    <phoneticPr fontId="2"/>
  </si>
  <si>
    <t>１、</t>
    <phoneticPr fontId="2"/>
  </si>
  <si>
    <t>２、</t>
    <phoneticPr fontId="2"/>
  </si>
  <si>
    <t>３、</t>
    <phoneticPr fontId="2"/>
  </si>
  <si>
    <t>業 務 日 誌　【記録用】</t>
    <rPh sb="0" eb="1">
      <t>ギョウ</t>
    </rPh>
    <rPh sb="2" eb="3">
      <t>ツトム</t>
    </rPh>
    <rPh sb="4" eb="5">
      <t>ニチ</t>
    </rPh>
    <rPh sb="6" eb="7">
      <t>シ</t>
    </rPh>
    <rPh sb="9" eb="11">
      <t>キロク</t>
    </rPh>
    <rPh sb="11" eb="12">
      <t>ヨウ</t>
    </rPh>
    <phoneticPr fontId="2"/>
  </si>
  <si>
    <t>　　　　　年 　　 月分</t>
    <phoneticPr fontId="2"/>
  </si>
  <si>
    <t>４、</t>
    <phoneticPr fontId="2"/>
  </si>
  <si>
    <t>NPO支援課：03-3438-4756</t>
    <phoneticPr fontId="2"/>
  </si>
  <si>
    <t>月</t>
    <rPh sb="0" eb="1">
      <t>ゲツ</t>
    </rPh>
    <phoneticPr fontId="2"/>
  </si>
  <si>
    <t>火</t>
    <rPh sb="0" eb="1">
      <t>カ</t>
    </rPh>
    <phoneticPr fontId="2"/>
  </si>
  <si>
    <t>理事会</t>
    <rPh sb="0" eb="3">
      <t>リジカイ</t>
    </rPh>
    <phoneticPr fontId="2"/>
  </si>
  <si>
    <t>三井　太郎</t>
    <rPh sb="0" eb="2">
      <t>ミツイ</t>
    </rPh>
    <rPh sb="3" eb="5">
      <t>タロウ</t>
    </rPh>
    <phoneticPr fontId="2"/>
  </si>
  <si>
    <t>三井</t>
    <rPh sb="0" eb="2">
      <t>ミツイ</t>
    </rPh>
    <phoneticPr fontId="2"/>
  </si>
  <si>
    <t>◆</t>
    <phoneticPr fontId="2"/>
  </si>
  <si>
    <t>内容を確認し、当月分の業務日誌を印刷して本人と確認者が押印します。</t>
    <rPh sb="0" eb="2">
      <t>ナイヨウ</t>
    </rPh>
    <rPh sb="3" eb="5">
      <t>カクニン</t>
    </rPh>
    <rPh sb="7" eb="10">
      <t>トウゲツブン</t>
    </rPh>
    <rPh sb="11" eb="13">
      <t>ギョウム</t>
    </rPh>
    <rPh sb="13" eb="15">
      <t>ニッシ</t>
    </rPh>
    <rPh sb="16" eb="18">
      <t>インサツ</t>
    </rPh>
    <rPh sb="23" eb="25">
      <t>カクニン</t>
    </rPh>
    <phoneticPr fontId="2"/>
  </si>
  <si>
    <t>最初の手続き</t>
    <rPh sb="0" eb="2">
      <t>サイショ</t>
    </rPh>
    <rPh sb="3" eb="5">
      <t>テツヅ</t>
    </rPh>
    <phoneticPr fontId="2"/>
  </si>
  <si>
    <t>毎日・毎月の手続き</t>
    <rPh sb="0" eb="2">
      <t>マイニチ</t>
    </rPh>
    <rPh sb="3" eb="5">
      <t>マイツキ</t>
    </rPh>
    <rPh sb="6" eb="8">
      <t>テツヅ</t>
    </rPh>
    <phoneticPr fontId="2"/>
  </si>
  <si>
    <t>基準日：</t>
    <rPh sb="0" eb="3">
      <t>キジュンビ</t>
    </rPh>
    <phoneticPr fontId="2"/>
  </si>
  <si>
    <t>業 務 日 誌</t>
    <rPh sb="0" eb="1">
      <t>ギョウ</t>
    </rPh>
    <rPh sb="2" eb="3">
      <t>ツトム</t>
    </rPh>
    <rPh sb="4" eb="5">
      <t>ニチ</t>
    </rPh>
    <rPh sb="6" eb="7">
      <t>シ</t>
    </rPh>
    <phoneticPr fontId="2"/>
  </si>
  <si>
    <t>駅～</t>
    <rPh sb="0" eb="1">
      <t>エキ</t>
    </rPh>
    <phoneticPr fontId="2"/>
  </si>
  <si>
    <t>駅</t>
    <rPh sb="0" eb="1">
      <t>エキ</t>
    </rPh>
    <phoneticPr fontId="2"/>
  </si>
  <si>
    <t>片道（円）</t>
    <rPh sb="0" eb="2">
      <t>カタミチ</t>
    </rPh>
    <rPh sb="3" eb="4">
      <t>エン</t>
    </rPh>
    <phoneticPr fontId="2"/>
  </si>
  <si>
    <t>往復（円）</t>
    <rPh sb="0" eb="2">
      <t>オウフク</t>
    </rPh>
    <rPh sb="3" eb="4">
      <t>エン</t>
    </rPh>
    <phoneticPr fontId="2"/>
  </si>
  <si>
    <t>通勤経路</t>
    <rPh sb="0" eb="2">
      <t>ツウキン</t>
    </rPh>
    <rPh sb="2" eb="4">
      <t>ケイロ</t>
    </rPh>
    <phoneticPr fontId="2"/>
  </si>
  <si>
    <t>3.在宅勤務</t>
    <rPh sb="2" eb="4">
      <t>ザイタク</t>
    </rPh>
    <rPh sb="4" eb="6">
      <t>キンム</t>
    </rPh>
    <phoneticPr fontId="2"/>
  </si>
  <si>
    <t>4,出張</t>
    <rPh sb="2" eb="4">
      <t>シュッチョウ</t>
    </rPh>
    <phoneticPr fontId="2"/>
  </si>
  <si>
    <t>5,休日</t>
    <rPh sb="2" eb="4">
      <t>キュウジツ</t>
    </rPh>
    <phoneticPr fontId="2"/>
  </si>
  <si>
    <t>除外する時間数
(分単位）</t>
    <rPh sb="0" eb="2">
      <t>ジョガイ</t>
    </rPh>
    <rPh sb="4" eb="7">
      <t>ジカンスウ</t>
    </rPh>
    <rPh sb="9" eb="10">
      <t>フン</t>
    </rPh>
    <rPh sb="10" eb="12">
      <t>タンイ</t>
    </rPh>
    <phoneticPr fontId="2"/>
  </si>
  <si>
    <t>具体的な作業内容
（独自の休日を設定する場合は、「休日」と入力）
（助成対象とする日については詳細に記載）</t>
    <phoneticPr fontId="2"/>
  </si>
  <si>
    <t>休日</t>
    <rPh sb="0" eb="2">
      <t>キュウジツ</t>
    </rPh>
    <phoneticPr fontId="2"/>
  </si>
  <si>
    <t>（終日）第1回標準化ＷＧ会議</t>
    <phoneticPr fontId="2"/>
  </si>
  <si>
    <t>（終日）本部経理事務処理</t>
    <rPh sb="4" eb="6">
      <t>ホンブ</t>
    </rPh>
    <rPh sb="6" eb="8">
      <t>ケイリ</t>
    </rPh>
    <rPh sb="8" eb="10">
      <t>ジム</t>
    </rPh>
    <rPh sb="10" eb="12">
      <t>ショリ</t>
    </rPh>
    <phoneticPr fontId="2"/>
  </si>
  <si>
    <t>（AM)システム開発打合せ、（PM)第1回標準化ＷＧ会議報告作成</t>
    <rPh sb="28" eb="30">
      <t>ホウコク</t>
    </rPh>
    <rPh sb="30" eb="32">
      <t>サクセイ</t>
    </rPh>
    <phoneticPr fontId="2"/>
  </si>
  <si>
    <t>（AM)第1回標準化ＷＧ会議報告作成（PM)第1回標準化ＷＧ会議報告会</t>
    <rPh sb="14" eb="16">
      <t>ホウコク</t>
    </rPh>
    <rPh sb="16" eb="18">
      <t>サクセイ</t>
    </rPh>
    <rPh sb="32" eb="35">
      <t>ホウコクカイ</t>
    </rPh>
    <phoneticPr fontId="2"/>
  </si>
  <si>
    <t>（終日）本部経理事務処理</t>
    <phoneticPr fontId="2"/>
  </si>
  <si>
    <t>（ＡＭ）本部経理事務処理（PM)第1回標準化ＷＧ会議報告書印刷・発送業務</t>
    <rPh sb="28" eb="29">
      <t>ショ</t>
    </rPh>
    <rPh sb="29" eb="31">
      <t>インサツ</t>
    </rPh>
    <rPh sb="32" eb="34">
      <t>ハッソウ</t>
    </rPh>
    <rPh sb="34" eb="36">
      <t>ギョウム</t>
    </rPh>
    <phoneticPr fontId="2"/>
  </si>
  <si>
    <t>（終日）理事会出席</t>
    <rPh sb="4" eb="7">
      <t>リジカイ</t>
    </rPh>
    <rPh sb="7" eb="9">
      <t>シュッセキ</t>
    </rPh>
    <phoneticPr fontId="2"/>
  </si>
  <si>
    <t>（終日）連携団体との調整</t>
    <rPh sb="4" eb="6">
      <t>レンケイ</t>
    </rPh>
    <rPh sb="6" eb="8">
      <t>ダンタイ</t>
    </rPh>
    <rPh sb="10" eb="12">
      <t>チョウセイ</t>
    </rPh>
    <phoneticPr fontId="2"/>
  </si>
  <si>
    <t>（AM)支援者Ａの支援計画作成、（PM)支援者Ａ訪問</t>
    <rPh sb="9" eb="11">
      <t>シエン</t>
    </rPh>
    <rPh sb="11" eb="13">
      <t>ケイカク</t>
    </rPh>
    <rPh sb="13" eb="15">
      <t>サクセイ</t>
    </rPh>
    <rPh sb="20" eb="23">
      <t>シエンシャ</t>
    </rPh>
    <rPh sb="24" eb="26">
      <t>ホウモン</t>
    </rPh>
    <phoneticPr fontId="2"/>
  </si>
  <si>
    <t>（AM)支援者Ｂ訪問、（PM)支援者Ｂの支援計画作成</t>
    <phoneticPr fontId="2"/>
  </si>
  <si>
    <t>（終日）総会出席</t>
    <rPh sb="4" eb="6">
      <t>ソウカイ</t>
    </rPh>
    <rPh sb="6" eb="8">
      <t>シュッセキ</t>
    </rPh>
    <phoneticPr fontId="2"/>
  </si>
  <si>
    <t>（終日）本部人事採用業務</t>
    <rPh sb="4" eb="6">
      <t>ホンブ</t>
    </rPh>
    <rPh sb="6" eb="8">
      <t>ジンジ</t>
    </rPh>
    <rPh sb="8" eb="10">
      <t>サイヨウ</t>
    </rPh>
    <rPh sb="10" eb="12">
      <t>ギョウム</t>
    </rPh>
    <phoneticPr fontId="2"/>
  </si>
  <si>
    <t>（AM)支援者Ａの支援計画作成、（PM)支援者Ａ訪問</t>
    <phoneticPr fontId="2"/>
  </si>
  <si>
    <t>（AM)本部経理事務処理、（PM)連携団体と調整</t>
    <rPh sb="4" eb="6">
      <t>ホンブ</t>
    </rPh>
    <rPh sb="6" eb="8">
      <t>ケイリ</t>
    </rPh>
    <rPh sb="8" eb="10">
      <t>ジム</t>
    </rPh>
    <rPh sb="10" eb="12">
      <t>ショリ</t>
    </rPh>
    <rPh sb="17" eb="19">
      <t>レンケイ</t>
    </rPh>
    <rPh sb="19" eb="21">
      <t>ダンタイ</t>
    </rPh>
    <rPh sb="22" eb="24">
      <t>チョウセイ</t>
    </rPh>
    <phoneticPr fontId="2"/>
  </si>
  <si>
    <t>（PM)支援者Ａ訪問</t>
    <phoneticPr fontId="2"/>
  </si>
  <si>
    <t>通勤単価</t>
    <phoneticPr fontId="2"/>
  </si>
  <si>
    <t>参考</t>
    <rPh sb="0" eb="2">
      <t>サンコウ</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</si>
  <si>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</si>
  <si>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</si>
  <si>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</si>
  <si>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</si>
  <si>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</si>
  <si>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</si>
  <si>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</si>
  <si>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</si>
  <si>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</si>
  <si>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ツキ</t>
    </rPh>
    <rPh sb="2" eb="3">
      <t>ブン</t>
    </rPh>
    <phoneticPr fontId="2"/>
  </si>
  <si>
    <t>2月分</t>
    <rPh sb="1" eb="2">
      <t>ツキ</t>
    </rPh>
    <rPh sb="2" eb="3">
      <t>ブン</t>
    </rPh>
    <phoneticPr fontId="2"/>
  </si>
  <si>
    <t>3月分</t>
    <rPh sb="1" eb="2">
      <t>ツキ</t>
    </rPh>
    <rPh sb="2" eb="3">
      <t>ブン</t>
    </rPh>
    <phoneticPr fontId="2"/>
  </si>
  <si>
    <t>年間予定従事月数</t>
    <rPh sb="0" eb="2">
      <t>ネンカン</t>
    </rPh>
    <rPh sb="2" eb="4">
      <t>ヨテイ</t>
    </rPh>
    <rPh sb="4" eb="6">
      <t>ジュウジ</t>
    </rPh>
    <rPh sb="6" eb="8">
      <t>ゲッスウ</t>
    </rPh>
    <phoneticPr fontId="2"/>
  </si>
  <si>
    <t>・・・助成年度における通常勤務する予定従事月数を入力</t>
    <rPh sb="3" eb="5">
      <t>ジョセイ</t>
    </rPh>
    <rPh sb="5" eb="7">
      <t>ネンド</t>
    </rPh>
    <rPh sb="11" eb="13">
      <t>ツウジョウ</t>
    </rPh>
    <rPh sb="13" eb="15">
      <t>キンム</t>
    </rPh>
    <rPh sb="17" eb="19">
      <t>ヨテイ</t>
    </rPh>
    <rPh sb="19" eb="21">
      <t>ジュウジ</t>
    </rPh>
    <rPh sb="21" eb="23">
      <t>ゲッスウ</t>
    </rPh>
    <rPh sb="24" eb="26">
      <t>ニュウリョク</t>
    </rPh>
    <phoneticPr fontId="2"/>
  </si>
  <si>
    <t>ひと月分が終わりましたら、右側の計算欄で助成事業対象経費が算出されます。</t>
    <rPh sb="2" eb="3">
      <t>ツキ</t>
    </rPh>
    <rPh sb="3" eb="4">
      <t>ブン</t>
    </rPh>
    <rPh sb="5" eb="6">
      <t>オ</t>
    </rPh>
    <rPh sb="13" eb="15">
      <t>ミギガワ</t>
    </rPh>
    <rPh sb="16" eb="18">
      <t>ケイサン</t>
    </rPh>
    <rPh sb="18" eb="19">
      <t>ラン</t>
    </rPh>
    <rPh sb="20" eb="22">
      <t>ジョセイ</t>
    </rPh>
    <rPh sb="22" eb="24">
      <t>ジギョウ</t>
    </rPh>
    <rPh sb="24" eb="26">
      <t>タイショウ</t>
    </rPh>
    <rPh sb="26" eb="28">
      <t>ケイヒ</t>
    </rPh>
    <rPh sb="29" eb="31">
      <t>サンシュツ</t>
    </rPh>
    <phoneticPr fontId="2"/>
  </si>
  <si>
    <t>支出管理エクセルに記入する職員賃金の額と一致するようにしてください。</t>
    <rPh sb="0" eb="2">
      <t>シシュツ</t>
    </rPh>
    <rPh sb="2" eb="4">
      <t>カンリ</t>
    </rPh>
    <rPh sb="9" eb="11">
      <t>キニュウ</t>
    </rPh>
    <rPh sb="13" eb="15">
      <t>ショクイン</t>
    </rPh>
    <rPh sb="15" eb="17">
      <t>チンギン</t>
    </rPh>
    <rPh sb="18" eb="19">
      <t>ガク</t>
    </rPh>
    <rPh sb="20" eb="22">
      <t>イッチ</t>
    </rPh>
    <phoneticPr fontId="2"/>
  </si>
  <si>
    <t>＜業務日誌への記載方法について、期中の段階で一度確認を行う予定です＞</t>
    <rPh sb="1" eb="3">
      <t>ギョウム</t>
    </rPh>
    <rPh sb="3" eb="5">
      <t>ニッシ</t>
    </rPh>
    <rPh sb="7" eb="9">
      <t>キサイ</t>
    </rPh>
    <rPh sb="9" eb="11">
      <t>ホウホウ</t>
    </rPh>
    <rPh sb="16" eb="18">
      <t>キチュウ</t>
    </rPh>
    <rPh sb="19" eb="21">
      <t>ダンカイ</t>
    </rPh>
    <rPh sb="22" eb="24">
      <t>イチド</t>
    </rPh>
    <rPh sb="24" eb="26">
      <t>カクニン</t>
    </rPh>
    <rPh sb="27" eb="28">
      <t>オコナ</t>
    </rPh>
    <rPh sb="29" eb="31">
      <t>ヨテイ</t>
    </rPh>
    <phoneticPr fontId="2"/>
  </si>
  <si>
    <t>・・・自動計算以外の時間単価の場合は強制入力してください。</t>
    <rPh sb="3" eb="5">
      <t>ジドウ</t>
    </rPh>
    <rPh sb="5" eb="7">
      <t>ケイサン</t>
    </rPh>
    <rPh sb="7" eb="9">
      <t>イガイ</t>
    </rPh>
    <rPh sb="10" eb="12">
      <t>ジカン</t>
    </rPh>
    <rPh sb="12" eb="14">
      <t>タンカ</t>
    </rPh>
    <rPh sb="15" eb="17">
      <t>バアイ</t>
    </rPh>
    <rPh sb="18" eb="20">
      <t>キョウセイ</t>
    </rPh>
    <rPh sb="20" eb="22">
      <t>ニュウリョク</t>
    </rPh>
    <phoneticPr fontId="2"/>
  </si>
  <si>
    <t>助成名</t>
    <rPh sb="0" eb="2">
      <t>ジョセイ</t>
    </rPh>
    <rPh sb="2" eb="3">
      <t>メイ</t>
    </rPh>
    <phoneticPr fontId="2"/>
  </si>
  <si>
    <t>受付番号</t>
    <rPh sb="0" eb="2">
      <t>ウケツケ</t>
    </rPh>
    <rPh sb="2" eb="4">
      <t>バンゴウ</t>
    </rPh>
    <phoneticPr fontId="2"/>
  </si>
  <si>
    <t>団体名</t>
    <rPh sb="0" eb="2">
      <t>ダンタイ</t>
    </rPh>
    <rPh sb="2" eb="3">
      <t>メイ</t>
    </rPh>
    <phoneticPr fontId="2"/>
  </si>
  <si>
    <t>支給対象者役職</t>
    <rPh sb="0" eb="2">
      <t>シキュウ</t>
    </rPh>
    <rPh sb="2" eb="4">
      <t>タイショウ</t>
    </rPh>
    <rPh sb="4" eb="5">
      <t>シャ</t>
    </rPh>
    <rPh sb="5" eb="7">
      <t>ヤクショク</t>
    </rPh>
    <phoneticPr fontId="2"/>
  </si>
  <si>
    <t>支給対象者氏名</t>
    <rPh sb="0" eb="2">
      <t>シキュウ</t>
    </rPh>
    <rPh sb="2" eb="4">
      <t>タイショウ</t>
    </rPh>
    <rPh sb="4" eb="5">
      <t>シャ</t>
    </rPh>
    <rPh sb="5" eb="7">
      <t>シメイ</t>
    </rPh>
    <phoneticPr fontId="2"/>
  </si>
  <si>
    <t>役員兼務の有無</t>
    <rPh sb="0" eb="2">
      <t>ヤクイン</t>
    </rPh>
    <rPh sb="2" eb="4">
      <t>ケンム</t>
    </rPh>
    <rPh sb="5" eb="7">
      <t>ウム</t>
    </rPh>
    <phoneticPr fontId="2"/>
  </si>
  <si>
    <t>基本情報</t>
    <rPh sb="0" eb="2">
      <t>キホン</t>
    </rPh>
    <rPh sb="2" eb="4">
      <t>ジョウホウ</t>
    </rPh>
    <phoneticPr fontId="2"/>
  </si>
  <si>
    <t>対象者情報</t>
    <rPh sb="0" eb="3">
      <t>タイショウシャ</t>
    </rPh>
    <rPh sb="3" eb="5">
      <t>ジョウホウ</t>
    </rPh>
    <phoneticPr fontId="2"/>
  </si>
  <si>
    <t>支給内容</t>
    <rPh sb="0" eb="2">
      <t>シキュウ</t>
    </rPh>
    <rPh sb="2" eb="4">
      <t>ナイヨウ</t>
    </rPh>
    <phoneticPr fontId="2"/>
  </si>
  <si>
    <t>●基本給</t>
    <rPh sb="1" eb="4">
      <t>キホンキュウ</t>
    </rPh>
    <phoneticPr fontId="2"/>
  </si>
  <si>
    <t>●通勤交通費</t>
    <rPh sb="1" eb="3">
      <t>ツウキン</t>
    </rPh>
    <rPh sb="3" eb="6">
      <t>コウツウヒ</t>
    </rPh>
    <phoneticPr fontId="2"/>
  </si>
  <si>
    <t>定期利用状況</t>
    <rPh sb="0" eb="2">
      <t>テイキ</t>
    </rPh>
    <rPh sb="2" eb="4">
      <t>リヨウ</t>
    </rPh>
    <rPh sb="4" eb="6">
      <t>ジョウキョウ</t>
    </rPh>
    <phoneticPr fontId="2"/>
  </si>
  <si>
    <t>※各シート転記用</t>
    <rPh sb="1" eb="2">
      <t>カク</t>
    </rPh>
    <rPh sb="5" eb="7">
      <t>テンキ</t>
    </rPh>
    <rPh sb="7" eb="8">
      <t>ヨウ</t>
    </rPh>
    <phoneticPr fontId="2"/>
  </si>
  <si>
    <t>職員賃金支給開始月</t>
    <rPh sb="0" eb="2">
      <t>ショクイン</t>
    </rPh>
    <rPh sb="2" eb="4">
      <t>チンギン</t>
    </rPh>
    <rPh sb="4" eb="6">
      <t>シキュウ</t>
    </rPh>
    <rPh sb="6" eb="8">
      <t>カイシ</t>
    </rPh>
    <rPh sb="8" eb="9">
      <t>ツキ</t>
    </rPh>
    <phoneticPr fontId="2"/>
  </si>
  <si>
    <t>職員賃金支給期間</t>
    <rPh sb="0" eb="2">
      <t>ショクイン</t>
    </rPh>
    <rPh sb="2" eb="4">
      <t>チンギン</t>
    </rPh>
    <rPh sb="4" eb="6">
      <t>シキュウ</t>
    </rPh>
    <rPh sb="6" eb="8">
      <t>キカン</t>
    </rPh>
    <phoneticPr fontId="2"/>
  </si>
  <si>
    <t>助成事業従事予定日数</t>
    <rPh sb="0" eb="2">
      <t>ジョセイ</t>
    </rPh>
    <rPh sb="2" eb="4">
      <t>ジギョウ</t>
    </rPh>
    <rPh sb="4" eb="6">
      <t>ジュウジ</t>
    </rPh>
    <rPh sb="6" eb="8">
      <t>ヨテイ</t>
    </rPh>
    <rPh sb="8" eb="10">
      <t>ニッスウ</t>
    </rPh>
    <phoneticPr fontId="2"/>
  </si>
  <si>
    <t>助成事業従事予定月数</t>
    <rPh sb="0" eb="2">
      <t>ジョセイ</t>
    </rPh>
    <rPh sb="2" eb="4">
      <t>ジギョウ</t>
    </rPh>
    <rPh sb="4" eb="6">
      <t>ジュウジ</t>
    </rPh>
    <rPh sb="6" eb="8">
      <t>ヨテイ</t>
    </rPh>
    <rPh sb="8" eb="10">
      <t>ゲッスウ</t>
    </rPh>
    <phoneticPr fontId="2"/>
  </si>
  <si>
    <t>1日の所定労働時間</t>
    <phoneticPr fontId="2"/>
  </si>
  <si>
    <t>助成事業専従・兼務の状況</t>
    <rPh sb="0" eb="2">
      <t>ジョセイ</t>
    </rPh>
    <rPh sb="2" eb="4">
      <t>ジギョウ</t>
    </rPh>
    <rPh sb="4" eb="6">
      <t>センジュウ</t>
    </rPh>
    <rPh sb="7" eb="9">
      <t>ケンム</t>
    </rPh>
    <rPh sb="10" eb="12">
      <t>ジョウキョウ</t>
    </rPh>
    <phoneticPr fontId="2"/>
  </si>
  <si>
    <t>助成事業専従・兼務の状況</t>
    <rPh sb="0" eb="2">
      <t>ジョセイ</t>
    </rPh>
    <rPh sb="2" eb="4">
      <t>ジギョウ</t>
    </rPh>
    <rPh sb="4" eb="6">
      <t>センジュウ</t>
    </rPh>
    <rPh sb="7" eb="9">
      <t>ケンム</t>
    </rPh>
    <rPh sb="10" eb="12">
      <t>ジョウキョウ</t>
    </rPh>
    <phoneticPr fontId="2"/>
  </si>
  <si>
    <t>（通勤交通費の算定シート）</t>
    <rPh sb="1" eb="3">
      <t>ツウキン</t>
    </rPh>
    <rPh sb="3" eb="6">
      <t>コウツウヒ</t>
    </rPh>
    <rPh sb="7" eb="9">
      <t>サンテイ</t>
    </rPh>
    <phoneticPr fontId="2"/>
  </si>
  <si>
    <r>
      <t>年間総支給額　</t>
    </r>
    <r>
      <rPr>
        <sz val="11"/>
        <rFont val="ＭＳ Ｐゴシック"/>
        <family val="3"/>
        <charset val="128"/>
      </rPr>
      <t>（単位：円）</t>
    </r>
    <rPh sb="0" eb="2">
      <t>ネンカン</t>
    </rPh>
    <rPh sb="2" eb="3">
      <t>ソウ</t>
    </rPh>
    <rPh sb="3" eb="6">
      <t>シキュウガク</t>
    </rPh>
    <rPh sb="8" eb="10">
      <t>タンイ</t>
    </rPh>
    <rPh sb="11" eb="12">
      <t>エン</t>
    </rPh>
    <phoneticPr fontId="2"/>
  </si>
  <si>
    <t>◆</t>
    <phoneticPr fontId="2"/>
  </si>
  <si>
    <t>こんなときどうする？</t>
    <phoneticPr fontId="2"/>
  </si>
  <si>
    <t>１、</t>
    <phoneticPr fontId="2"/>
  </si>
  <si>
    <t>支給対象者の都合により期中に退職となった場合の取り扱い</t>
    <rPh sb="0" eb="2">
      <t>シキュウ</t>
    </rPh>
    <rPh sb="2" eb="4">
      <t>タイショウ</t>
    </rPh>
    <rPh sb="4" eb="5">
      <t>シャ</t>
    </rPh>
    <rPh sb="6" eb="8">
      <t>ツゴウ</t>
    </rPh>
    <rPh sb="11" eb="13">
      <t>キチュウ</t>
    </rPh>
    <rPh sb="14" eb="16">
      <t>タイショク</t>
    </rPh>
    <rPh sb="20" eb="22">
      <t>バアイ</t>
    </rPh>
    <rPh sb="23" eb="24">
      <t>ト</t>
    </rPh>
    <rPh sb="25" eb="26">
      <t>アツカ</t>
    </rPh>
    <phoneticPr fontId="2"/>
  </si>
  <si>
    <t>２、</t>
    <phoneticPr fontId="2"/>
  </si>
  <si>
    <t>事業名</t>
    <rPh sb="0" eb="2">
      <t>ジギョウ</t>
    </rPh>
    <rPh sb="2" eb="3">
      <t>メイ</t>
    </rPh>
    <phoneticPr fontId="2"/>
  </si>
  <si>
    <t>事業名：　</t>
    <rPh sb="0" eb="2">
      <t>ジギョウ</t>
    </rPh>
    <phoneticPr fontId="2"/>
  </si>
  <si>
    <t>職員所属：</t>
    <rPh sb="0" eb="2">
      <t>ショクイン</t>
    </rPh>
    <phoneticPr fontId="2"/>
  </si>
  <si>
    <t>支給対象者所属</t>
    <rPh sb="0" eb="2">
      <t>シキュウ</t>
    </rPh>
    <rPh sb="2" eb="4">
      <t>タイショウ</t>
    </rPh>
    <rPh sb="4" eb="5">
      <t>シャ</t>
    </rPh>
    <rPh sb="5" eb="7">
      <t>ショゾク</t>
    </rPh>
    <phoneticPr fontId="2"/>
  </si>
  <si>
    <t>職員氏名：　　　　　　　　　　　　　　印</t>
    <rPh sb="0" eb="2">
      <t>ショクイン</t>
    </rPh>
    <phoneticPr fontId="2"/>
  </si>
  <si>
    <t>出張時の交通費はどのように計上すればよいか</t>
    <rPh sb="0" eb="2">
      <t>シュッチョウ</t>
    </rPh>
    <rPh sb="2" eb="3">
      <t>ジ</t>
    </rPh>
    <rPh sb="4" eb="7">
      <t>コウツウヒ</t>
    </rPh>
    <rPh sb="13" eb="15">
      <t>ケイジョウ</t>
    </rPh>
    <phoneticPr fontId="2"/>
  </si>
  <si>
    <t>本シート上は、「４．出張」を選択し、職員賃金とは別の「旅費」にて計上してください。</t>
    <rPh sb="0" eb="1">
      <t>ホン</t>
    </rPh>
    <rPh sb="4" eb="5">
      <t>ジョウ</t>
    </rPh>
    <rPh sb="10" eb="12">
      <t>シュッチョウ</t>
    </rPh>
    <rPh sb="14" eb="16">
      <t>センタク</t>
    </rPh>
    <rPh sb="18" eb="20">
      <t>ショクイン</t>
    </rPh>
    <rPh sb="20" eb="22">
      <t>チンギン</t>
    </rPh>
    <rPh sb="24" eb="25">
      <t>ベツ</t>
    </rPh>
    <rPh sb="27" eb="29">
      <t>リョヒ</t>
    </rPh>
    <rPh sb="32" eb="34">
      <t>ケイジョウ</t>
    </rPh>
    <phoneticPr fontId="2"/>
  </si>
  <si>
    <t>期中での昇給、引っ越し等により、基本給や通勤交通費の単価が変わる場合の対応</t>
    <rPh sb="0" eb="2">
      <t>キチュウ</t>
    </rPh>
    <rPh sb="4" eb="6">
      <t>ショウキュウ</t>
    </rPh>
    <rPh sb="7" eb="8">
      <t>ヒ</t>
    </rPh>
    <rPh sb="9" eb="10">
      <t>コ</t>
    </rPh>
    <rPh sb="11" eb="12">
      <t>ナド</t>
    </rPh>
    <rPh sb="16" eb="19">
      <t>キホンキュウ</t>
    </rPh>
    <rPh sb="20" eb="22">
      <t>ツウキン</t>
    </rPh>
    <rPh sb="22" eb="25">
      <t>コウツウヒ</t>
    </rPh>
    <rPh sb="26" eb="28">
      <t>タンカ</t>
    </rPh>
    <rPh sb="29" eb="30">
      <t>カ</t>
    </rPh>
    <rPh sb="32" eb="34">
      <t>バアイ</t>
    </rPh>
    <rPh sb="35" eb="37">
      <t>タイオウ</t>
    </rPh>
    <phoneticPr fontId="2"/>
  </si>
  <si>
    <t>４、</t>
    <phoneticPr fontId="2"/>
  </si>
  <si>
    <t>３、</t>
    <phoneticPr fontId="2"/>
  </si>
  <si>
    <t>通常業務と兼務しており、給与の振り込みは合算となるが、証拠書類としてよいか</t>
    <rPh sb="0" eb="2">
      <t>ツウジョウ</t>
    </rPh>
    <rPh sb="2" eb="4">
      <t>ギョウム</t>
    </rPh>
    <rPh sb="5" eb="7">
      <t>ケンム</t>
    </rPh>
    <rPh sb="12" eb="14">
      <t>キュウヨ</t>
    </rPh>
    <rPh sb="15" eb="16">
      <t>フ</t>
    </rPh>
    <rPh sb="17" eb="18">
      <t>コ</t>
    </rPh>
    <rPh sb="20" eb="22">
      <t>ガッサン</t>
    </rPh>
    <rPh sb="27" eb="29">
      <t>ショウコ</t>
    </rPh>
    <rPh sb="29" eb="31">
      <t>ショルイ</t>
    </rPh>
    <phoneticPr fontId="2"/>
  </si>
  <si>
    <t>NPO振興課：03-3438-9942</t>
    <rPh sb="3" eb="5">
      <t>シンコウ</t>
    </rPh>
    <phoneticPr fontId="2"/>
  </si>
  <si>
    <t>助成事業専従・兼務の状況</t>
    <phoneticPr fontId="2"/>
  </si>
  <si>
    <t>区分名：　上記の職員賃金</t>
    <rPh sb="0" eb="2">
      <t>クブン</t>
    </rPh>
    <rPh sb="2" eb="3">
      <t>メイ</t>
    </rPh>
    <rPh sb="8" eb="10">
      <t>ショクイン</t>
    </rPh>
    <rPh sb="10" eb="12">
      <t>チンギン</t>
    </rPh>
    <phoneticPr fontId="2"/>
  </si>
  <si>
    <t>職員所属：事務局長（経理・人事兼務）</t>
    <rPh sb="0" eb="2">
      <t>ショクイン</t>
    </rPh>
    <phoneticPr fontId="2"/>
  </si>
  <si>
    <t>事業名：　〇〇を抱えて支援を必要とするケースに対する相談事業</t>
    <rPh sb="0" eb="2">
      <t>ジギョウ</t>
    </rPh>
    <phoneticPr fontId="2"/>
  </si>
  <si>
    <t>確認者所属：</t>
    <rPh sb="0" eb="2">
      <t>カクニン</t>
    </rPh>
    <rPh sb="2" eb="3">
      <t>シャ</t>
    </rPh>
    <rPh sb="3" eb="5">
      <t>ショゾク</t>
    </rPh>
    <phoneticPr fontId="2"/>
  </si>
  <si>
    <t>確認者氏名：</t>
    <rPh sb="0" eb="2">
      <t>カクニン</t>
    </rPh>
    <rPh sb="2" eb="3">
      <t>シャ</t>
    </rPh>
    <phoneticPr fontId="2"/>
  </si>
  <si>
    <t>※プルダウン選択</t>
    <rPh sb="6" eb="8">
      <t>センタク</t>
    </rPh>
    <phoneticPr fontId="2"/>
  </si>
  <si>
    <t>※自動挿入</t>
    <rPh sb="1" eb="3">
      <t>ジドウ</t>
    </rPh>
    <rPh sb="3" eb="5">
      <t>ソウニュウ</t>
    </rPh>
    <phoneticPr fontId="2"/>
  </si>
  <si>
    <t>確認者確認欄</t>
    <rPh sb="0" eb="2">
      <t>カクニン</t>
    </rPh>
    <rPh sb="2" eb="3">
      <t>シャ</t>
    </rPh>
    <rPh sb="3" eb="5">
      <t>カクニン</t>
    </rPh>
    <rPh sb="5" eb="6">
      <t>ラン</t>
    </rPh>
    <phoneticPr fontId="2"/>
  </si>
  <si>
    <t>「業務日誌（●月分）」シートに職員賃金の支給対象となる本人が日々記載し、1日の終了時に確認者が整合性を確認します。</t>
    <rPh sb="1" eb="3">
      <t>ギョウム</t>
    </rPh>
    <rPh sb="3" eb="5">
      <t>ニッシ</t>
    </rPh>
    <rPh sb="7" eb="8">
      <t>ツキ</t>
    </rPh>
    <rPh sb="8" eb="9">
      <t>ブン</t>
    </rPh>
    <rPh sb="15" eb="17">
      <t>ショクイン</t>
    </rPh>
    <rPh sb="17" eb="19">
      <t>チンギン</t>
    </rPh>
    <rPh sb="20" eb="22">
      <t>シキュウ</t>
    </rPh>
    <rPh sb="22" eb="24">
      <t>タイショウ</t>
    </rPh>
    <rPh sb="43" eb="45">
      <t>カクニン</t>
    </rPh>
    <rPh sb="45" eb="46">
      <t>シャ</t>
    </rPh>
    <phoneticPr fontId="2"/>
  </si>
  <si>
    <t>その他、ご不明な点や不具合が発生した場合には、WAM担当者までご連絡ください。</t>
    <rPh sb="2" eb="3">
      <t>タ</t>
    </rPh>
    <rPh sb="5" eb="7">
      <t>フメイ</t>
    </rPh>
    <rPh sb="8" eb="9">
      <t>テン</t>
    </rPh>
    <rPh sb="10" eb="13">
      <t>フグアイ</t>
    </rPh>
    <rPh sb="14" eb="16">
      <t>ハッセイ</t>
    </rPh>
    <rPh sb="18" eb="20">
      <t>バアイ</t>
    </rPh>
    <rPh sb="26" eb="29">
      <t>タントウシャ</t>
    </rPh>
    <rPh sb="32" eb="34">
      <t>レンラク</t>
    </rPh>
    <phoneticPr fontId="2"/>
  </si>
  <si>
    <t>（単位：円）</t>
    <rPh sb="1" eb="3">
      <t>タンイ</t>
    </rPh>
    <rPh sb="4" eb="5">
      <t>エン</t>
    </rPh>
    <phoneticPr fontId="2"/>
  </si>
  <si>
    <t>団体で証憑書類として、振込伝票、領収書などとともに押印済みの業務日誌を保管します。</t>
    <rPh sb="0" eb="2">
      <t>ダンタイ</t>
    </rPh>
    <rPh sb="3" eb="5">
      <t>ショウヒョウ</t>
    </rPh>
    <rPh sb="5" eb="7">
      <t>ショルイ</t>
    </rPh>
    <rPh sb="11" eb="13">
      <t>フリコミ</t>
    </rPh>
    <rPh sb="13" eb="15">
      <t>デンピョウ</t>
    </rPh>
    <rPh sb="16" eb="19">
      <t>リョウシュウショ</t>
    </rPh>
    <rPh sb="25" eb="27">
      <t>オウイン</t>
    </rPh>
    <rPh sb="27" eb="28">
      <t>ズ</t>
    </rPh>
    <rPh sb="30" eb="32">
      <t>ギョウム</t>
    </rPh>
    <rPh sb="32" eb="34">
      <t>ニッシ</t>
    </rPh>
    <rPh sb="35" eb="37">
      <t>ホカン</t>
    </rPh>
    <phoneticPr fontId="2"/>
  </si>
  <si>
    <t>状況が判明次第、至急WAMへご連絡ください。</t>
    <rPh sb="0" eb="2">
      <t>ジョウキョウ</t>
    </rPh>
    <rPh sb="3" eb="5">
      <t>ハンメイ</t>
    </rPh>
    <rPh sb="5" eb="7">
      <t>シダイ</t>
    </rPh>
    <rPh sb="8" eb="10">
      <t>シキュウ</t>
    </rPh>
    <rPh sb="15" eb="17">
      <t>レンラク</t>
    </rPh>
    <phoneticPr fontId="2"/>
  </si>
  <si>
    <t>業務日誌の算出額以上であれば、合算給与の振込伝票が証拠書類となり得ます（振込伝票の場合、業務日誌の提出必須）。</t>
    <rPh sb="0" eb="2">
      <t>ギョウム</t>
    </rPh>
    <rPh sb="2" eb="4">
      <t>ニッシ</t>
    </rPh>
    <rPh sb="5" eb="7">
      <t>サンシュツ</t>
    </rPh>
    <rPh sb="7" eb="8">
      <t>ガク</t>
    </rPh>
    <rPh sb="8" eb="10">
      <t>イジョウ</t>
    </rPh>
    <rPh sb="15" eb="17">
      <t>ガッサン</t>
    </rPh>
    <rPh sb="17" eb="19">
      <t>キュウヨ</t>
    </rPh>
    <rPh sb="20" eb="22">
      <t>フリコミ</t>
    </rPh>
    <rPh sb="22" eb="24">
      <t>デンピョウ</t>
    </rPh>
    <rPh sb="25" eb="27">
      <t>ショウコ</t>
    </rPh>
    <rPh sb="27" eb="29">
      <t>ショルイ</t>
    </rPh>
    <rPh sb="32" eb="33">
      <t>エ</t>
    </rPh>
    <rPh sb="36" eb="40">
      <t>フリコミデンピョウ</t>
    </rPh>
    <rPh sb="41" eb="43">
      <t>バアイ</t>
    </rPh>
    <rPh sb="44" eb="46">
      <t>ギョウム</t>
    </rPh>
    <rPh sb="46" eb="48">
      <t>ニッシ</t>
    </rPh>
    <rPh sb="49" eb="51">
      <t>テイシュツ</t>
    </rPh>
    <rPh sb="51" eb="53">
      <t>ヒッス</t>
    </rPh>
    <phoneticPr fontId="2"/>
  </si>
  <si>
    <t>区分名：　</t>
    <rPh sb="0" eb="2">
      <t>クブン</t>
    </rPh>
    <rPh sb="2" eb="3">
      <t>メイ</t>
    </rPh>
    <phoneticPr fontId="2"/>
  </si>
  <si>
    <t>上記の職員賃金</t>
  </si>
  <si>
    <t>○○〇</t>
    <phoneticPr fontId="2"/>
  </si>
  <si>
    <t>（AM)システム開発打合せ、（PM)第1回標準化ＷＧ会議資料準備</t>
    <phoneticPr fontId="2"/>
  </si>
  <si>
    <t>変更後の各月の業務日誌シート右上の基本給の「時間単価」・「通勤単価」欄に強制入力してください。（報告時に状況をご説明ください）</t>
    <rPh sb="0" eb="2">
      <t>ヘンコウ</t>
    </rPh>
    <rPh sb="2" eb="3">
      <t>ゴ</t>
    </rPh>
    <rPh sb="4" eb="6">
      <t>カクツキ</t>
    </rPh>
    <rPh sb="7" eb="9">
      <t>ギョウム</t>
    </rPh>
    <rPh sb="9" eb="11">
      <t>ニッシ</t>
    </rPh>
    <rPh sb="14" eb="16">
      <t>ミギウエ</t>
    </rPh>
    <rPh sb="17" eb="20">
      <t>キホンキュウ</t>
    </rPh>
    <rPh sb="22" eb="24">
      <t>ジカン</t>
    </rPh>
    <rPh sb="24" eb="26">
      <t>タンカ</t>
    </rPh>
    <rPh sb="29" eb="31">
      <t>ツウキン</t>
    </rPh>
    <rPh sb="31" eb="33">
      <t>タンカ</t>
    </rPh>
    <rPh sb="34" eb="35">
      <t>ラン</t>
    </rPh>
    <rPh sb="36" eb="38">
      <t>キョウセイ</t>
    </rPh>
    <rPh sb="38" eb="40">
      <t>ニュウリョク</t>
    </rPh>
    <rPh sb="48" eb="50">
      <t>ホウコク</t>
    </rPh>
    <rPh sb="50" eb="51">
      <t>ジ</t>
    </rPh>
    <rPh sb="52" eb="54">
      <t>ジョウキョウ</t>
    </rPh>
    <rPh sb="56" eb="58">
      <t>セツメイ</t>
    </rPh>
    <phoneticPr fontId="2"/>
  </si>
  <si>
    <t>２０●●年 ９ 月分</t>
    <phoneticPr fontId="2"/>
  </si>
  <si>
    <t>職員賃金支給期間(月数)</t>
    <rPh sb="0" eb="2">
      <t>ショクイン</t>
    </rPh>
    <rPh sb="2" eb="4">
      <t>チンギン</t>
    </rPh>
    <rPh sb="4" eb="6">
      <t>シキュウ</t>
    </rPh>
    <rPh sb="6" eb="8">
      <t>キカン</t>
    </rPh>
    <rPh sb="9" eb="10">
      <t>ツキ</t>
    </rPh>
    <rPh sb="10" eb="11">
      <t>スウ</t>
    </rPh>
    <phoneticPr fontId="2"/>
  </si>
  <si>
    <t>総支給予定額（円）</t>
    <rPh sb="0" eb="1">
      <t>ソウ</t>
    </rPh>
    <rPh sb="1" eb="3">
      <t>シキュウ</t>
    </rPh>
    <rPh sb="3" eb="5">
      <t>ヨテイ</t>
    </rPh>
    <rPh sb="5" eb="6">
      <t>ガク</t>
    </rPh>
    <rPh sb="7" eb="8">
      <t>エン</t>
    </rPh>
    <phoneticPr fontId="2"/>
  </si>
  <si>
    <t>1日の所定労働時間（時間）</t>
    <rPh sb="1" eb="2">
      <t>ニチ</t>
    </rPh>
    <rPh sb="3" eb="5">
      <t>ショテイ</t>
    </rPh>
    <rPh sb="5" eb="7">
      <t>ロウドウ</t>
    </rPh>
    <rPh sb="7" eb="9">
      <t>ジカン</t>
    </rPh>
    <rPh sb="10" eb="12">
      <t>ジカン</t>
    </rPh>
    <phoneticPr fontId="2"/>
  </si>
  <si>
    <t>通勤単価（円）
（1日あたりの往復料金）</t>
    <rPh sb="0" eb="2">
      <t>ツウキン</t>
    </rPh>
    <rPh sb="2" eb="4">
      <t>タンカ</t>
    </rPh>
    <rPh sb="5" eb="6">
      <t>エン</t>
    </rPh>
    <rPh sb="10" eb="11">
      <t>ニチ</t>
    </rPh>
    <rPh sb="15" eb="17">
      <t>オウフク</t>
    </rPh>
    <rPh sb="17" eb="19">
      <t>リョウキン</t>
    </rPh>
    <phoneticPr fontId="2"/>
  </si>
  <si>
    <t>定期券年間代金（円）</t>
    <rPh sb="0" eb="3">
      <t>テイキケン</t>
    </rPh>
    <rPh sb="3" eb="5">
      <t>ネンカン</t>
    </rPh>
    <rPh sb="5" eb="7">
      <t>ダイキン</t>
    </rPh>
    <rPh sb="8" eb="9">
      <t>エン</t>
    </rPh>
    <phoneticPr fontId="2"/>
  </si>
  <si>
    <t>時間単価
×従事時間</t>
    <rPh sb="0" eb="2">
      <t>ジカン</t>
    </rPh>
    <rPh sb="2" eb="4">
      <t>タンカ</t>
    </rPh>
    <rPh sb="6" eb="8">
      <t>ジュウジ</t>
    </rPh>
    <rPh sb="8" eb="10">
      <t>ジカン</t>
    </rPh>
    <phoneticPr fontId="2"/>
  </si>
  <si>
    <t>助成対象
通勤金額</t>
    <rPh sb="0" eb="2">
      <t>ジョセイ</t>
    </rPh>
    <rPh sb="2" eb="4">
      <t>タイショウ</t>
    </rPh>
    <rPh sb="5" eb="7">
      <t>ツウキン</t>
    </rPh>
    <rPh sb="7" eb="9">
      <t>キンガク</t>
    </rPh>
    <phoneticPr fontId="2"/>
  </si>
  <si>
    <r>
      <rPr>
        <b/>
        <sz val="16"/>
        <rFont val="ＭＳ Ｐゴシック"/>
        <family val="3"/>
        <charset val="128"/>
      </rPr>
      <t>社会福祉振興助成事業（WAM助成）職員賃金 基本情報等入力シート</t>
    </r>
    <r>
      <rPr>
        <b/>
        <sz val="12"/>
        <rFont val="ＭＳ Ｐゴシック"/>
        <family val="3"/>
        <charset val="128"/>
      </rPr>
      <t xml:space="preserve">
        </t>
    </r>
    <r>
      <rPr>
        <b/>
        <sz val="10"/>
        <rFont val="ＭＳ Ｐゴシック"/>
        <family val="3"/>
        <charset val="128"/>
      </rPr>
      <t>※職員賃金計上開始月に入力してください。
※白い欄にのみ入力してください。</t>
    </r>
    <rPh sb="0" eb="10">
      <t>シャカイフクシシンコウジョセイジギョウ</t>
    </rPh>
    <rPh sb="14" eb="16">
      <t>ジョセイ</t>
    </rPh>
    <rPh sb="17" eb="19">
      <t>ショクイン</t>
    </rPh>
    <rPh sb="19" eb="21">
      <t>チンギン</t>
    </rPh>
    <rPh sb="22" eb="24">
      <t>キホン</t>
    </rPh>
    <rPh sb="24" eb="26">
      <t>ジョウホウ</t>
    </rPh>
    <rPh sb="26" eb="27">
      <t>ナド</t>
    </rPh>
    <rPh sb="27" eb="29">
      <t>ニュウリョク</t>
    </rPh>
    <rPh sb="42" eb="44">
      <t>ショクイン</t>
    </rPh>
    <rPh sb="44" eb="46">
      <t>チンギン</t>
    </rPh>
    <rPh sb="46" eb="48">
      <t>ケイジョウ</t>
    </rPh>
    <rPh sb="48" eb="50">
      <t>カイシ</t>
    </rPh>
    <rPh sb="50" eb="51">
      <t>ツキ</t>
    </rPh>
    <rPh sb="52" eb="54">
      <t>ニュウリョク</t>
    </rPh>
    <rPh sb="63" eb="64">
      <t>シロ</t>
    </rPh>
    <rPh sb="65" eb="66">
      <t>ラン</t>
    </rPh>
    <rPh sb="69" eb="71">
      <t>ニュウリョク</t>
    </rPh>
    <phoneticPr fontId="2"/>
  </si>
  <si>
    <t>社会福祉振興助成事業（WAM助成）対象経費「職員賃金」の業務日誌の使用方法等</t>
    <rPh sb="0" eb="10">
      <t>シャカイフクシシンコウジョセイジギョウ</t>
    </rPh>
    <rPh sb="14" eb="16">
      <t>ジョセイ</t>
    </rPh>
    <rPh sb="17" eb="19">
      <t>タイショウ</t>
    </rPh>
    <rPh sb="19" eb="21">
      <t>ケイヒ</t>
    </rPh>
    <rPh sb="22" eb="24">
      <t>ショクイン</t>
    </rPh>
    <rPh sb="24" eb="26">
      <t>チンギン</t>
    </rPh>
    <rPh sb="28" eb="30">
      <t>ギョウム</t>
    </rPh>
    <rPh sb="30" eb="32">
      <t>ニッシ</t>
    </rPh>
    <rPh sb="33" eb="35">
      <t>シヨウ</t>
    </rPh>
    <rPh sb="35" eb="37">
      <t>ホウホウ</t>
    </rPh>
    <rPh sb="37" eb="38">
      <t>ナド</t>
    </rPh>
    <phoneticPr fontId="2"/>
  </si>
  <si>
    <t>助成事業への専従・兼務の状況</t>
    <rPh sb="0" eb="2">
      <t>ジョセイ</t>
    </rPh>
    <rPh sb="2" eb="4">
      <t>ジギョウ</t>
    </rPh>
    <rPh sb="6" eb="8">
      <t>センジュウ</t>
    </rPh>
    <rPh sb="9" eb="11">
      <t>ケンム</t>
    </rPh>
    <rPh sb="12" eb="14">
      <t>ジョウキョウ</t>
    </rPh>
    <phoneticPr fontId="2"/>
  </si>
  <si>
    <t>A</t>
    <phoneticPr fontId="2"/>
  </si>
  <si>
    <t>B</t>
    <phoneticPr fontId="2"/>
  </si>
  <si>
    <t>C</t>
    <phoneticPr fontId="2"/>
  </si>
  <si>
    <t>D</t>
    <phoneticPr fontId="2"/>
  </si>
  <si>
    <t>E</t>
    <phoneticPr fontId="2"/>
  </si>
  <si>
    <t>F</t>
    <phoneticPr fontId="2"/>
  </si>
  <si>
    <t>G</t>
    <phoneticPr fontId="2"/>
  </si>
  <si>
    <t>I</t>
    <phoneticPr fontId="2"/>
  </si>
  <si>
    <t>H</t>
    <phoneticPr fontId="2"/>
  </si>
  <si>
    <t>通勤手当のうち助成事業従事相当分の支給予定額（円/年間）</t>
    <rPh sb="0" eb="2">
      <t>ツウキン</t>
    </rPh>
    <rPh sb="2" eb="4">
      <t>テアテ</t>
    </rPh>
    <rPh sb="7" eb="9">
      <t>ジョセイ</t>
    </rPh>
    <rPh sb="9" eb="11">
      <t>ジギョウ</t>
    </rPh>
    <rPh sb="11" eb="13">
      <t>ジュウジ</t>
    </rPh>
    <rPh sb="13" eb="15">
      <t>ソウトウ</t>
    </rPh>
    <rPh sb="15" eb="16">
      <t>ブン</t>
    </rPh>
    <rPh sb="17" eb="19">
      <t>シキュウ</t>
    </rPh>
    <rPh sb="19" eb="21">
      <t>ヨテイ</t>
    </rPh>
    <rPh sb="21" eb="22">
      <t>ガク</t>
    </rPh>
    <rPh sb="23" eb="24">
      <t>エン</t>
    </rPh>
    <rPh sb="25" eb="26">
      <t>ネン</t>
    </rPh>
    <rPh sb="26" eb="27">
      <t>アイダ</t>
    </rPh>
    <phoneticPr fontId="2"/>
  </si>
  <si>
    <t>助成事業従事予定日数（日/年間）</t>
    <rPh sb="0" eb="2">
      <t>ジョセイ</t>
    </rPh>
    <rPh sb="2" eb="4">
      <t>ジギョウ</t>
    </rPh>
    <rPh sb="4" eb="6">
      <t>ジュウジ</t>
    </rPh>
    <rPh sb="6" eb="8">
      <t>ヨテイ</t>
    </rPh>
    <rPh sb="8" eb="10">
      <t>ニッスウ</t>
    </rPh>
    <rPh sb="11" eb="12">
      <t>ニチ</t>
    </rPh>
    <rPh sb="13" eb="14">
      <t>ネン</t>
    </rPh>
    <rPh sb="14" eb="15">
      <t>アイダ</t>
    </rPh>
    <phoneticPr fontId="2"/>
  </si>
  <si>
    <t>基本給のうち助成事業従事相当分の支給予定額（円/年間）</t>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rPh sb="22" eb="23">
      <t>エン</t>
    </rPh>
    <rPh sb="24" eb="25">
      <t>ネン</t>
    </rPh>
    <rPh sb="25" eb="26">
      <t>アイダ</t>
    </rPh>
    <phoneticPr fontId="2"/>
  </si>
  <si>
    <t>基本給時間単価（円/1時間あたり）</t>
    <rPh sb="0" eb="3">
      <t>キホンキュウ</t>
    </rPh>
    <rPh sb="3" eb="5">
      <t>ジカン</t>
    </rPh>
    <rPh sb="5" eb="7">
      <t>タンカ</t>
    </rPh>
    <rPh sb="8" eb="9">
      <t>エン</t>
    </rPh>
    <rPh sb="11" eb="13">
      <t>ジカン</t>
    </rPh>
    <phoneticPr fontId="2"/>
  </si>
  <si>
    <t>助成事業従事予定時間数（時間/年間）</t>
    <rPh sb="0" eb="2">
      <t>ジョセイ</t>
    </rPh>
    <rPh sb="2" eb="4">
      <t>ジギョウ</t>
    </rPh>
    <rPh sb="4" eb="6">
      <t>ジュウジ</t>
    </rPh>
    <rPh sb="6" eb="8">
      <t>ヨテイ</t>
    </rPh>
    <rPh sb="8" eb="11">
      <t>ジカンスウ</t>
    </rPh>
    <rPh sb="12" eb="14">
      <t>ジカン</t>
    </rPh>
    <rPh sb="15" eb="16">
      <t>ネン</t>
    </rPh>
    <rPh sb="16" eb="17">
      <t>アイダ</t>
    </rPh>
    <phoneticPr fontId="2"/>
  </si>
  <si>
    <t>　　　「職員賃金対象者一覧（A～I）」の
    記載内容を転記してください。</t>
    <rPh sb="4" eb="6">
      <t>ショクイン</t>
    </rPh>
    <rPh sb="6" eb="8">
      <t>チンギン</t>
    </rPh>
    <rPh sb="8" eb="11">
      <t>タイショウシャ</t>
    </rPh>
    <rPh sb="11" eb="13">
      <t>イチラン</t>
    </rPh>
    <rPh sb="25" eb="27">
      <t>キサイ</t>
    </rPh>
    <rPh sb="27" eb="29">
      <t>ナイヨウ</t>
    </rPh>
    <rPh sb="30" eb="32">
      <t>テンキ</t>
    </rPh>
    <phoneticPr fontId="2"/>
  </si>
  <si>
    <r>
      <t xml:space="preserve">社会福祉振興助成事業（WAM助成）職員賃金 年間支給額確認シート
</t>
    </r>
    <r>
      <rPr>
        <b/>
        <sz val="10"/>
        <color rgb="FFFF0000"/>
        <rFont val="ＭＳ Ｐゴシック"/>
        <family val="3"/>
        <charset val="128"/>
      </rPr>
      <t>※完了報告時に提出してください。</t>
    </r>
    <rPh sb="0" eb="10">
      <t>シャカイフクシシンコウジョセイジギョウ</t>
    </rPh>
    <rPh sb="14" eb="16">
      <t>ジョセイ</t>
    </rPh>
    <rPh sb="17" eb="19">
      <t>ショクイン</t>
    </rPh>
    <rPh sb="19" eb="21">
      <t>チンギン</t>
    </rPh>
    <rPh sb="22" eb="24">
      <t>ネンカン</t>
    </rPh>
    <rPh sb="24" eb="26">
      <t>シキュウ</t>
    </rPh>
    <rPh sb="26" eb="27">
      <t>ガク</t>
    </rPh>
    <rPh sb="27" eb="29">
      <t>カクニン</t>
    </rPh>
    <rPh sb="34" eb="36">
      <t>カンリョウ</t>
    </rPh>
    <rPh sb="36" eb="38">
      <t>ホウコク</t>
    </rPh>
    <rPh sb="38" eb="39">
      <t>ジ</t>
    </rPh>
    <rPh sb="40" eb="42">
      <t>テイシュツ</t>
    </rPh>
    <phoneticPr fontId="2"/>
  </si>
  <si>
    <r>
      <t>職員対象者一覧に記載した内容をもとに「</t>
    </r>
    <r>
      <rPr>
        <b/>
        <sz val="16"/>
        <color rgb="FFFF0000"/>
        <rFont val="ＭＳ Ｐゴシック"/>
        <family val="3"/>
        <charset val="128"/>
      </rPr>
      <t>基本情報等入力シート</t>
    </r>
    <r>
      <rPr>
        <sz val="16"/>
        <rFont val="ＭＳ Ｐゴシック"/>
        <family val="3"/>
        <charset val="128"/>
      </rPr>
      <t>」に転記してください。</t>
    </r>
    <rPh sb="0" eb="2">
      <t>ショクイン</t>
    </rPh>
    <rPh sb="2" eb="5">
      <t>タイショウシャ</t>
    </rPh>
    <rPh sb="5" eb="7">
      <t>イチラン</t>
    </rPh>
    <rPh sb="8" eb="10">
      <t>キサイ</t>
    </rPh>
    <rPh sb="12" eb="14">
      <t>ナイヨウ</t>
    </rPh>
    <rPh sb="19" eb="21">
      <t>キホン</t>
    </rPh>
    <rPh sb="21" eb="24">
      <t>ジョウホウナド</t>
    </rPh>
    <rPh sb="24" eb="26">
      <t>ニュウリョク</t>
    </rPh>
    <rPh sb="31" eb="33">
      <t>テンキ</t>
    </rPh>
    <phoneticPr fontId="2"/>
  </si>
  <si>
    <t>対象賃金合計
（基本給＋通勤）</t>
    <rPh sb="0" eb="2">
      <t>タイショウ</t>
    </rPh>
    <rPh sb="4" eb="6">
      <t>ゴウケイ</t>
    </rPh>
    <rPh sb="8" eb="11">
      <t>キホンキュウ</t>
    </rPh>
    <rPh sb="12" eb="14">
      <t>ツウキン</t>
    </rPh>
    <phoneticPr fontId="2"/>
  </si>
  <si>
    <t xml:space="preserve">＜備考＞※WAMへの連絡事項があれば記載
</t>
    <rPh sb="1" eb="3">
      <t>ビコウ</t>
    </rPh>
    <rPh sb="10" eb="12">
      <t>レンラク</t>
    </rPh>
    <rPh sb="12" eb="14">
      <t>ジコウ</t>
    </rPh>
    <phoneticPr fontId="2"/>
  </si>
  <si>
    <t>２０２５年 ４ 月分</t>
    <phoneticPr fontId="2"/>
  </si>
  <si>
    <t>２０２５年 ５ 月分</t>
    <phoneticPr fontId="2"/>
  </si>
  <si>
    <t>２０２５年 ６ 月分</t>
    <phoneticPr fontId="2"/>
  </si>
  <si>
    <t>職員氏名：〇〇　〇〇　　　　</t>
    <rPh sb="0" eb="2">
      <t>ショクイン</t>
    </rPh>
    <phoneticPr fontId="2"/>
  </si>
  <si>
    <t>〇〇　〇〇　　　</t>
    <phoneticPr fontId="2"/>
  </si>
  <si>
    <t>２０２５年 ７ 月分</t>
    <phoneticPr fontId="2"/>
  </si>
  <si>
    <t>２０２５年 ８月分</t>
    <phoneticPr fontId="2"/>
  </si>
  <si>
    <t>２０２５年 ９月分</t>
    <phoneticPr fontId="2"/>
  </si>
  <si>
    <t>２０２５年 １０月分</t>
    <phoneticPr fontId="2"/>
  </si>
  <si>
    <t>２０２５年 １１ 月分</t>
    <phoneticPr fontId="2"/>
  </si>
  <si>
    <t>２０２５年 １２月分</t>
    <phoneticPr fontId="2"/>
  </si>
  <si>
    <t>２０２６年 １月分</t>
    <phoneticPr fontId="2"/>
  </si>
  <si>
    <t>２０２６年 ２月分</t>
    <phoneticPr fontId="2"/>
  </si>
  <si>
    <t>２０２６年 ３月分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</si>
</sst>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m/d;@"/>
    <numFmt numFmtId="178" formatCode="#,##0.0;[Red]\-#,##0.0"/>
    <numFmt numFmtId="179" formatCode="#,##0&quot;円&quot;"/>
    <numFmt numFmtId="180" formatCode="#,##0&quot;日&quot;"/>
    <numFmt numFmtId="181" formatCode="#,##0&quot;時間&quot;"/>
    <numFmt numFmtId="182" formatCode="#,##0&quot;ヵ月&quot;"/>
    <numFmt numFmtId="183" formatCode="#,##0_);[Red]\(#,##0\)"/>
    <numFmt numFmtId="184" formatCode="#,##0&quot;月&quot;"/>
    <numFmt numFmtId="185" formatCode="#,##0.0_);[Red]\(#,##0.0\)"/>
    <numFmt numFmtId="186" formatCode="#,##0.0&quot;時間&quot;"/>
    <numFmt numFmtId="187" formatCode="aaa"/>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indexed="8"/>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sz val="9"/>
      <color theme="1"/>
      <name val="ＭＳ Ｐゴシック"/>
      <family val="3"/>
      <charset val="128"/>
    </font>
    <font>
      <sz val="20"/>
      <color theme="1"/>
      <name val="ＭＳ Ｐゴシック"/>
      <family val="3"/>
      <charset val="128"/>
      <scheme val="minor"/>
    </font>
    <font>
      <sz val="20"/>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9"/>
      <color rgb="FFFF0000"/>
      <name val="ＭＳ Ｐゴシック"/>
      <family val="3"/>
      <charset val="128"/>
    </font>
    <font>
      <sz val="11"/>
      <color rgb="FFFF0000"/>
      <name val="ＭＳ Ｐゴシック"/>
      <family val="3"/>
      <charset val="128"/>
    </font>
    <font>
      <b/>
      <sz val="12"/>
      <name val="ＭＳ Ｐゴシック"/>
      <family val="3"/>
      <charset val="128"/>
    </font>
    <font>
      <sz val="9"/>
      <color indexed="81"/>
      <name val="MS P 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16"/>
      <color rgb="FFFF0000"/>
      <name val="ＭＳ Ｐゴシック"/>
      <family val="3"/>
      <charset val="128"/>
    </font>
    <font>
      <b/>
      <sz val="20"/>
      <name val="ＭＳ Ｐゴシック"/>
      <family val="3"/>
      <charset val="128"/>
    </font>
    <font>
      <b/>
      <sz val="10"/>
      <color rgb="FFFF0000"/>
      <name val="ＭＳ Ｐゴシック"/>
      <family val="3"/>
      <charset val="128"/>
    </font>
    <font>
      <b/>
      <sz val="16"/>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97">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C8C8C8"/>
      </right>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bottom/>
      <diagonal/>
    </border>
    <border>
      <left/>
      <right style="double">
        <color indexed="64"/>
      </right>
      <top style="hair">
        <color auto="1"/>
      </top>
      <bottom style="hair">
        <color auto="1"/>
      </bottom>
      <diagonal/>
    </border>
    <border>
      <left/>
      <right style="double">
        <color indexed="64"/>
      </right>
      <top style="double">
        <color auto="1"/>
      </top>
      <bottom style="hair">
        <color auto="1"/>
      </bottom>
      <diagonal/>
    </border>
    <border>
      <left/>
      <right style="double">
        <color indexed="64"/>
      </right>
      <top style="hair">
        <color auto="1"/>
      </top>
      <bottom style="double">
        <color auto="1"/>
      </bottom>
      <diagonal/>
    </border>
    <border>
      <left style="hair">
        <color indexed="64"/>
      </left>
      <right style="thin">
        <color indexed="64"/>
      </right>
      <top style="hair">
        <color auto="1"/>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auto="1"/>
      </top>
      <bottom style="hair">
        <color auto="1"/>
      </bottom>
      <diagonal/>
    </border>
    <border>
      <left style="double">
        <color indexed="64"/>
      </left>
      <right style="double">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diagonal/>
    </border>
    <border>
      <left style="hair">
        <color indexed="64"/>
      </left>
      <right style="double">
        <color indexed="64"/>
      </right>
      <top style="double">
        <color indexed="64"/>
      </top>
      <bottom style="hair">
        <color auto="1"/>
      </bottom>
      <diagonal/>
    </border>
    <border>
      <left style="hair">
        <color indexed="64"/>
      </left>
      <right style="double">
        <color indexed="64"/>
      </right>
      <top style="hair">
        <color auto="1"/>
      </top>
      <bottom style="hair">
        <color auto="1"/>
      </bottom>
      <diagonal/>
    </border>
    <border>
      <left style="hair">
        <color indexed="64"/>
      </left>
      <right style="double">
        <color indexed="64"/>
      </right>
      <top style="hair">
        <color auto="1"/>
      </top>
      <bottom style="double">
        <color auto="1"/>
      </bottom>
      <diagonal/>
    </border>
    <border diagonalDown="1">
      <left style="medium">
        <color indexed="64"/>
      </left>
      <right style="medium">
        <color indexed="64"/>
      </right>
      <top style="double">
        <color indexed="64"/>
      </top>
      <bottom style="medium">
        <color indexed="64"/>
      </bottom>
      <diagonal style="thin">
        <color indexed="64"/>
      </diagonal>
    </border>
    <border diagonalDown="1">
      <left style="double">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hair">
        <color indexed="64"/>
      </top>
      <bottom style="hair">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hair">
        <color indexed="64"/>
      </top>
      <bottom style="double">
        <color indexed="64"/>
      </bottom>
      <diagonal/>
    </border>
    <border>
      <left style="medium">
        <color indexed="64"/>
      </left>
      <right/>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s>
  <cellStyleXfs count="5">
    <xf numFmtId="0" fontId="0" fillId="0" borderId="0">
      <alignment vertical="center"/>
    </xf>
    <xf numFmtId="0" fontId="8" fillId="0" borderId="0">
      <alignment vertical="center"/>
    </xf>
    <xf numFmtId="38" fontId="11"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488">
    <xf numFmtId="0" fontId="0" fillId="0" borderId="0" xfId="0">
      <alignment vertical="center"/>
    </xf>
    <xf numFmtId="0" fontId="0" fillId="0" borderId="0" xfId="0" applyBorder="1">
      <alignment vertical="center"/>
    </xf>
    <xf numFmtId="0" fontId="0" fillId="0" borderId="4" xfId="0" applyBorder="1">
      <alignment vertical="center"/>
    </xf>
    <xf numFmtId="0" fontId="9" fillId="0" borderId="0" xfId="0" applyFon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xf numFmtId="0" fontId="0" fillId="0" borderId="0" xfId="0" applyAlignment="1"/>
    <xf numFmtId="0" fontId="4" fillId="0" borderId="0" xfId="0" applyFont="1">
      <alignment vertical="center"/>
    </xf>
    <xf numFmtId="0" fontId="4" fillId="0" borderId="27" xfId="0" applyFont="1" applyBorder="1">
      <alignment vertical="center"/>
    </xf>
    <xf numFmtId="0" fontId="4" fillId="0" borderId="5" xfId="0" applyFont="1" applyBorder="1">
      <alignment vertical="center"/>
    </xf>
    <xf numFmtId="20" fontId="4" fillId="0" borderId="1" xfId="0" applyNumberFormat="1" applyFont="1" applyBorder="1">
      <alignment vertical="center"/>
    </xf>
    <xf numFmtId="20" fontId="4" fillId="0" borderId="5" xfId="0" applyNumberFormat="1" applyFont="1" applyBorder="1">
      <alignment vertical="center"/>
    </xf>
    <xf numFmtId="20" fontId="4" fillId="0" borderId="28" xfId="0" applyNumberFormat="1" applyFont="1" applyBorder="1">
      <alignment vertical="center"/>
    </xf>
    <xf numFmtId="0" fontId="4" fillId="0" borderId="1" xfId="0" applyFont="1" applyBorder="1">
      <alignment vertical="center"/>
    </xf>
    <xf numFmtId="0" fontId="4" fillId="0" borderId="28" xfId="0" applyFont="1" applyBorder="1">
      <alignment vertical="center"/>
    </xf>
    <xf numFmtId="20" fontId="4" fillId="0" borderId="27" xfId="0" applyNumberFormat="1" applyFont="1" applyBorder="1">
      <alignment vertical="center"/>
    </xf>
    <xf numFmtId="0" fontId="10" fillId="0" borderId="5" xfId="0" applyFont="1" applyBorder="1">
      <alignment vertical="center"/>
    </xf>
    <xf numFmtId="0" fontId="10" fillId="0" borderId="28" xfId="0" applyFont="1" applyBorder="1">
      <alignment vertical="center"/>
    </xf>
    <xf numFmtId="0" fontId="8" fillId="0" borderId="0" xfId="0" applyFont="1" applyAlignment="1">
      <alignment horizontal="right" vertical="center"/>
    </xf>
    <xf numFmtId="0" fontId="7" fillId="0" borderId="28" xfId="0" applyFont="1" applyBorder="1">
      <alignment vertical="center"/>
    </xf>
    <xf numFmtId="0" fontId="10" fillId="0" borderId="27" xfId="0" applyFont="1" applyBorder="1">
      <alignment vertical="center"/>
    </xf>
    <xf numFmtId="0" fontId="4" fillId="0" borderId="42" xfId="0" applyFont="1" applyBorder="1">
      <alignment vertical="center"/>
    </xf>
    <xf numFmtId="0" fontId="0" fillId="0" borderId="0" xfId="0" applyAlignment="1">
      <alignment horizontal="right" vertical="center"/>
    </xf>
    <xf numFmtId="0" fontId="0" fillId="0" borderId="0" xfId="0" applyAlignment="1">
      <alignment horizontal="right" vertical="center"/>
    </xf>
    <xf numFmtId="20" fontId="4" fillId="0" borderId="46" xfId="0" applyNumberFormat="1" applyFont="1" applyBorder="1">
      <alignment vertical="center"/>
    </xf>
    <xf numFmtId="20" fontId="4" fillId="0" borderId="48" xfId="0" applyNumberFormat="1" applyFont="1" applyBorder="1">
      <alignment vertical="center"/>
    </xf>
    <xf numFmtId="0" fontId="0" fillId="2" borderId="43" xfId="0" applyFill="1" applyBorder="1" applyAlignment="1">
      <alignment horizontal="center" vertical="center"/>
    </xf>
    <xf numFmtId="0" fontId="0" fillId="0" borderId="0" xfId="0" applyBorder="1" applyAlignment="1">
      <alignment horizontal="center" vertical="center"/>
    </xf>
    <xf numFmtId="38" fontId="4" fillId="0" borderId="0" xfId="4" applyFont="1" applyBorder="1">
      <alignment vertical="center"/>
    </xf>
    <xf numFmtId="0" fontId="0" fillId="0" borderId="0" xfId="0" applyAlignment="1">
      <alignment horizontal="center" vertical="center"/>
    </xf>
    <xf numFmtId="0" fontId="0" fillId="2" borderId="43" xfId="0" applyFill="1" applyBorder="1" applyAlignment="1">
      <alignment horizontal="center" vertical="center" shrinkToFit="1"/>
    </xf>
    <xf numFmtId="38" fontId="0" fillId="2" borderId="57" xfId="4" applyFont="1" applyFill="1" applyBorder="1">
      <alignment vertical="center"/>
    </xf>
    <xf numFmtId="38" fontId="0" fillId="2" borderId="57" xfId="0" applyNumberFormat="1" applyFill="1" applyBorder="1">
      <alignment vertical="center"/>
    </xf>
    <xf numFmtId="38" fontId="0" fillId="2" borderId="46" xfId="4" applyFont="1" applyFill="1" applyBorder="1">
      <alignment vertical="center"/>
    </xf>
    <xf numFmtId="38" fontId="0" fillId="2" borderId="46" xfId="0" applyNumberFormat="1" applyFill="1" applyBorder="1">
      <alignment vertical="center"/>
    </xf>
    <xf numFmtId="38" fontId="0" fillId="2" borderId="48" xfId="4" applyFont="1" applyFill="1" applyBorder="1">
      <alignment vertical="center"/>
    </xf>
    <xf numFmtId="38" fontId="0" fillId="2" borderId="48" xfId="0" applyNumberFormat="1" applyFill="1" applyBorder="1">
      <alignment vertical="center"/>
    </xf>
    <xf numFmtId="38" fontId="0" fillId="2" borderId="56" xfId="0" applyNumberFormat="1" applyFill="1" applyBorder="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77" fontId="4" fillId="2" borderId="23"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6" fontId="4" fillId="2" borderId="50" xfId="0" applyNumberFormat="1" applyFont="1" applyFill="1" applyBorder="1">
      <alignment vertical="center"/>
    </xf>
    <xf numFmtId="0" fontId="5" fillId="2" borderId="36" xfId="0" applyFont="1" applyFill="1" applyBorder="1" applyAlignment="1">
      <alignment horizontal="left" vertical="center"/>
    </xf>
    <xf numFmtId="38" fontId="8" fillId="2" borderId="49" xfId="4" applyFont="1" applyFill="1" applyBorder="1">
      <alignment vertical="center"/>
    </xf>
    <xf numFmtId="20" fontId="4" fillId="0" borderId="58" xfId="0" applyNumberFormat="1" applyFont="1" applyBorder="1">
      <alignment vertical="center"/>
    </xf>
    <xf numFmtId="20" fontId="4" fillId="0" borderId="59" xfId="0" applyNumberFormat="1" applyFont="1" applyBorder="1">
      <alignment vertical="center"/>
    </xf>
    <xf numFmtId="20" fontId="4" fillId="0" borderId="25" xfId="0" applyNumberFormat="1" applyFont="1" applyBorder="1">
      <alignment vertical="center"/>
    </xf>
    <xf numFmtId="20" fontId="4" fillId="0" borderId="60" xfId="0" applyNumberFormat="1" applyFont="1" applyBorder="1">
      <alignment vertical="center"/>
    </xf>
    <xf numFmtId="20" fontId="4" fillId="0" borderId="39" xfId="0" applyNumberFormat="1" applyFont="1" applyBorder="1">
      <alignment vertical="center"/>
    </xf>
    <xf numFmtId="20" fontId="10" fillId="0" borderId="39" xfId="0" applyNumberFormat="1" applyFont="1" applyBorder="1">
      <alignment vertical="center"/>
    </xf>
    <xf numFmtId="20" fontId="7" fillId="0" borderId="39" xfId="0" applyNumberFormat="1" applyFont="1" applyBorder="1">
      <alignment vertical="center"/>
    </xf>
    <xf numFmtId="0" fontId="4" fillId="0" borderId="61" xfId="0" applyFont="1" applyBorder="1">
      <alignment vertical="center"/>
    </xf>
    <xf numFmtId="20" fontId="4" fillId="0" borderId="31" xfId="0" applyNumberFormat="1" applyFont="1" applyBorder="1">
      <alignment vertical="center"/>
    </xf>
    <xf numFmtId="20" fontId="4" fillId="0" borderId="42" xfId="0" applyNumberFormat="1" applyFont="1" applyBorder="1">
      <alignment vertical="center"/>
    </xf>
    <xf numFmtId="0" fontId="4" fillId="0" borderId="62" xfId="0" applyFont="1" applyBorder="1">
      <alignment vertical="center"/>
    </xf>
    <xf numFmtId="20" fontId="4" fillId="0" borderId="41" xfId="0" applyNumberFormat="1" applyFont="1" applyBorder="1">
      <alignment vertical="center"/>
    </xf>
    <xf numFmtId="0" fontId="0" fillId="0" borderId="0" xfId="0" applyAlignment="1">
      <alignment horizontal="right" vertical="center"/>
    </xf>
    <xf numFmtId="178" fontId="4" fillId="2" borderId="63" xfId="4" applyNumberFormat="1" applyFont="1" applyFill="1" applyBorder="1">
      <alignment vertical="center"/>
    </xf>
    <xf numFmtId="0" fontId="4" fillId="0" borderId="0" xfId="0" applyFont="1" applyAlignment="1">
      <alignment horizontal="center" vertical="center"/>
    </xf>
    <xf numFmtId="179" fontId="0" fillId="2" borderId="47" xfId="4" applyNumberFormat="1" applyFont="1" applyFill="1" applyBorder="1">
      <alignment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10" fillId="2" borderId="66" xfId="0" applyFont="1" applyFill="1" applyBorder="1" applyAlignment="1">
      <alignment horizontal="center" vertical="center"/>
    </xf>
    <xf numFmtId="0" fontId="7"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4" fillId="0" borderId="27" xfId="0" applyFont="1" applyBorder="1" applyAlignment="1">
      <alignment horizontal="center" vertical="center"/>
    </xf>
    <xf numFmtId="0" fontId="14" fillId="0" borderId="61" xfId="0" applyFont="1" applyBorder="1" applyAlignment="1">
      <alignment horizontal="center" vertical="center"/>
    </xf>
    <xf numFmtId="38" fontId="8" fillId="2" borderId="68" xfId="4" applyFont="1" applyFill="1" applyBorder="1">
      <alignment vertical="center"/>
    </xf>
    <xf numFmtId="0" fontId="13" fillId="0" borderId="54" xfId="0" applyFont="1" applyFill="1" applyBorder="1" applyAlignment="1">
      <alignment vertical="center"/>
    </xf>
    <xf numFmtId="0" fontId="13" fillId="0" borderId="64" xfId="0" applyFont="1" applyFill="1" applyBorder="1" applyAlignment="1">
      <alignment vertical="center"/>
    </xf>
    <xf numFmtId="20" fontId="4" fillId="0" borderId="72" xfId="0" applyNumberFormat="1" applyFont="1" applyBorder="1">
      <alignment vertical="center"/>
    </xf>
    <xf numFmtId="20" fontId="4" fillId="0" borderId="73" xfId="0" applyNumberFormat="1" applyFont="1" applyBorder="1">
      <alignment vertical="center"/>
    </xf>
    <xf numFmtId="0" fontId="16" fillId="2" borderId="53" xfId="0" applyFont="1" applyFill="1" applyBorder="1" applyAlignment="1">
      <alignment vertical="center"/>
    </xf>
    <xf numFmtId="0" fontId="16" fillId="2" borderId="54" xfId="0" applyFont="1" applyFill="1" applyBorder="1" applyAlignment="1">
      <alignment vertical="center"/>
    </xf>
    <xf numFmtId="0" fontId="16" fillId="2" borderId="64" xfId="0" applyFont="1" applyFill="1" applyBorder="1" applyAlignment="1">
      <alignment vertical="center"/>
    </xf>
    <xf numFmtId="0" fontId="15" fillId="2" borderId="33" xfId="0" applyFont="1" applyFill="1" applyBorder="1" applyAlignment="1">
      <alignment horizontal="right" vertical="center"/>
    </xf>
    <xf numFmtId="0" fontId="15" fillId="2" borderId="33" xfId="0" applyFont="1" applyFill="1" applyBorder="1" applyAlignment="1">
      <alignment vertical="center"/>
    </xf>
    <xf numFmtId="0" fontId="15" fillId="2" borderId="37" xfId="0" applyFont="1" applyFill="1" applyBorder="1" applyAlignment="1">
      <alignment vertical="center"/>
    </xf>
    <xf numFmtId="20" fontId="4" fillId="0" borderId="58" xfId="0" applyNumberFormat="1" applyFont="1" applyFill="1" applyBorder="1">
      <alignment vertical="center"/>
    </xf>
    <xf numFmtId="20" fontId="4" fillId="0" borderId="59" xfId="0" applyNumberFormat="1" applyFont="1" applyFill="1" applyBorder="1">
      <alignment vertical="center"/>
    </xf>
    <xf numFmtId="20" fontId="4" fillId="0" borderId="25" xfId="0" applyNumberFormat="1" applyFont="1" applyFill="1" applyBorder="1">
      <alignment vertical="center"/>
    </xf>
    <xf numFmtId="20" fontId="4" fillId="0" borderId="60" xfId="0" applyNumberFormat="1" applyFont="1" applyFill="1" applyBorder="1">
      <alignment vertical="center"/>
    </xf>
    <xf numFmtId="20" fontId="4" fillId="0" borderId="40" xfId="0" applyNumberFormat="1" applyFont="1" applyFill="1" applyBorder="1">
      <alignment vertical="center"/>
    </xf>
    <xf numFmtId="0" fontId="16" fillId="0" borderId="53" xfId="0" applyFont="1" applyFill="1" applyBorder="1" applyAlignment="1">
      <alignment vertical="center"/>
    </xf>
    <xf numFmtId="20" fontId="4" fillId="0" borderId="72" xfId="0" applyNumberFormat="1" applyFont="1" applyFill="1" applyBorder="1">
      <alignment vertical="center"/>
    </xf>
    <xf numFmtId="20" fontId="4" fillId="0" borderId="45" xfId="0" applyNumberFormat="1" applyFont="1" applyFill="1" applyBorder="1">
      <alignment vertical="center"/>
    </xf>
    <xf numFmtId="0" fontId="17" fillId="0" borderId="4" xfId="0" applyFont="1" applyBorder="1">
      <alignment vertical="center"/>
    </xf>
    <xf numFmtId="0" fontId="18" fillId="0" borderId="4" xfId="0" applyFont="1" applyBorder="1">
      <alignment vertical="center"/>
    </xf>
    <xf numFmtId="0" fontId="18" fillId="0" borderId="0" xfId="0" applyFont="1">
      <alignment vertical="center"/>
    </xf>
    <xf numFmtId="0" fontId="17" fillId="0" borderId="0" xfId="0" applyFont="1" applyAlignment="1">
      <alignment horizontal="right" vertical="center"/>
    </xf>
    <xf numFmtId="20" fontId="4" fillId="2" borderId="40" xfId="0" applyNumberFormat="1" applyFont="1" applyFill="1" applyBorder="1">
      <alignment vertical="center"/>
    </xf>
    <xf numFmtId="20" fontId="4" fillId="2" borderId="39" xfId="0" applyNumberFormat="1" applyFont="1" applyFill="1" applyBorder="1">
      <alignment vertical="center"/>
    </xf>
    <xf numFmtId="20" fontId="4" fillId="2" borderId="41" xfId="0" applyNumberFormat="1" applyFont="1" applyFill="1" applyBorder="1">
      <alignment vertical="center"/>
    </xf>
    <xf numFmtId="0" fontId="19" fillId="0" borderId="0" xfId="0" applyFont="1">
      <alignment vertical="center"/>
    </xf>
    <xf numFmtId="20" fontId="4" fillId="0" borderId="27" xfId="0" applyNumberFormat="1" applyFont="1" applyFill="1" applyBorder="1">
      <alignment vertical="center"/>
    </xf>
    <xf numFmtId="20" fontId="4" fillId="0" borderId="5" xfId="0" applyNumberFormat="1" applyFont="1" applyFill="1" applyBorder="1">
      <alignment vertical="center"/>
    </xf>
    <xf numFmtId="20" fontId="4" fillId="0" borderId="1" xfId="0" applyNumberFormat="1" applyFont="1" applyFill="1" applyBorder="1">
      <alignment vertical="center"/>
    </xf>
    <xf numFmtId="20" fontId="4" fillId="0" borderId="28" xfId="0" applyNumberFormat="1" applyFont="1" applyFill="1" applyBorder="1">
      <alignment vertical="center"/>
    </xf>
    <xf numFmtId="20" fontId="4" fillId="0" borderId="39" xfId="0" applyNumberFormat="1" applyFont="1" applyFill="1" applyBorder="1">
      <alignment vertical="center"/>
    </xf>
    <xf numFmtId="0" fontId="16" fillId="0" borderId="54" xfId="0" applyFont="1" applyFill="1" applyBorder="1" applyAlignment="1">
      <alignment vertical="center"/>
    </xf>
    <xf numFmtId="20" fontId="4" fillId="0" borderId="46" xfId="0" applyNumberFormat="1" applyFont="1" applyFill="1" applyBorder="1">
      <alignment vertical="center"/>
    </xf>
    <xf numFmtId="20" fontId="4" fillId="0" borderId="72" xfId="0" applyNumberFormat="1" applyFont="1" applyFill="1" applyBorder="1" applyAlignment="1">
      <alignment horizontal="center" vertical="center"/>
    </xf>
    <xf numFmtId="20" fontId="4" fillId="0" borderId="74" xfId="0" applyNumberFormat="1" applyFont="1" applyBorder="1" applyAlignment="1">
      <alignment horizontal="center" vertical="center"/>
    </xf>
    <xf numFmtId="20" fontId="4" fillId="0" borderId="46" xfId="0" applyNumberFormat="1" applyFont="1" applyBorder="1" applyAlignment="1">
      <alignment horizontal="center" vertical="center"/>
    </xf>
    <xf numFmtId="20" fontId="4" fillId="0" borderId="48" xfId="0" applyNumberFormat="1" applyFont="1" applyBorder="1" applyAlignment="1">
      <alignment horizontal="center" vertical="center"/>
    </xf>
    <xf numFmtId="14" fontId="0" fillId="0" borderId="0" xfId="0" applyNumberFormat="1">
      <alignment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76" fontId="4" fillId="3" borderId="50" xfId="0" applyNumberFormat="1" applyFont="1" applyFill="1" applyBorder="1">
      <alignment vertical="center"/>
    </xf>
    <xf numFmtId="178" fontId="4" fillId="3" borderId="63" xfId="4" applyNumberFormat="1" applyFont="1" applyFill="1" applyBorder="1">
      <alignment vertical="center"/>
    </xf>
    <xf numFmtId="38" fontId="8" fillId="3" borderId="49" xfId="4" applyFont="1" applyFill="1" applyBorder="1">
      <alignment vertical="center"/>
    </xf>
    <xf numFmtId="38" fontId="8" fillId="3" borderId="68" xfId="4" applyFont="1" applyFill="1" applyBorder="1">
      <alignment vertical="center"/>
    </xf>
    <xf numFmtId="0" fontId="14" fillId="3" borderId="27" xfId="0" applyFont="1" applyFill="1" applyBorder="1" applyAlignment="1">
      <alignment horizontal="center" vertical="center"/>
    </xf>
    <xf numFmtId="0" fontId="14" fillId="3" borderId="6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6" xfId="0" applyFont="1" applyFill="1" applyBorder="1" applyAlignment="1">
      <alignment horizontal="center" vertical="center"/>
    </xf>
    <xf numFmtId="0" fontId="10" fillId="0" borderId="66" xfId="0" applyFont="1" applyFill="1" applyBorder="1" applyAlignment="1">
      <alignment horizontal="center" vertical="center"/>
    </xf>
    <xf numFmtId="0" fontId="7"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0" fillId="0" borderId="0" xfId="0" applyProtection="1">
      <alignment vertical="center"/>
    </xf>
    <xf numFmtId="0" fontId="0" fillId="2" borderId="43" xfId="0" applyFill="1" applyBorder="1" applyAlignment="1" applyProtection="1">
      <alignment horizontal="center" vertical="center"/>
    </xf>
    <xf numFmtId="179" fontId="0" fillId="2" borderId="47" xfId="4" applyNumberFormat="1" applyFont="1" applyFill="1" applyBorder="1" applyProtection="1">
      <alignment vertical="center"/>
    </xf>
    <xf numFmtId="14" fontId="20" fillId="0" borderId="0" xfId="0" applyNumberFormat="1" applyFont="1">
      <alignment vertical="center"/>
    </xf>
    <xf numFmtId="0" fontId="0" fillId="0" borderId="3"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38" fontId="4" fillId="0" borderId="0" xfId="4" applyFont="1" applyBorder="1" applyAlignment="1">
      <alignment horizontal="center" vertical="center"/>
    </xf>
    <xf numFmtId="38" fontId="4" fillId="2" borderId="75" xfId="4" applyFont="1" applyFill="1" applyBorder="1">
      <alignment vertical="center"/>
    </xf>
    <xf numFmtId="20" fontId="4" fillId="0" borderId="0" xfId="0" applyNumberFormat="1" applyFont="1">
      <alignment vertical="center"/>
    </xf>
    <xf numFmtId="0" fontId="4"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0" fillId="0" borderId="2" xfId="0" applyBorder="1" applyAlignment="1"/>
    <xf numFmtId="0" fontId="15" fillId="2" borderId="0" xfId="0" applyFont="1" applyFill="1" applyBorder="1" applyAlignment="1">
      <alignment horizontal="center" vertical="center"/>
    </xf>
    <xf numFmtId="38" fontId="4" fillId="2" borderId="0" xfId="4" applyFont="1" applyFill="1" applyBorder="1">
      <alignment vertical="center"/>
    </xf>
    <xf numFmtId="0" fontId="0" fillId="0" borderId="0" xfId="0" applyAlignment="1">
      <alignment horizontal="right" vertical="center"/>
    </xf>
    <xf numFmtId="179" fontId="0" fillId="0" borderId="47" xfId="4" applyNumberFormat="1" applyFont="1" applyBorder="1" applyProtection="1">
      <alignment vertical="center"/>
    </xf>
    <xf numFmtId="0" fontId="0" fillId="0" borderId="0" xfId="0" applyAlignment="1">
      <alignment horizontal="right" vertical="center"/>
    </xf>
    <xf numFmtId="183" fontId="0" fillId="0" borderId="0" xfId="0" applyNumberFormat="1" applyProtection="1">
      <alignment vertical="center"/>
    </xf>
    <xf numFmtId="0" fontId="22" fillId="2" borderId="43" xfId="0" applyFont="1" applyFill="1" applyBorder="1" applyAlignment="1" applyProtection="1">
      <alignment horizontal="center" vertical="center" shrinkToFit="1"/>
    </xf>
    <xf numFmtId="0" fontId="22" fillId="2" borderId="43" xfId="0" applyFont="1" applyFill="1" applyBorder="1" applyAlignment="1" applyProtection="1">
      <alignment horizontal="center" vertical="center"/>
    </xf>
    <xf numFmtId="182" fontId="0" fillId="2" borderId="47" xfId="4" applyNumberFormat="1" applyFont="1" applyFill="1" applyBorder="1">
      <alignment vertical="center"/>
    </xf>
    <xf numFmtId="180" fontId="0" fillId="2" borderId="47" xfId="4" applyNumberFormat="1" applyFont="1" applyFill="1" applyBorder="1">
      <alignment vertical="center"/>
    </xf>
    <xf numFmtId="181" fontId="0" fillId="2" borderId="47" xfId="4" applyNumberFormat="1" applyFont="1" applyFill="1" applyBorder="1">
      <alignment vertical="center"/>
    </xf>
    <xf numFmtId="0" fontId="19" fillId="0" borderId="83" xfId="0" applyFont="1" applyBorder="1">
      <alignment vertical="center"/>
    </xf>
    <xf numFmtId="0" fontId="19" fillId="0" borderId="84" xfId="0" applyFont="1" applyBorder="1">
      <alignment vertical="center"/>
    </xf>
    <xf numFmtId="0" fontId="0" fillId="0" borderId="84" xfId="0" applyBorder="1">
      <alignment vertical="center"/>
    </xf>
    <xf numFmtId="0" fontId="0" fillId="0" borderId="85" xfId="0" applyBorder="1">
      <alignment vertical="center"/>
    </xf>
    <xf numFmtId="0" fontId="19" fillId="0" borderId="86" xfId="0" applyFont="1" applyBorder="1">
      <alignment vertical="center"/>
    </xf>
    <xf numFmtId="0" fontId="19" fillId="0" borderId="0" xfId="0" applyFont="1" applyBorder="1">
      <alignment vertical="center"/>
    </xf>
    <xf numFmtId="0" fontId="0" fillId="0" borderId="87" xfId="0" applyBorder="1">
      <alignment vertical="center"/>
    </xf>
    <xf numFmtId="0" fontId="19" fillId="0" borderId="88" xfId="0" applyFont="1" applyBorder="1">
      <alignment vertical="center"/>
    </xf>
    <xf numFmtId="0" fontId="19" fillId="0" borderId="2" xfId="0" applyFont="1" applyBorder="1">
      <alignment vertical="center"/>
    </xf>
    <xf numFmtId="0" fontId="0" fillId="0" borderId="89" xfId="0" applyBorder="1">
      <alignment vertical="center"/>
    </xf>
    <xf numFmtId="0" fontId="30" fillId="0" borderId="0" xfId="0" applyFont="1" applyBorder="1">
      <alignment vertical="center"/>
    </xf>
    <xf numFmtId="0" fontId="31" fillId="0" borderId="0" xfId="0" applyFont="1">
      <alignment vertical="center"/>
    </xf>
    <xf numFmtId="0" fontId="21" fillId="0" borderId="0" xfId="0" applyFont="1" applyBorder="1">
      <alignment vertical="center"/>
    </xf>
    <xf numFmtId="184" fontId="0" fillId="0" borderId="79" xfId="0" applyNumberFormat="1" applyBorder="1" applyAlignment="1" applyProtection="1">
      <alignment horizontal="center" vertical="center"/>
      <protection locked="0"/>
    </xf>
    <xf numFmtId="182" fontId="0" fillId="0" borderId="82" xfId="0" applyNumberFormat="1" applyBorder="1" applyAlignment="1" applyProtection="1">
      <alignment horizontal="center" vertical="center"/>
      <protection locked="0"/>
    </xf>
    <xf numFmtId="183" fontId="0" fillId="0" borderId="76" xfId="0" applyNumberFormat="1" applyBorder="1" applyAlignment="1" applyProtection="1">
      <alignment horizontal="center" vertical="center"/>
      <protection locked="0"/>
    </xf>
    <xf numFmtId="0" fontId="0" fillId="0" borderId="90" xfId="0" applyNumberFormat="1" applyBorder="1" applyAlignment="1" applyProtection="1">
      <alignment horizontal="center" vertical="center"/>
      <protection locked="0"/>
    </xf>
    <xf numFmtId="183" fontId="0" fillId="0" borderId="76" xfId="0" applyNumberFormat="1" applyBorder="1" applyAlignment="1" applyProtection="1">
      <alignment horizontal="center" vertical="center" shrinkToFit="1"/>
      <protection locked="0"/>
    </xf>
    <xf numFmtId="183" fontId="0" fillId="0" borderId="76" xfId="0" applyNumberFormat="1" applyFill="1" applyBorder="1" applyProtection="1">
      <alignment vertical="center"/>
      <protection locked="0"/>
    </xf>
    <xf numFmtId="183" fontId="0" fillId="0" borderId="76" xfId="0" applyNumberFormat="1" applyBorder="1" applyProtection="1">
      <alignment vertical="center"/>
      <protection locked="0"/>
    </xf>
    <xf numFmtId="0" fontId="0" fillId="0" borderId="76" xfId="0" applyBorder="1" applyAlignment="1" applyProtection="1">
      <alignment vertical="center" shrinkToFit="1"/>
      <protection locked="0"/>
    </xf>
    <xf numFmtId="0" fontId="0" fillId="0" borderId="76" xfId="0" applyBorder="1" applyAlignment="1" applyProtection="1">
      <alignment horizontal="center" vertical="center"/>
      <protection locked="0"/>
    </xf>
    <xf numFmtId="3" fontId="0" fillId="0" borderId="76" xfId="0" applyNumberFormat="1" applyFill="1" applyBorder="1" applyProtection="1">
      <alignment vertical="center"/>
      <protection locked="0"/>
    </xf>
    <xf numFmtId="0" fontId="0" fillId="0" borderId="78" xfId="0" applyBorder="1" applyProtection="1">
      <alignment vertical="center"/>
    </xf>
    <xf numFmtId="184" fontId="0" fillId="0" borderId="79" xfId="0" applyNumberFormat="1" applyBorder="1" applyAlignment="1" applyProtection="1">
      <alignment horizontal="center" vertical="center"/>
    </xf>
    <xf numFmtId="0" fontId="0" fillId="0" borderId="0" xfId="0" applyAlignment="1" applyProtection="1">
      <alignment horizontal="center" vertical="center"/>
    </xf>
    <xf numFmtId="0" fontId="0" fillId="0" borderId="81" xfId="0" applyBorder="1" applyProtection="1">
      <alignment vertical="center"/>
    </xf>
    <xf numFmtId="182" fontId="0" fillId="0" borderId="82" xfId="0" applyNumberFormat="1" applyBorder="1" applyAlignment="1" applyProtection="1">
      <alignment horizontal="center" vertical="center"/>
    </xf>
    <xf numFmtId="0" fontId="14" fillId="0" borderId="0" xfId="0" applyFont="1" applyProtection="1">
      <alignment vertical="center"/>
    </xf>
    <xf numFmtId="183" fontId="0" fillId="0" borderId="0" xfId="0" applyNumberFormat="1" applyAlignment="1" applyProtection="1">
      <alignment horizontal="center" vertical="center"/>
    </xf>
    <xf numFmtId="0" fontId="0" fillId="0" borderId="76" xfId="0" applyBorder="1" applyProtection="1">
      <alignment vertical="center"/>
    </xf>
    <xf numFmtId="183" fontId="0" fillId="0" borderId="76" xfId="0" applyNumberFormat="1" applyBorder="1" applyAlignment="1" applyProtection="1">
      <alignment horizontal="center" vertical="center"/>
    </xf>
    <xf numFmtId="0" fontId="13" fillId="0" borderId="0" xfId="0" applyFont="1" applyAlignment="1" applyProtection="1">
      <alignment horizontal="center" vertical="center"/>
    </xf>
    <xf numFmtId="0" fontId="0" fillId="0" borderId="0" xfId="0" applyBorder="1" applyProtection="1">
      <alignment vertical="center"/>
    </xf>
    <xf numFmtId="183"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14" fillId="0" borderId="0" xfId="0" applyFont="1" applyFill="1" applyBorder="1" applyProtection="1">
      <alignment vertical="center"/>
    </xf>
    <xf numFmtId="0" fontId="0" fillId="0" borderId="0" xfId="0" applyFill="1" applyBorder="1" applyProtection="1">
      <alignment vertical="center"/>
    </xf>
    <xf numFmtId="183" fontId="0" fillId="0" borderId="76" xfId="0" applyNumberFormat="1" applyBorder="1" applyAlignment="1" applyProtection="1">
      <alignment horizontal="center" vertical="center" shrinkToFit="1"/>
    </xf>
    <xf numFmtId="0" fontId="22" fillId="0" borderId="0" xfId="0" applyFont="1" applyAlignment="1" applyProtection="1">
      <alignment horizontal="center" vertical="center"/>
    </xf>
    <xf numFmtId="183" fontId="0" fillId="0" borderId="0" xfId="0" applyNumberFormat="1" applyBorder="1" applyProtection="1">
      <alignment vertical="center"/>
    </xf>
    <xf numFmtId="0" fontId="13" fillId="0" borderId="0" xfId="0" applyFont="1" applyFill="1" applyBorder="1" applyAlignment="1" applyProtection="1">
      <alignment vertical="center" wrapText="1"/>
    </xf>
    <xf numFmtId="183" fontId="0" fillId="0" borderId="0" xfId="0" applyNumberFormat="1" applyFill="1" applyBorder="1" applyProtection="1">
      <alignment vertical="center"/>
    </xf>
    <xf numFmtId="0" fontId="28" fillId="0" borderId="0" xfId="0" applyFont="1" applyFill="1" applyBorder="1" applyAlignment="1" applyProtection="1">
      <alignment vertical="center" wrapText="1"/>
    </xf>
    <xf numFmtId="183" fontId="0" fillId="2" borderId="76" xfId="0" applyNumberFormat="1" applyFill="1" applyBorder="1" applyProtection="1">
      <alignment vertical="center"/>
    </xf>
    <xf numFmtId="0" fontId="0" fillId="2" borderId="76" xfId="0" applyFill="1" applyBorder="1" applyProtection="1">
      <alignment vertical="center"/>
    </xf>
    <xf numFmtId="3" fontId="0" fillId="2" borderId="76" xfId="0" applyNumberFormat="1" applyFill="1" applyBorder="1" applyProtection="1">
      <alignment vertical="center"/>
    </xf>
    <xf numFmtId="0" fontId="0" fillId="2" borderId="76" xfId="0" applyFill="1" applyBorder="1" applyAlignment="1" applyProtection="1">
      <alignment vertical="center" shrinkToFit="1"/>
    </xf>
    <xf numFmtId="179" fontId="0" fillId="0" borderId="0" xfId="0" applyNumberFormat="1" applyBorder="1" applyAlignment="1" applyProtection="1">
      <alignment horizontal="center" vertical="center"/>
    </xf>
    <xf numFmtId="0" fontId="28" fillId="0" borderId="0" xfId="0" applyFont="1" applyProtection="1">
      <alignment vertical="center"/>
    </xf>
    <xf numFmtId="182" fontId="0" fillId="0" borderId="47" xfId="4" applyNumberFormat="1" applyFont="1" applyBorder="1" applyAlignment="1" applyProtection="1">
      <alignment horizontal="center" vertical="center"/>
    </xf>
    <xf numFmtId="180" fontId="0" fillId="0" borderId="47" xfId="4" applyNumberFormat="1" applyFont="1" applyBorder="1" applyProtection="1">
      <alignment vertical="center"/>
    </xf>
    <xf numFmtId="0" fontId="0" fillId="0" borderId="0" xfId="0" applyAlignment="1" applyProtection="1">
      <alignment horizontal="center" vertical="center" shrinkToFit="1"/>
    </xf>
    <xf numFmtId="0" fontId="0" fillId="0" borderId="76" xfId="0" applyNumberFormat="1" applyBorder="1" applyAlignment="1" applyProtection="1">
      <alignment horizontal="center" vertical="center" shrinkToFit="1"/>
    </xf>
    <xf numFmtId="183" fontId="0" fillId="0" borderId="0" xfId="0" applyNumberFormat="1" applyBorder="1" applyAlignment="1" applyProtection="1">
      <alignment vertical="center"/>
    </xf>
    <xf numFmtId="0" fontId="0" fillId="0" borderId="0" xfId="0" applyBorder="1" applyAlignment="1" applyProtection="1">
      <alignment vertical="center"/>
    </xf>
    <xf numFmtId="0" fontId="13" fillId="0" borderId="76" xfId="0" applyFont="1" applyBorder="1" applyAlignment="1" applyProtection="1">
      <alignment vertical="center" shrinkToFit="1"/>
    </xf>
    <xf numFmtId="0" fontId="27" fillId="0" borderId="0" xfId="0" applyFont="1" applyProtection="1">
      <alignment vertical="center"/>
    </xf>
    <xf numFmtId="0" fontId="22" fillId="0" borderId="0" xfId="0" applyFont="1" applyProtection="1">
      <alignment vertical="center"/>
    </xf>
    <xf numFmtId="0" fontId="27" fillId="0" borderId="0" xfId="0" applyFont="1" applyAlignment="1" applyProtection="1">
      <alignment horizontal="right" vertical="center"/>
    </xf>
    <xf numFmtId="38" fontId="0" fillId="0" borderId="76" xfId="0" applyNumberFormat="1" applyBorder="1" applyProtection="1">
      <alignment vertical="center"/>
    </xf>
    <xf numFmtId="20" fontId="4" fillId="0" borderId="72" xfId="0" applyNumberFormat="1" applyFont="1" applyBorder="1" applyProtection="1">
      <alignment vertical="center"/>
      <protection locked="0"/>
    </xf>
    <xf numFmtId="20" fontId="4" fillId="0" borderId="58" xfId="0" applyNumberFormat="1" applyFont="1" applyBorder="1" applyProtection="1">
      <alignment vertical="center"/>
      <protection locked="0"/>
    </xf>
    <xf numFmtId="20" fontId="4" fillId="0" borderId="59" xfId="0" applyNumberFormat="1" applyFont="1" applyBorder="1" applyProtection="1">
      <alignment vertical="center"/>
      <protection locked="0"/>
    </xf>
    <xf numFmtId="20" fontId="4" fillId="0" borderId="25" xfId="0" applyNumberFormat="1" applyFont="1" applyBorder="1" applyProtection="1">
      <alignment vertical="center"/>
      <protection locked="0"/>
    </xf>
    <xf numFmtId="20" fontId="4" fillId="0" borderId="46" xfId="0" applyNumberFormat="1" applyFont="1" applyBorder="1" applyProtection="1">
      <alignment vertical="center"/>
      <protection locked="0"/>
    </xf>
    <xf numFmtId="20" fontId="4" fillId="0" borderId="1" xfId="0" applyNumberFormat="1" applyFont="1" applyBorder="1" applyProtection="1">
      <alignment vertical="center"/>
      <protection locked="0"/>
    </xf>
    <xf numFmtId="20" fontId="4" fillId="0" borderId="5" xfId="0" applyNumberFormat="1" applyFont="1" applyBorder="1" applyProtection="1">
      <alignment vertical="center"/>
      <protection locked="0"/>
    </xf>
    <xf numFmtId="20" fontId="4" fillId="0" borderId="27" xfId="0" applyNumberFormat="1" applyFont="1" applyBorder="1" applyProtection="1">
      <alignment vertical="center"/>
      <protection locked="0"/>
    </xf>
    <xf numFmtId="20" fontId="4" fillId="0" borderId="31" xfId="0" applyNumberFormat="1" applyFont="1" applyBorder="1" applyProtection="1">
      <alignment vertical="center"/>
      <protection locked="0"/>
    </xf>
    <xf numFmtId="20" fontId="4" fillId="0" borderId="42" xfId="0" applyNumberFormat="1" applyFont="1" applyBorder="1" applyProtection="1">
      <alignment vertical="center"/>
      <protection locked="0"/>
    </xf>
    <xf numFmtId="0" fontId="8" fillId="0" borderId="0" xfId="0" applyFont="1" applyAlignment="1" applyProtection="1">
      <alignment horizontal="right" vertical="center"/>
    </xf>
    <xf numFmtId="0" fontId="0" fillId="0" borderId="2" xfId="0" applyBorder="1" applyProtection="1">
      <alignment vertical="center"/>
    </xf>
    <xf numFmtId="0" fontId="0" fillId="0" borderId="0" xfId="0" applyAlignment="1" applyProtection="1">
      <alignment horizontal="right" vertical="center"/>
    </xf>
    <xf numFmtId="0" fontId="0" fillId="2" borderId="43" xfId="0"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3" xfId="0" applyBorder="1" applyProtection="1">
      <alignment vertical="center"/>
    </xf>
    <xf numFmtId="0" fontId="0" fillId="0" borderId="2" xfId="0" applyBorder="1" applyAlignment="1" applyProtection="1"/>
    <xf numFmtId="0" fontId="0" fillId="0" borderId="0" xfId="0" applyBorder="1" applyAlignment="1" applyProtection="1"/>
    <xf numFmtId="0" fontId="0" fillId="0" borderId="0" xfId="0" applyAlignment="1" applyProtection="1"/>
    <xf numFmtId="0" fontId="4" fillId="2" borderId="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4" fillId="0" borderId="0" xfId="0" applyFont="1" applyProtection="1">
      <alignment vertical="center"/>
    </xf>
    <xf numFmtId="20" fontId="4" fillId="2" borderId="40" xfId="0" applyNumberFormat="1" applyFont="1" applyFill="1" applyBorder="1" applyProtection="1">
      <alignment vertical="center"/>
    </xf>
    <xf numFmtId="0" fontId="16" fillId="2" borderId="53" xfId="0" applyFont="1" applyFill="1" applyBorder="1" applyAlignment="1" applyProtection="1">
      <alignment vertical="center"/>
    </xf>
    <xf numFmtId="38" fontId="4" fillId="0" borderId="0" xfId="4" applyFont="1" applyBorder="1" applyProtection="1">
      <alignment vertical="center"/>
    </xf>
    <xf numFmtId="38" fontId="4" fillId="0" borderId="0" xfId="4" applyFont="1" applyBorder="1" applyAlignment="1" applyProtection="1">
      <alignment horizontal="center" vertical="center"/>
    </xf>
    <xf numFmtId="20" fontId="4" fillId="0" borderId="0" xfId="0" applyNumberFormat="1" applyFont="1" applyProtection="1">
      <alignment vertical="center"/>
    </xf>
    <xf numFmtId="38" fontId="0" fillId="2" borderId="57" xfId="4" applyFont="1" applyFill="1" applyBorder="1" applyProtection="1">
      <alignment vertical="center"/>
    </xf>
    <xf numFmtId="38" fontId="0" fillId="2" borderId="57" xfId="0" applyNumberFormat="1" applyFill="1" applyBorder="1" applyProtection="1">
      <alignment vertical="center"/>
    </xf>
    <xf numFmtId="20" fontId="4" fillId="2" borderId="39" xfId="0" applyNumberFormat="1" applyFont="1" applyFill="1" applyBorder="1" applyProtection="1">
      <alignment vertical="center"/>
    </xf>
    <xf numFmtId="0" fontId="16" fillId="2" borderId="54" xfId="0" applyFont="1" applyFill="1" applyBorder="1" applyAlignment="1" applyProtection="1">
      <alignment vertical="center"/>
    </xf>
    <xf numFmtId="38" fontId="0" fillId="2" borderId="46" xfId="4" applyFont="1" applyFill="1" applyBorder="1" applyProtection="1">
      <alignment vertical="center"/>
    </xf>
    <xf numFmtId="38" fontId="0" fillId="2" borderId="46" xfId="0" applyNumberFormat="1" applyFill="1" applyBorder="1" applyProtection="1">
      <alignment vertical="center"/>
    </xf>
    <xf numFmtId="177" fontId="4" fillId="2" borderId="14" xfId="0" applyNumberFormat="1" applyFont="1" applyFill="1" applyBorder="1" applyAlignment="1" applyProtection="1">
      <alignment horizontal="center" vertical="center"/>
    </xf>
    <xf numFmtId="20" fontId="4" fillId="2" borderId="41" xfId="0" applyNumberFormat="1" applyFont="1" applyFill="1" applyBorder="1" applyProtection="1">
      <alignment vertical="center"/>
    </xf>
    <xf numFmtId="0" fontId="16" fillId="2" borderId="64" xfId="0" applyFont="1" applyFill="1" applyBorder="1" applyAlignment="1" applyProtection="1">
      <alignment vertical="center"/>
    </xf>
    <xf numFmtId="38" fontId="0" fillId="2" borderId="48" xfId="4" applyFont="1" applyFill="1" applyBorder="1" applyProtection="1">
      <alignment vertical="center"/>
    </xf>
    <xf numFmtId="176" fontId="4" fillId="2" borderId="50" xfId="0" applyNumberFormat="1" applyFont="1" applyFill="1" applyBorder="1" applyProtection="1">
      <alignment vertical="center"/>
    </xf>
    <xf numFmtId="178" fontId="4" fillId="2" borderId="63" xfId="4" applyNumberFormat="1" applyFont="1" applyFill="1" applyBorder="1" applyProtection="1">
      <alignment vertical="center"/>
    </xf>
    <xf numFmtId="0" fontId="5" fillId="2" borderId="36" xfId="0" applyFont="1" applyFill="1" applyBorder="1" applyAlignment="1" applyProtection="1">
      <alignment horizontal="left" vertical="center"/>
    </xf>
    <xf numFmtId="0" fontId="15" fillId="2" borderId="33" xfId="0" applyFont="1" applyFill="1" applyBorder="1" applyAlignment="1" applyProtection="1">
      <alignment horizontal="right" vertical="center"/>
    </xf>
    <xf numFmtId="0" fontId="15" fillId="2" borderId="33" xfId="0" applyFont="1" applyFill="1" applyBorder="1" applyAlignment="1" applyProtection="1">
      <alignment vertical="center"/>
    </xf>
    <xf numFmtId="0" fontId="15" fillId="2" borderId="37" xfId="0" applyFont="1" applyFill="1" applyBorder="1" applyAlignment="1" applyProtection="1">
      <alignment vertical="center"/>
    </xf>
    <xf numFmtId="38" fontId="4" fillId="2" borderId="75" xfId="4" applyFont="1" applyFill="1" applyBorder="1" applyProtection="1">
      <alignment vertical="center"/>
    </xf>
    <xf numFmtId="38" fontId="4" fillId="2" borderId="0" xfId="4" applyFont="1" applyFill="1" applyBorder="1" applyProtection="1">
      <alignment vertical="center"/>
    </xf>
    <xf numFmtId="38" fontId="0" fillId="2" borderId="56" xfId="0" applyNumberFormat="1" applyFill="1" applyBorder="1" applyProtection="1">
      <alignment vertical="center"/>
    </xf>
    <xf numFmtId="0" fontId="4" fillId="0" borderId="0" xfId="0" applyFont="1" applyAlignment="1" applyProtection="1">
      <alignment horizontal="center" vertical="center"/>
    </xf>
    <xf numFmtId="0" fontId="0" fillId="0" borderId="2" xfId="0" applyBorder="1" applyAlignment="1" applyProtection="1">
      <alignment horizontal="center" vertical="center"/>
    </xf>
    <xf numFmtId="185" fontId="0" fillId="0" borderId="76" xfId="0" applyNumberFormat="1" applyFill="1" applyBorder="1" applyProtection="1">
      <alignment vertical="center"/>
      <protection locked="0"/>
    </xf>
    <xf numFmtId="20" fontId="4" fillId="0" borderId="61" xfId="0" applyNumberFormat="1" applyFont="1" applyBorder="1" applyProtection="1">
      <alignment vertical="center"/>
      <protection locked="0"/>
    </xf>
    <xf numFmtId="186" fontId="0" fillId="0" borderId="47" xfId="4" applyNumberFormat="1" applyFont="1" applyBorder="1" applyProtection="1">
      <alignment vertical="center"/>
    </xf>
    <xf numFmtId="20" fontId="4" fillId="0" borderId="92" xfId="0" applyNumberFormat="1" applyFont="1" applyBorder="1" applyProtection="1">
      <alignment vertical="center"/>
      <protection locked="0"/>
    </xf>
    <xf numFmtId="0" fontId="4" fillId="0" borderId="45" xfId="0" applyNumberFormat="1" applyFont="1" applyFill="1" applyBorder="1" applyProtection="1">
      <alignment vertical="center"/>
      <protection locked="0"/>
    </xf>
    <xf numFmtId="0" fontId="4" fillId="0" borderId="46" xfId="0" applyNumberFormat="1" applyFont="1" applyBorder="1" applyProtection="1">
      <alignment vertical="center"/>
      <protection locked="0"/>
    </xf>
    <xf numFmtId="0" fontId="4" fillId="0" borderId="48" xfId="0" applyNumberFormat="1" applyFont="1" applyBorder="1" applyProtection="1">
      <alignment vertical="center"/>
      <protection locked="0"/>
    </xf>
    <xf numFmtId="0" fontId="4" fillId="0" borderId="0" xfId="4" applyNumberFormat="1" applyFont="1" applyBorder="1" applyProtection="1">
      <alignment vertical="center"/>
    </xf>
    <xf numFmtId="0" fontId="0" fillId="0" borderId="3" xfId="0" applyBorder="1" applyAlignment="1" applyProtection="1">
      <alignment horizontal="center"/>
    </xf>
    <xf numFmtId="187" fontId="4" fillId="2" borderId="40" xfId="0" applyNumberFormat="1" applyFont="1" applyFill="1" applyBorder="1" applyAlignment="1" applyProtection="1">
      <alignment horizontal="center" vertical="center"/>
    </xf>
    <xf numFmtId="187" fontId="4" fillId="2" borderId="39" xfId="0" applyNumberFormat="1" applyFont="1" applyFill="1" applyBorder="1" applyAlignment="1" applyProtection="1">
      <alignment horizontal="center" vertical="center"/>
    </xf>
    <xf numFmtId="187" fontId="4" fillId="2" borderId="41" xfId="0" applyNumberFormat="1" applyFont="1" applyFill="1" applyBorder="1" applyAlignment="1" applyProtection="1">
      <alignment horizontal="center" vertical="center"/>
    </xf>
    <xf numFmtId="187" fontId="4" fillId="2" borderId="40" xfId="0" applyNumberFormat="1" applyFont="1" applyFill="1" applyBorder="1" applyAlignment="1">
      <alignment horizontal="center" vertical="center"/>
    </xf>
    <xf numFmtId="187" fontId="4" fillId="2" borderId="39" xfId="0" applyNumberFormat="1" applyFont="1" applyFill="1" applyBorder="1" applyAlignment="1">
      <alignment horizontal="center" vertical="center"/>
    </xf>
    <xf numFmtId="187" fontId="4" fillId="2" borderId="41" xfId="0" applyNumberFormat="1" applyFont="1" applyFill="1" applyBorder="1" applyAlignment="1">
      <alignment horizontal="center" vertical="center"/>
    </xf>
    <xf numFmtId="0" fontId="13" fillId="2" borderId="76" xfId="0" applyFont="1" applyFill="1" applyBorder="1" applyAlignment="1" applyProtection="1">
      <alignment vertical="center" wrapText="1"/>
    </xf>
    <xf numFmtId="176" fontId="4" fillId="0" borderId="28" xfId="0" applyNumberFormat="1" applyFont="1" applyBorder="1" applyProtection="1">
      <alignment vertical="center"/>
      <protection locked="0"/>
    </xf>
    <xf numFmtId="0" fontId="17" fillId="0" borderId="4" xfId="0" applyFont="1" applyFill="1" applyBorder="1" applyProtection="1">
      <alignment vertical="center"/>
    </xf>
    <xf numFmtId="0" fontId="18" fillId="0" borderId="4" xfId="0" applyFont="1" applyFill="1" applyBorder="1" applyProtection="1">
      <alignment vertical="center"/>
    </xf>
    <xf numFmtId="0" fontId="0" fillId="0" borderId="4" xfId="0" applyFill="1" applyBorder="1" applyProtection="1">
      <alignment vertical="center"/>
    </xf>
    <xf numFmtId="0" fontId="0" fillId="0" borderId="0" xfId="0" applyFill="1" applyProtection="1">
      <alignment vertical="center"/>
    </xf>
    <xf numFmtId="0" fontId="9" fillId="0" borderId="0" xfId="0" applyFont="1" applyFill="1" applyBorder="1" applyProtection="1">
      <alignment vertical="center"/>
    </xf>
    <xf numFmtId="0" fontId="0" fillId="0" borderId="2" xfId="0" applyFill="1" applyBorder="1" applyProtection="1">
      <alignment vertical="center"/>
    </xf>
    <xf numFmtId="0" fontId="0" fillId="0" borderId="0" xfId="0" applyFill="1" applyAlignment="1" applyProtection="1">
      <alignment horizontal="right" vertical="center"/>
    </xf>
    <xf numFmtId="0" fontId="0" fillId="0" borderId="0" xfId="0" applyFill="1" applyAlignment="1" applyProtection="1">
      <alignment horizontal="right" vertical="center"/>
    </xf>
    <xf numFmtId="0" fontId="0" fillId="0" borderId="0" xfId="0" applyAlignment="1" applyProtection="1">
      <alignment horizontal="right" vertical="center"/>
    </xf>
    <xf numFmtId="0" fontId="15" fillId="2" borderId="33" xfId="0" applyFont="1" applyFill="1" applyBorder="1" applyAlignment="1" applyProtection="1">
      <alignment vertical="center"/>
    </xf>
    <xf numFmtId="0" fontId="0" fillId="0" borderId="2" xfId="0" applyBorder="1" applyAlignment="1" applyProtection="1">
      <alignment horizontal="center" vertical="center"/>
    </xf>
    <xf numFmtId="0" fontId="0" fillId="0" borderId="93" xfId="0" applyFill="1" applyBorder="1" applyAlignment="1" applyProtection="1">
      <alignment horizontal="center" vertical="center" shrinkToFit="1"/>
    </xf>
    <xf numFmtId="0" fontId="24" fillId="0" borderId="0" xfId="0" applyFont="1" applyBorder="1" applyProtection="1">
      <alignment vertical="center"/>
    </xf>
    <xf numFmtId="0" fontId="0" fillId="6" borderId="93" xfId="0" applyFill="1" applyBorder="1" applyAlignment="1">
      <alignment horizontal="center" vertical="center" shrinkToFit="1"/>
    </xf>
    <xf numFmtId="0" fontId="24" fillId="0" borderId="0" xfId="0" applyFont="1" applyBorder="1">
      <alignment vertical="center"/>
    </xf>
    <xf numFmtId="187" fontId="4" fillId="2" borderId="67" xfId="0" applyNumberFormat="1" applyFont="1" applyFill="1" applyBorder="1" applyAlignment="1" applyProtection="1">
      <alignment horizontal="center" vertical="center"/>
    </xf>
    <xf numFmtId="177" fontId="4" fillId="2" borderId="94" xfId="0" applyNumberFormat="1" applyFont="1" applyFill="1" applyBorder="1" applyAlignment="1" applyProtection="1">
      <alignment horizontal="center" vertical="center"/>
    </xf>
    <xf numFmtId="177" fontId="4" fillId="2" borderId="95" xfId="0" applyNumberFormat="1" applyFont="1" applyFill="1" applyBorder="1" applyAlignment="1" applyProtection="1">
      <alignment horizontal="center" vertical="center"/>
    </xf>
    <xf numFmtId="177" fontId="4" fillId="2" borderId="96" xfId="0" applyNumberFormat="1" applyFont="1" applyFill="1" applyBorder="1" applyAlignment="1" applyProtection="1">
      <alignment horizontal="center" vertical="center"/>
    </xf>
    <xf numFmtId="0" fontId="13" fillId="2" borderId="76" xfId="0" applyFont="1" applyFill="1" applyBorder="1" applyAlignment="1" applyProtection="1">
      <alignment vertical="center" shrinkToFit="1"/>
    </xf>
    <xf numFmtId="0" fontId="0" fillId="0" borderId="0" xfId="0" applyFill="1" applyBorder="1" applyAlignment="1" applyProtection="1">
      <alignment horizontal="right" vertical="center"/>
    </xf>
    <xf numFmtId="0" fontId="0" fillId="2" borderId="78" xfId="0" applyFill="1" applyBorder="1" applyProtection="1">
      <alignment vertical="center"/>
      <protection locked="0"/>
    </xf>
    <xf numFmtId="0" fontId="0" fillId="2" borderId="81" xfId="0" applyFill="1" applyBorder="1" applyProtection="1">
      <alignment vertical="center"/>
      <protection locked="0"/>
    </xf>
    <xf numFmtId="0" fontId="0" fillId="2" borderId="0" xfId="0" applyFill="1" applyBorder="1" applyAlignment="1" applyProtection="1">
      <alignment horizontal="center" vertical="center"/>
    </xf>
    <xf numFmtId="183" fontId="0" fillId="2" borderId="0" xfId="0" applyNumberFormat="1" applyFill="1" applyBorder="1" applyAlignment="1" applyProtection="1">
      <alignment horizontal="center" vertical="center" shrinkToFit="1"/>
    </xf>
    <xf numFmtId="179" fontId="0" fillId="2" borderId="0" xfId="4" applyNumberFormat="1" applyFont="1" applyFill="1" applyBorder="1" applyProtection="1">
      <alignment vertical="center"/>
    </xf>
    <xf numFmtId="183" fontId="0" fillId="2" borderId="0" xfId="4" applyNumberFormat="1" applyFont="1" applyFill="1" applyBorder="1" applyProtection="1">
      <alignment vertical="center"/>
    </xf>
    <xf numFmtId="0" fontId="23" fillId="0" borderId="0" xfId="0" applyFont="1" applyBorder="1" applyProtection="1">
      <alignment vertical="center"/>
    </xf>
    <xf numFmtId="0" fontId="0" fillId="2" borderId="43" xfId="0" applyFill="1" applyBorder="1" applyAlignment="1" applyProtection="1">
      <alignment horizontal="center" vertical="center"/>
      <protection locked="0"/>
    </xf>
    <xf numFmtId="0" fontId="0" fillId="0" borderId="0" xfId="0" applyProtection="1">
      <alignment vertical="center"/>
      <protection locked="0"/>
    </xf>
    <xf numFmtId="182" fontId="0" fillId="2" borderId="47" xfId="4" applyNumberFormat="1" applyFont="1" applyFill="1" applyBorder="1" applyProtection="1">
      <alignment vertical="center"/>
    </xf>
    <xf numFmtId="180" fontId="0" fillId="2" borderId="47" xfId="4" applyNumberFormat="1" applyFont="1" applyFill="1" applyBorder="1" applyProtection="1">
      <alignment vertical="center"/>
    </xf>
    <xf numFmtId="186" fontId="0" fillId="2" borderId="47" xfId="4" applyNumberFormat="1" applyFont="1" applyFill="1" applyBorder="1" applyProtection="1">
      <alignment vertical="center"/>
    </xf>
    <xf numFmtId="179" fontId="0" fillId="6" borderId="47" xfId="4" applyNumberFormat="1" applyFont="1" applyFill="1" applyBorder="1" applyProtection="1">
      <alignment vertical="center"/>
      <protection locked="0"/>
    </xf>
    <xf numFmtId="176" fontId="4" fillId="0" borderId="60" xfId="0" applyNumberFormat="1" applyFont="1" applyBorder="1" applyProtection="1">
      <alignment vertical="center"/>
      <protection locked="0"/>
    </xf>
    <xf numFmtId="176" fontId="4" fillId="0" borderId="62" xfId="0" applyNumberFormat="1" applyFont="1" applyBorder="1" applyProtection="1">
      <alignment vertical="center"/>
      <protection locked="0"/>
    </xf>
    <xf numFmtId="0" fontId="20" fillId="0" borderId="0" xfId="0" applyFont="1">
      <alignment vertical="center"/>
    </xf>
    <xf numFmtId="0" fontId="4" fillId="0" borderId="13" xfId="0" applyFont="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4" fillId="0" borderId="29" xfId="0" applyFont="1"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3" fillId="2" borderId="32" xfId="0" applyFont="1"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10" fillId="0" borderId="29"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vertical="center"/>
    </xf>
    <xf numFmtId="20" fontId="4" fillId="0" borderId="24" xfId="0" applyNumberFormat="1" applyFont="1" applyFill="1" applyBorder="1" applyAlignment="1">
      <alignmen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20" fontId="4" fillId="0" borderId="29" xfId="0" applyNumberFormat="1" applyFont="1" applyFill="1" applyBorder="1" applyAlignment="1">
      <alignment vertical="center"/>
    </xf>
    <xf numFmtId="0" fontId="15" fillId="0" borderId="1" xfId="0" applyFont="1" applyFill="1" applyBorder="1" applyAlignment="1">
      <alignment vertical="center"/>
    </xf>
    <xf numFmtId="0" fontId="15" fillId="0" borderId="30" xfId="0" applyFont="1" applyFill="1" applyBorder="1" applyAlignment="1">
      <alignment vertical="center"/>
    </xf>
    <xf numFmtId="0" fontId="4"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4" fillId="2" borderId="13" xfId="0" applyFont="1" applyFill="1" applyBorder="1" applyAlignment="1">
      <alignment horizontal="center" vertical="center" wrapText="1"/>
    </xf>
    <xf numFmtId="0" fontId="0" fillId="2" borderId="21" xfId="0" applyFill="1" applyBorder="1" applyAlignment="1">
      <alignment horizontal="center" vertical="center"/>
    </xf>
    <xf numFmtId="0" fontId="4" fillId="2" borderId="51" xfId="0" applyFont="1" applyFill="1" applyBorder="1" applyAlignment="1">
      <alignment horizontal="center" vertical="center" wrapText="1"/>
    </xf>
    <xf numFmtId="0" fontId="0" fillId="2" borderId="52"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4" fillId="2" borderId="43" xfId="0" applyFont="1" applyFill="1" applyBorder="1" applyAlignment="1">
      <alignment horizontal="center" vertical="center" wrapText="1"/>
    </xf>
    <xf numFmtId="0" fontId="0" fillId="2" borderId="44" xfId="0" applyFill="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7"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80" xfId="0" applyFill="1" applyBorder="1" applyAlignment="1" applyProtection="1">
      <alignment horizontal="left" vertical="center"/>
    </xf>
    <xf numFmtId="183" fontId="0" fillId="0" borderId="77" xfId="0" applyNumberFormat="1" applyBorder="1" applyAlignment="1" applyProtection="1">
      <alignment horizontal="center" vertical="center" shrinkToFit="1"/>
      <protection locked="0"/>
    </xf>
    <xf numFmtId="183" fontId="0" fillId="0" borderId="3" xfId="0" applyNumberFormat="1" applyBorder="1" applyAlignment="1" applyProtection="1">
      <alignment horizontal="center" vertical="center" shrinkToFit="1"/>
      <protection locked="0"/>
    </xf>
    <xf numFmtId="183" fontId="0" fillId="0" borderId="80" xfId="0" applyNumberFormat="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25" fillId="5" borderId="0" xfId="0" applyFont="1" applyFill="1" applyAlignment="1" applyProtection="1">
      <alignment horizontal="center" vertical="center" wrapText="1"/>
    </xf>
    <xf numFmtId="0" fontId="25" fillId="5" borderId="0" xfId="0" applyFont="1" applyFill="1" applyAlignment="1" applyProtection="1">
      <alignment horizontal="center" vertical="center"/>
    </xf>
    <xf numFmtId="0" fontId="0" fillId="2" borderId="77" xfId="0" applyFill="1" applyBorder="1" applyAlignment="1" applyProtection="1">
      <alignment horizontal="center" vertical="center"/>
    </xf>
    <xf numFmtId="0" fontId="0" fillId="2" borderId="80" xfId="0" applyFill="1" applyBorder="1" applyAlignment="1" applyProtection="1">
      <alignment horizontal="center" vertical="center"/>
    </xf>
    <xf numFmtId="183" fontId="0" fillId="2" borderId="77" xfId="0" applyNumberFormat="1" applyFill="1" applyBorder="1" applyAlignment="1" applyProtection="1">
      <alignment horizontal="center" vertical="center"/>
    </xf>
    <xf numFmtId="183" fontId="0" fillId="2" borderId="80" xfId="0" applyNumberFormat="1" applyFill="1" applyBorder="1" applyAlignment="1" applyProtection="1">
      <alignment horizontal="center" vertical="center"/>
    </xf>
    <xf numFmtId="0" fontId="32" fillId="7" borderId="0" xfId="0" applyFont="1" applyFill="1" applyAlignment="1" applyProtection="1">
      <alignment horizontal="center" vertical="center" wrapText="1"/>
    </xf>
    <xf numFmtId="0" fontId="14" fillId="0" borderId="0" xfId="0" applyFont="1" applyAlignment="1" applyProtection="1">
      <alignment horizontal="center" vertical="center"/>
    </xf>
    <xf numFmtId="38" fontId="0" fillId="0" borderId="76" xfId="0" applyNumberFormat="1" applyBorder="1" applyAlignment="1" applyProtection="1">
      <alignment horizontal="center" vertical="center"/>
    </xf>
    <xf numFmtId="0" fontId="0" fillId="0" borderId="76" xfId="0" applyBorder="1" applyAlignment="1" applyProtection="1">
      <alignment horizontal="center" vertical="center"/>
    </xf>
    <xf numFmtId="0" fontId="25" fillId="4" borderId="0" xfId="0" applyFont="1" applyFill="1" applyAlignment="1" applyProtection="1">
      <alignment horizontal="center" vertical="center" wrapText="1"/>
    </xf>
    <xf numFmtId="0" fontId="25" fillId="4" borderId="0" xfId="0" applyFont="1" applyFill="1" applyAlignment="1" applyProtection="1">
      <alignment horizontal="center" vertical="center"/>
    </xf>
    <xf numFmtId="0" fontId="0" fillId="0" borderId="83" xfId="0" applyBorder="1" applyAlignment="1" applyProtection="1">
      <alignment horizontal="left" vertical="top" wrapText="1"/>
      <protection locked="0"/>
    </xf>
    <xf numFmtId="0" fontId="0" fillId="0" borderId="84" xfId="0" applyBorder="1" applyAlignment="1" applyProtection="1">
      <alignment horizontal="left" vertical="top"/>
      <protection locked="0"/>
    </xf>
    <xf numFmtId="0" fontId="0" fillId="0" borderId="85" xfId="0" applyBorder="1" applyAlignment="1" applyProtection="1">
      <alignment horizontal="left" vertical="top"/>
      <protection locked="0"/>
    </xf>
    <xf numFmtId="0" fontId="0" fillId="0" borderId="8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9" xfId="0" applyBorder="1" applyAlignment="1" applyProtection="1">
      <alignment horizontal="left" vertical="top"/>
      <protection locked="0"/>
    </xf>
    <xf numFmtId="183" fontId="0" fillId="0" borderId="77" xfId="0" applyNumberFormat="1" applyBorder="1" applyAlignment="1" applyProtection="1">
      <alignment horizontal="center" vertical="center" shrinkToFit="1"/>
    </xf>
    <xf numFmtId="183" fontId="0" fillId="0" borderId="3" xfId="0" applyNumberFormat="1" applyBorder="1" applyAlignment="1" applyProtection="1">
      <alignment horizontal="center" vertical="center" shrinkToFit="1"/>
    </xf>
    <xf numFmtId="183" fontId="0" fillId="0" borderId="80" xfId="0" applyNumberFormat="1" applyBorder="1" applyAlignment="1" applyProtection="1">
      <alignment horizontal="center" vertical="center" shrinkToFit="1"/>
    </xf>
    <xf numFmtId="0" fontId="15" fillId="0" borderId="1" xfId="0" applyFont="1" applyBorder="1" applyAlignment="1">
      <alignment vertical="center"/>
    </xf>
    <xf numFmtId="0" fontId="15" fillId="0" borderId="30" xfId="0" applyFont="1" applyBorder="1" applyAlignment="1">
      <alignment vertical="center"/>
    </xf>
    <xf numFmtId="0" fontId="0" fillId="2" borderId="55" xfId="0" applyFill="1" applyBorder="1" applyAlignment="1">
      <alignment horizontal="center" vertical="center"/>
    </xf>
    <xf numFmtId="0" fontId="0" fillId="0" borderId="3" xfId="0" applyBorder="1" applyAlignment="1">
      <alignment horizontal="center"/>
    </xf>
    <xf numFmtId="0" fontId="15" fillId="2" borderId="1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0" fillId="0" borderId="2" xfId="0" applyBorder="1" applyAlignment="1">
      <alignment horizontal="center" vertical="center"/>
    </xf>
    <xf numFmtId="0" fontId="15" fillId="2" borderId="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2" xfId="0" applyFont="1" applyFill="1" applyBorder="1" applyAlignment="1">
      <alignment horizontal="center" vertical="center"/>
    </xf>
    <xf numFmtId="20" fontId="4" fillId="0" borderId="24" xfId="0" applyNumberFormat="1"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8" fillId="0" borderId="1" xfId="0" applyFont="1" applyBorder="1" applyAlignment="1">
      <alignment vertical="center"/>
    </xf>
    <xf numFmtId="0" fontId="8" fillId="0" borderId="30" xfId="0" applyFont="1" applyBorder="1" applyAlignment="1">
      <alignment vertical="center"/>
    </xf>
    <xf numFmtId="0" fontId="0" fillId="0" borderId="0" xfId="0" applyAlignment="1">
      <alignment horizontal="right" vertical="center"/>
    </xf>
    <xf numFmtId="0" fontId="3" fillId="3" borderId="32" xfId="0" applyFont="1" applyFill="1" applyBorder="1" applyAlignment="1">
      <alignment horizontal="center" vertical="center"/>
    </xf>
    <xf numFmtId="0" fontId="0" fillId="3" borderId="4" xfId="0" applyFill="1" applyBorder="1" applyAlignment="1">
      <alignment horizontal="center"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4" fillId="3" borderId="43" xfId="0" applyFont="1" applyFill="1" applyBorder="1" applyAlignment="1">
      <alignment horizontal="center" vertical="center" wrapText="1"/>
    </xf>
    <xf numFmtId="0" fontId="0" fillId="3" borderId="44" xfId="0" applyFill="1" applyBorder="1" applyAlignment="1">
      <alignment horizontal="center" vertical="center"/>
    </xf>
    <xf numFmtId="0" fontId="4" fillId="3" borderId="11" xfId="0" applyFont="1" applyFill="1" applyBorder="1" applyAlignment="1">
      <alignment horizontal="center" vertical="center" wrapText="1"/>
    </xf>
    <xf numFmtId="0" fontId="0" fillId="3" borderId="19" xfId="0" applyFill="1" applyBorder="1" applyAlignment="1">
      <alignment horizontal="center" vertical="center"/>
    </xf>
    <xf numFmtId="0" fontId="4" fillId="3" borderId="13" xfId="0" applyFont="1" applyFill="1" applyBorder="1" applyAlignment="1">
      <alignment horizontal="center" vertical="center" wrapText="1"/>
    </xf>
    <xf numFmtId="0" fontId="0" fillId="3" borderId="21" xfId="0" applyFill="1" applyBorder="1" applyAlignment="1">
      <alignment horizontal="center" vertical="center"/>
    </xf>
    <xf numFmtId="0" fontId="4" fillId="3" borderId="51" xfId="0" applyFont="1" applyFill="1" applyBorder="1" applyAlignment="1">
      <alignment horizontal="center" vertical="center" wrapText="1"/>
    </xf>
    <xf numFmtId="0" fontId="0" fillId="3" borderId="52"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2" xfId="0" applyBorder="1" applyAlignment="1" applyProtection="1">
      <alignment horizontal="left" vertical="center"/>
      <protection locked="0"/>
    </xf>
    <xf numFmtId="0" fontId="4" fillId="2" borderId="43" xfId="0" applyFont="1" applyFill="1" applyBorder="1" applyAlignment="1" applyProtection="1">
      <alignment horizontal="center" vertical="center" wrapText="1"/>
    </xf>
    <xf numFmtId="0" fontId="0" fillId="2" borderId="55" xfId="0" applyFill="1" applyBorder="1" applyAlignment="1" applyProtection="1">
      <alignment horizontal="center" vertical="center"/>
    </xf>
    <xf numFmtId="0" fontId="0" fillId="0" borderId="3" xfId="0" applyBorder="1" applyAlignment="1" applyProtection="1">
      <alignment horizontal="center"/>
      <protection locked="0"/>
    </xf>
    <xf numFmtId="0" fontId="15" fillId="2" borderId="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xf>
    <xf numFmtId="0" fontId="4" fillId="2" borderId="51"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4" fillId="0" borderId="29" xfId="0" applyNumberFormat="1" applyFont="1" applyBorder="1" applyAlignment="1" applyProtection="1">
      <alignment vertical="center"/>
      <protection locked="0"/>
    </xf>
    <xf numFmtId="0" fontId="15" fillId="0" borderId="1" xfId="0" applyNumberFormat="1" applyFont="1" applyBorder="1" applyAlignment="1" applyProtection="1">
      <alignment vertical="center"/>
      <protection locked="0"/>
    </xf>
    <xf numFmtId="0" fontId="15" fillId="0" borderId="30" xfId="0" applyNumberFormat="1" applyFont="1" applyBorder="1" applyAlignment="1" applyProtection="1">
      <alignment vertical="center"/>
      <protection locked="0"/>
    </xf>
    <xf numFmtId="0" fontId="4" fillId="0" borderId="24" xfId="0" applyNumberFormat="1" applyFont="1" applyBorder="1" applyAlignment="1" applyProtection="1">
      <alignment vertical="center"/>
      <protection locked="0"/>
    </xf>
    <xf numFmtId="0" fontId="15" fillId="0" borderId="25" xfId="0" applyNumberFormat="1" applyFont="1" applyBorder="1" applyAlignment="1" applyProtection="1">
      <alignment vertical="center"/>
      <protection locked="0"/>
    </xf>
    <xf numFmtId="0" fontId="15" fillId="0" borderId="26" xfId="0" applyNumberFormat="1" applyFont="1" applyBorder="1" applyAlignment="1" applyProtection="1">
      <alignment vertical="center"/>
      <protection locked="0"/>
    </xf>
    <xf numFmtId="0" fontId="4" fillId="0" borderId="13" xfId="0" applyFont="1" applyBorder="1" applyAlignment="1" applyProtection="1">
      <alignment horizontal="center" vertical="center"/>
    </xf>
    <xf numFmtId="0" fontId="3" fillId="2" borderId="32"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4" xfId="0" applyFont="1" applyFill="1" applyBorder="1" applyAlignment="1" applyProtection="1">
      <alignment vertical="center"/>
    </xf>
    <xf numFmtId="0" fontId="15" fillId="2" borderId="34" xfId="0" applyFont="1" applyFill="1" applyBorder="1" applyAlignment="1" applyProtection="1">
      <alignment vertical="center"/>
    </xf>
    <xf numFmtId="0" fontId="15" fillId="2" borderId="91" xfId="0" applyFont="1" applyFill="1" applyBorder="1" applyAlignment="1" applyProtection="1">
      <alignment vertical="center"/>
    </xf>
    <xf numFmtId="0" fontId="8" fillId="0" borderId="1" xfId="0" applyNumberFormat="1" applyFont="1" applyBorder="1" applyAlignment="1" applyProtection="1">
      <alignment vertical="center"/>
      <protection locked="0"/>
    </xf>
    <xf numFmtId="0" fontId="8" fillId="0" borderId="30" xfId="0" applyNumberFormat="1" applyFont="1" applyBorder="1" applyAlignment="1" applyProtection="1">
      <alignment vertical="center"/>
      <protection locked="0"/>
    </xf>
    <xf numFmtId="0" fontId="0" fillId="0" borderId="2" xfId="0" applyBorder="1" applyAlignment="1" applyProtection="1">
      <alignment horizontal="left" vertical="center" shrinkToFit="1"/>
    </xf>
    <xf numFmtId="0" fontId="0" fillId="0" borderId="2" xfId="0" applyBorder="1" applyAlignment="1" applyProtection="1">
      <alignment horizontal="left" vertical="center" indent="1" shrinkToFit="1"/>
    </xf>
    <xf numFmtId="0" fontId="0" fillId="0" borderId="3" xfId="0" applyBorder="1" applyAlignment="1" applyProtection="1">
      <alignment horizontal="left"/>
    </xf>
    <xf numFmtId="0" fontId="0" fillId="0" borderId="2" xfId="0" applyFill="1" applyBorder="1" applyAlignment="1" applyProtection="1">
      <alignment horizontal="center" vertical="center"/>
    </xf>
    <xf numFmtId="0" fontId="0" fillId="0" borderId="3" xfId="0" applyBorder="1" applyAlignment="1" applyProtection="1">
      <alignment horizontal="center" shrinkToFit="1"/>
    </xf>
    <xf numFmtId="0" fontId="0" fillId="0" borderId="0" xfId="0" applyFill="1" applyAlignment="1" applyProtection="1">
      <alignment horizontal="righ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171450</xdr:colOff>
      <xdr:row>0</xdr:row>
      <xdr:rowOff>123824</xdr:rowOff>
    </xdr:from>
    <xdr:to>
      <xdr:col>16</xdr:col>
      <xdr:colOff>180975</xdr:colOff>
      <xdr:row>3</xdr:row>
      <xdr:rowOff>323849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696200" y="123824"/>
          <a:ext cx="2533650" cy="866775"/>
        </a:xfrm>
        <a:prstGeom prst="wedgeRoundRectCallout">
          <a:avLst>
            <a:gd name="adj1" fmla="val 49567"/>
            <a:gd name="adj2" fmla="val 226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助成対象になる日は、毎日の業務終了時に、確認者が記載内容を確認し、サインしてください。</a:t>
          </a:r>
        </a:p>
      </xdr:txBody>
    </xdr:sp>
    <xdr:clientData/>
  </xdr:twoCellAnchor>
  <xdr:twoCellAnchor>
    <xdr:from>
      <xdr:col>9</xdr:col>
      <xdr:colOff>190499</xdr:colOff>
      <xdr:row>11</xdr:row>
      <xdr:rowOff>200024</xdr:rowOff>
    </xdr:from>
    <xdr:to>
      <xdr:col>14</xdr:col>
      <xdr:colOff>200024</xdr:colOff>
      <xdr:row>14</xdr:row>
      <xdr:rowOff>180974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067299" y="3886199"/>
          <a:ext cx="2657475" cy="1209675"/>
        </a:xfrm>
        <a:prstGeom prst="wedgeRoundRectCallout">
          <a:avLst>
            <a:gd name="adj1" fmla="val -84131"/>
            <a:gd name="adj2" fmla="val -1104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他の資料（タイムカード・出退記録・会議議事録・イベント時の写真など）との整合性を確認してください。</a:t>
          </a:r>
          <a:endParaRPr kumimoji="1" lang="en-US" altLang="ja-JP" sz="1100"/>
        </a:p>
        <a:p>
          <a:pPr algn="l"/>
          <a:r>
            <a:rPr kumimoji="1" lang="ja-JP" altLang="en-US" sz="1100"/>
            <a:t>助成対象としない日についても、概要は記載してください。</a:t>
          </a:r>
        </a:p>
      </xdr:txBody>
    </xdr:sp>
    <xdr:clientData/>
  </xdr:twoCellAnchor>
  <xdr:twoCellAnchor>
    <xdr:from>
      <xdr:col>14</xdr:col>
      <xdr:colOff>400050</xdr:colOff>
      <xdr:row>11</xdr:row>
      <xdr:rowOff>257175</xdr:rowOff>
    </xdr:from>
    <xdr:to>
      <xdr:col>16</xdr:col>
      <xdr:colOff>428625</xdr:colOff>
      <xdr:row>13</xdr:row>
      <xdr:rowOff>314325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924800" y="3943350"/>
          <a:ext cx="2552700" cy="876300"/>
        </a:xfrm>
        <a:prstGeom prst="wedgeRoundRectCallout">
          <a:avLst>
            <a:gd name="adj1" fmla="val 49202"/>
            <a:gd name="adj2" fmla="val -1443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助成対象にならない日については、サインは不要です。斜線やハイフンでサインなしの表示と</a:t>
          </a:r>
          <a:r>
            <a:rPr kumimoji="1" lang="en-US" altLang="ja-JP" sz="1100"/>
            <a:t>999</a:t>
          </a:r>
          <a:r>
            <a:rPr kumimoji="1" lang="ja-JP" altLang="en-US" sz="1100"/>
            <a:t>９８</a:t>
          </a:r>
          <a:r>
            <a:rPr kumimoji="1" lang="en-US" altLang="ja-JP" sz="1100"/>
            <a:t>8</a:t>
          </a:r>
          <a:r>
            <a:rPr kumimoji="1" lang="ja-JP" altLang="en-US" sz="1100"/>
            <a:t>してください。</a:t>
          </a:r>
        </a:p>
      </xdr:txBody>
    </xdr:sp>
    <xdr:clientData/>
  </xdr:twoCellAnchor>
  <xdr:twoCellAnchor>
    <xdr:from>
      <xdr:col>3</xdr:col>
      <xdr:colOff>47625</xdr:colOff>
      <xdr:row>12</xdr:row>
      <xdr:rowOff>371475</xdr:rowOff>
    </xdr:from>
    <xdr:to>
      <xdr:col>7</xdr:col>
      <xdr:colOff>381000</xdr:colOff>
      <xdr:row>15</xdr:row>
      <xdr:rowOff>352425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333500" y="446722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勤務を午前と午後で分け、お昼休憩をとる正職員を前提とした様式にしております。それによらない勤務形態の場合は、全体の時間を書いて、「除外する時間数」で調整してください。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46264</xdr:colOff>
      <xdr:row>13</xdr:row>
      <xdr:rowOff>0</xdr:rowOff>
    </xdr:from>
    <xdr:to>
      <xdr:col>3</xdr:col>
      <xdr:colOff>333375</xdr:colOff>
      <xdr:row>35</xdr:row>
      <xdr:rowOff>38100</xdr:rowOff>
    </xdr:to>
    <xdr:sp macro="" textlink="">
      <xdr:nvSpPr>
        <xdr:cNvPr id="3" name="右中かっこ 2">
          <a:extLst>
            <a:ext uri="{FF2B5EF4-FFF2-40B4-BE49-F238E27FC236}">
              <a16:creationId xmlns:a16="http://schemas.microsoft.com/office/drawing/2014/main" id="{BC9FED76-DBA5-4DFC-B303-7769DF0A273D}"/>
            </a:ext>
          </a:extLst>
        </xdr:cNvPr>
        <xdr:cNvSpPr/>
      </xdr:nvSpPr>
      <xdr:spPr>
        <a:xfrm>
          <a:off x="3903889" y="2790825"/>
          <a:ext cx="287111" cy="4867275"/>
        </a:xfrm>
        <a:prstGeom prst="rightBrace">
          <a:avLst>
            <a:gd name="adj1" fmla="val 8333"/>
            <a:gd name="adj2" fmla="val 317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69056</xdr:colOff>
      <xdr:row>9</xdr:row>
      <xdr:rowOff>159544</xdr:rowOff>
    </xdr:from>
    <xdr:to>
      <xdr:col>11</xdr:col>
      <xdr:colOff>288131</xdr:colOff>
      <xdr:row>14</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117181" y="1862138"/>
          <a:ext cx="2433638" cy="833437"/>
        </a:xfrm>
        <a:prstGeom prst="wedgeRoundRectCallout">
          <a:avLst>
            <a:gd name="adj1" fmla="val -50279"/>
            <a:gd name="adj2" fmla="val 182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色のついていない箇所に入力してください。色付きの箇所には数式が入っており、自動計算されます。</a:t>
          </a:r>
        </a:p>
      </xdr:txBody>
    </xdr:sp>
    <xdr:clientData/>
  </xdr:twoCellAnchor>
  <xdr:twoCellAnchor>
    <xdr:from>
      <xdr:col>22</xdr:col>
      <xdr:colOff>914400</xdr:colOff>
      <xdr:row>0</xdr:row>
      <xdr:rowOff>130970</xdr:rowOff>
    </xdr:from>
    <xdr:to>
      <xdr:col>26</xdr:col>
      <xdr:colOff>519113</xdr:colOff>
      <xdr:row>3</xdr:row>
      <xdr:rowOff>95251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535150" y="130970"/>
          <a:ext cx="2636838" cy="646906"/>
        </a:xfrm>
        <a:prstGeom prst="wedgeRoundRectCallout">
          <a:avLst>
            <a:gd name="adj1" fmla="val -120943"/>
            <a:gd name="adj2" fmla="val 2882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「基本情報等入力シート」が自動挿入されます。</a:t>
          </a:r>
        </a:p>
      </xdr:txBody>
    </xdr:sp>
    <xdr:clientData/>
  </xdr:twoCellAnchor>
  <xdr:twoCellAnchor>
    <xdr:from>
      <xdr:col>20</xdr:col>
      <xdr:colOff>123825</xdr:colOff>
      <xdr:row>43</xdr:row>
      <xdr:rowOff>228600</xdr:rowOff>
    </xdr:from>
    <xdr:to>
      <xdr:col>21</xdr:col>
      <xdr:colOff>800100</xdr:colOff>
      <xdr:row>47</xdr:row>
      <xdr:rowOff>85725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1734800" y="11182350"/>
          <a:ext cx="1657350" cy="1000125"/>
        </a:xfrm>
        <a:prstGeom prst="wedgeRoundRectCallout">
          <a:avLst>
            <a:gd name="adj1" fmla="val 34142"/>
            <a:gd name="adj2" fmla="val 10975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当月の助成対象とする額が表示されます。</a:t>
          </a:r>
        </a:p>
      </xdr:txBody>
    </xdr:sp>
    <xdr:clientData/>
  </xdr:twoCellAnchor>
  <xdr:twoCellAnchor>
    <xdr:from>
      <xdr:col>12</xdr:col>
      <xdr:colOff>342900</xdr:colOff>
      <xdr:row>32</xdr:row>
      <xdr:rowOff>85724</xdr:rowOff>
    </xdr:from>
    <xdr:to>
      <xdr:col>15</xdr:col>
      <xdr:colOff>790575</xdr:colOff>
      <xdr:row>37</xdr:row>
      <xdr:rowOff>76200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981825" y="7896224"/>
          <a:ext cx="2352675" cy="1419226"/>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タイムカードなどで確認できる数字のうち、別の事業を行った場合や、お昼休憩以外にも休憩時間が複数あるなどした場合、「除外する金額」で調整してください。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46</xdr:row>
      <xdr:rowOff>123825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362826" y="11049000"/>
          <a:ext cx="2343150" cy="885825"/>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記載できるのは、タイムカードなどで確認できる数字の範囲内です。</a:t>
          </a:r>
          <a:endParaRPr kumimoji="1" lang="en-US" altLang="ja-JP" sz="1100"/>
        </a:p>
      </xdr:txBody>
    </xdr:sp>
    <xdr:clientData/>
  </xdr:twoCellAnchor>
  <xdr:twoCellAnchor>
    <xdr:from>
      <xdr:col>13</xdr:col>
      <xdr:colOff>495300</xdr:colOff>
      <xdr:row>5</xdr:row>
      <xdr:rowOff>0</xdr:rowOff>
    </xdr:from>
    <xdr:to>
      <xdr:col>15</xdr:col>
      <xdr:colOff>1019175</xdr:colOff>
      <xdr:row>10</xdr:row>
      <xdr:rowOff>57150</xdr:rowOff>
    </xdr:to>
    <xdr:sp macro="" textlink="">
      <xdr:nvSpPr>
        <xdr:cNvPr id="9" name="角丸四角形吹き出し 5">
          <a:extLst>
            <a:ext uri="{FF2B5EF4-FFF2-40B4-BE49-F238E27FC236}">
              <a16:creationId xmlns:a16="http://schemas.microsoft.com/office/drawing/2014/main" id="{69E17C3F-3945-4AE4-A245-1E41E96FE4FF}"/>
            </a:ext>
          </a:extLst>
        </xdr:cNvPr>
        <xdr:cNvSpPr/>
      </xdr:nvSpPr>
      <xdr:spPr>
        <a:xfrm>
          <a:off x="7562850" y="1028700"/>
          <a:ext cx="2000250" cy="590550"/>
        </a:xfrm>
        <a:prstGeom prst="wedgeRoundRectCallout">
          <a:avLst>
            <a:gd name="adj1" fmla="val 5818"/>
            <a:gd name="adj2" fmla="val 1407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月に一度確認者が業務内容等を確認してください。</a:t>
          </a:r>
        </a:p>
      </xdr:txBody>
    </xdr:sp>
    <xdr:clientData/>
  </xdr:twoCellAnchor>
  <xdr:twoCellAnchor>
    <xdr:from>
      <xdr:col>3</xdr:col>
      <xdr:colOff>0</xdr:colOff>
      <xdr:row>28</xdr:row>
      <xdr:rowOff>66675</xdr:rowOff>
    </xdr:from>
    <xdr:to>
      <xdr:col>7</xdr:col>
      <xdr:colOff>333375</xdr:colOff>
      <xdr:row>32</xdr:row>
      <xdr:rowOff>133350</xdr:rowOff>
    </xdr:to>
    <xdr:sp macro="" textlink="">
      <xdr:nvSpPr>
        <xdr:cNvPr id="10" name="角丸四角形吹き出し 5">
          <a:extLst>
            <a:ext uri="{FF2B5EF4-FFF2-40B4-BE49-F238E27FC236}">
              <a16:creationId xmlns:a16="http://schemas.microsoft.com/office/drawing/2014/main" id="{8C7F9E97-4770-405F-A425-7434C33DF3C9}"/>
            </a:ext>
          </a:extLst>
        </xdr:cNvPr>
        <xdr:cNvSpPr/>
      </xdr:nvSpPr>
      <xdr:spPr>
        <a:xfrm>
          <a:off x="1724025" y="673417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勤務を午前と午後で分け、お昼休憩をとる職員を前提とした様式にしております。それによらない勤務形態の場合は、全体の時間を書き、「除外する時間数」で調整してください。</a:t>
          </a:r>
          <a:endParaRPr kumimoji="1" lang="en-US" altLang="ja-JP" sz="1100"/>
        </a:p>
      </xdr:txBody>
    </xdr:sp>
    <xdr:clientData/>
  </xdr:twoCellAnchor>
  <xdr:twoCellAnchor>
    <xdr:from>
      <xdr:col>15</xdr:col>
      <xdr:colOff>752475</xdr:colOff>
      <xdr:row>7</xdr:row>
      <xdr:rowOff>1</xdr:rowOff>
    </xdr:from>
    <xdr:to>
      <xdr:col>19</xdr:col>
      <xdr:colOff>542925</xdr:colOff>
      <xdr:row>13</xdr:row>
      <xdr:rowOff>123826</xdr:rowOff>
    </xdr:to>
    <xdr:sp macro="" textlink="">
      <xdr:nvSpPr>
        <xdr:cNvPr id="13" name="角丸四角形吹き出し 7">
          <a:extLst>
            <a:ext uri="{FF2B5EF4-FFF2-40B4-BE49-F238E27FC236}">
              <a16:creationId xmlns:a16="http://schemas.microsoft.com/office/drawing/2014/main" id="{7CF7DCCA-C764-48E0-9164-A0DEF6099A45}"/>
            </a:ext>
          </a:extLst>
        </xdr:cNvPr>
        <xdr:cNvSpPr/>
      </xdr:nvSpPr>
      <xdr:spPr>
        <a:xfrm>
          <a:off x="9324975" y="1387930"/>
          <a:ext cx="2171700" cy="1185182"/>
        </a:xfrm>
        <a:prstGeom prst="wedgeRoundRectCallout">
          <a:avLst>
            <a:gd name="adj1" fmla="val 3326"/>
            <a:gd name="adj2" fmla="val 1828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助成対象になる日は、毎日の業務終了時に、確認者が記載内容を確認し、確認者氏名を記入してください。</a:t>
          </a:r>
        </a:p>
      </xdr:txBody>
    </xdr:sp>
    <xdr:clientData/>
  </xdr:twoCellAnchor>
  <xdr:twoCellAnchor>
    <xdr:from>
      <xdr:col>22</xdr:col>
      <xdr:colOff>39688</xdr:colOff>
      <xdr:row>12</xdr:row>
      <xdr:rowOff>43656</xdr:rowOff>
    </xdr:from>
    <xdr:to>
      <xdr:col>26</xdr:col>
      <xdr:colOff>646906</xdr:colOff>
      <xdr:row>15</xdr:row>
      <xdr:rowOff>67469</xdr:rowOff>
    </xdr:to>
    <xdr:sp macro="" textlink="">
      <xdr:nvSpPr>
        <xdr:cNvPr id="14" name="角丸四角形吹き出し 3">
          <a:extLst>
            <a:ext uri="{FF2B5EF4-FFF2-40B4-BE49-F238E27FC236}">
              <a16:creationId xmlns:a16="http://schemas.microsoft.com/office/drawing/2014/main" id="{A7E5B85A-A1B8-4225-B791-57C6F83D94F9}"/>
            </a:ext>
          </a:extLst>
        </xdr:cNvPr>
        <xdr:cNvSpPr/>
      </xdr:nvSpPr>
      <xdr:spPr>
        <a:xfrm>
          <a:off x="13660438" y="2297906"/>
          <a:ext cx="3639343" cy="595313"/>
        </a:xfrm>
        <a:prstGeom prst="wedgeRoundRectCallout">
          <a:avLst>
            <a:gd name="adj1" fmla="val -79505"/>
            <a:gd name="adj2" fmla="val -1905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期中に通勤単価に変更が生じた場合は、変更以降の業務日誌に強制入力してください。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1</xdr:col>
      <xdr:colOff>200024</xdr:colOff>
      <xdr:row>13</xdr:row>
      <xdr:rowOff>95250</xdr:rowOff>
    </xdr:from>
    <xdr:to>
      <xdr:col>2</xdr:col>
      <xdr:colOff>733424</xdr:colOff>
      <xdr:row>16</xdr:row>
      <xdr:rowOff>247650</xdr:rowOff>
    </xdr:to>
    <xdr:sp macro="" textlink="">
      <xdr:nvSpPr>
        <xdr:cNvPr id="15" name="テキスト ボックス 14">
          <a:extLst>
            <a:ext uri="{FF2B5EF4-FFF2-40B4-BE49-F238E27FC236}">
              <a16:creationId xmlns:a16="http://schemas.microsoft.com/office/drawing/2014/main" id="{F96D5534-A68A-4C90-8519-E39FC56260DA}"/>
            </a:ext>
          </a:extLst>
        </xdr:cNvPr>
        <xdr:cNvSpPr txBox="1"/>
      </xdr:nvSpPr>
      <xdr:spPr>
        <a:xfrm>
          <a:off x="514349" y="2543175"/>
          <a:ext cx="7524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①</a:t>
          </a:r>
        </a:p>
      </xdr:txBody>
    </xdr:sp>
    <xdr:clientData/>
  </xdr:twoCellAnchor>
  <xdr:twoCellAnchor>
    <xdr:from>
      <xdr:col>3</xdr:col>
      <xdr:colOff>47624</xdr:colOff>
      <xdr:row>13</xdr:row>
      <xdr:rowOff>66675</xdr:rowOff>
    </xdr:from>
    <xdr:to>
      <xdr:col>4</xdr:col>
      <xdr:colOff>333374</xdr:colOff>
      <xdr:row>16</xdr:row>
      <xdr:rowOff>257175</xdr:rowOff>
    </xdr:to>
    <xdr:sp macro="" textlink="">
      <xdr:nvSpPr>
        <xdr:cNvPr id="16" name="テキスト ボックス 15">
          <a:extLst>
            <a:ext uri="{FF2B5EF4-FFF2-40B4-BE49-F238E27FC236}">
              <a16:creationId xmlns:a16="http://schemas.microsoft.com/office/drawing/2014/main" id="{5B0E6DE5-E4A1-4225-B73B-7B3735A43F33}"/>
            </a:ext>
          </a:extLst>
        </xdr:cNvPr>
        <xdr:cNvSpPr txBox="1"/>
      </xdr:nvSpPr>
      <xdr:spPr>
        <a:xfrm>
          <a:off x="1771649" y="2514600"/>
          <a:ext cx="8667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②</a:t>
          </a:r>
        </a:p>
      </xdr:txBody>
    </xdr:sp>
    <xdr:clientData/>
  </xdr:twoCellAnchor>
  <xdr:twoCellAnchor>
    <xdr:from>
      <xdr:col>10</xdr:col>
      <xdr:colOff>142875</xdr:colOff>
      <xdr:row>14</xdr:row>
      <xdr:rowOff>95250</xdr:rowOff>
    </xdr:from>
    <xdr:to>
      <xdr:col>12</xdr:col>
      <xdr:colOff>180975</xdr:colOff>
      <xdr:row>16</xdr:row>
      <xdr:rowOff>495300</xdr:rowOff>
    </xdr:to>
    <xdr:sp macro="" textlink="">
      <xdr:nvSpPr>
        <xdr:cNvPr id="17" name="テキスト ボックス 16">
          <a:extLst>
            <a:ext uri="{FF2B5EF4-FFF2-40B4-BE49-F238E27FC236}">
              <a16:creationId xmlns:a16="http://schemas.microsoft.com/office/drawing/2014/main" id="{F4719A3B-5197-46CE-994E-F99655172EE4}"/>
            </a:ext>
          </a:extLst>
        </xdr:cNvPr>
        <xdr:cNvSpPr txBox="1"/>
      </xdr:nvSpPr>
      <xdr:spPr>
        <a:xfrm>
          <a:off x="6048375" y="2667000"/>
          <a:ext cx="776288" cy="79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③</a:t>
          </a:r>
        </a:p>
      </xdr:txBody>
    </xdr:sp>
    <xdr:clientData/>
  </xdr:twoCellAnchor>
  <xdr:twoCellAnchor>
    <xdr:from>
      <xdr:col>7</xdr:col>
      <xdr:colOff>91168</xdr:colOff>
      <xdr:row>4</xdr:row>
      <xdr:rowOff>0</xdr:rowOff>
    </xdr:from>
    <xdr:to>
      <xdr:col>11</xdr:col>
      <xdr:colOff>310243</xdr:colOff>
      <xdr:row>8</xdr:row>
      <xdr:rowOff>32659</xdr:rowOff>
    </xdr:to>
    <xdr:sp macro="" textlink="">
      <xdr:nvSpPr>
        <xdr:cNvPr id="18" name="角丸四角形吹き出し 2">
          <a:extLst>
            <a:ext uri="{FF2B5EF4-FFF2-40B4-BE49-F238E27FC236}">
              <a16:creationId xmlns:a16="http://schemas.microsoft.com/office/drawing/2014/main" id="{D709DFB0-3E12-4FD8-BBE1-6DA0C7129E2C}"/>
            </a:ext>
          </a:extLst>
        </xdr:cNvPr>
        <xdr:cNvSpPr/>
      </xdr:nvSpPr>
      <xdr:spPr>
        <a:xfrm>
          <a:off x="4159704" y="857250"/>
          <a:ext cx="2437039" cy="740230"/>
        </a:xfrm>
        <a:prstGeom prst="wedgeRoundRectCallout">
          <a:avLst>
            <a:gd name="adj1" fmla="val -67588"/>
            <a:gd name="adj2" fmla="val 70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「基本情報等入力シート」の内容が自動で転記されます。</a:t>
          </a:r>
        </a:p>
      </xdr:txBody>
    </xdr:sp>
    <xdr:clientData/>
  </xdr:twoCellAnchor>
  <xdr:twoCellAnchor>
    <xdr:from>
      <xdr:col>21</xdr:col>
      <xdr:colOff>0</xdr:colOff>
      <xdr:row>18</xdr:row>
      <xdr:rowOff>57151</xdr:rowOff>
    </xdr:from>
    <xdr:to>
      <xdr:col>22</xdr:col>
      <xdr:colOff>655864</xdr:colOff>
      <xdr:row>23</xdr:row>
      <xdr:rowOff>123825</xdr:rowOff>
    </xdr:to>
    <xdr:sp macro="" textlink="">
      <xdr:nvSpPr>
        <xdr:cNvPr id="19" name="角丸四角形吹き出し 3">
          <a:extLst>
            <a:ext uri="{FF2B5EF4-FFF2-40B4-BE49-F238E27FC236}">
              <a16:creationId xmlns:a16="http://schemas.microsoft.com/office/drawing/2014/main" id="{EB85CD69-0900-453C-88DB-C0AE4463755D}"/>
            </a:ext>
          </a:extLst>
        </xdr:cNvPr>
        <xdr:cNvSpPr/>
      </xdr:nvSpPr>
      <xdr:spPr>
        <a:xfrm>
          <a:off x="12592050" y="3867151"/>
          <a:ext cx="1636939" cy="1495424"/>
        </a:xfrm>
        <a:prstGeom prst="wedgeRoundRectCallout">
          <a:avLst>
            <a:gd name="adj1" fmla="val -52277"/>
            <a:gd name="adj2" fmla="val -1198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期中に基本給時間単価に変更が生じた場合は、変更以降の業務日誌に強制入力してください。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8</xdr:col>
      <xdr:colOff>130970</xdr:colOff>
      <xdr:row>21</xdr:row>
      <xdr:rowOff>7144</xdr:rowOff>
    </xdr:from>
    <xdr:to>
      <xdr:col>12</xdr:col>
      <xdr:colOff>214313</xdr:colOff>
      <xdr:row>28</xdr:row>
      <xdr:rowOff>57150</xdr:rowOff>
    </xdr:to>
    <xdr:sp macro="" textlink="">
      <xdr:nvSpPr>
        <xdr:cNvPr id="20" name="角丸四角形吹き出し 5">
          <a:extLst>
            <a:ext uri="{FF2B5EF4-FFF2-40B4-BE49-F238E27FC236}">
              <a16:creationId xmlns:a16="http://schemas.microsoft.com/office/drawing/2014/main" id="{236D1F86-70B3-4633-9A3C-CE8912733784}"/>
            </a:ext>
          </a:extLst>
        </xdr:cNvPr>
        <xdr:cNvSpPr/>
      </xdr:nvSpPr>
      <xdr:spPr>
        <a:xfrm>
          <a:off x="4760120" y="4674394"/>
          <a:ext cx="2093118" cy="2050256"/>
        </a:xfrm>
        <a:prstGeom prst="wedgeRoundRectCallout">
          <a:avLst>
            <a:gd name="adj1" fmla="val -60921"/>
            <a:gd name="adj2" fmla="val -726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「通勤区分」欄で「</a:t>
          </a:r>
          <a:r>
            <a:rPr kumimoji="1" lang="en-US" altLang="ja-JP" sz="1100"/>
            <a:t>1.</a:t>
          </a:r>
          <a:r>
            <a:rPr kumimoji="1" lang="ja-JP" altLang="en-US" sz="1100"/>
            <a:t>通勤（除外）」や「</a:t>
          </a:r>
          <a:r>
            <a:rPr kumimoji="1" lang="en-US" altLang="ja-JP" sz="1100"/>
            <a:t>5.</a:t>
          </a:r>
          <a:r>
            <a:rPr kumimoji="1" lang="ja-JP" altLang="en-US" sz="1100"/>
            <a:t>休日」を選択した場合「従事時間帯（</a:t>
          </a:r>
          <a:r>
            <a:rPr kumimoji="1" lang="en-US" altLang="ja-JP" sz="1100"/>
            <a:t>24</a:t>
          </a:r>
          <a:r>
            <a:rPr kumimoji="1" lang="ja-JP" altLang="en-US" sz="1100"/>
            <a:t>時間制で時刻入力）」「除外した時間数（分単位）」欄の入力は不要です。（セルがグレーアウトします。）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13CC-F78B-4585-8571-5F2A42E7109C}">
  <sheetPr>
    <tabColor rgb="FFFF0000"/>
    <pageSetUpPr fitToPage="1"/>
  </sheetPr>
  <dimension ref="C2:U42"/>
  <sheetViews>
    <sheetView tabSelected="1" view="pageBreakPreview" zoomScale="70" zoomScaleNormal="100" zoomScaleSheetLayoutView="70" workbookViewId="0">
      <selection activeCell="I7" sqref="I7"/>
    </sheetView>
  </sheetViews>
  <sheetFormatPr defaultRowHeight="13.5"/>
  <cols>
    <col min="1" max="2" width="2.625" customWidth="1"/>
    <col min="3" max="3" width="4" bestFit="1" customWidth="1"/>
    <col min="5" max="5" width="15.125" bestFit="1" customWidth="1"/>
    <col min="14" max="14" width="10.5" bestFit="1" customWidth="1"/>
    <col min="20" max="20" width="9.5" bestFit="1" customWidth="1"/>
  </cols>
  <sheetData>
    <row r="2" spans="3:21" ht="24">
      <c r="C2" s="161" t="s">
        <v>179</v>
      </c>
      <c r="M2" s="141"/>
      <c r="N2" s="109"/>
      <c r="S2" s="143"/>
      <c r="T2" s="109"/>
    </row>
    <row r="4" spans="3:21" ht="21" hidden="1">
      <c r="C4" s="317" t="s">
        <v>63</v>
      </c>
      <c r="D4" s="317"/>
      <c r="E4" s="128">
        <v>45383</v>
      </c>
    </row>
    <row r="7" spans="3:21" ht="18.75">
      <c r="C7" s="150" t="s">
        <v>59</v>
      </c>
      <c r="D7" s="151" t="s">
        <v>61</v>
      </c>
      <c r="E7" s="152"/>
      <c r="F7" s="152"/>
      <c r="G7" s="152"/>
      <c r="H7" s="152"/>
      <c r="I7" s="152"/>
      <c r="J7" s="152"/>
      <c r="K7" s="152"/>
      <c r="L7" s="152"/>
      <c r="M7" s="152"/>
      <c r="N7" s="152"/>
      <c r="O7" s="152"/>
      <c r="P7" s="152"/>
      <c r="Q7" s="152"/>
      <c r="R7" s="152"/>
      <c r="S7" s="152"/>
      <c r="T7" s="152"/>
      <c r="U7" s="153"/>
    </row>
    <row r="8" spans="3:21" ht="18.75">
      <c r="C8" s="154"/>
      <c r="D8" s="155"/>
      <c r="E8" s="1"/>
      <c r="F8" s="1"/>
      <c r="G8" s="1"/>
      <c r="H8" s="1"/>
      <c r="I8" s="1"/>
      <c r="J8" s="1"/>
      <c r="K8" s="1"/>
      <c r="L8" s="1"/>
      <c r="M8" s="1"/>
      <c r="N8" s="1"/>
      <c r="O8" s="1"/>
      <c r="P8" s="1"/>
      <c r="Q8" s="1"/>
      <c r="R8" s="1"/>
      <c r="S8" s="1"/>
      <c r="T8" s="1"/>
      <c r="U8" s="156"/>
    </row>
    <row r="9" spans="3:21" ht="18.75">
      <c r="C9" s="154" t="s">
        <v>47</v>
      </c>
      <c r="D9" s="155" t="s">
        <v>197</v>
      </c>
      <c r="E9" s="1"/>
      <c r="F9" s="1"/>
      <c r="G9" s="1"/>
      <c r="H9" s="1"/>
      <c r="I9" s="1"/>
      <c r="J9" s="1"/>
      <c r="K9" s="1"/>
      <c r="L9" s="1"/>
      <c r="M9" s="1"/>
      <c r="N9" s="1"/>
      <c r="O9" s="1"/>
      <c r="P9" s="1"/>
      <c r="Q9" s="1"/>
      <c r="R9" s="1"/>
      <c r="S9" s="1"/>
      <c r="T9" s="1"/>
      <c r="U9" s="156"/>
    </row>
    <row r="10" spans="3:21" ht="18.75">
      <c r="C10" s="157"/>
      <c r="D10" s="158"/>
      <c r="E10" s="4"/>
      <c r="F10" s="4"/>
      <c r="G10" s="4"/>
      <c r="H10" s="4"/>
      <c r="I10" s="4"/>
      <c r="J10" s="4"/>
      <c r="K10" s="4"/>
      <c r="L10" s="4"/>
      <c r="M10" s="4"/>
      <c r="N10" s="4"/>
      <c r="O10" s="4"/>
      <c r="P10" s="4"/>
      <c r="Q10" s="4"/>
      <c r="R10" s="4"/>
      <c r="S10" s="4"/>
      <c r="T10" s="4"/>
      <c r="U10" s="159"/>
    </row>
    <row r="11" spans="3:21" ht="18.75">
      <c r="C11" s="97"/>
      <c r="D11" s="97"/>
    </row>
    <row r="12" spans="3:21" ht="18.75">
      <c r="C12" s="150" t="s">
        <v>59</v>
      </c>
      <c r="D12" s="151" t="s">
        <v>62</v>
      </c>
      <c r="E12" s="152"/>
      <c r="F12" s="152"/>
      <c r="G12" s="152"/>
      <c r="H12" s="152"/>
      <c r="I12" s="152"/>
      <c r="J12" s="152"/>
      <c r="K12" s="152"/>
      <c r="L12" s="152"/>
      <c r="M12" s="152"/>
      <c r="N12" s="152"/>
      <c r="O12" s="152"/>
      <c r="P12" s="152"/>
      <c r="Q12" s="152"/>
      <c r="R12" s="152"/>
      <c r="S12" s="152"/>
      <c r="T12" s="152"/>
      <c r="U12" s="153"/>
    </row>
    <row r="13" spans="3:21" ht="18.75">
      <c r="C13" s="154"/>
      <c r="D13" s="155"/>
      <c r="E13" s="1"/>
      <c r="F13" s="1"/>
      <c r="G13" s="1"/>
      <c r="H13" s="1"/>
      <c r="I13" s="1"/>
      <c r="J13" s="1"/>
      <c r="K13" s="1"/>
      <c r="L13" s="1"/>
      <c r="M13" s="1"/>
      <c r="N13" s="1"/>
      <c r="O13" s="1"/>
      <c r="P13" s="1"/>
      <c r="Q13" s="1"/>
      <c r="R13" s="1"/>
      <c r="S13" s="1"/>
      <c r="T13" s="1"/>
      <c r="U13" s="156"/>
    </row>
    <row r="14" spans="3:21" ht="18.75">
      <c r="C14" s="154" t="s">
        <v>47</v>
      </c>
      <c r="D14" s="155" t="s">
        <v>159</v>
      </c>
      <c r="E14" s="1"/>
      <c r="F14" s="1"/>
      <c r="G14" s="1"/>
      <c r="H14" s="1"/>
      <c r="I14" s="1"/>
      <c r="J14" s="1"/>
      <c r="K14" s="1"/>
      <c r="L14" s="1"/>
      <c r="M14" s="1"/>
      <c r="N14" s="1"/>
      <c r="O14" s="1"/>
      <c r="P14" s="1"/>
      <c r="Q14" s="1"/>
      <c r="R14" s="1"/>
      <c r="S14" s="1"/>
      <c r="T14" s="1"/>
      <c r="U14" s="156"/>
    </row>
    <row r="15" spans="3:21" ht="18.75">
      <c r="C15" s="154"/>
      <c r="D15" s="155"/>
      <c r="E15" s="1"/>
      <c r="F15" s="1"/>
      <c r="G15" s="1"/>
      <c r="H15" s="1"/>
      <c r="I15" s="1"/>
      <c r="J15" s="1"/>
      <c r="K15" s="1"/>
      <c r="L15" s="1"/>
      <c r="M15" s="1"/>
      <c r="N15" s="1"/>
      <c r="O15" s="1"/>
      <c r="P15" s="1"/>
      <c r="Q15" s="1"/>
      <c r="R15" s="1"/>
      <c r="S15" s="1"/>
      <c r="T15" s="1"/>
      <c r="U15" s="156"/>
    </row>
    <row r="16" spans="3:21" ht="18.75">
      <c r="C16" s="154" t="s">
        <v>48</v>
      </c>
      <c r="D16" s="155" t="s">
        <v>107</v>
      </c>
      <c r="E16" s="1"/>
      <c r="F16" s="1"/>
      <c r="G16" s="1"/>
      <c r="H16" s="1"/>
      <c r="I16" s="1"/>
      <c r="J16" s="1"/>
      <c r="K16" s="1"/>
      <c r="L16" s="1"/>
      <c r="M16" s="1"/>
      <c r="N16" s="1"/>
      <c r="O16" s="1"/>
      <c r="P16" s="1"/>
      <c r="Q16" s="1"/>
      <c r="R16" s="1"/>
      <c r="S16" s="1"/>
      <c r="T16" s="1"/>
      <c r="U16" s="156"/>
    </row>
    <row r="17" spans="3:21" ht="18.75">
      <c r="C17" s="154"/>
      <c r="D17" s="155"/>
      <c r="E17" s="1"/>
      <c r="F17" s="1"/>
      <c r="G17" s="1"/>
      <c r="H17" s="1"/>
      <c r="I17" s="1"/>
      <c r="J17" s="1"/>
      <c r="K17" s="1"/>
      <c r="L17" s="1"/>
      <c r="M17" s="1"/>
      <c r="N17" s="1"/>
      <c r="O17" s="1"/>
      <c r="P17" s="1"/>
      <c r="Q17" s="1"/>
      <c r="R17" s="1"/>
      <c r="S17" s="1"/>
      <c r="T17" s="1"/>
      <c r="U17" s="156"/>
    </row>
    <row r="18" spans="3:21" ht="18.75">
      <c r="C18" s="154" t="s">
        <v>49</v>
      </c>
      <c r="D18" s="155" t="s">
        <v>60</v>
      </c>
      <c r="E18" s="1"/>
      <c r="F18" s="1"/>
      <c r="G18" s="1"/>
      <c r="H18" s="1"/>
      <c r="I18" s="1"/>
      <c r="J18" s="1"/>
      <c r="K18" s="1"/>
      <c r="L18" s="1"/>
      <c r="M18" s="1"/>
      <c r="N18" s="1"/>
      <c r="O18" s="1"/>
      <c r="P18" s="1"/>
      <c r="Q18" s="1"/>
      <c r="R18" s="1"/>
      <c r="S18" s="1"/>
      <c r="T18" s="1"/>
      <c r="U18" s="156"/>
    </row>
    <row r="19" spans="3:21" ht="18.75">
      <c r="C19" s="154"/>
      <c r="D19" s="155"/>
      <c r="E19" s="1"/>
      <c r="F19" s="1"/>
      <c r="G19" s="1"/>
      <c r="H19" s="1"/>
      <c r="I19" s="1"/>
      <c r="J19" s="1"/>
      <c r="K19" s="1"/>
      <c r="L19" s="1"/>
      <c r="M19" s="1"/>
      <c r="N19" s="1"/>
      <c r="O19" s="1"/>
      <c r="P19" s="1"/>
      <c r="Q19" s="1"/>
      <c r="R19" s="1"/>
      <c r="S19" s="1"/>
      <c r="T19" s="1"/>
      <c r="U19" s="156"/>
    </row>
    <row r="20" spans="3:21" ht="18.75">
      <c r="C20" s="154" t="s">
        <v>52</v>
      </c>
      <c r="D20" s="155" t="s">
        <v>162</v>
      </c>
      <c r="E20" s="1"/>
      <c r="F20" s="1"/>
      <c r="G20" s="1"/>
      <c r="H20" s="1"/>
      <c r="I20" s="1"/>
      <c r="J20" s="1"/>
      <c r="K20" s="1"/>
      <c r="L20" s="1"/>
      <c r="M20" s="1"/>
      <c r="N20" s="1"/>
      <c r="O20" s="1"/>
      <c r="P20" s="1"/>
      <c r="Q20" s="1"/>
      <c r="R20" s="1"/>
      <c r="S20" s="1"/>
      <c r="T20" s="1"/>
      <c r="U20" s="156"/>
    </row>
    <row r="21" spans="3:21" ht="18.75">
      <c r="C21" s="154"/>
      <c r="D21" s="162" t="s">
        <v>108</v>
      </c>
      <c r="E21" s="1"/>
      <c r="F21" s="1"/>
      <c r="G21" s="1"/>
      <c r="H21" s="1"/>
      <c r="I21" s="1"/>
      <c r="J21" s="1"/>
      <c r="K21" s="1"/>
      <c r="L21" s="1"/>
      <c r="M21" s="1"/>
      <c r="N21" s="1"/>
      <c r="O21" s="1"/>
      <c r="P21" s="1"/>
      <c r="Q21" s="1"/>
      <c r="R21" s="1"/>
      <c r="S21" s="1"/>
      <c r="T21" s="1"/>
      <c r="U21" s="156"/>
    </row>
    <row r="22" spans="3:21" ht="18.75">
      <c r="C22" s="154"/>
      <c r="D22" s="155"/>
      <c r="E22" s="1"/>
      <c r="F22" s="1"/>
      <c r="G22" s="1"/>
      <c r="H22" s="1"/>
      <c r="I22" s="1"/>
      <c r="J22" s="1"/>
      <c r="K22" s="1"/>
      <c r="L22" s="1"/>
      <c r="M22" s="1"/>
      <c r="N22" s="1"/>
      <c r="O22" s="1"/>
      <c r="P22" s="1"/>
      <c r="Q22" s="1"/>
      <c r="R22" s="1"/>
      <c r="S22" s="1"/>
      <c r="T22" s="1"/>
      <c r="U22" s="156"/>
    </row>
    <row r="23" spans="3:21" ht="18.75">
      <c r="C23" s="154"/>
      <c r="D23" s="160" t="s">
        <v>109</v>
      </c>
      <c r="E23" s="1"/>
      <c r="F23" s="1"/>
      <c r="G23" s="1"/>
      <c r="H23" s="1"/>
      <c r="I23" s="1"/>
      <c r="J23" s="1"/>
      <c r="K23" s="1"/>
      <c r="L23" s="1"/>
      <c r="M23" s="1"/>
      <c r="N23" s="1"/>
      <c r="O23" s="1"/>
      <c r="P23" s="1"/>
      <c r="Q23" s="1"/>
      <c r="R23" s="1"/>
      <c r="S23" s="1"/>
      <c r="T23" s="1"/>
      <c r="U23" s="156"/>
    </row>
    <row r="24" spans="3:21" ht="18.75">
      <c r="C24" s="157"/>
      <c r="D24" s="158"/>
      <c r="E24" s="4"/>
      <c r="F24" s="4"/>
      <c r="G24" s="4"/>
      <c r="H24" s="4"/>
      <c r="I24" s="4"/>
      <c r="J24" s="4"/>
      <c r="K24" s="4"/>
      <c r="L24" s="4"/>
      <c r="M24" s="4"/>
      <c r="N24" s="4"/>
      <c r="O24" s="4"/>
      <c r="P24" s="4"/>
      <c r="Q24" s="4"/>
      <c r="R24" s="4"/>
      <c r="S24" s="4"/>
      <c r="T24" s="4"/>
      <c r="U24" s="159"/>
    </row>
    <row r="25" spans="3:21" ht="18.75">
      <c r="C25" s="97"/>
      <c r="D25" s="97"/>
    </row>
    <row r="26" spans="3:21" ht="18.75">
      <c r="C26" s="150" t="s">
        <v>133</v>
      </c>
      <c r="D26" s="151" t="s">
        <v>134</v>
      </c>
      <c r="E26" s="152"/>
      <c r="F26" s="152"/>
      <c r="G26" s="152"/>
      <c r="H26" s="152"/>
      <c r="I26" s="152"/>
      <c r="J26" s="152"/>
      <c r="K26" s="152"/>
      <c r="L26" s="152"/>
      <c r="M26" s="152"/>
      <c r="N26" s="152"/>
      <c r="O26" s="152"/>
      <c r="P26" s="152"/>
      <c r="Q26" s="152"/>
      <c r="R26" s="152"/>
      <c r="S26" s="152"/>
      <c r="T26" s="152"/>
      <c r="U26" s="153"/>
    </row>
    <row r="27" spans="3:21" ht="18.75">
      <c r="C27" s="154"/>
      <c r="D27" s="155"/>
      <c r="E27" s="1"/>
      <c r="F27" s="1"/>
      <c r="G27" s="1"/>
      <c r="H27" s="1"/>
      <c r="I27" s="1"/>
      <c r="J27" s="1"/>
      <c r="K27" s="1"/>
      <c r="L27" s="1"/>
      <c r="M27" s="1"/>
      <c r="N27" s="1"/>
      <c r="O27" s="1"/>
      <c r="P27" s="1"/>
      <c r="Q27" s="1"/>
      <c r="R27" s="1"/>
      <c r="S27" s="1"/>
      <c r="T27" s="1"/>
      <c r="U27" s="156"/>
    </row>
    <row r="28" spans="3:21" ht="18.75">
      <c r="C28" s="154" t="s">
        <v>135</v>
      </c>
      <c r="D28" s="155" t="s">
        <v>136</v>
      </c>
      <c r="E28" s="1"/>
      <c r="F28" s="1"/>
      <c r="G28" s="1"/>
      <c r="H28" s="1"/>
      <c r="I28" s="1"/>
      <c r="J28" s="1"/>
      <c r="K28" s="1"/>
      <c r="L28" s="1"/>
      <c r="M28" s="1"/>
      <c r="N28" s="1"/>
      <c r="O28" s="1"/>
      <c r="P28" s="1"/>
      <c r="Q28" s="1"/>
      <c r="R28" s="1"/>
      <c r="S28" s="1"/>
      <c r="T28" s="1"/>
      <c r="U28" s="156"/>
    </row>
    <row r="29" spans="3:21" ht="18.75">
      <c r="C29" s="154"/>
      <c r="D29" s="155" t="s">
        <v>163</v>
      </c>
      <c r="E29" s="1"/>
      <c r="F29" s="1"/>
      <c r="G29" s="1"/>
      <c r="H29" s="1"/>
      <c r="I29" s="1"/>
      <c r="J29" s="1"/>
      <c r="K29" s="1"/>
      <c r="L29" s="1"/>
      <c r="M29" s="1"/>
      <c r="N29" s="1"/>
      <c r="O29" s="1"/>
      <c r="P29" s="1"/>
      <c r="Q29" s="1"/>
      <c r="R29" s="1"/>
      <c r="S29" s="1"/>
      <c r="T29" s="1"/>
      <c r="U29" s="156"/>
    </row>
    <row r="30" spans="3:21" ht="18.75">
      <c r="C30" s="154"/>
      <c r="D30" s="155"/>
      <c r="E30" s="1"/>
      <c r="F30" s="1"/>
      <c r="G30" s="1"/>
      <c r="H30" s="1"/>
      <c r="I30" s="1"/>
      <c r="J30" s="1"/>
      <c r="K30" s="1"/>
      <c r="L30" s="1"/>
      <c r="M30" s="1"/>
      <c r="N30" s="1"/>
      <c r="O30" s="1"/>
      <c r="P30" s="1"/>
      <c r="Q30" s="1"/>
      <c r="R30" s="1"/>
      <c r="S30" s="1"/>
      <c r="T30" s="1"/>
      <c r="U30" s="156"/>
    </row>
    <row r="31" spans="3:21" ht="18.75">
      <c r="C31" s="154" t="s">
        <v>137</v>
      </c>
      <c r="D31" s="155" t="s">
        <v>143</v>
      </c>
      <c r="E31" s="1"/>
      <c r="F31" s="1"/>
      <c r="G31" s="1"/>
      <c r="H31" s="1"/>
      <c r="I31" s="1"/>
      <c r="J31" s="1"/>
      <c r="K31" s="1"/>
      <c r="L31" s="1"/>
      <c r="M31" s="1"/>
      <c r="N31" s="1"/>
      <c r="O31" s="1"/>
      <c r="P31" s="1"/>
      <c r="Q31" s="1"/>
      <c r="R31" s="1"/>
      <c r="S31" s="1"/>
      <c r="T31" s="1"/>
      <c r="U31" s="156"/>
    </row>
    <row r="32" spans="3:21" ht="18.75">
      <c r="C32" s="154"/>
      <c r="D32" s="155" t="s">
        <v>144</v>
      </c>
      <c r="E32" s="1"/>
      <c r="F32" s="1"/>
      <c r="G32" s="1"/>
      <c r="H32" s="1"/>
      <c r="I32" s="1"/>
      <c r="J32" s="1"/>
      <c r="K32" s="1"/>
      <c r="L32" s="1"/>
      <c r="M32" s="1"/>
      <c r="N32" s="1"/>
      <c r="O32" s="1"/>
      <c r="P32" s="1"/>
      <c r="Q32" s="1"/>
      <c r="R32" s="1"/>
      <c r="S32" s="1"/>
      <c r="T32" s="1"/>
      <c r="U32" s="156"/>
    </row>
    <row r="33" spans="3:21" ht="18.75">
      <c r="C33" s="154"/>
      <c r="D33" s="155"/>
      <c r="E33" s="1"/>
      <c r="F33" s="1"/>
      <c r="G33" s="1"/>
      <c r="H33" s="1"/>
      <c r="I33" s="1"/>
      <c r="J33" s="1"/>
      <c r="K33" s="1"/>
      <c r="L33" s="1"/>
      <c r="M33" s="1"/>
      <c r="N33" s="1"/>
      <c r="O33" s="1"/>
      <c r="P33" s="1"/>
      <c r="Q33" s="1"/>
      <c r="R33" s="1"/>
      <c r="S33" s="1"/>
      <c r="T33" s="1"/>
      <c r="U33" s="156"/>
    </row>
    <row r="34" spans="3:21" ht="18.75">
      <c r="C34" s="154" t="s">
        <v>147</v>
      </c>
      <c r="D34" s="155" t="s">
        <v>145</v>
      </c>
      <c r="E34" s="1"/>
      <c r="F34" s="1"/>
      <c r="G34" s="1"/>
      <c r="H34" s="1"/>
      <c r="I34" s="1"/>
      <c r="J34" s="1"/>
      <c r="K34" s="1"/>
      <c r="L34" s="1"/>
      <c r="M34" s="1"/>
      <c r="N34" s="1"/>
      <c r="O34" s="1"/>
      <c r="P34" s="1"/>
      <c r="Q34" s="1"/>
      <c r="R34" s="1"/>
      <c r="S34" s="1"/>
      <c r="T34" s="1"/>
      <c r="U34" s="156"/>
    </row>
    <row r="35" spans="3:21" ht="18.75">
      <c r="C35" s="154"/>
      <c r="D35" s="155" t="s">
        <v>169</v>
      </c>
      <c r="E35" s="1"/>
      <c r="F35" s="1"/>
      <c r="G35" s="1"/>
      <c r="H35" s="1"/>
      <c r="I35" s="1"/>
      <c r="J35" s="1"/>
      <c r="K35" s="1"/>
      <c r="L35" s="1"/>
      <c r="M35" s="1"/>
      <c r="N35" s="1"/>
      <c r="O35" s="1"/>
      <c r="P35" s="1"/>
      <c r="Q35" s="1"/>
      <c r="R35" s="1"/>
      <c r="S35" s="1"/>
      <c r="T35" s="1"/>
      <c r="U35" s="156"/>
    </row>
    <row r="36" spans="3:21" ht="18.75">
      <c r="C36" s="154"/>
      <c r="D36" s="155"/>
      <c r="E36" s="1"/>
      <c r="F36" s="1"/>
      <c r="G36" s="1"/>
      <c r="H36" s="1"/>
      <c r="I36" s="1"/>
      <c r="J36" s="1"/>
      <c r="K36" s="1"/>
      <c r="L36" s="1"/>
      <c r="M36" s="1"/>
      <c r="N36" s="1"/>
      <c r="O36" s="1"/>
      <c r="P36" s="1"/>
      <c r="Q36" s="1"/>
      <c r="R36" s="1"/>
      <c r="S36" s="1"/>
      <c r="T36" s="1"/>
      <c r="U36" s="156"/>
    </row>
    <row r="37" spans="3:21" ht="18.75">
      <c r="C37" s="154" t="s">
        <v>146</v>
      </c>
      <c r="D37" s="155" t="s">
        <v>148</v>
      </c>
      <c r="E37" s="1"/>
      <c r="F37" s="1"/>
      <c r="G37" s="1"/>
      <c r="H37" s="1"/>
      <c r="I37" s="1"/>
      <c r="J37" s="1"/>
      <c r="K37" s="1"/>
      <c r="L37" s="1"/>
      <c r="M37" s="1"/>
      <c r="N37" s="1"/>
      <c r="O37" s="1"/>
      <c r="P37" s="1"/>
      <c r="Q37" s="1"/>
      <c r="R37" s="1"/>
      <c r="S37" s="1"/>
      <c r="T37" s="1"/>
      <c r="U37" s="156"/>
    </row>
    <row r="38" spans="3:21" ht="18.75">
      <c r="C38" s="154"/>
      <c r="D38" s="155" t="s">
        <v>164</v>
      </c>
      <c r="E38" s="1"/>
      <c r="F38" s="1"/>
      <c r="G38" s="1"/>
      <c r="H38" s="1"/>
      <c r="I38" s="1"/>
      <c r="J38" s="1"/>
      <c r="K38" s="1"/>
      <c r="L38" s="1"/>
      <c r="M38" s="1"/>
      <c r="N38" s="1"/>
      <c r="O38" s="1"/>
      <c r="P38" s="1"/>
      <c r="Q38" s="1"/>
      <c r="R38" s="1"/>
      <c r="S38" s="1"/>
      <c r="T38" s="1"/>
      <c r="U38" s="156"/>
    </row>
    <row r="39" spans="3:21" ht="18.75">
      <c r="C39" s="157"/>
      <c r="D39" s="158"/>
      <c r="E39" s="4"/>
      <c r="F39" s="4"/>
      <c r="G39" s="4"/>
      <c r="H39" s="4"/>
      <c r="I39" s="4"/>
      <c r="J39" s="4"/>
      <c r="K39" s="4"/>
      <c r="L39" s="4"/>
      <c r="M39" s="4"/>
      <c r="N39" s="4"/>
      <c r="O39" s="4"/>
      <c r="P39" s="4"/>
      <c r="Q39" s="4"/>
      <c r="R39" s="4"/>
      <c r="S39" s="4"/>
      <c r="T39" s="4"/>
      <c r="U39" s="159"/>
    </row>
    <row r="40" spans="3:21" ht="18.75">
      <c r="C40" s="97"/>
      <c r="D40" s="97"/>
    </row>
    <row r="41" spans="3:21" ht="18.75">
      <c r="C41" s="97" t="s">
        <v>160</v>
      </c>
      <c r="D41" s="97"/>
    </row>
    <row r="42" spans="3:21" ht="18.75">
      <c r="C42" s="97" t="s">
        <v>53</v>
      </c>
      <c r="D42" s="97"/>
      <c r="H42" s="97" t="s">
        <v>149</v>
      </c>
    </row>
  </sheetData>
  <mergeCells count="1">
    <mergeCell ref="C4:D4"/>
  </mergeCells>
  <phoneticPr fontId="2"/>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116"/>
  <sheetViews>
    <sheetView view="pageBreakPreview" topLeftCell="A7" zoomScaleNormal="100" zoomScaleSheetLayoutView="100" workbookViewId="0">
      <selection activeCell="B10" sqref="A10:B10"/>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2" customFormat="1" ht="24.75" thickBot="1">
      <c r="A1" s="90" t="s">
        <v>51</v>
      </c>
      <c r="B1" s="91"/>
      <c r="C1" s="91"/>
      <c r="D1" s="91"/>
      <c r="E1" s="91"/>
      <c r="F1" s="90" t="s">
        <v>50</v>
      </c>
      <c r="G1" s="91"/>
      <c r="H1" s="91"/>
      <c r="I1" s="91"/>
      <c r="J1" s="91"/>
      <c r="O1" s="93"/>
    </row>
    <row r="2" spans="1:21" ht="14.25">
      <c r="A2" s="3"/>
      <c r="B2" s="1"/>
      <c r="C2" s="1"/>
      <c r="D2" s="1"/>
      <c r="E2" s="1"/>
      <c r="F2" s="3"/>
      <c r="G2" s="1"/>
      <c r="H2" s="1"/>
      <c r="I2" s="1"/>
    </row>
    <row r="4" spans="1:21" ht="32.25" customHeight="1">
      <c r="A4" s="352" t="s">
        <v>13</v>
      </c>
      <c r="B4" s="352"/>
      <c r="C4" s="352"/>
      <c r="D4" s="4"/>
      <c r="E4" s="4"/>
      <c r="F4" s="4"/>
      <c r="G4" s="4"/>
      <c r="H4" s="4"/>
      <c r="I4" s="1"/>
      <c r="L4" s="4" t="s">
        <v>44</v>
      </c>
      <c r="M4" s="4"/>
      <c r="N4" s="4"/>
      <c r="O4" s="4"/>
    </row>
    <row r="5" spans="1:21" ht="32.25" customHeight="1">
      <c r="A5" s="353" t="s">
        <v>1</v>
      </c>
      <c r="B5" s="353"/>
      <c r="C5" s="353"/>
      <c r="D5" s="6"/>
      <c r="E5" s="6"/>
      <c r="F5" s="6"/>
      <c r="G5" s="6" t="s">
        <v>2</v>
      </c>
      <c r="H5" s="7"/>
      <c r="I5" s="7"/>
      <c r="J5" s="7"/>
      <c r="K5" s="7"/>
      <c r="L5" s="7"/>
      <c r="M5" s="6" t="s">
        <v>3</v>
      </c>
      <c r="N5" s="6" t="s">
        <v>57</v>
      </c>
      <c r="O5" s="6"/>
      <c r="Q5" t="s">
        <v>46</v>
      </c>
    </row>
    <row r="6" spans="1:21" ht="14.25" thickBot="1">
      <c r="A6" s="60"/>
      <c r="B6" s="60"/>
      <c r="C6" s="60"/>
    </row>
    <row r="7" spans="1:21" ht="39.75" customHeight="1">
      <c r="A7" s="354" t="s">
        <v>4</v>
      </c>
      <c r="B7" s="356" t="s">
        <v>5</v>
      </c>
      <c r="C7" s="358" t="s">
        <v>6</v>
      </c>
      <c r="D7" s="359"/>
      <c r="E7" s="359"/>
      <c r="F7" s="359"/>
      <c r="G7" s="339" t="s">
        <v>7</v>
      </c>
      <c r="H7" s="341" t="s">
        <v>18</v>
      </c>
      <c r="I7" s="343" t="s">
        <v>17</v>
      </c>
      <c r="J7" s="345" t="s">
        <v>22</v>
      </c>
      <c r="K7" s="346"/>
      <c r="L7" s="346"/>
      <c r="M7" s="346"/>
      <c r="N7" s="346"/>
      <c r="O7" s="347"/>
      <c r="P7" s="350" t="s">
        <v>20</v>
      </c>
      <c r="Q7" s="350" t="s">
        <v>45</v>
      </c>
    </row>
    <row r="8" spans="1:21" ht="22.5" customHeight="1" thickBot="1">
      <c r="A8" s="355"/>
      <c r="B8" s="357"/>
      <c r="C8" s="39" t="s">
        <v>8</v>
      </c>
      <c r="D8" s="40" t="s">
        <v>9</v>
      </c>
      <c r="E8" s="41" t="s">
        <v>10</v>
      </c>
      <c r="F8" s="42" t="s">
        <v>11</v>
      </c>
      <c r="G8" s="340"/>
      <c r="H8" s="342"/>
      <c r="I8" s="344"/>
      <c r="J8" s="348"/>
      <c r="K8" s="342"/>
      <c r="L8" s="342"/>
      <c r="M8" s="342"/>
      <c r="N8" s="342"/>
      <c r="O8" s="349"/>
      <c r="P8" s="351"/>
      <c r="Q8" s="351"/>
      <c r="R8" s="8"/>
      <c r="S8" s="8"/>
      <c r="T8" s="8"/>
      <c r="U8" s="8"/>
    </row>
    <row r="9" spans="1:21" ht="32.25" customHeight="1" thickTop="1">
      <c r="A9" s="69">
        <v>1</v>
      </c>
      <c r="B9" s="64" t="s">
        <v>54</v>
      </c>
      <c r="C9" s="82">
        <v>0.375</v>
      </c>
      <c r="D9" s="83">
        <v>0.5</v>
      </c>
      <c r="E9" s="84">
        <v>0.625</v>
      </c>
      <c r="F9" s="83">
        <v>0.70833333333333337</v>
      </c>
      <c r="G9" s="85">
        <v>4.1666666666666664E-2</v>
      </c>
      <c r="H9" s="86">
        <f>(D9-C9)+(F9-E9)-G9</f>
        <v>0.16666666666666671</v>
      </c>
      <c r="I9" s="87">
        <v>4.5</v>
      </c>
      <c r="J9" s="333" t="s">
        <v>38</v>
      </c>
      <c r="K9" s="334"/>
      <c r="L9" s="334"/>
      <c r="M9" s="334"/>
      <c r="N9" s="334"/>
      <c r="O9" s="335"/>
      <c r="P9" s="88" t="s">
        <v>33</v>
      </c>
      <c r="Q9" s="105" t="s">
        <v>58</v>
      </c>
      <c r="R9" s="8"/>
      <c r="S9" s="8"/>
      <c r="T9" s="8"/>
      <c r="U9" s="8"/>
    </row>
    <row r="10" spans="1:21" ht="32.25" customHeight="1">
      <c r="A10" s="69">
        <v>2</v>
      </c>
      <c r="B10" s="65" t="s">
        <v>55</v>
      </c>
      <c r="C10" s="98">
        <v>0.375</v>
      </c>
      <c r="D10" s="99">
        <v>0.5</v>
      </c>
      <c r="E10" s="100">
        <v>0.54166666666666663</v>
      </c>
      <c r="F10" s="99">
        <v>0.70833333333333337</v>
      </c>
      <c r="G10" s="101"/>
      <c r="H10" s="102">
        <f>(D10-C10)+(F10-E10)-G10</f>
        <v>0.29166666666666674</v>
      </c>
      <c r="I10" s="103">
        <v>7</v>
      </c>
      <c r="J10" s="336" t="s">
        <v>56</v>
      </c>
      <c r="K10" s="337"/>
      <c r="L10" s="337"/>
      <c r="M10" s="337"/>
      <c r="N10" s="337"/>
      <c r="O10" s="338"/>
      <c r="P10" s="104" t="s">
        <v>34</v>
      </c>
      <c r="Q10" s="106"/>
      <c r="R10" s="8"/>
      <c r="S10" s="8"/>
      <c r="T10" s="8"/>
      <c r="U10" s="8"/>
    </row>
    <row r="11" spans="1:21" ht="32.25" customHeight="1">
      <c r="A11" s="69">
        <v>3</v>
      </c>
      <c r="B11" s="65"/>
      <c r="C11" s="16"/>
      <c r="D11" s="12"/>
      <c r="E11" s="11"/>
      <c r="F11" s="12"/>
      <c r="G11" s="13"/>
      <c r="H11" s="52"/>
      <c r="I11" s="72"/>
      <c r="J11" s="322"/>
      <c r="K11" s="323"/>
      <c r="L11" s="323"/>
      <c r="M11" s="323"/>
      <c r="N11" s="323"/>
      <c r="O11" s="324"/>
      <c r="P11" s="25"/>
      <c r="Q11" s="107"/>
      <c r="R11" s="8"/>
      <c r="S11" s="8"/>
      <c r="T11" s="8"/>
      <c r="U11" s="8"/>
    </row>
    <row r="12" spans="1:21" ht="32.25" customHeight="1">
      <c r="A12" s="69">
        <v>4</v>
      </c>
      <c r="B12" s="65"/>
      <c r="C12" s="16"/>
      <c r="D12" s="12"/>
      <c r="E12" s="11"/>
      <c r="F12" s="12"/>
      <c r="G12" s="15"/>
      <c r="H12" s="52"/>
      <c r="I12" s="72"/>
      <c r="J12" s="322"/>
      <c r="K12" s="323"/>
      <c r="L12" s="323"/>
      <c r="M12" s="323"/>
      <c r="N12" s="323"/>
      <c r="O12" s="324"/>
      <c r="P12" s="25"/>
      <c r="Q12" s="107"/>
      <c r="R12" s="8"/>
      <c r="S12" s="8"/>
      <c r="T12" s="8"/>
      <c r="U12" s="8"/>
    </row>
    <row r="13" spans="1:21" ht="32.25" customHeight="1">
      <c r="A13" s="69">
        <v>5</v>
      </c>
      <c r="B13" s="65"/>
      <c r="C13" s="16"/>
      <c r="D13" s="12"/>
      <c r="E13" s="11"/>
      <c r="F13" s="12"/>
      <c r="G13" s="13"/>
      <c r="H13" s="52"/>
      <c r="I13" s="72"/>
      <c r="J13" s="322"/>
      <c r="K13" s="323"/>
      <c r="L13" s="323"/>
      <c r="M13" s="323"/>
      <c r="N13" s="323"/>
      <c r="O13" s="324"/>
      <c r="P13" s="25"/>
      <c r="Q13" s="107"/>
      <c r="R13" s="8"/>
      <c r="S13" s="8"/>
      <c r="T13" s="8"/>
      <c r="U13" s="8"/>
    </row>
    <row r="14" spans="1:21" ht="32.25" customHeight="1">
      <c r="A14" s="69">
        <v>6</v>
      </c>
      <c r="B14" s="65"/>
      <c r="C14" s="16"/>
      <c r="D14" s="12"/>
      <c r="E14" s="11"/>
      <c r="F14" s="12"/>
      <c r="G14" s="15"/>
      <c r="H14" s="52"/>
      <c r="I14" s="72"/>
      <c r="J14" s="322"/>
      <c r="K14" s="323"/>
      <c r="L14" s="323"/>
      <c r="M14" s="323"/>
      <c r="N14" s="323"/>
      <c r="O14" s="324"/>
      <c r="P14" s="25"/>
      <c r="Q14" s="107"/>
      <c r="R14" s="8"/>
      <c r="S14" s="8"/>
      <c r="T14" s="8"/>
      <c r="U14" s="8"/>
    </row>
    <row r="15" spans="1:21" ht="32.25" customHeight="1">
      <c r="A15" s="69">
        <v>7</v>
      </c>
      <c r="B15" s="65"/>
      <c r="C15" s="16"/>
      <c r="D15" s="12"/>
      <c r="E15" s="11"/>
      <c r="F15" s="12"/>
      <c r="G15" s="15"/>
      <c r="H15" s="52"/>
      <c r="I15" s="72"/>
      <c r="J15" s="322"/>
      <c r="K15" s="323"/>
      <c r="L15" s="323"/>
      <c r="M15" s="323"/>
      <c r="N15" s="323"/>
      <c r="O15" s="324"/>
      <c r="P15" s="25"/>
      <c r="Q15" s="107"/>
      <c r="R15" s="8"/>
      <c r="S15" s="8"/>
      <c r="T15" s="8"/>
      <c r="U15" s="8"/>
    </row>
    <row r="16" spans="1:21" ht="32.25" customHeight="1">
      <c r="A16" s="69">
        <v>8</v>
      </c>
      <c r="B16" s="65"/>
      <c r="C16" s="16"/>
      <c r="D16" s="12"/>
      <c r="E16" s="11"/>
      <c r="F16" s="12"/>
      <c r="G16" s="13"/>
      <c r="H16" s="52"/>
      <c r="I16" s="72"/>
      <c r="J16" s="322"/>
      <c r="K16" s="323"/>
      <c r="L16" s="323"/>
      <c r="M16" s="323"/>
      <c r="N16" s="323"/>
      <c r="O16" s="324"/>
      <c r="P16" s="25"/>
      <c r="Q16" s="107"/>
      <c r="R16" s="8"/>
      <c r="S16" s="8"/>
      <c r="T16" s="8"/>
      <c r="U16" s="8"/>
    </row>
    <row r="17" spans="1:21" ht="32.25" customHeight="1">
      <c r="A17" s="69">
        <v>9</v>
      </c>
      <c r="B17" s="65"/>
      <c r="C17" s="16"/>
      <c r="D17" s="12"/>
      <c r="E17" s="11"/>
      <c r="F17" s="12"/>
      <c r="G17" s="15"/>
      <c r="H17" s="52"/>
      <c r="I17" s="72"/>
      <c r="J17" s="322"/>
      <c r="K17" s="323"/>
      <c r="L17" s="323"/>
      <c r="M17" s="323"/>
      <c r="N17" s="323"/>
      <c r="O17" s="324"/>
      <c r="P17" s="25"/>
      <c r="Q17" s="107"/>
      <c r="R17" s="8"/>
      <c r="S17" s="8"/>
      <c r="T17" s="8"/>
      <c r="U17" s="8"/>
    </row>
    <row r="18" spans="1:21" ht="32.25" customHeight="1">
      <c r="A18" s="69">
        <v>10</v>
      </c>
      <c r="B18" s="65"/>
      <c r="C18" s="9"/>
      <c r="D18" s="10"/>
      <c r="E18" s="11"/>
      <c r="F18" s="12"/>
      <c r="G18" s="15"/>
      <c r="H18" s="52"/>
      <c r="I18" s="72"/>
      <c r="J18" s="322"/>
      <c r="K18" s="323"/>
      <c r="L18" s="323"/>
      <c r="M18" s="323"/>
      <c r="N18" s="323"/>
      <c r="O18" s="324"/>
      <c r="P18" s="25"/>
      <c r="Q18" s="107"/>
      <c r="R18" s="8"/>
      <c r="S18" s="8"/>
      <c r="T18" s="8"/>
      <c r="U18" s="8"/>
    </row>
    <row r="19" spans="1:21" ht="32.25" customHeight="1">
      <c r="A19" s="69">
        <v>11</v>
      </c>
      <c r="B19" s="65"/>
      <c r="C19" s="16"/>
      <c r="D19" s="12"/>
      <c r="E19" s="11"/>
      <c r="F19" s="12"/>
      <c r="G19" s="15"/>
      <c r="H19" s="52"/>
      <c r="I19" s="72"/>
      <c r="J19" s="322"/>
      <c r="K19" s="323"/>
      <c r="L19" s="323"/>
      <c r="M19" s="323"/>
      <c r="N19" s="323"/>
      <c r="O19" s="324"/>
      <c r="P19" s="25"/>
      <c r="Q19" s="107"/>
      <c r="R19" s="8"/>
      <c r="S19" s="8"/>
      <c r="T19" s="8"/>
      <c r="U19" s="8"/>
    </row>
    <row r="20" spans="1:21" ht="32.25" customHeight="1">
      <c r="A20" s="69">
        <v>12</v>
      </c>
      <c r="B20" s="65"/>
      <c r="C20" s="16"/>
      <c r="D20" s="12"/>
      <c r="E20" s="11"/>
      <c r="F20" s="12"/>
      <c r="G20" s="15"/>
      <c r="H20" s="52"/>
      <c r="I20" s="72"/>
      <c r="J20" s="322"/>
      <c r="K20" s="323"/>
      <c r="L20" s="323"/>
      <c r="M20" s="323"/>
      <c r="N20" s="323"/>
      <c r="O20" s="324"/>
      <c r="P20" s="25"/>
      <c r="Q20" s="107"/>
      <c r="R20" s="8"/>
      <c r="S20" s="8"/>
      <c r="T20" s="8"/>
      <c r="U20" s="8"/>
    </row>
    <row r="21" spans="1:21" ht="32.25" customHeight="1">
      <c r="A21" s="69">
        <v>13</v>
      </c>
      <c r="B21" s="65"/>
      <c r="C21" s="16"/>
      <c r="D21" s="12"/>
      <c r="E21" s="11"/>
      <c r="F21" s="12"/>
      <c r="G21" s="13"/>
      <c r="H21" s="52"/>
      <c r="I21" s="72"/>
      <c r="J21" s="322"/>
      <c r="K21" s="323"/>
      <c r="L21" s="323"/>
      <c r="M21" s="323"/>
      <c r="N21" s="323"/>
      <c r="O21" s="324"/>
      <c r="P21" s="25"/>
      <c r="Q21" s="107"/>
      <c r="R21" s="8"/>
      <c r="S21" s="8"/>
      <c r="T21" s="8"/>
      <c r="U21" s="8"/>
    </row>
    <row r="22" spans="1:21" ht="32.25" customHeight="1">
      <c r="A22" s="69">
        <v>14</v>
      </c>
      <c r="B22" s="65"/>
      <c r="C22" s="16"/>
      <c r="D22" s="12"/>
      <c r="E22" s="11"/>
      <c r="F22" s="12"/>
      <c r="G22" s="15"/>
      <c r="H22" s="52"/>
      <c r="I22" s="72"/>
      <c r="J22" s="322"/>
      <c r="K22" s="323"/>
      <c r="L22" s="323"/>
      <c r="M22" s="323"/>
      <c r="N22" s="323"/>
      <c r="O22" s="324"/>
      <c r="P22" s="25"/>
      <c r="Q22" s="107"/>
      <c r="R22" s="8"/>
      <c r="S22" s="8"/>
      <c r="T22" s="8"/>
      <c r="U22" s="8"/>
    </row>
    <row r="23" spans="1:21" ht="32.25" customHeight="1">
      <c r="A23" s="69">
        <v>15</v>
      </c>
      <c r="B23" s="65"/>
      <c r="C23" s="16"/>
      <c r="D23" s="12"/>
      <c r="E23" s="11"/>
      <c r="F23" s="12"/>
      <c r="G23" s="13"/>
      <c r="H23" s="52"/>
      <c r="I23" s="72"/>
      <c r="J23" s="322"/>
      <c r="K23" s="323"/>
      <c r="L23" s="323"/>
      <c r="M23" s="323"/>
      <c r="N23" s="323"/>
      <c r="O23" s="324"/>
      <c r="P23" s="25"/>
      <c r="Q23" s="107"/>
      <c r="R23" s="8"/>
      <c r="S23" s="8"/>
      <c r="T23" s="8"/>
      <c r="U23" s="8"/>
    </row>
    <row r="24" spans="1:21" ht="32.25" customHeight="1">
      <c r="A24" s="69">
        <v>16</v>
      </c>
      <c r="B24" s="65"/>
      <c r="C24" s="9"/>
      <c r="D24" s="10"/>
      <c r="E24" s="11"/>
      <c r="F24" s="12"/>
      <c r="G24" s="15"/>
      <c r="H24" s="52"/>
      <c r="I24" s="72"/>
      <c r="J24" s="322"/>
      <c r="K24" s="323"/>
      <c r="L24" s="323"/>
      <c r="M24" s="323"/>
      <c r="N24" s="323"/>
      <c r="O24" s="324"/>
      <c r="P24" s="25"/>
      <c r="Q24" s="107"/>
      <c r="R24" s="8"/>
      <c r="S24" s="8"/>
      <c r="T24" s="8"/>
      <c r="U24" s="8"/>
    </row>
    <row r="25" spans="1:21" ht="32.25" customHeight="1">
      <c r="A25" s="69">
        <v>17</v>
      </c>
      <c r="B25" s="65"/>
      <c r="C25" s="9"/>
      <c r="D25" s="10"/>
      <c r="E25" s="11"/>
      <c r="F25" s="12"/>
      <c r="G25" s="15"/>
      <c r="H25" s="52"/>
      <c r="I25" s="72"/>
      <c r="J25" s="322"/>
      <c r="K25" s="323"/>
      <c r="L25" s="323"/>
      <c r="M25" s="323"/>
      <c r="N25" s="323"/>
      <c r="O25" s="324"/>
      <c r="P25" s="25"/>
      <c r="Q25" s="107"/>
      <c r="R25" s="8"/>
      <c r="S25" s="8"/>
      <c r="T25" s="8"/>
      <c r="U25" s="8"/>
    </row>
    <row r="26" spans="1:21" ht="32.25" customHeight="1">
      <c r="A26" s="69">
        <v>18</v>
      </c>
      <c r="B26" s="66"/>
      <c r="C26" s="21"/>
      <c r="D26" s="17"/>
      <c r="E26" s="11"/>
      <c r="F26" s="12"/>
      <c r="G26" s="18"/>
      <c r="H26" s="53"/>
      <c r="I26" s="72"/>
      <c r="J26" s="330"/>
      <c r="K26" s="323"/>
      <c r="L26" s="323"/>
      <c r="M26" s="323"/>
      <c r="N26" s="323"/>
      <c r="O26" s="324"/>
      <c r="P26" s="25"/>
      <c r="Q26" s="107"/>
      <c r="R26" s="8"/>
      <c r="S26" s="8"/>
      <c r="T26" s="8"/>
      <c r="U26" s="8"/>
    </row>
    <row r="27" spans="1:21" ht="32.25" customHeight="1">
      <c r="A27" s="69">
        <v>19</v>
      </c>
      <c r="B27" s="65"/>
      <c r="C27" s="16"/>
      <c r="D27" s="12"/>
      <c r="E27" s="11"/>
      <c r="F27" s="12"/>
      <c r="G27" s="13"/>
      <c r="H27" s="52"/>
      <c r="I27" s="72"/>
      <c r="J27" s="322"/>
      <c r="K27" s="323"/>
      <c r="L27" s="323"/>
      <c r="M27" s="323"/>
      <c r="N27" s="323"/>
      <c r="O27" s="324"/>
      <c r="P27" s="25"/>
      <c r="Q27" s="107"/>
      <c r="R27" s="8"/>
      <c r="S27" s="8"/>
      <c r="T27" s="8"/>
      <c r="U27" s="8"/>
    </row>
    <row r="28" spans="1:21" ht="32.25" customHeight="1">
      <c r="A28" s="69">
        <v>20</v>
      </c>
      <c r="B28" s="65"/>
      <c r="C28" s="16"/>
      <c r="D28" s="12"/>
      <c r="E28" s="11"/>
      <c r="F28" s="12"/>
      <c r="G28" s="15"/>
      <c r="H28" s="52"/>
      <c r="I28" s="72"/>
      <c r="J28" s="322"/>
      <c r="K28" s="323"/>
      <c r="L28" s="323"/>
      <c r="M28" s="323"/>
      <c r="N28" s="323"/>
      <c r="O28" s="324"/>
      <c r="P28" s="25"/>
      <c r="Q28" s="107"/>
      <c r="R28" s="8"/>
      <c r="S28" s="8"/>
      <c r="T28" s="8"/>
      <c r="U28" s="8"/>
    </row>
    <row r="29" spans="1:21" ht="32.25" customHeight="1">
      <c r="A29" s="69">
        <v>21</v>
      </c>
      <c r="B29" s="67"/>
      <c r="C29" s="16"/>
      <c r="D29" s="12"/>
      <c r="E29" s="11"/>
      <c r="F29" s="12"/>
      <c r="G29" s="20"/>
      <c r="H29" s="54"/>
      <c r="I29" s="72"/>
      <c r="J29" s="330"/>
      <c r="K29" s="331"/>
      <c r="L29" s="331"/>
      <c r="M29" s="331"/>
      <c r="N29" s="331"/>
      <c r="O29" s="332"/>
      <c r="P29" s="25"/>
      <c r="Q29" s="107"/>
      <c r="R29" s="8"/>
      <c r="S29" s="8"/>
      <c r="T29" s="8"/>
      <c r="U29" s="8"/>
    </row>
    <row r="30" spans="1:21" ht="32.25" customHeight="1">
      <c r="A30" s="69">
        <v>22</v>
      </c>
      <c r="B30" s="65"/>
      <c r="C30" s="16"/>
      <c r="D30" s="12"/>
      <c r="E30" s="11"/>
      <c r="F30" s="12"/>
      <c r="G30" s="15"/>
      <c r="H30" s="52"/>
      <c r="I30" s="72"/>
      <c r="J30" s="322"/>
      <c r="K30" s="323"/>
      <c r="L30" s="323"/>
      <c r="M30" s="323"/>
      <c r="N30" s="323"/>
      <c r="O30" s="324"/>
      <c r="P30" s="25"/>
      <c r="Q30" s="107"/>
      <c r="R30" s="8"/>
      <c r="S30" s="8"/>
      <c r="T30" s="8"/>
      <c r="U30" s="8"/>
    </row>
    <row r="31" spans="1:21" ht="32.25" customHeight="1">
      <c r="A31" s="69">
        <v>23</v>
      </c>
      <c r="B31" s="65"/>
      <c r="C31" s="16"/>
      <c r="D31" s="12"/>
      <c r="E31" s="11"/>
      <c r="F31" s="12"/>
      <c r="G31" s="15"/>
      <c r="H31" s="52"/>
      <c r="I31" s="72"/>
      <c r="J31" s="322"/>
      <c r="K31" s="323"/>
      <c r="L31" s="323"/>
      <c r="M31" s="323"/>
      <c r="N31" s="323"/>
      <c r="O31" s="324"/>
      <c r="P31" s="25"/>
      <c r="Q31" s="107"/>
      <c r="R31" s="8"/>
      <c r="S31" s="8"/>
      <c r="T31" s="8"/>
      <c r="U31" s="8"/>
    </row>
    <row r="32" spans="1:21" ht="32.25" customHeight="1">
      <c r="A32" s="69">
        <v>24</v>
      </c>
      <c r="B32" s="65"/>
      <c r="C32" s="9"/>
      <c r="D32" s="10"/>
      <c r="E32" s="11"/>
      <c r="F32" s="12"/>
      <c r="G32" s="15"/>
      <c r="H32" s="52"/>
      <c r="I32" s="72"/>
      <c r="J32" s="322"/>
      <c r="K32" s="323"/>
      <c r="L32" s="323"/>
      <c r="M32" s="323"/>
      <c r="N32" s="323"/>
      <c r="O32" s="324"/>
      <c r="P32" s="25"/>
      <c r="Q32" s="107"/>
      <c r="R32" s="8"/>
      <c r="S32" s="8"/>
      <c r="T32" s="8"/>
      <c r="U32" s="8"/>
    </row>
    <row r="33" spans="1:21" ht="32.25" customHeight="1">
      <c r="A33" s="69">
        <v>25</v>
      </c>
      <c r="B33" s="65"/>
      <c r="C33" s="16"/>
      <c r="D33" s="12"/>
      <c r="E33" s="11"/>
      <c r="F33" s="12"/>
      <c r="G33" s="13"/>
      <c r="H33" s="52"/>
      <c r="I33" s="72"/>
      <c r="J33" s="322"/>
      <c r="K33" s="323"/>
      <c r="L33" s="323"/>
      <c r="M33" s="323"/>
      <c r="N33" s="323"/>
      <c r="O33" s="324"/>
      <c r="P33" s="25"/>
      <c r="Q33" s="107"/>
      <c r="R33" s="8"/>
      <c r="S33" s="8"/>
      <c r="T33" s="8"/>
      <c r="U33" s="8"/>
    </row>
    <row r="34" spans="1:21" ht="32.25" customHeight="1">
      <c r="A34" s="69">
        <v>26</v>
      </c>
      <c r="B34" s="65"/>
      <c r="C34" s="9"/>
      <c r="D34" s="10"/>
      <c r="E34" s="14"/>
      <c r="F34" s="10"/>
      <c r="G34" s="15"/>
      <c r="H34" s="52"/>
      <c r="I34" s="72"/>
      <c r="J34" s="322"/>
      <c r="K34" s="323"/>
      <c r="L34" s="323"/>
      <c r="M34" s="323"/>
      <c r="N34" s="323"/>
      <c r="O34" s="324"/>
      <c r="P34" s="25"/>
      <c r="Q34" s="107"/>
      <c r="R34" s="8"/>
      <c r="S34" s="8"/>
      <c r="T34" s="8"/>
      <c r="U34" s="8"/>
    </row>
    <row r="35" spans="1:21" ht="32.25" customHeight="1">
      <c r="A35" s="69">
        <v>27</v>
      </c>
      <c r="B35" s="65"/>
      <c r="C35" s="16"/>
      <c r="D35" s="12"/>
      <c r="E35" s="14"/>
      <c r="F35" s="10"/>
      <c r="G35" s="15"/>
      <c r="H35" s="52"/>
      <c r="I35" s="72"/>
      <c r="J35" s="322"/>
      <c r="K35" s="323"/>
      <c r="L35" s="323"/>
      <c r="M35" s="323"/>
      <c r="N35" s="323"/>
      <c r="O35" s="324"/>
      <c r="P35" s="25"/>
      <c r="Q35" s="107"/>
      <c r="R35" s="8"/>
      <c r="S35" s="8"/>
      <c r="T35" s="8"/>
      <c r="U35" s="8"/>
    </row>
    <row r="36" spans="1:21" ht="32.25" customHeight="1">
      <c r="A36" s="69">
        <v>28</v>
      </c>
      <c r="B36" s="65"/>
      <c r="C36" s="16"/>
      <c r="D36" s="12"/>
      <c r="E36" s="14"/>
      <c r="F36" s="10"/>
      <c r="G36" s="13"/>
      <c r="H36" s="52"/>
      <c r="I36" s="72"/>
      <c r="J36" s="322"/>
      <c r="K36" s="323"/>
      <c r="L36" s="323"/>
      <c r="M36" s="323"/>
      <c r="N36" s="323"/>
      <c r="O36" s="324"/>
      <c r="P36" s="25"/>
      <c r="Q36" s="107"/>
      <c r="R36" s="8"/>
      <c r="S36" s="8"/>
      <c r="T36" s="8"/>
      <c r="U36" s="8"/>
    </row>
    <row r="37" spans="1:21" ht="32.25" customHeight="1">
      <c r="A37" s="69">
        <v>29</v>
      </c>
      <c r="B37" s="65"/>
      <c r="C37" s="16"/>
      <c r="D37" s="12"/>
      <c r="E37" s="11"/>
      <c r="F37" s="12"/>
      <c r="G37" s="15"/>
      <c r="H37" s="52"/>
      <c r="I37" s="72"/>
      <c r="J37" s="322"/>
      <c r="K37" s="323"/>
      <c r="L37" s="323"/>
      <c r="M37" s="323"/>
      <c r="N37" s="323"/>
      <c r="O37" s="324"/>
      <c r="P37" s="25"/>
      <c r="Q37" s="107"/>
      <c r="R37" s="8"/>
      <c r="S37" s="8"/>
      <c r="T37" s="8"/>
      <c r="U37" s="8"/>
    </row>
    <row r="38" spans="1:21" ht="32.25" customHeight="1">
      <c r="A38" s="69">
        <v>30</v>
      </c>
      <c r="B38" s="65"/>
      <c r="C38" s="16"/>
      <c r="D38" s="12"/>
      <c r="E38" s="14"/>
      <c r="F38" s="10"/>
      <c r="G38" s="15"/>
      <c r="H38" s="52"/>
      <c r="I38" s="72"/>
      <c r="J38" s="322"/>
      <c r="K38" s="323"/>
      <c r="L38" s="323"/>
      <c r="M38" s="323"/>
      <c r="N38" s="323"/>
      <c r="O38" s="324"/>
      <c r="P38" s="25"/>
      <c r="Q38" s="107"/>
      <c r="R38" s="8"/>
      <c r="S38" s="8"/>
      <c r="T38" s="8"/>
      <c r="U38" s="8"/>
    </row>
    <row r="39" spans="1:21" ht="32.25" customHeight="1" thickBot="1">
      <c r="A39" s="70">
        <v>31</v>
      </c>
      <c r="B39" s="68"/>
      <c r="C39" s="55"/>
      <c r="D39" s="22"/>
      <c r="E39" s="56"/>
      <c r="F39" s="57"/>
      <c r="G39" s="58"/>
      <c r="H39" s="59"/>
      <c r="I39" s="73"/>
      <c r="J39" s="322"/>
      <c r="K39" s="323"/>
      <c r="L39" s="323"/>
      <c r="M39" s="323"/>
      <c r="N39" s="323"/>
      <c r="O39" s="324"/>
      <c r="P39" s="26"/>
      <c r="Q39" s="108"/>
      <c r="R39" s="8"/>
      <c r="S39" s="8"/>
      <c r="T39" s="8"/>
      <c r="U39" s="8"/>
    </row>
    <row r="40" spans="1:21" ht="37.5" customHeight="1" thickTop="1" thickBot="1">
      <c r="A40" s="325" t="s">
        <v>12</v>
      </c>
      <c r="B40" s="326"/>
      <c r="C40" s="327"/>
      <c r="D40" s="328"/>
      <c r="E40" s="327"/>
      <c r="F40" s="327"/>
      <c r="G40" s="329"/>
      <c r="H40" s="45"/>
      <c r="I40" s="61"/>
      <c r="J40" s="319"/>
      <c r="K40" s="320"/>
      <c r="L40" s="320"/>
      <c r="M40" s="320"/>
      <c r="N40" s="320"/>
      <c r="O40" s="321"/>
      <c r="P40" s="47"/>
      <c r="Q40" s="71"/>
      <c r="R40" s="8"/>
      <c r="S40" s="8"/>
      <c r="T40" s="8"/>
      <c r="U40" s="8"/>
    </row>
    <row r="41" spans="1:21">
      <c r="C41" s="8"/>
      <c r="D41" s="318"/>
      <c r="E41" s="318"/>
      <c r="F41" s="8"/>
      <c r="G41" s="8"/>
      <c r="H41" s="62"/>
      <c r="I41" s="62"/>
      <c r="J41" s="8"/>
      <c r="K41" s="8"/>
      <c r="L41" s="8"/>
      <c r="M41" s="8"/>
      <c r="N41" s="8"/>
      <c r="O41" s="8"/>
      <c r="P41" s="8" t="s">
        <v>32</v>
      </c>
    </row>
    <row r="42" spans="1:21">
      <c r="D42" s="1"/>
      <c r="P42" t="s">
        <v>33</v>
      </c>
    </row>
    <row r="43" spans="1:21">
      <c r="D43" s="1"/>
      <c r="P43" t="s">
        <v>34</v>
      </c>
    </row>
    <row r="44" spans="1:21">
      <c r="D44" s="1"/>
      <c r="P44" t="s">
        <v>35</v>
      </c>
    </row>
    <row r="45" spans="1:21">
      <c r="D45" s="1"/>
      <c r="P45" t="s">
        <v>36</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P7:P8"/>
    <mergeCell ref="Q7:Q8"/>
    <mergeCell ref="A4:C4"/>
    <mergeCell ref="A5:C5"/>
    <mergeCell ref="A7:A8"/>
    <mergeCell ref="B7:B8"/>
    <mergeCell ref="C7:F7"/>
    <mergeCell ref="J9:O9"/>
    <mergeCell ref="J10:O10"/>
    <mergeCell ref="G7:G8"/>
    <mergeCell ref="H7:H8"/>
    <mergeCell ref="I7:I8"/>
    <mergeCell ref="J7:O8"/>
    <mergeCell ref="J22:O22"/>
    <mergeCell ref="J11:O11"/>
    <mergeCell ref="J12:O12"/>
    <mergeCell ref="J13:O13"/>
    <mergeCell ref="J14:O14"/>
    <mergeCell ref="J15:O15"/>
    <mergeCell ref="J16:O16"/>
    <mergeCell ref="J17:O17"/>
    <mergeCell ref="J18:O18"/>
    <mergeCell ref="J19:O19"/>
    <mergeCell ref="J20:O20"/>
    <mergeCell ref="J21:O21"/>
    <mergeCell ref="J34:O34"/>
    <mergeCell ref="J23:O23"/>
    <mergeCell ref="J24:O24"/>
    <mergeCell ref="J25:O25"/>
    <mergeCell ref="J26:O26"/>
    <mergeCell ref="J27:O27"/>
    <mergeCell ref="J28:O28"/>
    <mergeCell ref="J29:O29"/>
    <mergeCell ref="J30:O30"/>
    <mergeCell ref="J31:O31"/>
    <mergeCell ref="J32:O32"/>
    <mergeCell ref="J33:O33"/>
    <mergeCell ref="D41:E41"/>
    <mergeCell ref="J40:O40"/>
    <mergeCell ref="J35:O35"/>
    <mergeCell ref="J36:O36"/>
    <mergeCell ref="J37:O37"/>
    <mergeCell ref="J38:O38"/>
    <mergeCell ref="J39:O39"/>
    <mergeCell ref="A40:G40"/>
  </mergeCells>
  <phoneticPr fontId="2"/>
  <dataValidations count="1">
    <dataValidation type="list" allowBlank="1" showInputMessage="1" showErrorMessage="1" sqref="P9:P10" xr:uid="{00000000-0002-0000-01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7394-E24C-4F91-9735-9273DFE9F425}">
  <dimension ref="A1:G59"/>
  <sheetViews>
    <sheetView showGridLines="0" view="pageBreakPreview" zoomScaleNormal="100" zoomScaleSheetLayoutView="100" workbookViewId="0">
      <selection activeCell="C33" sqref="C33"/>
    </sheetView>
  </sheetViews>
  <sheetFormatPr defaultRowHeight="13.5"/>
  <cols>
    <col min="1" max="1" width="6.375" style="125" customWidth="1"/>
    <col min="2" max="2" width="21.625" style="125" customWidth="1"/>
    <col min="3" max="3" width="22.625" style="144" customWidth="1"/>
    <col min="4" max="4" width="15" style="125" customWidth="1"/>
    <col min="5" max="5" width="10.875" style="125" customWidth="1"/>
    <col min="6" max="6" width="9" style="125"/>
    <col min="7" max="7" width="3.5" style="125" customWidth="1"/>
    <col min="8" max="16384" width="9" style="125"/>
  </cols>
  <sheetData>
    <row r="1" spans="1:7" ht="54.75" customHeight="1">
      <c r="A1" s="367" t="s">
        <v>178</v>
      </c>
      <c r="B1" s="368"/>
      <c r="C1" s="368"/>
      <c r="D1" s="368"/>
      <c r="E1" s="368"/>
      <c r="F1" s="368"/>
      <c r="G1" s="368"/>
    </row>
    <row r="2" spans="1:7" ht="9.75" customHeight="1" thickBot="1"/>
    <row r="3" spans="1:7" ht="18" customHeight="1">
      <c r="B3" s="302" t="s">
        <v>124</v>
      </c>
      <c r="C3" s="163"/>
      <c r="D3" s="175"/>
    </row>
    <row r="4" spans="1:7" ht="18.75" customHeight="1" thickBot="1">
      <c r="B4" s="303" t="s">
        <v>171</v>
      </c>
      <c r="C4" s="164"/>
    </row>
    <row r="5" spans="1:7" ht="9.75" customHeight="1"/>
    <row r="6" spans="1:7">
      <c r="B6" s="178" t="s">
        <v>117</v>
      </c>
      <c r="C6" s="179"/>
      <c r="D6" s="175"/>
      <c r="E6" s="175"/>
    </row>
    <row r="7" spans="1:7" ht="5.25" customHeight="1">
      <c r="C7" s="179"/>
      <c r="D7" s="175"/>
      <c r="E7" s="175"/>
    </row>
    <row r="8" spans="1:7" ht="15.75" customHeight="1">
      <c r="B8" s="195" t="s">
        <v>111</v>
      </c>
      <c r="C8" s="165"/>
      <c r="D8" s="182" t="s">
        <v>156</v>
      </c>
      <c r="E8" s="175"/>
    </row>
    <row r="9" spans="1:7" ht="15.75" customHeight="1">
      <c r="B9" s="195" t="s">
        <v>112</v>
      </c>
      <c r="C9" s="166"/>
      <c r="D9" s="175"/>
      <c r="E9" s="175"/>
    </row>
    <row r="10" spans="1:7" ht="15.75" customHeight="1">
      <c r="B10" s="195" t="s">
        <v>113</v>
      </c>
      <c r="C10" s="366"/>
      <c r="D10" s="366"/>
      <c r="E10" s="366"/>
    </row>
    <row r="11" spans="1:7" ht="15.75" customHeight="1">
      <c r="B11" s="195" t="s">
        <v>138</v>
      </c>
      <c r="C11" s="363"/>
      <c r="D11" s="364"/>
      <c r="E11" s="365"/>
    </row>
    <row r="12" spans="1:7">
      <c r="B12" s="183"/>
      <c r="C12" s="184"/>
      <c r="D12" s="185"/>
      <c r="E12" s="185"/>
    </row>
    <row r="13" spans="1:7">
      <c r="B13" s="186" t="s">
        <v>118</v>
      </c>
      <c r="C13" s="184"/>
      <c r="D13" s="185"/>
      <c r="E13" s="185"/>
    </row>
    <row r="14" spans="1:7" ht="3.75" customHeight="1">
      <c r="B14" s="187"/>
      <c r="C14" s="184"/>
      <c r="D14" s="185"/>
      <c r="E14" s="185"/>
    </row>
    <row r="15" spans="1:7" ht="15.75" customHeight="1">
      <c r="A15" s="289" t="s">
        <v>181</v>
      </c>
      <c r="B15" s="195" t="s">
        <v>115</v>
      </c>
      <c r="C15" s="167"/>
      <c r="D15" s="175"/>
      <c r="E15" s="175"/>
    </row>
    <row r="16" spans="1:7" ht="15.75" customHeight="1">
      <c r="A16" s="289"/>
      <c r="B16" s="195" t="s">
        <v>141</v>
      </c>
      <c r="C16" s="167"/>
      <c r="D16" s="175"/>
      <c r="E16" s="175"/>
    </row>
    <row r="17" spans="1:7" ht="15.75" customHeight="1">
      <c r="A17" s="289" t="s">
        <v>182</v>
      </c>
      <c r="B17" s="195" t="s">
        <v>114</v>
      </c>
      <c r="C17" s="167"/>
      <c r="D17" s="175"/>
      <c r="E17" s="175"/>
    </row>
    <row r="18" spans="1:7" ht="15.75" customHeight="1">
      <c r="A18" s="289" t="s">
        <v>183</v>
      </c>
      <c r="B18" s="195" t="s">
        <v>116</v>
      </c>
      <c r="C18" s="165"/>
      <c r="D18" s="182" t="s">
        <v>156</v>
      </c>
      <c r="E18" s="175"/>
    </row>
    <row r="19" spans="1:7" ht="15.75" customHeight="1">
      <c r="A19" s="289" t="s">
        <v>184</v>
      </c>
      <c r="B19" s="300" t="s">
        <v>180</v>
      </c>
      <c r="C19" s="165"/>
      <c r="D19" s="182" t="s">
        <v>156</v>
      </c>
      <c r="E19" s="189"/>
    </row>
    <row r="20" spans="1:7">
      <c r="B20" s="183"/>
      <c r="C20" s="190"/>
    </row>
    <row r="21" spans="1:7" ht="18" customHeight="1">
      <c r="B21" s="186" t="s">
        <v>119</v>
      </c>
      <c r="C21" s="190"/>
      <c r="D21" s="373" t="s">
        <v>195</v>
      </c>
      <c r="E21" s="373"/>
      <c r="F21" s="373"/>
      <c r="G21" s="373"/>
    </row>
    <row r="22" spans="1:7" ht="19.5" customHeight="1">
      <c r="A22" s="301" t="s">
        <v>188</v>
      </c>
      <c r="B22" s="279" t="s">
        <v>172</v>
      </c>
      <c r="C22" s="168"/>
      <c r="D22" s="373"/>
      <c r="E22" s="373"/>
      <c r="F22" s="373"/>
      <c r="G22" s="373"/>
    </row>
    <row r="23" spans="1:7" ht="8.25" customHeight="1">
      <c r="B23" s="191"/>
      <c r="C23" s="192"/>
      <c r="D23" s="373"/>
      <c r="E23" s="373"/>
      <c r="F23" s="373"/>
      <c r="G23" s="373"/>
    </row>
    <row r="24" spans="1:7" ht="15.75" customHeight="1">
      <c r="B24" s="186" t="s">
        <v>120</v>
      </c>
      <c r="C24" s="192"/>
    </row>
    <row r="25" spans="1:7" ht="21" customHeight="1">
      <c r="A25" s="289" t="s">
        <v>185</v>
      </c>
      <c r="B25" s="300" t="s">
        <v>193</v>
      </c>
      <c r="C25" s="168"/>
    </row>
    <row r="26" spans="1:7" ht="21" customHeight="1">
      <c r="A26" s="289"/>
      <c r="B26" s="300" t="s">
        <v>191</v>
      </c>
      <c r="C26" s="168"/>
    </row>
    <row r="27" spans="1:7" ht="21" customHeight="1">
      <c r="A27" s="289"/>
      <c r="B27" s="300" t="s">
        <v>173</v>
      </c>
      <c r="C27" s="264"/>
    </row>
    <row r="28" spans="1:7" ht="18.75" customHeight="1">
      <c r="A28" s="289" t="s">
        <v>186</v>
      </c>
      <c r="B28" s="300" t="s">
        <v>194</v>
      </c>
      <c r="C28" s="168"/>
    </row>
    <row r="29" spans="1:7" ht="33.75" customHeight="1">
      <c r="A29" s="289" t="s">
        <v>187</v>
      </c>
      <c r="B29" s="279" t="s">
        <v>192</v>
      </c>
      <c r="C29" s="168"/>
    </row>
    <row r="30" spans="1:7">
      <c r="A30" s="289"/>
      <c r="B30" s="191"/>
      <c r="C30" s="190"/>
    </row>
    <row r="31" spans="1:7" ht="18" customHeight="1">
      <c r="A31" s="289"/>
      <c r="B31" s="193" t="s">
        <v>121</v>
      </c>
      <c r="C31" s="190"/>
    </row>
    <row r="32" spans="1:7" ht="4.5" customHeight="1">
      <c r="A32" s="289"/>
      <c r="B32" s="191"/>
      <c r="C32" s="190"/>
    </row>
    <row r="33" spans="1:6" ht="24.75" customHeight="1">
      <c r="A33" s="289"/>
      <c r="B33" s="279" t="s">
        <v>174</v>
      </c>
      <c r="C33" s="169"/>
    </row>
    <row r="34" spans="1:6" ht="24.75" customHeight="1">
      <c r="A34" s="289"/>
      <c r="B34" s="300" t="s">
        <v>191</v>
      </c>
      <c r="C34" s="194">
        <f>C26</f>
        <v>0</v>
      </c>
    </row>
    <row r="35" spans="1:6" ht="30" customHeight="1">
      <c r="A35" s="289" t="s">
        <v>189</v>
      </c>
      <c r="B35" s="279" t="s">
        <v>190</v>
      </c>
      <c r="C35" s="168"/>
    </row>
    <row r="36" spans="1:6">
      <c r="B36" s="191"/>
      <c r="C36" s="192"/>
    </row>
    <row r="37" spans="1:6">
      <c r="B37" s="191" t="s">
        <v>131</v>
      </c>
      <c r="C37" s="192"/>
    </row>
    <row r="38" spans="1:6">
      <c r="B38" s="369" t="s">
        <v>130</v>
      </c>
      <c r="C38" s="370"/>
      <c r="D38" s="371" t="str">
        <f>IF(C19="","-",C19)</f>
        <v>-</v>
      </c>
      <c r="E38" s="372"/>
      <c r="F38" s="125" t="s">
        <v>157</v>
      </c>
    </row>
    <row r="39" spans="1:6">
      <c r="B39" s="360" t="s">
        <v>69</v>
      </c>
      <c r="C39" s="361"/>
      <c r="D39" s="361"/>
      <c r="E39" s="362"/>
    </row>
    <row r="40" spans="1:6">
      <c r="B40" s="170"/>
      <c r="C40" s="194" t="s">
        <v>65</v>
      </c>
      <c r="D40" s="170"/>
      <c r="E40" s="195" t="s">
        <v>66</v>
      </c>
    </row>
    <row r="41" spans="1:6">
      <c r="B41" s="195" t="s">
        <v>67</v>
      </c>
      <c r="C41" s="194">
        <f>IF(C33="",0,C33/2)</f>
        <v>0</v>
      </c>
      <c r="D41" s="195" t="s">
        <v>68</v>
      </c>
      <c r="E41" s="196">
        <f>IF(C33="",0,C33)</f>
        <v>0</v>
      </c>
      <c r="F41" s="125" t="s">
        <v>157</v>
      </c>
    </row>
    <row r="42" spans="1:6">
      <c r="B42" s="195" t="s">
        <v>122</v>
      </c>
      <c r="C42" s="171"/>
      <c r="D42" s="197" t="s">
        <v>175</v>
      </c>
      <c r="E42" s="172"/>
    </row>
    <row r="43" spans="1:6">
      <c r="B43" s="187"/>
      <c r="C43" s="184"/>
      <c r="D43" s="198"/>
      <c r="E43" s="198"/>
    </row>
    <row r="44" spans="1:6" ht="14.25" thickBot="1">
      <c r="B44" s="199" t="s">
        <v>123</v>
      </c>
    </row>
    <row r="45" spans="1:6">
      <c r="B45" s="126" t="s">
        <v>24</v>
      </c>
    </row>
    <row r="46" spans="1:6" ht="14.25" thickBot="1">
      <c r="B46" s="127">
        <f>C29</f>
        <v>0</v>
      </c>
    </row>
    <row r="47" spans="1:6">
      <c r="B47" s="126" t="s">
        <v>23</v>
      </c>
    </row>
    <row r="48" spans="1:6" ht="14.25" thickBot="1">
      <c r="B48" s="142" t="e">
        <f>B46/C4</f>
        <v>#DIV/0!</v>
      </c>
      <c r="C48" s="144" t="s">
        <v>29</v>
      </c>
    </row>
    <row r="49" spans="2:4">
      <c r="B49" s="126" t="s">
        <v>19</v>
      </c>
    </row>
    <row r="50" spans="2:4" ht="14.25" thickBot="1">
      <c r="B50" s="142">
        <f>C33</f>
        <v>0</v>
      </c>
      <c r="C50" s="144" t="s">
        <v>30</v>
      </c>
    </row>
    <row r="51" spans="2:4">
      <c r="B51" s="145" t="s">
        <v>127</v>
      </c>
    </row>
    <row r="52" spans="2:4" ht="14.25" thickBot="1">
      <c r="B52" s="200">
        <f>C4</f>
        <v>0</v>
      </c>
      <c r="C52" s="144" t="s">
        <v>106</v>
      </c>
    </row>
    <row r="53" spans="2:4">
      <c r="B53" s="145" t="s">
        <v>126</v>
      </c>
    </row>
    <row r="54" spans="2:4" ht="14.25" thickBot="1">
      <c r="B54" s="201">
        <f>C26</f>
        <v>0</v>
      </c>
      <c r="C54" s="144" t="s">
        <v>31</v>
      </c>
    </row>
    <row r="55" spans="2:4">
      <c r="B55" s="146" t="s">
        <v>128</v>
      </c>
    </row>
    <row r="56" spans="2:4" ht="14.25" thickBot="1">
      <c r="B56" s="266">
        <f>C27</f>
        <v>0</v>
      </c>
      <c r="C56" s="144" t="s">
        <v>27</v>
      </c>
    </row>
    <row r="58" spans="2:4" s="183" customFormat="1">
      <c r="B58" s="304"/>
      <c r="C58" s="305"/>
    </row>
    <row r="59" spans="2:4" s="183" customFormat="1">
      <c r="B59" s="306"/>
      <c r="C59" s="307"/>
      <c r="D59" s="308"/>
    </row>
  </sheetData>
  <sheetProtection algorithmName="SHA-512" hashValue="4NriBDJuZ8MHHbFANYd/zHWHMsv/N9mbJ4Ey7rWWOTIRfjCL+Glq1DM1oPitBrbEG81QbXQP9j68tHl49slS4g==" saltValue="x5D0LVTuXRs9I//KddfCig==" spinCount="100000" sheet="1" objects="1" scenarios="1"/>
  <mergeCells count="7">
    <mergeCell ref="B39:E39"/>
    <mergeCell ref="C11:E11"/>
    <mergeCell ref="C10:E10"/>
    <mergeCell ref="A1:G1"/>
    <mergeCell ref="B38:C38"/>
    <mergeCell ref="D38:E38"/>
    <mergeCell ref="D21:G23"/>
  </mergeCells>
  <phoneticPr fontId="2"/>
  <dataValidations xWindow="458" yWindow="312" count="4">
    <dataValidation type="list" allowBlank="1" showInputMessage="1" showErrorMessage="1" sqref="C42 C18" xr:uid="{9D134DA7-1E76-4E84-AFCA-6F25BB533AE9}">
      <formula1>"有,無"</formula1>
    </dataValidation>
    <dataValidation type="list" allowBlank="1" showInputMessage="1" showErrorMessage="1" sqref="C8" xr:uid="{D5DC6B84-0780-4308-892B-918544BB18B0}">
      <formula1>"令和6年度（補正予算）,令和7年度"</formula1>
    </dataValidation>
    <dataValidation type="list" allowBlank="1" showInputMessage="1" showErrorMessage="1" sqref="C19" xr:uid="{2AE9C3DC-B4A9-497E-955F-1AD1C3724F95}">
      <formula1>"助成事業に専従,他の事業と兼務"</formula1>
    </dataValidation>
    <dataValidation type="whole" allowBlank="1" showInputMessage="1" showErrorMessage="1" error="1～12の数字のみを入力してください" prompt="1～12の数字のみを入力してください" sqref="C4" xr:uid="{002766B5-E49C-4847-AE7D-056D57C39882}">
      <formula1>1</formula1>
      <formula2>12</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873-0C2B-437F-9BC9-C433DFEAC86A}">
  <dimension ref="A1:G46"/>
  <sheetViews>
    <sheetView view="pageBreakPreview" zoomScaleNormal="120" zoomScaleSheetLayoutView="100" workbookViewId="0">
      <selection activeCell="C8" sqref="C8"/>
    </sheetView>
  </sheetViews>
  <sheetFormatPr defaultRowHeight="13.5"/>
  <cols>
    <col min="1" max="1" width="3.625" style="125" customWidth="1"/>
    <col min="2" max="2" width="19.25" style="125" bestFit="1" customWidth="1"/>
    <col min="3" max="3" width="23.875" style="125" customWidth="1"/>
    <col min="4" max="16384" width="9" style="125"/>
  </cols>
  <sheetData>
    <row r="1" spans="1:7" ht="42.75" customHeight="1">
      <c r="A1" s="377" t="s">
        <v>196</v>
      </c>
      <c r="B1" s="378"/>
      <c r="C1" s="378"/>
      <c r="D1" s="378"/>
      <c r="E1" s="378"/>
      <c r="F1" s="378"/>
      <c r="G1" s="378"/>
    </row>
    <row r="2" spans="1:7" ht="14.25" thickBot="1">
      <c r="C2" s="144"/>
    </row>
    <row r="3" spans="1:7">
      <c r="B3" s="173" t="s">
        <v>124</v>
      </c>
      <c r="C3" s="174">
        <f>基本情報等入力シート!C3</f>
        <v>0</v>
      </c>
      <c r="D3" s="175"/>
    </row>
    <row r="4" spans="1:7" ht="14.25" thickBot="1">
      <c r="B4" s="176" t="s">
        <v>125</v>
      </c>
      <c r="C4" s="177">
        <f>基本情報等入力シート!C4</f>
        <v>0</v>
      </c>
    </row>
    <row r="5" spans="1:7">
      <c r="C5" s="144"/>
    </row>
    <row r="6" spans="1:7">
      <c r="B6" s="178" t="s">
        <v>117</v>
      </c>
      <c r="C6" s="144"/>
    </row>
    <row r="7" spans="1:7">
      <c r="C7" s="144"/>
    </row>
    <row r="8" spans="1:7" ht="17.25" customHeight="1">
      <c r="B8" s="180" t="s">
        <v>111</v>
      </c>
      <c r="C8" s="188">
        <f>基本情報等入力シート!C8</f>
        <v>0</v>
      </c>
      <c r="D8" s="202"/>
      <c r="E8" s="202"/>
    </row>
    <row r="9" spans="1:7" ht="17.25" customHeight="1">
      <c r="B9" s="180" t="s">
        <v>112</v>
      </c>
      <c r="C9" s="203">
        <f>基本情報等入力シート!C9</f>
        <v>0</v>
      </c>
      <c r="D9" s="202"/>
      <c r="E9" s="202"/>
    </row>
    <row r="10" spans="1:7" ht="17.25" customHeight="1">
      <c r="B10" s="180" t="s">
        <v>113</v>
      </c>
      <c r="C10" s="388">
        <f>基本情報等入力シート!C10</f>
        <v>0</v>
      </c>
      <c r="D10" s="389"/>
      <c r="E10" s="390"/>
    </row>
    <row r="11" spans="1:7" ht="17.25" customHeight="1">
      <c r="B11" s="180" t="s">
        <v>138</v>
      </c>
      <c r="C11" s="388">
        <f>基本情報等入力シート!C11</f>
        <v>0</v>
      </c>
      <c r="D11" s="389"/>
      <c r="E11" s="390"/>
    </row>
    <row r="12" spans="1:7">
      <c r="B12" s="183"/>
      <c r="C12" s="204"/>
      <c r="D12" s="205"/>
      <c r="E12" s="205"/>
    </row>
    <row r="13" spans="1:7">
      <c r="B13" s="186" t="s">
        <v>118</v>
      </c>
      <c r="C13" s="204"/>
      <c r="D13" s="205"/>
      <c r="E13" s="205"/>
    </row>
    <row r="14" spans="1:7">
      <c r="B14" s="187"/>
      <c r="C14" s="204"/>
      <c r="D14" s="205"/>
      <c r="E14" s="205"/>
    </row>
    <row r="15" spans="1:7">
      <c r="B15" s="180" t="s">
        <v>115</v>
      </c>
      <c r="C15" s="188">
        <f>基本情報等入力シート!C15</f>
        <v>0</v>
      </c>
    </row>
    <row r="16" spans="1:7" ht="15.75" customHeight="1">
      <c r="B16" s="180" t="s">
        <v>141</v>
      </c>
      <c r="C16" s="188">
        <f>基本情報等入力シート!C16</f>
        <v>0</v>
      </c>
      <c r="D16" s="175"/>
      <c r="E16" s="175"/>
    </row>
    <row r="17" spans="2:5">
      <c r="B17" s="180" t="s">
        <v>114</v>
      </c>
      <c r="C17" s="188">
        <f>基本情報等入力シート!C17</f>
        <v>0</v>
      </c>
    </row>
    <row r="18" spans="2:5">
      <c r="B18" s="180" t="s">
        <v>116</v>
      </c>
      <c r="C18" s="181">
        <f>基本情報等入力シート!C18</f>
        <v>0</v>
      </c>
    </row>
    <row r="19" spans="2:5">
      <c r="B19" s="206" t="s">
        <v>129</v>
      </c>
      <c r="C19" s="181">
        <f>基本情報等入力シート!C19</f>
        <v>0</v>
      </c>
      <c r="D19" s="207"/>
      <c r="E19" s="208"/>
    </row>
    <row r="24" spans="2:5">
      <c r="B24" s="374" t="s">
        <v>132</v>
      </c>
      <c r="C24" s="374"/>
    </row>
    <row r="25" spans="2:5">
      <c r="B25" s="375">
        <f>SUM(C30:C41)</f>
        <v>0</v>
      </c>
      <c r="C25" s="376"/>
    </row>
    <row r="26" spans="2:5" ht="6.75" customHeight="1">
      <c r="B26" s="376"/>
      <c r="C26" s="376"/>
    </row>
    <row r="29" spans="2:5">
      <c r="B29" s="125" t="s">
        <v>92</v>
      </c>
      <c r="C29" s="209" t="s">
        <v>161</v>
      </c>
    </row>
    <row r="30" spans="2:5">
      <c r="B30" s="180" t="s">
        <v>93</v>
      </c>
      <c r="C30" s="210">
        <f>業務日誌4月分!W50</f>
        <v>0</v>
      </c>
    </row>
    <row r="31" spans="2:5">
      <c r="B31" s="180" t="s">
        <v>94</v>
      </c>
      <c r="C31" s="210">
        <f>業務日誌5月分!W50</f>
        <v>0</v>
      </c>
    </row>
    <row r="32" spans="2:5">
      <c r="B32" s="180" t="s">
        <v>95</v>
      </c>
      <c r="C32" s="210">
        <f>業務日誌6月分!W50</f>
        <v>0</v>
      </c>
    </row>
    <row r="33" spans="2:6">
      <c r="B33" s="180" t="s">
        <v>96</v>
      </c>
      <c r="C33" s="210">
        <f>業務日誌7月分!W50</f>
        <v>0</v>
      </c>
    </row>
    <row r="34" spans="2:6">
      <c r="B34" s="180" t="s">
        <v>97</v>
      </c>
      <c r="C34" s="210">
        <f>業務日誌8月分!W50</f>
        <v>0</v>
      </c>
    </row>
    <row r="35" spans="2:6">
      <c r="B35" s="180" t="s">
        <v>98</v>
      </c>
      <c r="C35" s="210">
        <f>業務日誌9月分!W50</f>
        <v>0</v>
      </c>
    </row>
    <row r="36" spans="2:6">
      <c r="B36" s="180" t="s">
        <v>99</v>
      </c>
      <c r="C36" s="210">
        <f>業務日誌10月分!W50</f>
        <v>0</v>
      </c>
    </row>
    <row r="37" spans="2:6">
      <c r="B37" s="180" t="s">
        <v>100</v>
      </c>
      <c r="C37" s="210">
        <f>業務日誌11月分!W50</f>
        <v>0</v>
      </c>
    </row>
    <row r="38" spans="2:6">
      <c r="B38" s="180" t="s">
        <v>101</v>
      </c>
      <c r="C38" s="210">
        <f>業務日誌12月分!W50</f>
        <v>0</v>
      </c>
    </row>
    <row r="39" spans="2:6">
      <c r="B39" s="180" t="s">
        <v>102</v>
      </c>
      <c r="C39" s="210">
        <f>業務日誌1月分!W50</f>
        <v>0</v>
      </c>
    </row>
    <row r="40" spans="2:6">
      <c r="B40" s="180" t="s">
        <v>103</v>
      </c>
      <c r="C40" s="210">
        <f>業務日誌2月分!W50</f>
        <v>0</v>
      </c>
    </row>
    <row r="41" spans="2:6">
      <c r="B41" s="180" t="s">
        <v>104</v>
      </c>
      <c r="C41" s="210">
        <f>業務日誌3月分!W50</f>
        <v>0</v>
      </c>
    </row>
    <row r="43" spans="2:6">
      <c r="B43" s="379" t="s">
        <v>199</v>
      </c>
      <c r="C43" s="380"/>
      <c r="D43" s="380"/>
      <c r="E43" s="380"/>
      <c r="F43" s="381"/>
    </row>
    <row r="44" spans="2:6">
      <c r="B44" s="382"/>
      <c r="C44" s="383"/>
      <c r="D44" s="383"/>
      <c r="E44" s="383"/>
      <c r="F44" s="384"/>
    </row>
    <row r="45" spans="2:6" ht="34.5" customHeight="1">
      <c r="B45" s="382"/>
      <c r="C45" s="383"/>
      <c r="D45" s="383"/>
      <c r="E45" s="383"/>
      <c r="F45" s="384"/>
    </row>
    <row r="46" spans="2:6">
      <c r="B46" s="385"/>
      <c r="C46" s="386"/>
      <c r="D46" s="386"/>
      <c r="E46" s="386"/>
      <c r="F46" s="387"/>
    </row>
  </sheetData>
  <sheetProtection algorithmName="SHA-512" hashValue="5lmskR6Z8a/TxGxbclgbU2PNceJHvTv7NAwIeT3fALx1c3zoZ6PtLGh4hA682jPQQAZ94IYNYdaUi+Ee+RjJ1w==" saltValue="bhcBXUznWvNE1iXj6ZCJ0w==" spinCount="100000" sheet="1" objects="1" scenarios="1"/>
  <mergeCells count="6">
    <mergeCell ref="B24:C24"/>
    <mergeCell ref="B25:C26"/>
    <mergeCell ref="A1:G1"/>
    <mergeCell ref="B43:F46"/>
    <mergeCell ref="C11:E11"/>
    <mergeCell ref="C10:E10"/>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127"/>
  <sheetViews>
    <sheetView showGridLines="0" view="pageBreakPreview" zoomScale="70" zoomScaleNormal="100" zoomScaleSheetLayoutView="70" workbookViewId="0">
      <selection activeCell="U15" sqref="U15 J19"/>
    </sheetView>
  </sheetViews>
  <sheetFormatPr defaultRowHeight="13.5"/>
  <cols>
    <col min="1" max="1" width="4.125" customWidth="1"/>
    <col min="2" max="2" width="2.87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3" width="12.875" customWidth="1"/>
    <col min="259" max="259" width="4.125" customWidth="1"/>
    <col min="260" max="260" width="2.875" customWidth="1"/>
    <col min="261" max="266" width="7.625" customWidth="1"/>
    <col min="267" max="267" width="4.75" customWidth="1"/>
    <col min="268" max="268" width="5" customWidth="1"/>
    <col min="269" max="269" width="5.625" customWidth="1"/>
    <col min="270" max="270" width="10.375" customWidth="1"/>
    <col min="272" max="272" width="16.125" customWidth="1"/>
    <col min="515" max="515" width="4.125" customWidth="1"/>
    <col min="516" max="516" width="2.875" customWidth="1"/>
    <col min="517" max="522" width="7.625" customWidth="1"/>
    <col min="523" max="523" width="4.75" customWidth="1"/>
    <col min="524" max="524" width="5" customWidth="1"/>
    <col min="525" max="525" width="5.625" customWidth="1"/>
    <col min="526" max="526" width="10.375" customWidth="1"/>
    <col min="528" max="528" width="16.125" customWidth="1"/>
    <col min="771" max="771" width="4.125" customWidth="1"/>
    <col min="772" max="772" width="2.875" customWidth="1"/>
    <col min="773" max="778" width="7.625" customWidth="1"/>
    <col min="779" max="779" width="4.75" customWidth="1"/>
    <col min="780" max="780" width="5" customWidth="1"/>
    <col min="781" max="781" width="5.625" customWidth="1"/>
    <col min="782" max="782" width="10.375" customWidth="1"/>
    <col min="784" max="784" width="16.125" customWidth="1"/>
    <col min="1027" max="1027" width="4.125" customWidth="1"/>
    <col min="1028" max="1028" width="2.875" customWidth="1"/>
    <col min="1029" max="1034" width="7.625" customWidth="1"/>
    <col min="1035" max="1035" width="4.75" customWidth="1"/>
    <col min="1036" max="1036" width="5" customWidth="1"/>
    <col min="1037" max="1037" width="5.625" customWidth="1"/>
    <col min="1038" max="1038" width="10.375" customWidth="1"/>
    <col min="1040" max="1040" width="16.125" customWidth="1"/>
    <col min="1283" max="1283" width="4.125" customWidth="1"/>
    <col min="1284" max="1284" width="2.875" customWidth="1"/>
    <col min="1285" max="1290" width="7.625" customWidth="1"/>
    <col min="1291" max="1291" width="4.75" customWidth="1"/>
    <col min="1292" max="1292" width="5" customWidth="1"/>
    <col min="1293" max="1293" width="5.625" customWidth="1"/>
    <col min="1294" max="1294" width="10.375" customWidth="1"/>
    <col min="1296" max="1296" width="16.125" customWidth="1"/>
    <col min="1539" max="1539" width="4.125" customWidth="1"/>
    <col min="1540" max="1540" width="2.875" customWidth="1"/>
    <col min="1541" max="1546" width="7.625" customWidth="1"/>
    <col min="1547" max="1547" width="4.75" customWidth="1"/>
    <col min="1548" max="1548" width="5" customWidth="1"/>
    <col min="1549" max="1549" width="5.625" customWidth="1"/>
    <col min="1550" max="1550" width="10.375" customWidth="1"/>
    <col min="1552" max="1552" width="16.125" customWidth="1"/>
    <col min="1795" max="1795" width="4.125" customWidth="1"/>
    <col min="1796" max="1796" width="2.875" customWidth="1"/>
    <col min="1797" max="1802" width="7.625" customWidth="1"/>
    <col min="1803" max="1803" width="4.75" customWidth="1"/>
    <col min="1804" max="1804" width="5" customWidth="1"/>
    <col min="1805" max="1805" width="5.625" customWidth="1"/>
    <col min="1806" max="1806" width="10.375" customWidth="1"/>
    <col min="1808" max="1808" width="16.125" customWidth="1"/>
    <col min="2051" max="2051" width="4.125" customWidth="1"/>
    <col min="2052" max="2052" width="2.875" customWidth="1"/>
    <col min="2053" max="2058" width="7.625" customWidth="1"/>
    <col min="2059" max="2059" width="4.75" customWidth="1"/>
    <col min="2060" max="2060" width="5" customWidth="1"/>
    <col min="2061" max="2061" width="5.625" customWidth="1"/>
    <col min="2062" max="2062" width="10.375" customWidth="1"/>
    <col min="2064" max="2064" width="16.125" customWidth="1"/>
    <col min="2307" max="2307" width="4.125" customWidth="1"/>
    <col min="2308" max="2308" width="2.875" customWidth="1"/>
    <col min="2309" max="2314" width="7.625" customWidth="1"/>
    <col min="2315" max="2315" width="4.75" customWidth="1"/>
    <col min="2316" max="2316" width="5" customWidth="1"/>
    <col min="2317" max="2317" width="5.625" customWidth="1"/>
    <col min="2318" max="2318" width="10.375" customWidth="1"/>
    <col min="2320" max="2320" width="16.125" customWidth="1"/>
    <col min="2563" max="2563" width="4.125" customWidth="1"/>
    <col min="2564" max="2564" width="2.875" customWidth="1"/>
    <col min="2565" max="2570" width="7.625" customWidth="1"/>
    <col min="2571" max="2571" width="4.75" customWidth="1"/>
    <col min="2572" max="2572" width="5" customWidth="1"/>
    <col min="2573" max="2573" width="5.625" customWidth="1"/>
    <col min="2574" max="2574" width="10.375" customWidth="1"/>
    <col min="2576" max="2576" width="16.125" customWidth="1"/>
    <col min="2819" max="2819" width="4.125" customWidth="1"/>
    <col min="2820" max="2820" width="2.875" customWidth="1"/>
    <col min="2821" max="2826" width="7.625" customWidth="1"/>
    <col min="2827" max="2827" width="4.75" customWidth="1"/>
    <col min="2828" max="2828" width="5" customWidth="1"/>
    <col min="2829" max="2829" width="5.625" customWidth="1"/>
    <col min="2830" max="2830" width="10.375" customWidth="1"/>
    <col min="2832" max="2832" width="16.125" customWidth="1"/>
    <col min="3075" max="3075" width="4.125" customWidth="1"/>
    <col min="3076" max="3076" width="2.875" customWidth="1"/>
    <col min="3077" max="3082" width="7.625" customWidth="1"/>
    <col min="3083" max="3083" width="4.75" customWidth="1"/>
    <col min="3084" max="3084" width="5" customWidth="1"/>
    <col min="3085" max="3085" width="5.625" customWidth="1"/>
    <col min="3086" max="3086" width="10.375" customWidth="1"/>
    <col min="3088" max="3088" width="16.125" customWidth="1"/>
    <col min="3331" max="3331" width="4.125" customWidth="1"/>
    <col min="3332" max="3332" width="2.875" customWidth="1"/>
    <col min="3333" max="3338" width="7.625" customWidth="1"/>
    <col min="3339" max="3339" width="4.75" customWidth="1"/>
    <col min="3340" max="3340" width="5" customWidth="1"/>
    <col min="3341" max="3341" width="5.625" customWidth="1"/>
    <col min="3342" max="3342" width="10.375" customWidth="1"/>
    <col min="3344" max="3344" width="16.125" customWidth="1"/>
    <col min="3587" max="3587" width="4.125" customWidth="1"/>
    <col min="3588" max="3588" width="2.875" customWidth="1"/>
    <col min="3589" max="3594" width="7.625" customWidth="1"/>
    <col min="3595" max="3595" width="4.75" customWidth="1"/>
    <col min="3596" max="3596" width="5" customWidth="1"/>
    <col min="3597" max="3597" width="5.625" customWidth="1"/>
    <col min="3598" max="3598" width="10.375" customWidth="1"/>
    <col min="3600" max="3600" width="16.125" customWidth="1"/>
    <col min="3843" max="3843" width="4.125" customWidth="1"/>
    <col min="3844" max="3844" width="2.875" customWidth="1"/>
    <col min="3845" max="3850" width="7.625" customWidth="1"/>
    <col min="3851" max="3851" width="4.75" customWidth="1"/>
    <col min="3852" max="3852" width="5" customWidth="1"/>
    <col min="3853" max="3853" width="5.625" customWidth="1"/>
    <col min="3854" max="3854" width="10.375" customWidth="1"/>
    <col min="3856" max="3856" width="16.125" customWidth="1"/>
    <col min="4099" max="4099" width="4.125" customWidth="1"/>
    <col min="4100" max="4100" width="2.875" customWidth="1"/>
    <col min="4101" max="4106" width="7.625" customWidth="1"/>
    <col min="4107" max="4107" width="4.75" customWidth="1"/>
    <col min="4108" max="4108" width="5" customWidth="1"/>
    <col min="4109" max="4109" width="5.625" customWidth="1"/>
    <col min="4110" max="4110" width="10.375" customWidth="1"/>
    <col min="4112" max="4112" width="16.125" customWidth="1"/>
    <col min="4355" max="4355" width="4.125" customWidth="1"/>
    <col min="4356" max="4356" width="2.875" customWidth="1"/>
    <col min="4357" max="4362" width="7.625" customWidth="1"/>
    <col min="4363" max="4363" width="4.75" customWidth="1"/>
    <col min="4364" max="4364" width="5" customWidth="1"/>
    <col min="4365" max="4365" width="5.625" customWidth="1"/>
    <col min="4366" max="4366" width="10.375" customWidth="1"/>
    <col min="4368" max="4368" width="16.125" customWidth="1"/>
    <col min="4611" max="4611" width="4.125" customWidth="1"/>
    <col min="4612" max="4612" width="2.875" customWidth="1"/>
    <col min="4613" max="4618" width="7.625" customWidth="1"/>
    <col min="4619" max="4619" width="4.75" customWidth="1"/>
    <col min="4620" max="4620" width="5" customWidth="1"/>
    <col min="4621" max="4621" width="5.625" customWidth="1"/>
    <col min="4622" max="4622" width="10.375" customWidth="1"/>
    <col min="4624" max="4624" width="16.125" customWidth="1"/>
    <col min="4867" max="4867" width="4.125" customWidth="1"/>
    <col min="4868" max="4868" width="2.875" customWidth="1"/>
    <col min="4869" max="4874" width="7.625" customWidth="1"/>
    <col min="4875" max="4875" width="4.75" customWidth="1"/>
    <col min="4876" max="4876" width="5" customWidth="1"/>
    <col min="4877" max="4877" width="5.625" customWidth="1"/>
    <col min="4878" max="4878" width="10.375" customWidth="1"/>
    <col min="4880" max="4880" width="16.125" customWidth="1"/>
    <col min="5123" max="5123" width="4.125" customWidth="1"/>
    <col min="5124" max="5124" width="2.875" customWidth="1"/>
    <col min="5125" max="5130" width="7.625" customWidth="1"/>
    <col min="5131" max="5131" width="4.75" customWidth="1"/>
    <col min="5132" max="5132" width="5" customWidth="1"/>
    <col min="5133" max="5133" width="5.625" customWidth="1"/>
    <col min="5134" max="5134" width="10.375" customWidth="1"/>
    <col min="5136" max="5136" width="16.125" customWidth="1"/>
    <col min="5379" max="5379" width="4.125" customWidth="1"/>
    <col min="5380" max="5380" width="2.875" customWidth="1"/>
    <col min="5381" max="5386" width="7.625" customWidth="1"/>
    <col min="5387" max="5387" width="4.75" customWidth="1"/>
    <col min="5388" max="5388" width="5" customWidth="1"/>
    <col min="5389" max="5389" width="5.625" customWidth="1"/>
    <col min="5390" max="5390" width="10.375" customWidth="1"/>
    <col min="5392" max="5392" width="16.125" customWidth="1"/>
    <col min="5635" max="5635" width="4.125" customWidth="1"/>
    <col min="5636" max="5636" width="2.875" customWidth="1"/>
    <col min="5637" max="5642" width="7.625" customWidth="1"/>
    <col min="5643" max="5643" width="4.75" customWidth="1"/>
    <col min="5644" max="5644" width="5" customWidth="1"/>
    <col min="5645" max="5645" width="5.625" customWidth="1"/>
    <col min="5646" max="5646" width="10.375" customWidth="1"/>
    <col min="5648" max="5648" width="16.125" customWidth="1"/>
    <col min="5891" max="5891" width="4.125" customWidth="1"/>
    <col min="5892" max="5892" width="2.875" customWidth="1"/>
    <col min="5893" max="5898" width="7.625" customWidth="1"/>
    <col min="5899" max="5899" width="4.75" customWidth="1"/>
    <col min="5900" max="5900" width="5" customWidth="1"/>
    <col min="5901" max="5901" width="5.625" customWidth="1"/>
    <col min="5902" max="5902" width="10.375" customWidth="1"/>
    <col min="5904" max="5904" width="16.125" customWidth="1"/>
    <col min="6147" max="6147" width="4.125" customWidth="1"/>
    <col min="6148" max="6148" width="2.875" customWidth="1"/>
    <col min="6149" max="6154" width="7.625" customWidth="1"/>
    <col min="6155" max="6155" width="4.75" customWidth="1"/>
    <col min="6156" max="6156" width="5" customWidth="1"/>
    <col min="6157" max="6157" width="5.625" customWidth="1"/>
    <col min="6158" max="6158" width="10.375" customWidth="1"/>
    <col min="6160" max="6160" width="16.125" customWidth="1"/>
    <col min="6403" max="6403" width="4.125" customWidth="1"/>
    <col min="6404" max="6404" width="2.875" customWidth="1"/>
    <col min="6405" max="6410" width="7.625" customWidth="1"/>
    <col min="6411" max="6411" width="4.75" customWidth="1"/>
    <col min="6412" max="6412" width="5" customWidth="1"/>
    <col min="6413" max="6413" width="5.625" customWidth="1"/>
    <col min="6414" max="6414" width="10.375" customWidth="1"/>
    <col min="6416" max="6416" width="16.125" customWidth="1"/>
    <col min="6659" max="6659" width="4.125" customWidth="1"/>
    <col min="6660" max="6660" width="2.875" customWidth="1"/>
    <col min="6661" max="6666" width="7.625" customWidth="1"/>
    <col min="6667" max="6667" width="4.75" customWidth="1"/>
    <col min="6668" max="6668" width="5" customWidth="1"/>
    <col min="6669" max="6669" width="5.625" customWidth="1"/>
    <col min="6670" max="6670" width="10.375" customWidth="1"/>
    <col min="6672" max="6672" width="16.125" customWidth="1"/>
    <col min="6915" max="6915" width="4.125" customWidth="1"/>
    <col min="6916" max="6916" width="2.875" customWidth="1"/>
    <col min="6917" max="6922" width="7.625" customWidth="1"/>
    <col min="6923" max="6923" width="4.75" customWidth="1"/>
    <col min="6924" max="6924" width="5" customWidth="1"/>
    <col min="6925" max="6925" width="5.625" customWidth="1"/>
    <col min="6926" max="6926" width="10.375" customWidth="1"/>
    <col min="6928" max="6928" width="16.125" customWidth="1"/>
    <col min="7171" max="7171" width="4.125" customWidth="1"/>
    <col min="7172" max="7172" width="2.875" customWidth="1"/>
    <col min="7173" max="7178" width="7.625" customWidth="1"/>
    <col min="7179" max="7179" width="4.75" customWidth="1"/>
    <col min="7180" max="7180" width="5" customWidth="1"/>
    <col min="7181" max="7181" width="5.625" customWidth="1"/>
    <col min="7182" max="7182" width="10.375" customWidth="1"/>
    <col min="7184" max="7184" width="16.125" customWidth="1"/>
    <col min="7427" max="7427" width="4.125" customWidth="1"/>
    <col min="7428" max="7428" width="2.875" customWidth="1"/>
    <col min="7429" max="7434" width="7.625" customWidth="1"/>
    <col min="7435" max="7435" width="4.75" customWidth="1"/>
    <col min="7436" max="7436" width="5" customWidth="1"/>
    <col min="7437" max="7437" width="5.625" customWidth="1"/>
    <col min="7438" max="7438" width="10.375" customWidth="1"/>
    <col min="7440" max="7440" width="16.125" customWidth="1"/>
    <col min="7683" max="7683" width="4.125" customWidth="1"/>
    <col min="7684" max="7684" width="2.875" customWidth="1"/>
    <col min="7685" max="7690" width="7.625" customWidth="1"/>
    <col min="7691" max="7691" width="4.75" customWidth="1"/>
    <col min="7692" max="7692" width="5" customWidth="1"/>
    <col min="7693" max="7693" width="5.625" customWidth="1"/>
    <col min="7694" max="7694" width="10.375" customWidth="1"/>
    <col min="7696" max="7696" width="16.125" customWidth="1"/>
    <col min="7939" max="7939" width="4.125" customWidth="1"/>
    <col min="7940" max="7940" width="2.875" customWidth="1"/>
    <col min="7941" max="7946" width="7.625" customWidth="1"/>
    <col min="7947" max="7947" width="4.75" customWidth="1"/>
    <col min="7948" max="7948" width="5" customWidth="1"/>
    <col min="7949" max="7949" width="5.625" customWidth="1"/>
    <col min="7950" max="7950" width="10.375" customWidth="1"/>
    <col min="7952" max="7952" width="16.125" customWidth="1"/>
    <col min="8195" max="8195" width="4.125" customWidth="1"/>
    <col min="8196" max="8196" width="2.875" customWidth="1"/>
    <col min="8197" max="8202" width="7.625" customWidth="1"/>
    <col min="8203" max="8203" width="4.75" customWidth="1"/>
    <col min="8204" max="8204" width="5" customWidth="1"/>
    <col min="8205" max="8205" width="5.625" customWidth="1"/>
    <col min="8206" max="8206" width="10.375" customWidth="1"/>
    <col min="8208" max="8208" width="16.125" customWidth="1"/>
    <col min="8451" max="8451" width="4.125" customWidth="1"/>
    <col min="8452" max="8452" width="2.875" customWidth="1"/>
    <col min="8453" max="8458" width="7.625" customWidth="1"/>
    <col min="8459" max="8459" width="4.75" customWidth="1"/>
    <col min="8460" max="8460" width="5" customWidth="1"/>
    <col min="8461" max="8461" width="5.625" customWidth="1"/>
    <col min="8462" max="8462" width="10.375" customWidth="1"/>
    <col min="8464" max="8464" width="16.125" customWidth="1"/>
    <col min="8707" max="8707" width="4.125" customWidth="1"/>
    <col min="8708" max="8708" width="2.875" customWidth="1"/>
    <col min="8709" max="8714" width="7.625" customWidth="1"/>
    <col min="8715" max="8715" width="4.75" customWidth="1"/>
    <col min="8716" max="8716" width="5" customWidth="1"/>
    <col min="8717" max="8717" width="5.625" customWidth="1"/>
    <col min="8718" max="8718" width="10.375" customWidth="1"/>
    <col min="8720" max="8720" width="16.125" customWidth="1"/>
    <col min="8963" max="8963" width="4.125" customWidth="1"/>
    <col min="8964" max="8964" width="2.875" customWidth="1"/>
    <col min="8965" max="8970" width="7.625" customWidth="1"/>
    <col min="8971" max="8971" width="4.75" customWidth="1"/>
    <col min="8972" max="8972" width="5" customWidth="1"/>
    <col min="8973" max="8973" width="5.625" customWidth="1"/>
    <col min="8974" max="8974" width="10.375" customWidth="1"/>
    <col min="8976" max="8976" width="16.125" customWidth="1"/>
    <col min="9219" max="9219" width="4.125" customWidth="1"/>
    <col min="9220" max="9220" width="2.875" customWidth="1"/>
    <col min="9221" max="9226" width="7.625" customWidth="1"/>
    <col min="9227" max="9227" width="4.75" customWidth="1"/>
    <col min="9228" max="9228" width="5" customWidth="1"/>
    <col min="9229" max="9229" width="5.625" customWidth="1"/>
    <col min="9230" max="9230" width="10.375" customWidth="1"/>
    <col min="9232" max="9232" width="16.125" customWidth="1"/>
    <col min="9475" max="9475" width="4.125" customWidth="1"/>
    <col min="9476" max="9476" width="2.875" customWidth="1"/>
    <col min="9477" max="9482" width="7.625" customWidth="1"/>
    <col min="9483" max="9483" width="4.75" customWidth="1"/>
    <col min="9484" max="9484" width="5" customWidth="1"/>
    <col min="9485" max="9485" width="5.625" customWidth="1"/>
    <col min="9486" max="9486" width="10.375" customWidth="1"/>
    <col min="9488" max="9488" width="16.125" customWidth="1"/>
    <col min="9731" max="9731" width="4.125" customWidth="1"/>
    <col min="9732" max="9732" width="2.875" customWidth="1"/>
    <col min="9733" max="9738" width="7.625" customWidth="1"/>
    <col min="9739" max="9739" width="4.75" customWidth="1"/>
    <col min="9740" max="9740" width="5" customWidth="1"/>
    <col min="9741" max="9741" width="5.625" customWidth="1"/>
    <col min="9742" max="9742" width="10.375" customWidth="1"/>
    <col min="9744" max="9744" width="16.125" customWidth="1"/>
    <col min="9987" max="9987" width="4.125" customWidth="1"/>
    <col min="9988" max="9988" width="2.875" customWidth="1"/>
    <col min="9989" max="9994" width="7.625" customWidth="1"/>
    <col min="9995" max="9995" width="4.75" customWidth="1"/>
    <col min="9996" max="9996" width="5" customWidth="1"/>
    <col min="9997" max="9997" width="5.625" customWidth="1"/>
    <col min="9998" max="9998" width="10.375" customWidth="1"/>
    <col min="10000" max="10000" width="16.125" customWidth="1"/>
    <col min="10243" max="10243" width="4.125" customWidth="1"/>
    <col min="10244" max="10244" width="2.875" customWidth="1"/>
    <col min="10245" max="10250" width="7.625" customWidth="1"/>
    <col min="10251" max="10251" width="4.75" customWidth="1"/>
    <col min="10252" max="10252" width="5" customWidth="1"/>
    <col min="10253" max="10253" width="5.625" customWidth="1"/>
    <col min="10254" max="10254" width="10.375" customWidth="1"/>
    <col min="10256" max="10256" width="16.125" customWidth="1"/>
    <col min="10499" max="10499" width="4.125" customWidth="1"/>
    <col min="10500" max="10500" width="2.875" customWidth="1"/>
    <col min="10501" max="10506" width="7.625" customWidth="1"/>
    <col min="10507" max="10507" width="4.75" customWidth="1"/>
    <col min="10508" max="10508" width="5" customWidth="1"/>
    <col min="10509" max="10509" width="5.625" customWidth="1"/>
    <col min="10510" max="10510" width="10.375" customWidth="1"/>
    <col min="10512" max="10512" width="16.125" customWidth="1"/>
    <col min="10755" max="10755" width="4.125" customWidth="1"/>
    <col min="10756" max="10756" width="2.875" customWidth="1"/>
    <col min="10757" max="10762" width="7.625" customWidth="1"/>
    <col min="10763" max="10763" width="4.75" customWidth="1"/>
    <col min="10764" max="10764" width="5" customWidth="1"/>
    <col min="10765" max="10765" width="5.625" customWidth="1"/>
    <col min="10766" max="10766" width="10.375" customWidth="1"/>
    <col min="10768" max="10768" width="16.125" customWidth="1"/>
    <col min="11011" max="11011" width="4.125" customWidth="1"/>
    <col min="11012" max="11012" width="2.875" customWidth="1"/>
    <col min="11013" max="11018" width="7.625" customWidth="1"/>
    <col min="11019" max="11019" width="4.75" customWidth="1"/>
    <col min="11020" max="11020" width="5" customWidth="1"/>
    <col min="11021" max="11021" width="5.625" customWidth="1"/>
    <col min="11022" max="11022" width="10.375" customWidth="1"/>
    <col min="11024" max="11024" width="16.125" customWidth="1"/>
    <col min="11267" max="11267" width="4.125" customWidth="1"/>
    <col min="11268" max="11268" width="2.875" customWidth="1"/>
    <col min="11269" max="11274" width="7.625" customWidth="1"/>
    <col min="11275" max="11275" width="4.75" customWidth="1"/>
    <col min="11276" max="11276" width="5" customWidth="1"/>
    <col min="11277" max="11277" width="5.625" customWidth="1"/>
    <col min="11278" max="11278" width="10.375" customWidth="1"/>
    <col min="11280" max="11280" width="16.125" customWidth="1"/>
    <col min="11523" max="11523" width="4.125" customWidth="1"/>
    <col min="11524" max="11524" width="2.875" customWidth="1"/>
    <col min="11525" max="11530" width="7.625" customWidth="1"/>
    <col min="11531" max="11531" width="4.75" customWidth="1"/>
    <col min="11532" max="11532" width="5" customWidth="1"/>
    <col min="11533" max="11533" width="5.625" customWidth="1"/>
    <col min="11534" max="11534" width="10.375" customWidth="1"/>
    <col min="11536" max="11536" width="16.125" customWidth="1"/>
    <col min="11779" max="11779" width="4.125" customWidth="1"/>
    <col min="11780" max="11780" width="2.875" customWidth="1"/>
    <col min="11781" max="11786" width="7.625" customWidth="1"/>
    <col min="11787" max="11787" width="4.75" customWidth="1"/>
    <col min="11788" max="11788" width="5" customWidth="1"/>
    <col min="11789" max="11789" width="5.625" customWidth="1"/>
    <col min="11790" max="11790" width="10.375" customWidth="1"/>
    <col min="11792" max="11792" width="16.125" customWidth="1"/>
    <col min="12035" max="12035" width="4.125" customWidth="1"/>
    <col min="12036" max="12036" width="2.875" customWidth="1"/>
    <col min="12037" max="12042" width="7.625" customWidth="1"/>
    <col min="12043" max="12043" width="4.75" customWidth="1"/>
    <col min="12044" max="12044" width="5" customWidth="1"/>
    <col min="12045" max="12045" width="5.625" customWidth="1"/>
    <col min="12046" max="12046" width="10.375" customWidth="1"/>
    <col min="12048" max="12048" width="16.125" customWidth="1"/>
    <col min="12291" max="12291" width="4.125" customWidth="1"/>
    <col min="12292" max="12292" width="2.875" customWidth="1"/>
    <col min="12293" max="12298" width="7.625" customWidth="1"/>
    <col min="12299" max="12299" width="4.75" customWidth="1"/>
    <col min="12300" max="12300" width="5" customWidth="1"/>
    <col min="12301" max="12301" width="5.625" customWidth="1"/>
    <col min="12302" max="12302" width="10.375" customWidth="1"/>
    <col min="12304" max="12304" width="16.125" customWidth="1"/>
    <col min="12547" max="12547" width="4.125" customWidth="1"/>
    <col min="12548" max="12548" width="2.875" customWidth="1"/>
    <col min="12549" max="12554" width="7.625" customWidth="1"/>
    <col min="12555" max="12555" width="4.75" customWidth="1"/>
    <col min="12556" max="12556" width="5" customWidth="1"/>
    <col min="12557" max="12557" width="5.625" customWidth="1"/>
    <col min="12558" max="12558" width="10.375" customWidth="1"/>
    <col min="12560" max="12560" width="16.125" customWidth="1"/>
    <col min="12803" max="12803" width="4.125" customWidth="1"/>
    <col min="12804" max="12804" width="2.875" customWidth="1"/>
    <col min="12805" max="12810" width="7.625" customWidth="1"/>
    <col min="12811" max="12811" width="4.75" customWidth="1"/>
    <col min="12812" max="12812" width="5" customWidth="1"/>
    <col min="12813" max="12813" width="5.625" customWidth="1"/>
    <col min="12814" max="12814" width="10.375" customWidth="1"/>
    <col min="12816" max="12816" width="16.125" customWidth="1"/>
    <col min="13059" max="13059" width="4.125" customWidth="1"/>
    <col min="13060" max="13060" width="2.875" customWidth="1"/>
    <col min="13061" max="13066" width="7.625" customWidth="1"/>
    <col min="13067" max="13067" width="4.75" customWidth="1"/>
    <col min="13068" max="13068" width="5" customWidth="1"/>
    <col min="13069" max="13069" width="5.625" customWidth="1"/>
    <col min="13070" max="13070" width="10.375" customWidth="1"/>
    <col min="13072" max="13072" width="16.125" customWidth="1"/>
    <col min="13315" max="13315" width="4.125" customWidth="1"/>
    <col min="13316" max="13316" width="2.875" customWidth="1"/>
    <col min="13317" max="13322" width="7.625" customWidth="1"/>
    <col min="13323" max="13323" width="4.75" customWidth="1"/>
    <col min="13324" max="13324" width="5" customWidth="1"/>
    <col min="13325" max="13325" width="5.625" customWidth="1"/>
    <col min="13326" max="13326" width="10.375" customWidth="1"/>
    <col min="13328" max="13328" width="16.125" customWidth="1"/>
    <col min="13571" max="13571" width="4.125" customWidth="1"/>
    <col min="13572" max="13572" width="2.875" customWidth="1"/>
    <col min="13573" max="13578" width="7.625" customWidth="1"/>
    <col min="13579" max="13579" width="4.75" customWidth="1"/>
    <col min="13580" max="13580" width="5" customWidth="1"/>
    <col min="13581" max="13581" width="5.625" customWidth="1"/>
    <col min="13582" max="13582" width="10.375" customWidth="1"/>
    <col min="13584" max="13584" width="16.125" customWidth="1"/>
    <col min="13827" max="13827" width="4.125" customWidth="1"/>
    <col min="13828" max="13828" width="2.875" customWidth="1"/>
    <col min="13829" max="13834" width="7.625" customWidth="1"/>
    <col min="13835" max="13835" width="4.75" customWidth="1"/>
    <col min="13836" max="13836" width="5" customWidth="1"/>
    <col min="13837" max="13837" width="5.625" customWidth="1"/>
    <col min="13838" max="13838" width="10.375" customWidth="1"/>
    <col min="13840" max="13840" width="16.125" customWidth="1"/>
    <col min="14083" max="14083" width="4.125" customWidth="1"/>
    <col min="14084" max="14084" width="2.875" customWidth="1"/>
    <col min="14085" max="14090" width="7.625" customWidth="1"/>
    <col min="14091" max="14091" width="4.75" customWidth="1"/>
    <col min="14092" max="14092" width="5" customWidth="1"/>
    <col min="14093" max="14093" width="5.625" customWidth="1"/>
    <col min="14094" max="14094" width="10.375" customWidth="1"/>
    <col min="14096" max="14096" width="16.125" customWidth="1"/>
    <col min="14339" max="14339" width="4.125" customWidth="1"/>
    <col min="14340" max="14340" width="2.875" customWidth="1"/>
    <col min="14341" max="14346" width="7.625" customWidth="1"/>
    <col min="14347" max="14347" width="4.75" customWidth="1"/>
    <col min="14348" max="14348" width="5" customWidth="1"/>
    <col min="14349" max="14349" width="5.625" customWidth="1"/>
    <col min="14350" max="14350" width="10.375" customWidth="1"/>
    <col min="14352" max="14352" width="16.125" customWidth="1"/>
    <col min="14595" max="14595" width="4.125" customWidth="1"/>
    <col min="14596" max="14596" width="2.875" customWidth="1"/>
    <col min="14597" max="14602" width="7.625" customWidth="1"/>
    <col min="14603" max="14603" width="4.75" customWidth="1"/>
    <col min="14604" max="14604" width="5" customWidth="1"/>
    <col min="14605" max="14605" width="5.625" customWidth="1"/>
    <col min="14606" max="14606" width="10.375" customWidth="1"/>
    <col min="14608" max="14608" width="16.125" customWidth="1"/>
    <col min="14851" max="14851" width="4.125" customWidth="1"/>
    <col min="14852" max="14852" width="2.875" customWidth="1"/>
    <col min="14853" max="14858" width="7.625" customWidth="1"/>
    <col min="14859" max="14859" width="4.75" customWidth="1"/>
    <col min="14860" max="14860" width="5" customWidth="1"/>
    <col min="14861" max="14861" width="5.625" customWidth="1"/>
    <col min="14862" max="14862" width="10.375" customWidth="1"/>
    <col min="14864" max="14864" width="16.125" customWidth="1"/>
    <col min="15107" max="15107" width="4.125" customWidth="1"/>
    <col min="15108" max="15108" width="2.875" customWidth="1"/>
    <col min="15109" max="15114" width="7.625" customWidth="1"/>
    <col min="15115" max="15115" width="4.75" customWidth="1"/>
    <col min="15116" max="15116" width="5" customWidth="1"/>
    <col min="15117" max="15117" width="5.625" customWidth="1"/>
    <col min="15118" max="15118" width="10.375" customWidth="1"/>
    <col min="15120" max="15120" width="16.125" customWidth="1"/>
    <col min="15363" max="15363" width="4.125" customWidth="1"/>
    <col min="15364" max="15364" width="2.875" customWidth="1"/>
    <col min="15365" max="15370" width="7.625" customWidth="1"/>
    <col min="15371" max="15371" width="4.75" customWidth="1"/>
    <col min="15372" max="15372" width="5" customWidth="1"/>
    <col min="15373" max="15373" width="5.625" customWidth="1"/>
    <col min="15374" max="15374" width="10.375" customWidth="1"/>
    <col min="15376" max="15376" width="16.125" customWidth="1"/>
    <col min="15619" max="15619" width="4.125" customWidth="1"/>
    <col min="15620" max="15620" width="2.875" customWidth="1"/>
    <col min="15621" max="15626" width="7.625" customWidth="1"/>
    <col min="15627" max="15627" width="4.75" customWidth="1"/>
    <col min="15628" max="15628" width="5" customWidth="1"/>
    <col min="15629" max="15629" width="5.625" customWidth="1"/>
    <col min="15630" max="15630" width="10.375" customWidth="1"/>
    <col min="15632" max="15632" width="16.125" customWidth="1"/>
    <col min="15875" max="15875" width="4.125" customWidth="1"/>
    <col min="15876" max="15876" width="2.875" customWidth="1"/>
    <col min="15877" max="15882" width="7.625" customWidth="1"/>
    <col min="15883" max="15883" width="4.75" customWidth="1"/>
    <col min="15884" max="15884" width="5" customWidth="1"/>
    <col min="15885" max="15885" width="5.625" customWidth="1"/>
    <col min="15886" max="15886" width="10.375" customWidth="1"/>
    <col min="15888" max="15888" width="16.125" customWidth="1"/>
    <col min="16131" max="16131" width="4.125" customWidth="1"/>
    <col min="16132" max="16132" width="2.875" customWidth="1"/>
    <col min="16133" max="16138" width="7.625" customWidth="1"/>
    <col min="16139" max="16139" width="4.75" customWidth="1"/>
    <col min="16140" max="16140" width="5" customWidth="1"/>
    <col min="16141" max="16141" width="5.625" customWidth="1"/>
    <col min="16142" max="16142" width="10.375" customWidth="1"/>
    <col min="16144" max="16144" width="16.125" customWidth="1"/>
  </cols>
  <sheetData>
    <row r="1" spans="1:23" ht="24.75" thickBot="1">
      <c r="A1" s="90" t="s">
        <v>170</v>
      </c>
      <c r="B1" s="91"/>
      <c r="C1" s="91"/>
      <c r="D1" s="91"/>
      <c r="E1" s="91"/>
      <c r="F1" s="91"/>
      <c r="G1" s="90" t="s">
        <v>64</v>
      </c>
      <c r="H1" s="91"/>
      <c r="I1" s="91"/>
      <c r="J1" s="2"/>
      <c r="K1" s="2"/>
      <c r="P1" s="19"/>
      <c r="U1" s="27" t="s">
        <v>24</v>
      </c>
    </row>
    <row r="2" spans="1:23" ht="15" thickBot="1">
      <c r="A2" s="3"/>
      <c r="B2" s="1"/>
      <c r="C2" s="1"/>
      <c r="D2" s="1"/>
      <c r="E2" s="1"/>
      <c r="F2" s="1"/>
      <c r="G2" s="3"/>
      <c r="H2" s="1"/>
      <c r="I2" s="1"/>
      <c r="J2" s="1"/>
      <c r="U2" s="63">
        <f>U4*12</f>
        <v>2400000</v>
      </c>
    </row>
    <row r="3" spans="1:23">
      <c r="B3" t="s">
        <v>0</v>
      </c>
      <c r="C3" s="4" t="s">
        <v>150</v>
      </c>
      <c r="D3" s="4"/>
      <c r="E3" s="401">
        <f>基本情報等入力シート!C19</f>
        <v>0</v>
      </c>
      <c r="F3" s="401"/>
      <c r="G3" s="401"/>
      <c r="H3" s="23"/>
      <c r="I3" s="23"/>
      <c r="J3" s="23"/>
      <c r="K3" s="418"/>
      <c r="L3" s="418"/>
      <c r="U3" s="27" t="s">
        <v>23</v>
      </c>
    </row>
    <row r="4" spans="1:23" ht="14.25" thickBot="1">
      <c r="U4" s="63">
        <v>200000</v>
      </c>
      <c r="V4" t="s">
        <v>29</v>
      </c>
    </row>
    <row r="5" spans="1:23">
      <c r="U5" s="27" t="s">
        <v>19</v>
      </c>
    </row>
    <row r="6" spans="1:23" ht="14.25" thickBot="1">
      <c r="U6" s="63">
        <v>500</v>
      </c>
      <c r="V6" t="s">
        <v>30</v>
      </c>
    </row>
    <row r="7" spans="1:23">
      <c r="U7" s="31" t="s">
        <v>105</v>
      </c>
    </row>
    <row r="8" spans="1:23" ht="14.25" thickBot="1">
      <c r="U8" s="147">
        <v>12</v>
      </c>
      <c r="V8" t="s">
        <v>106</v>
      </c>
    </row>
    <row r="9" spans="1:23">
      <c r="U9" s="31" t="s">
        <v>26</v>
      </c>
    </row>
    <row r="10" spans="1:23" ht="14.25" thickBot="1">
      <c r="U10" s="148">
        <v>252</v>
      </c>
      <c r="V10" t="s">
        <v>31</v>
      </c>
    </row>
    <row r="11" spans="1:23">
      <c r="A11" s="131" t="s">
        <v>153</v>
      </c>
      <c r="B11" s="131"/>
      <c r="C11" s="131"/>
      <c r="D11" s="4"/>
      <c r="E11" s="4"/>
      <c r="F11" s="4"/>
      <c r="G11" s="4"/>
      <c r="H11" s="4"/>
      <c r="I11" s="1"/>
      <c r="J11" s="1"/>
      <c r="K11" s="1"/>
      <c r="L11" s="1"/>
      <c r="M11" s="1"/>
      <c r="U11" s="27" t="s">
        <v>25</v>
      </c>
    </row>
    <row r="12" spans="1:23" ht="14.25" thickBot="1">
      <c r="A12" s="129" t="s">
        <v>151</v>
      </c>
      <c r="B12" s="129"/>
      <c r="C12" s="129"/>
      <c r="D12" s="129"/>
      <c r="E12" s="5"/>
      <c r="F12" s="5"/>
      <c r="G12" s="5"/>
      <c r="H12" s="5"/>
      <c r="I12" s="1"/>
      <c r="J12" s="1"/>
      <c r="K12" s="1"/>
      <c r="L12" s="1"/>
      <c r="M12" s="1"/>
      <c r="U12" s="149">
        <v>8</v>
      </c>
      <c r="V12" t="s">
        <v>27</v>
      </c>
    </row>
    <row r="13" spans="1:23" ht="14.25" thickBot="1"/>
    <row r="14" spans="1:23">
      <c r="A14" s="131" t="s">
        <v>152</v>
      </c>
      <c r="B14" s="131"/>
      <c r="C14" s="131"/>
      <c r="D14" s="131"/>
      <c r="E14" s="131"/>
      <c r="F14" s="136"/>
      <c r="G14" s="136"/>
      <c r="H14" s="136"/>
      <c r="I14" s="136"/>
      <c r="J14" s="1"/>
      <c r="M14" s="4" t="s">
        <v>42</v>
      </c>
      <c r="N14" s="4"/>
      <c r="O14" s="401" t="s">
        <v>41</v>
      </c>
      <c r="P14" s="401"/>
      <c r="U14" s="27" t="s">
        <v>16</v>
      </c>
      <c r="V14" s="294"/>
      <c r="W14" s="1"/>
    </row>
    <row r="15" spans="1:23" ht="17.25" customHeight="1" thickBot="1">
      <c r="A15" s="138" t="s">
        <v>203</v>
      </c>
      <c r="B15" s="138"/>
      <c r="C15" s="138"/>
      <c r="D15" s="7"/>
      <c r="E15" s="137"/>
      <c r="F15" s="137"/>
      <c r="G15" s="137"/>
      <c r="H15" s="137"/>
      <c r="I15" s="137"/>
      <c r="J15" s="7"/>
      <c r="K15" s="7"/>
      <c r="L15" s="7"/>
      <c r="M15" s="7"/>
      <c r="N15" s="6" t="s">
        <v>3</v>
      </c>
      <c r="O15" s="394" t="s">
        <v>204</v>
      </c>
      <c r="P15" s="394"/>
      <c r="U15" s="63">
        <f>ROUNDDOWN(U2/U10/U12,0)</f>
        <v>1190</v>
      </c>
      <c r="V15" s="293" t="s">
        <v>110</v>
      </c>
      <c r="W15" s="295"/>
    </row>
    <row r="16" spans="1:23" ht="14.25" thickBot="1">
      <c r="A16" s="23"/>
      <c r="B16" s="23"/>
      <c r="C16" s="130"/>
      <c r="D16" s="23"/>
      <c r="V16" s="2"/>
      <c r="W16" s="24" t="s">
        <v>28</v>
      </c>
    </row>
    <row r="17" spans="1:23" ht="39.75" customHeight="1">
      <c r="A17" s="402" t="s">
        <v>4</v>
      </c>
      <c r="B17" s="356" t="s">
        <v>5</v>
      </c>
      <c r="C17" s="350" t="s">
        <v>20</v>
      </c>
      <c r="D17" s="404" t="s">
        <v>6</v>
      </c>
      <c r="E17" s="405"/>
      <c r="F17" s="405"/>
      <c r="G17" s="405"/>
      <c r="H17" s="339" t="s">
        <v>73</v>
      </c>
      <c r="I17" s="341" t="s">
        <v>18</v>
      </c>
      <c r="J17" s="343" t="s">
        <v>17</v>
      </c>
      <c r="K17" s="406" t="s">
        <v>43</v>
      </c>
      <c r="L17" s="407"/>
      <c r="M17" s="407"/>
      <c r="N17" s="407"/>
      <c r="O17" s="407"/>
      <c r="P17" s="408"/>
      <c r="Q17" s="30" t="s">
        <v>21</v>
      </c>
      <c r="R17" s="350" t="s">
        <v>158</v>
      </c>
      <c r="S17" s="135"/>
      <c r="U17" s="350" t="s">
        <v>176</v>
      </c>
      <c r="V17" s="350" t="s">
        <v>177</v>
      </c>
      <c r="W17" s="350" t="s">
        <v>198</v>
      </c>
    </row>
    <row r="18" spans="1:23" ht="22.5" customHeight="1" thickBot="1">
      <c r="A18" s="403"/>
      <c r="B18" s="357"/>
      <c r="C18" s="396"/>
      <c r="D18" s="39" t="s">
        <v>8</v>
      </c>
      <c r="E18" s="40" t="s">
        <v>9</v>
      </c>
      <c r="F18" s="41" t="s">
        <v>10</v>
      </c>
      <c r="G18" s="42" t="s">
        <v>11</v>
      </c>
      <c r="H18" s="395"/>
      <c r="I18" s="410"/>
      <c r="J18" s="412"/>
      <c r="K18" s="409"/>
      <c r="L18" s="410"/>
      <c r="M18" s="410"/>
      <c r="N18" s="410"/>
      <c r="O18" s="410"/>
      <c r="P18" s="411"/>
      <c r="Q18" s="28"/>
      <c r="R18" s="396"/>
      <c r="S18" s="139"/>
      <c r="T18" s="8"/>
      <c r="U18" s="393"/>
      <c r="V18" s="393"/>
      <c r="W18" s="393"/>
    </row>
    <row r="19" spans="1:23" ht="23.1" customHeight="1" thickTop="1">
      <c r="A19" s="43">
        <v>45536</v>
      </c>
      <c r="B19" s="276">
        <f>A19</f>
        <v>45536</v>
      </c>
      <c r="C19" s="74" t="s">
        <v>33</v>
      </c>
      <c r="D19" s="48"/>
      <c r="E19" s="49">
        <v>0.5</v>
      </c>
      <c r="F19" s="50">
        <v>0.625</v>
      </c>
      <c r="G19" s="49">
        <v>0.70833333333333337</v>
      </c>
      <c r="H19" s="51">
        <v>2.0833333333333332E-2</v>
      </c>
      <c r="I19" s="94">
        <f>(E19-D19)+(G19-F19)-H19</f>
        <v>0.5625</v>
      </c>
      <c r="J19" s="76">
        <f>ROUNDDOWN(ROUND(I19*24*60,1)/60,2)</f>
        <v>13.5</v>
      </c>
      <c r="K19" s="413" t="s">
        <v>168</v>
      </c>
      <c r="L19" s="414"/>
      <c r="M19" s="414"/>
      <c r="N19" s="414"/>
      <c r="O19" s="414"/>
      <c r="P19" s="415"/>
      <c r="Q19" s="29">
        <f>COUNTIF(C19,C$52)</f>
        <v>1</v>
      </c>
      <c r="R19" s="105" t="s">
        <v>167</v>
      </c>
      <c r="S19" s="132">
        <f>IF(OR(C19="2,通勤（除外）",C19="4,休日"),0,1)</f>
        <v>1</v>
      </c>
      <c r="T19" s="134"/>
      <c r="U19" s="32">
        <f t="shared" ref="U19:U49" si="0">ROUNDDOWN($U$15*J19,0)</f>
        <v>16065</v>
      </c>
      <c r="V19" s="32">
        <f t="shared" ref="V19:V49" si="1">ROUNDDOWN($U$6*Q19,0)</f>
        <v>500</v>
      </c>
      <c r="W19" s="33">
        <f t="shared" ref="W19:W49" si="2">SUM(V19:V19)</f>
        <v>500</v>
      </c>
    </row>
    <row r="20" spans="1:23" ht="23.1" customHeight="1">
      <c r="A20" s="43">
        <v>45537</v>
      </c>
      <c r="B20" s="277">
        <f>A20</f>
        <v>45537</v>
      </c>
      <c r="C20" s="25" t="s">
        <v>34</v>
      </c>
      <c r="D20" s="9"/>
      <c r="E20" s="10"/>
      <c r="F20" s="11"/>
      <c r="G20" s="12"/>
      <c r="H20" s="13"/>
      <c r="I20" s="95">
        <f>(E20-D20)+(G20-F20)-H20</f>
        <v>0</v>
      </c>
      <c r="J20" s="77">
        <f t="shared" ref="J20:J49" si="3">ROUNDDOWN(ROUND(I20*24*60,1)/60,2)</f>
        <v>0</v>
      </c>
      <c r="K20" s="322" t="s">
        <v>75</v>
      </c>
      <c r="L20" s="391"/>
      <c r="M20" s="391"/>
      <c r="N20" s="391"/>
      <c r="O20" s="391"/>
      <c r="P20" s="392"/>
      <c r="Q20" s="29">
        <f t="shared" ref="Q20:Q49" si="4">COUNTIF(C20,C$52)</f>
        <v>0</v>
      </c>
      <c r="R20" s="106"/>
      <c r="S20" s="132">
        <f t="shared" ref="S20:S49" si="5">IF(OR(C20="2,通勤（除外）",C20="4,休日"),0,1)</f>
        <v>0</v>
      </c>
      <c r="T20" s="8"/>
      <c r="U20" s="34">
        <f t="shared" si="0"/>
        <v>0</v>
      </c>
      <c r="V20" s="34">
        <f t="shared" si="1"/>
        <v>0</v>
      </c>
      <c r="W20" s="35">
        <f t="shared" si="2"/>
        <v>0</v>
      </c>
    </row>
    <row r="21" spans="1:23" ht="23.1" customHeight="1">
      <c r="A21" s="43">
        <v>45538</v>
      </c>
      <c r="B21" s="277">
        <f t="shared" ref="B21:B48" si="6">A21</f>
        <v>45538</v>
      </c>
      <c r="C21" s="25" t="s">
        <v>33</v>
      </c>
      <c r="D21" s="16">
        <v>0.375</v>
      </c>
      <c r="E21" s="12">
        <v>0.5</v>
      </c>
      <c r="F21" s="11">
        <v>0.54166666666666663</v>
      </c>
      <c r="G21" s="12">
        <v>0.75</v>
      </c>
      <c r="H21" s="13">
        <v>0.16666666666666666</v>
      </c>
      <c r="I21" s="95">
        <f>(E21-D21)+(G21-F21)-H21</f>
        <v>0.16666666666666671</v>
      </c>
      <c r="J21" s="77">
        <f>ROUNDDOWN(ROUND(I21*24*60,1)/60,2)</f>
        <v>4</v>
      </c>
      <c r="K21" s="322" t="s">
        <v>76</v>
      </c>
      <c r="L21" s="391"/>
      <c r="M21" s="391"/>
      <c r="N21" s="391"/>
      <c r="O21" s="391"/>
      <c r="P21" s="392"/>
      <c r="Q21" s="29">
        <f t="shared" si="4"/>
        <v>1</v>
      </c>
      <c r="R21" s="107"/>
      <c r="S21" s="132">
        <f t="shared" si="5"/>
        <v>1</v>
      </c>
      <c r="T21" s="8"/>
      <c r="U21" s="34">
        <f t="shared" si="0"/>
        <v>4760</v>
      </c>
      <c r="V21" s="34">
        <f t="shared" si="1"/>
        <v>500</v>
      </c>
      <c r="W21" s="35">
        <f t="shared" si="2"/>
        <v>500</v>
      </c>
    </row>
    <row r="22" spans="1:23" ht="23.1" customHeight="1">
      <c r="A22" s="43">
        <v>45539</v>
      </c>
      <c r="B22" s="277">
        <f t="shared" si="6"/>
        <v>45539</v>
      </c>
      <c r="C22" s="25" t="s">
        <v>34</v>
      </c>
      <c r="D22" s="16"/>
      <c r="E22" s="12"/>
      <c r="F22" s="11"/>
      <c r="G22" s="12"/>
      <c r="H22" s="15"/>
      <c r="I22" s="95">
        <f t="shared" ref="I22:I49" si="7">(E22-D22)+(G22-F22)-H22</f>
        <v>0</v>
      </c>
      <c r="J22" s="77">
        <f t="shared" si="3"/>
        <v>0</v>
      </c>
      <c r="K22" s="322" t="s">
        <v>77</v>
      </c>
      <c r="L22" s="391"/>
      <c r="M22" s="391"/>
      <c r="N22" s="391"/>
      <c r="O22" s="391"/>
      <c r="P22" s="392"/>
      <c r="Q22" s="29">
        <f t="shared" si="4"/>
        <v>0</v>
      </c>
      <c r="R22" s="107"/>
      <c r="S22" s="132">
        <f t="shared" si="5"/>
        <v>0</v>
      </c>
      <c r="T22" s="8"/>
      <c r="U22" s="34">
        <f t="shared" si="0"/>
        <v>0</v>
      </c>
      <c r="V22" s="34">
        <f t="shared" si="1"/>
        <v>0</v>
      </c>
      <c r="W22" s="35">
        <f t="shared" si="2"/>
        <v>0</v>
      </c>
    </row>
    <row r="23" spans="1:23" ht="23.1" customHeight="1">
      <c r="A23" s="43">
        <v>45540</v>
      </c>
      <c r="B23" s="277">
        <f t="shared" si="6"/>
        <v>45540</v>
      </c>
      <c r="C23" s="25" t="s">
        <v>33</v>
      </c>
      <c r="D23" s="16">
        <v>0.375</v>
      </c>
      <c r="E23" s="12">
        <v>0.5</v>
      </c>
      <c r="F23" s="11">
        <v>0.54166666666666663</v>
      </c>
      <c r="G23" s="12">
        <v>0.875</v>
      </c>
      <c r="H23" s="13">
        <v>0.45833333333333331</v>
      </c>
      <c r="I23" s="95">
        <f t="shared" si="7"/>
        <v>0</v>
      </c>
      <c r="J23" s="77">
        <f t="shared" si="3"/>
        <v>0</v>
      </c>
      <c r="K23" s="322" t="s">
        <v>78</v>
      </c>
      <c r="L23" s="391"/>
      <c r="M23" s="391"/>
      <c r="N23" s="391"/>
      <c r="O23" s="391"/>
      <c r="P23" s="392"/>
      <c r="Q23" s="29">
        <f t="shared" si="4"/>
        <v>1</v>
      </c>
      <c r="R23" s="107"/>
      <c r="S23" s="132">
        <f t="shared" si="5"/>
        <v>1</v>
      </c>
      <c r="T23" s="8"/>
      <c r="U23" s="34">
        <f t="shared" si="0"/>
        <v>0</v>
      </c>
      <c r="V23" s="34">
        <f t="shared" si="1"/>
        <v>500</v>
      </c>
      <c r="W23" s="35">
        <f t="shared" si="2"/>
        <v>500</v>
      </c>
    </row>
    <row r="24" spans="1:23" ht="23.1" customHeight="1">
      <c r="A24" s="43">
        <v>45541</v>
      </c>
      <c r="B24" s="277">
        <f t="shared" si="6"/>
        <v>45541</v>
      </c>
      <c r="C24" s="25" t="s">
        <v>33</v>
      </c>
      <c r="D24" s="16">
        <v>0.25</v>
      </c>
      <c r="E24" s="12">
        <v>0.5</v>
      </c>
      <c r="F24" s="11">
        <v>0.54166666666666663</v>
      </c>
      <c r="G24" s="12">
        <v>0.91666666666666663</v>
      </c>
      <c r="H24" s="15"/>
      <c r="I24" s="95">
        <f t="shared" si="7"/>
        <v>0.625</v>
      </c>
      <c r="J24" s="77">
        <f t="shared" si="3"/>
        <v>15</v>
      </c>
      <c r="K24" s="322" t="s">
        <v>79</v>
      </c>
      <c r="L24" s="391"/>
      <c r="M24" s="391"/>
      <c r="N24" s="391"/>
      <c r="O24" s="391"/>
      <c r="P24" s="392"/>
      <c r="Q24" s="29">
        <f t="shared" si="4"/>
        <v>1</v>
      </c>
      <c r="R24" s="107"/>
      <c r="S24" s="132">
        <f t="shared" si="5"/>
        <v>1</v>
      </c>
      <c r="T24" s="8"/>
      <c r="U24" s="34">
        <f t="shared" si="0"/>
        <v>17850</v>
      </c>
      <c r="V24" s="34">
        <f t="shared" si="1"/>
        <v>500</v>
      </c>
      <c r="W24" s="35">
        <f t="shared" si="2"/>
        <v>500</v>
      </c>
    </row>
    <row r="25" spans="1:23" ht="23.1" customHeight="1">
      <c r="A25" s="43">
        <v>45542</v>
      </c>
      <c r="B25" s="277">
        <f t="shared" si="6"/>
        <v>45542</v>
      </c>
      <c r="C25" s="25" t="s">
        <v>34</v>
      </c>
      <c r="D25" s="16"/>
      <c r="E25" s="12"/>
      <c r="F25" s="11"/>
      <c r="G25" s="12"/>
      <c r="H25" s="15"/>
      <c r="I25" s="95">
        <f t="shared" si="7"/>
        <v>0</v>
      </c>
      <c r="J25" s="77">
        <f t="shared" si="3"/>
        <v>0</v>
      </c>
      <c r="K25" s="322" t="s">
        <v>80</v>
      </c>
      <c r="L25" s="391"/>
      <c r="M25" s="391"/>
      <c r="N25" s="391"/>
      <c r="O25" s="391"/>
      <c r="P25" s="392"/>
      <c r="Q25" s="29">
        <f t="shared" si="4"/>
        <v>0</v>
      </c>
      <c r="R25" s="107"/>
      <c r="S25" s="132">
        <f t="shared" si="5"/>
        <v>0</v>
      </c>
      <c r="T25" s="8"/>
      <c r="U25" s="34">
        <f t="shared" si="0"/>
        <v>0</v>
      </c>
      <c r="V25" s="34">
        <f t="shared" si="1"/>
        <v>0</v>
      </c>
      <c r="W25" s="35">
        <f t="shared" si="2"/>
        <v>0</v>
      </c>
    </row>
    <row r="26" spans="1:23" ht="23.1" customHeight="1">
      <c r="A26" s="43">
        <v>45543</v>
      </c>
      <c r="B26" s="277">
        <f t="shared" si="6"/>
        <v>45543</v>
      </c>
      <c r="C26" s="25" t="s">
        <v>33</v>
      </c>
      <c r="D26" s="16">
        <v>0.375</v>
      </c>
      <c r="E26" s="12">
        <v>0.5</v>
      </c>
      <c r="F26" s="11">
        <v>0.54166666666666663</v>
      </c>
      <c r="G26" s="12">
        <v>0.95833333333333337</v>
      </c>
      <c r="H26" s="13">
        <v>0.41666666666666669</v>
      </c>
      <c r="I26" s="95">
        <f t="shared" si="7"/>
        <v>0.12500000000000006</v>
      </c>
      <c r="J26" s="77">
        <f t="shared" si="3"/>
        <v>3</v>
      </c>
      <c r="K26" s="322" t="s">
        <v>81</v>
      </c>
      <c r="L26" s="391"/>
      <c r="M26" s="391"/>
      <c r="N26" s="391"/>
      <c r="O26" s="391"/>
      <c r="P26" s="392"/>
      <c r="Q26" s="29">
        <f t="shared" si="4"/>
        <v>1</v>
      </c>
      <c r="R26" s="107"/>
      <c r="S26" s="132">
        <f t="shared" si="5"/>
        <v>1</v>
      </c>
      <c r="T26" s="8"/>
      <c r="U26" s="34">
        <f t="shared" si="0"/>
        <v>3570</v>
      </c>
      <c r="V26" s="34">
        <f t="shared" si="1"/>
        <v>500</v>
      </c>
      <c r="W26" s="35">
        <f t="shared" si="2"/>
        <v>500</v>
      </c>
    </row>
    <row r="27" spans="1:23" ht="23.1" customHeight="1">
      <c r="A27" s="43">
        <v>45544</v>
      </c>
      <c r="B27" s="277">
        <f t="shared" si="6"/>
        <v>45544</v>
      </c>
      <c r="C27" s="25" t="s">
        <v>34</v>
      </c>
      <c r="D27" s="16"/>
      <c r="E27" s="12"/>
      <c r="F27" s="11"/>
      <c r="G27" s="12"/>
      <c r="H27" s="15"/>
      <c r="I27" s="95">
        <f t="shared" si="7"/>
        <v>0</v>
      </c>
      <c r="J27" s="77">
        <f t="shared" si="3"/>
        <v>0</v>
      </c>
      <c r="K27" s="322" t="s">
        <v>82</v>
      </c>
      <c r="L27" s="391"/>
      <c r="M27" s="391"/>
      <c r="N27" s="391"/>
      <c r="O27" s="391"/>
      <c r="P27" s="392"/>
      <c r="Q27" s="29">
        <f t="shared" si="4"/>
        <v>0</v>
      </c>
      <c r="R27" s="107"/>
      <c r="S27" s="132">
        <f t="shared" si="5"/>
        <v>0</v>
      </c>
      <c r="T27" s="8"/>
      <c r="U27" s="34">
        <f t="shared" si="0"/>
        <v>0</v>
      </c>
      <c r="V27" s="34">
        <f t="shared" si="1"/>
        <v>0</v>
      </c>
      <c r="W27" s="35">
        <f t="shared" si="2"/>
        <v>0</v>
      </c>
    </row>
    <row r="28" spans="1:23" ht="23.1" customHeight="1">
      <c r="A28" s="43">
        <v>45545</v>
      </c>
      <c r="B28" s="277">
        <f t="shared" si="6"/>
        <v>45545</v>
      </c>
      <c r="C28" s="25" t="s">
        <v>36</v>
      </c>
      <c r="D28" s="9"/>
      <c r="E28" s="10"/>
      <c r="F28" s="11"/>
      <c r="G28" s="12"/>
      <c r="H28" s="15"/>
      <c r="I28" s="95">
        <f t="shared" si="7"/>
        <v>0</v>
      </c>
      <c r="J28" s="77">
        <f t="shared" si="3"/>
        <v>0</v>
      </c>
      <c r="K28" s="322" t="s">
        <v>75</v>
      </c>
      <c r="L28" s="391"/>
      <c r="M28" s="391"/>
      <c r="N28" s="391"/>
      <c r="O28" s="391"/>
      <c r="P28" s="392"/>
      <c r="Q28" s="29">
        <f t="shared" si="4"/>
        <v>0</v>
      </c>
      <c r="R28" s="107"/>
      <c r="S28" s="132">
        <f t="shared" si="5"/>
        <v>0</v>
      </c>
      <c r="T28" s="8"/>
      <c r="U28" s="34">
        <f t="shared" si="0"/>
        <v>0</v>
      </c>
      <c r="V28" s="34">
        <f t="shared" si="1"/>
        <v>0</v>
      </c>
      <c r="W28" s="35">
        <f t="shared" si="2"/>
        <v>0</v>
      </c>
    </row>
    <row r="29" spans="1:23" ht="23.1" customHeight="1">
      <c r="A29" s="43">
        <v>45546</v>
      </c>
      <c r="B29" s="277">
        <f t="shared" si="6"/>
        <v>45546</v>
      </c>
      <c r="C29" s="25" t="s">
        <v>33</v>
      </c>
      <c r="D29" s="16">
        <v>0.375</v>
      </c>
      <c r="E29" s="12">
        <v>0.5</v>
      </c>
      <c r="F29" s="11">
        <v>0.54166666666666663</v>
      </c>
      <c r="G29" s="12">
        <v>0.75</v>
      </c>
      <c r="H29" s="15"/>
      <c r="I29" s="95">
        <f t="shared" si="7"/>
        <v>0.33333333333333337</v>
      </c>
      <c r="J29" s="77">
        <f t="shared" si="3"/>
        <v>8</v>
      </c>
      <c r="K29" s="322" t="s">
        <v>83</v>
      </c>
      <c r="L29" s="391"/>
      <c r="M29" s="391"/>
      <c r="N29" s="391"/>
      <c r="O29" s="391"/>
      <c r="P29" s="392"/>
      <c r="Q29" s="29">
        <f t="shared" si="4"/>
        <v>1</v>
      </c>
      <c r="R29" s="107"/>
      <c r="S29" s="132">
        <f t="shared" si="5"/>
        <v>1</v>
      </c>
      <c r="T29" s="8"/>
      <c r="U29" s="34">
        <f t="shared" si="0"/>
        <v>9520</v>
      </c>
      <c r="V29" s="34">
        <f t="shared" si="1"/>
        <v>500</v>
      </c>
      <c r="W29" s="35">
        <f t="shared" si="2"/>
        <v>500</v>
      </c>
    </row>
    <row r="30" spans="1:23" ht="23.1" customHeight="1">
      <c r="A30" s="43">
        <v>45547</v>
      </c>
      <c r="B30" s="277">
        <f t="shared" si="6"/>
        <v>45547</v>
      </c>
      <c r="C30" s="25" t="s">
        <v>33</v>
      </c>
      <c r="D30" s="16">
        <v>0.375</v>
      </c>
      <c r="E30" s="12">
        <v>0.5</v>
      </c>
      <c r="F30" s="11">
        <v>0.54166666666666663</v>
      </c>
      <c r="G30" s="12">
        <v>0.75</v>
      </c>
      <c r="H30" s="15"/>
      <c r="I30" s="95">
        <f t="shared" si="7"/>
        <v>0.33333333333333337</v>
      </c>
      <c r="J30" s="77">
        <f t="shared" si="3"/>
        <v>8</v>
      </c>
      <c r="K30" s="322" t="s">
        <v>84</v>
      </c>
      <c r="L30" s="391"/>
      <c r="M30" s="391"/>
      <c r="N30" s="391"/>
      <c r="O30" s="391"/>
      <c r="P30" s="392"/>
      <c r="Q30" s="29">
        <f t="shared" si="4"/>
        <v>1</v>
      </c>
      <c r="R30" s="107"/>
      <c r="S30" s="132">
        <f t="shared" si="5"/>
        <v>1</v>
      </c>
      <c r="T30" s="8"/>
      <c r="U30" s="34">
        <f t="shared" si="0"/>
        <v>9520</v>
      </c>
      <c r="V30" s="34">
        <f t="shared" si="1"/>
        <v>500</v>
      </c>
      <c r="W30" s="35">
        <f t="shared" si="2"/>
        <v>500</v>
      </c>
    </row>
    <row r="31" spans="1:23" ht="23.1" customHeight="1">
      <c r="A31" s="43">
        <v>45548</v>
      </c>
      <c r="B31" s="277">
        <f t="shared" si="6"/>
        <v>45548</v>
      </c>
      <c r="C31" s="25" t="s">
        <v>34</v>
      </c>
      <c r="D31" s="16"/>
      <c r="E31" s="12"/>
      <c r="F31" s="11"/>
      <c r="G31" s="12"/>
      <c r="H31" s="13"/>
      <c r="I31" s="95">
        <f t="shared" si="7"/>
        <v>0</v>
      </c>
      <c r="J31" s="77">
        <f t="shared" si="3"/>
        <v>0</v>
      </c>
      <c r="K31" s="322" t="s">
        <v>77</v>
      </c>
      <c r="L31" s="391"/>
      <c r="M31" s="391"/>
      <c r="N31" s="391"/>
      <c r="O31" s="391"/>
      <c r="P31" s="392"/>
      <c r="Q31" s="29">
        <f t="shared" si="4"/>
        <v>0</v>
      </c>
      <c r="R31" s="107"/>
      <c r="S31" s="132">
        <f t="shared" si="5"/>
        <v>0</v>
      </c>
      <c r="T31" s="8"/>
      <c r="U31" s="34">
        <f t="shared" si="0"/>
        <v>0</v>
      </c>
      <c r="V31" s="34">
        <f t="shared" si="1"/>
        <v>0</v>
      </c>
      <c r="W31" s="35">
        <f t="shared" si="2"/>
        <v>0</v>
      </c>
    </row>
    <row r="32" spans="1:23" ht="23.1" customHeight="1">
      <c r="A32" s="43">
        <v>45549</v>
      </c>
      <c r="B32" s="277">
        <f t="shared" si="6"/>
        <v>45549</v>
      </c>
      <c r="C32" s="25" t="s">
        <v>33</v>
      </c>
      <c r="D32" s="16">
        <v>0.375</v>
      </c>
      <c r="E32" s="12">
        <v>0.5</v>
      </c>
      <c r="F32" s="11">
        <v>0.54166666666666663</v>
      </c>
      <c r="G32" s="12">
        <v>0.75</v>
      </c>
      <c r="H32" s="15"/>
      <c r="I32" s="95">
        <f t="shared" si="7"/>
        <v>0.33333333333333337</v>
      </c>
      <c r="J32" s="77">
        <f t="shared" si="3"/>
        <v>8</v>
      </c>
      <c r="K32" s="322" t="s">
        <v>85</v>
      </c>
      <c r="L32" s="391"/>
      <c r="M32" s="391"/>
      <c r="N32" s="391"/>
      <c r="O32" s="391"/>
      <c r="P32" s="392"/>
      <c r="Q32" s="29">
        <f t="shared" si="4"/>
        <v>1</v>
      </c>
      <c r="R32" s="107"/>
      <c r="S32" s="132">
        <f t="shared" si="5"/>
        <v>1</v>
      </c>
      <c r="T32" s="8"/>
      <c r="U32" s="34">
        <f t="shared" si="0"/>
        <v>9520</v>
      </c>
      <c r="V32" s="34">
        <f t="shared" si="1"/>
        <v>500</v>
      </c>
      <c r="W32" s="35">
        <f t="shared" si="2"/>
        <v>500</v>
      </c>
    </row>
    <row r="33" spans="1:23" ht="23.1" customHeight="1">
      <c r="A33" s="43">
        <v>45550</v>
      </c>
      <c r="B33" s="277">
        <f t="shared" si="6"/>
        <v>45550</v>
      </c>
      <c r="C33" s="25" t="s">
        <v>34</v>
      </c>
      <c r="D33" s="16"/>
      <c r="E33" s="12"/>
      <c r="F33" s="11"/>
      <c r="G33" s="12"/>
      <c r="H33" s="13"/>
      <c r="I33" s="95">
        <f t="shared" si="7"/>
        <v>0</v>
      </c>
      <c r="J33" s="77">
        <f t="shared" si="3"/>
        <v>0</v>
      </c>
      <c r="K33" s="322" t="s">
        <v>86</v>
      </c>
      <c r="L33" s="391"/>
      <c r="M33" s="391"/>
      <c r="N33" s="391"/>
      <c r="O33" s="391"/>
      <c r="P33" s="392"/>
      <c r="Q33" s="29">
        <f t="shared" si="4"/>
        <v>0</v>
      </c>
      <c r="R33" s="107"/>
      <c r="S33" s="132">
        <f t="shared" si="5"/>
        <v>0</v>
      </c>
      <c r="T33" s="8"/>
      <c r="U33" s="34">
        <f t="shared" si="0"/>
        <v>0</v>
      </c>
      <c r="V33" s="34">
        <f t="shared" si="1"/>
        <v>0</v>
      </c>
      <c r="W33" s="35">
        <f t="shared" si="2"/>
        <v>0</v>
      </c>
    </row>
    <row r="34" spans="1:23" ht="23.1" customHeight="1">
      <c r="A34" s="43">
        <v>45551</v>
      </c>
      <c r="B34" s="277">
        <f t="shared" si="6"/>
        <v>45551</v>
      </c>
      <c r="C34" s="25" t="s">
        <v>36</v>
      </c>
      <c r="D34" s="9"/>
      <c r="E34" s="10"/>
      <c r="F34" s="11"/>
      <c r="G34" s="12"/>
      <c r="H34" s="15"/>
      <c r="I34" s="95">
        <f t="shared" si="7"/>
        <v>0</v>
      </c>
      <c r="J34" s="77">
        <f t="shared" si="3"/>
        <v>0</v>
      </c>
      <c r="K34" s="322" t="s">
        <v>75</v>
      </c>
      <c r="L34" s="391"/>
      <c r="M34" s="391"/>
      <c r="N34" s="391"/>
      <c r="O34" s="391"/>
      <c r="P34" s="392"/>
      <c r="Q34" s="29">
        <f t="shared" si="4"/>
        <v>0</v>
      </c>
      <c r="R34" s="107"/>
      <c r="S34" s="132">
        <f t="shared" si="5"/>
        <v>0</v>
      </c>
      <c r="T34" s="8"/>
      <c r="U34" s="34">
        <f t="shared" si="0"/>
        <v>0</v>
      </c>
      <c r="V34" s="34">
        <f t="shared" si="1"/>
        <v>0</v>
      </c>
      <c r="W34" s="35">
        <f t="shared" si="2"/>
        <v>0</v>
      </c>
    </row>
    <row r="35" spans="1:23" ht="23.1" customHeight="1">
      <c r="A35" s="43">
        <v>45552</v>
      </c>
      <c r="B35" s="277">
        <f t="shared" si="6"/>
        <v>45552</v>
      </c>
      <c r="C35" s="25" t="s">
        <v>36</v>
      </c>
      <c r="D35" s="9"/>
      <c r="E35" s="10"/>
      <c r="F35" s="11"/>
      <c r="G35" s="12"/>
      <c r="H35" s="15"/>
      <c r="I35" s="95">
        <f t="shared" si="7"/>
        <v>0</v>
      </c>
      <c r="J35" s="77">
        <f t="shared" si="3"/>
        <v>0</v>
      </c>
      <c r="K35" s="322" t="s">
        <v>75</v>
      </c>
      <c r="L35" s="391"/>
      <c r="M35" s="391"/>
      <c r="N35" s="391"/>
      <c r="O35" s="391"/>
      <c r="P35" s="392"/>
      <c r="Q35" s="29">
        <f t="shared" si="4"/>
        <v>0</v>
      </c>
      <c r="R35" s="107"/>
      <c r="S35" s="132">
        <f t="shared" si="5"/>
        <v>0</v>
      </c>
      <c r="T35" s="8"/>
      <c r="U35" s="34">
        <f t="shared" si="0"/>
        <v>0</v>
      </c>
      <c r="V35" s="34">
        <f t="shared" si="1"/>
        <v>0</v>
      </c>
      <c r="W35" s="35">
        <f t="shared" si="2"/>
        <v>0</v>
      </c>
    </row>
    <row r="36" spans="1:23" ht="23.1" customHeight="1">
      <c r="A36" s="43">
        <v>45553</v>
      </c>
      <c r="B36" s="277">
        <f t="shared" si="6"/>
        <v>45553</v>
      </c>
      <c r="C36" s="25" t="s">
        <v>36</v>
      </c>
      <c r="D36" s="9"/>
      <c r="E36" s="10"/>
      <c r="F36" s="11"/>
      <c r="G36" s="12"/>
      <c r="H36" s="15"/>
      <c r="I36" s="95">
        <f t="shared" si="7"/>
        <v>0</v>
      </c>
      <c r="J36" s="77">
        <f t="shared" si="3"/>
        <v>0</v>
      </c>
      <c r="K36" s="322" t="s">
        <v>75</v>
      </c>
      <c r="L36" s="391"/>
      <c r="M36" s="391"/>
      <c r="N36" s="391"/>
      <c r="O36" s="391"/>
      <c r="P36" s="392"/>
      <c r="Q36" s="29">
        <f t="shared" si="4"/>
        <v>0</v>
      </c>
      <c r="R36" s="107"/>
      <c r="S36" s="132">
        <f t="shared" si="5"/>
        <v>0</v>
      </c>
      <c r="T36" s="8"/>
      <c r="U36" s="34">
        <f t="shared" si="0"/>
        <v>0</v>
      </c>
      <c r="V36" s="34">
        <f t="shared" si="1"/>
        <v>0</v>
      </c>
      <c r="W36" s="35">
        <f t="shared" si="2"/>
        <v>0</v>
      </c>
    </row>
    <row r="37" spans="1:23" ht="23.1" customHeight="1">
      <c r="A37" s="43">
        <v>45554</v>
      </c>
      <c r="B37" s="277">
        <f t="shared" si="6"/>
        <v>45554</v>
      </c>
      <c r="C37" s="25" t="s">
        <v>34</v>
      </c>
      <c r="D37" s="16"/>
      <c r="E37" s="12"/>
      <c r="F37" s="11"/>
      <c r="G37" s="12"/>
      <c r="H37" s="13"/>
      <c r="I37" s="95">
        <f t="shared" si="7"/>
        <v>0</v>
      </c>
      <c r="J37" s="77">
        <f t="shared" si="3"/>
        <v>0</v>
      </c>
      <c r="K37" s="322" t="s">
        <v>87</v>
      </c>
      <c r="L37" s="391"/>
      <c r="M37" s="391"/>
      <c r="N37" s="391"/>
      <c r="O37" s="391"/>
      <c r="P37" s="392"/>
      <c r="Q37" s="29">
        <f t="shared" si="4"/>
        <v>0</v>
      </c>
      <c r="R37" s="107"/>
      <c r="S37" s="132">
        <f t="shared" si="5"/>
        <v>0</v>
      </c>
      <c r="T37" s="8"/>
      <c r="U37" s="34">
        <f t="shared" si="0"/>
        <v>0</v>
      </c>
      <c r="V37" s="34">
        <f t="shared" si="1"/>
        <v>0</v>
      </c>
      <c r="W37" s="35">
        <f t="shared" si="2"/>
        <v>0</v>
      </c>
    </row>
    <row r="38" spans="1:23" ht="23.1" customHeight="1">
      <c r="A38" s="43">
        <v>45555</v>
      </c>
      <c r="B38" s="277">
        <f t="shared" si="6"/>
        <v>45555</v>
      </c>
      <c r="C38" s="25" t="s">
        <v>33</v>
      </c>
      <c r="D38" s="16">
        <v>0.375</v>
      </c>
      <c r="E38" s="12">
        <v>0.5</v>
      </c>
      <c r="F38" s="11">
        <v>0.54166666666666663</v>
      </c>
      <c r="G38" s="12">
        <v>0.75</v>
      </c>
      <c r="H38" s="15"/>
      <c r="I38" s="95">
        <f t="shared" si="7"/>
        <v>0.33333333333333337</v>
      </c>
      <c r="J38" s="77">
        <f t="shared" si="3"/>
        <v>8</v>
      </c>
      <c r="K38" s="322" t="s">
        <v>88</v>
      </c>
      <c r="L38" s="391"/>
      <c r="M38" s="391"/>
      <c r="N38" s="391"/>
      <c r="O38" s="391"/>
      <c r="P38" s="392"/>
      <c r="Q38" s="29">
        <f t="shared" si="4"/>
        <v>1</v>
      </c>
      <c r="R38" s="107"/>
      <c r="S38" s="132">
        <f t="shared" si="5"/>
        <v>1</v>
      </c>
      <c r="T38" s="8"/>
      <c r="U38" s="34">
        <f t="shared" si="0"/>
        <v>9520</v>
      </c>
      <c r="V38" s="34">
        <f t="shared" si="1"/>
        <v>500</v>
      </c>
      <c r="W38" s="35">
        <f t="shared" si="2"/>
        <v>500</v>
      </c>
    </row>
    <row r="39" spans="1:23" ht="23.1" customHeight="1">
      <c r="A39" s="43">
        <v>45556</v>
      </c>
      <c r="B39" s="277">
        <f t="shared" si="6"/>
        <v>45556</v>
      </c>
      <c r="C39" s="25" t="s">
        <v>33</v>
      </c>
      <c r="D39" s="16">
        <v>0.375</v>
      </c>
      <c r="E39" s="12">
        <v>0.5</v>
      </c>
      <c r="F39" s="11">
        <v>0.54166666666666663</v>
      </c>
      <c r="G39" s="12">
        <v>0.75</v>
      </c>
      <c r="H39" s="15"/>
      <c r="I39" s="95">
        <f t="shared" si="7"/>
        <v>0.33333333333333337</v>
      </c>
      <c r="J39" s="77">
        <f t="shared" si="3"/>
        <v>8</v>
      </c>
      <c r="K39" s="322" t="s">
        <v>85</v>
      </c>
      <c r="L39" s="416"/>
      <c r="M39" s="416"/>
      <c r="N39" s="416"/>
      <c r="O39" s="416"/>
      <c r="P39" s="417"/>
      <c r="Q39" s="29">
        <f t="shared" si="4"/>
        <v>1</v>
      </c>
      <c r="R39" s="107"/>
      <c r="S39" s="132">
        <f t="shared" si="5"/>
        <v>1</v>
      </c>
      <c r="T39" s="8"/>
      <c r="U39" s="34">
        <f t="shared" si="0"/>
        <v>9520</v>
      </c>
      <c r="V39" s="34">
        <f t="shared" si="1"/>
        <v>500</v>
      </c>
      <c r="W39" s="35">
        <f t="shared" si="2"/>
        <v>500</v>
      </c>
    </row>
    <row r="40" spans="1:23" ht="23.1" customHeight="1">
      <c r="A40" s="43">
        <v>45557</v>
      </c>
      <c r="B40" s="277">
        <f t="shared" si="6"/>
        <v>45557</v>
      </c>
      <c r="C40" s="25" t="s">
        <v>35</v>
      </c>
      <c r="D40" s="16"/>
      <c r="E40" s="12"/>
      <c r="F40" s="11">
        <v>0.57291666666666663</v>
      </c>
      <c r="G40" s="12">
        <v>0.66666666666666663</v>
      </c>
      <c r="H40" s="15"/>
      <c r="I40" s="95">
        <f t="shared" si="7"/>
        <v>9.375E-2</v>
      </c>
      <c r="J40" s="77">
        <f t="shared" si="3"/>
        <v>2.25</v>
      </c>
      <c r="K40" s="322" t="s">
        <v>39</v>
      </c>
      <c r="L40" s="416"/>
      <c r="M40" s="416"/>
      <c r="N40" s="416"/>
      <c r="O40" s="416"/>
      <c r="P40" s="417"/>
      <c r="Q40" s="29">
        <f t="shared" si="4"/>
        <v>0</v>
      </c>
      <c r="R40" s="107"/>
      <c r="S40" s="132">
        <f t="shared" si="5"/>
        <v>1</v>
      </c>
      <c r="T40" s="8"/>
      <c r="U40" s="34">
        <f t="shared" si="0"/>
        <v>2677</v>
      </c>
      <c r="V40" s="34">
        <f t="shared" si="1"/>
        <v>0</v>
      </c>
      <c r="W40" s="35">
        <f t="shared" si="2"/>
        <v>0</v>
      </c>
    </row>
    <row r="41" spans="1:23" ht="23.1" customHeight="1">
      <c r="A41" s="43">
        <v>45558</v>
      </c>
      <c r="B41" s="277">
        <f t="shared" si="6"/>
        <v>45558</v>
      </c>
      <c r="C41" s="25" t="s">
        <v>36</v>
      </c>
      <c r="D41" s="16"/>
      <c r="E41" s="12"/>
      <c r="F41" s="11"/>
      <c r="G41" s="12"/>
      <c r="H41" s="15"/>
      <c r="I41" s="95">
        <f t="shared" si="7"/>
        <v>0</v>
      </c>
      <c r="J41" s="77">
        <f t="shared" si="3"/>
        <v>0</v>
      </c>
      <c r="K41" s="322" t="s">
        <v>75</v>
      </c>
      <c r="L41" s="391"/>
      <c r="M41" s="391"/>
      <c r="N41" s="391"/>
      <c r="O41" s="391"/>
      <c r="P41" s="392"/>
      <c r="Q41" s="29">
        <f t="shared" si="4"/>
        <v>0</v>
      </c>
      <c r="R41" s="107"/>
      <c r="S41" s="132">
        <f t="shared" si="5"/>
        <v>0</v>
      </c>
      <c r="T41" s="8"/>
      <c r="U41" s="34">
        <f t="shared" si="0"/>
        <v>0</v>
      </c>
      <c r="V41" s="34">
        <f t="shared" si="1"/>
        <v>0</v>
      </c>
      <c r="W41" s="35">
        <f t="shared" si="2"/>
        <v>0</v>
      </c>
    </row>
    <row r="42" spans="1:23" ht="23.1" customHeight="1">
      <c r="A42" s="43">
        <v>45559</v>
      </c>
      <c r="B42" s="277">
        <f t="shared" si="6"/>
        <v>45559</v>
      </c>
      <c r="C42" s="25" t="s">
        <v>36</v>
      </c>
      <c r="D42" s="9"/>
      <c r="E42" s="10"/>
      <c r="F42" s="11"/>
      <c r="G42" s="12"/>
      <c r="H42" s="15"/>
      <c r="I42" s="95">
        <f t="shared" si="7"/>
        <v>0</v>
      </c>
      <c r="J42" s="77">
        <f t="shared" si="3"/>
        <v>0</v>
      </c>
      <c r="K42" s="322" t="s">
        <v>75</v>
      </c>
      <c r="L42" s="391"/>
      <c r="M42" s="391"/>
      <c r="N42" s="391"/>
      <c r="O42" s="391"/>
      <c r="P42" s="392"/>
      <c r="Q42" s="29">
        <f t="shared" si="4"/>
        <v>0</v>
      </c>
      <c r="R42" s="107"/>
      <c r="S42" s="132">
        <f t="shared" si="5"/>
        <v>0</v>
      </c>
      <c r="T42" s="8"/>
      <c r="U42" s="34">
        <f t="shared" si="0"/>
        <v>0</v>
      </c>
      <c r="V42" s="34">
        <f t="shared" si="1"/>
        <v>0</v>
      </c>
      <c r="W42" s="35">
        <f t="shared" si="2"/>
        <v>0</v>
      </c>
    </row>
    <row r="43" spans="1:23" ht="23.1" customHeight="1">
      <c r="A43" s="43">
        <v>45560</v>
      </c>
      <c r="B43" s="277">
        <f t="shared" si="6"/>
        <v>45560</v>
      </c>
      <c r="C43" s="25" t="s">
        <v>33</v>
      </c>
      <c r="D43" s="16">
        <v>0.375</v>
      </c>
      <c r="E43" s="12">
        <v>0.48958333333333331</v>
      </c>
      <c r="F43" s="11">
        <v>0.54166666666666663</v>
      </c>
      <c r="G43" s="12">
        <v>0.5625</v>
      </c>
      <c r="H43" s="13">
        <v>0.13541666666666666</v>
      </c>
      <c r="I43" s="95">
        <f t="shared" si="7"/>
        <v>0</v>
      </c>
      <c r="J43" s="77">
        <f t="shared" si="3"/>
        <v>0</v>
      </c>
      <c r="K43" s="322" t="s">
        <v>89</v>
      </c>
      <c r="L43" s="391"/>
      <c r="M43" s="391"/>
      <c r="N43" s="391"/>
      <c r="O43" s="391"/>
      <c r="P43" s="392"/>
      <c r="Q43" s="29">
        <f t="shared" si="4"/>
        <v>1</v>
      </c>
      <c r="R43" s="107"/>
      <c r="S43" s="132">
        <f t="shared" si="5"/>
        <v>1</v>
      </c>
      <c r="T43" s="8"/>
      <c r="U43" s="34">
        <f t="shared" si="0"/>
        <v>0</v>
      </c>
      <c r="V43" s="34">
        <f t="shared" si="1"/>
        <v>500</v>
      </c>
      <c r="W43" s="35">
        <f t="shared" si="2"/>
        <v>500</v>
      </c>
    </row>
    <row r="44" spans="1:23" ht="23.1" customHeight="1">
      <c r="A44" s="43">
        <v>45561</v>
      </c>
      <c r="B44" s="277">
        <f t="shared" si="6"/>
        <v>45561</v>
      </c>
      <c r="C44" s="25" t="s">
        <v>36</v>
      </c>
      <c r="D44" s="9"/>
      <c r="E44" s="10"/>
      <c r="F44" s="14"/>
      <c r="G44" s="10"/>
      <c r="H44" s="15"/>
      <c r="I44" s="95">
        <f t="shared" si="7"/>
        <v>0</v>
      </c>
      <c r="J44" s="77">
        <f t="shared" si="3"/>
        <v>0</v>
      </c>
      <c r="K44" s="322" t="s">
        <v>75</v>
      </c>
      <c r="L44" s="391"/>
      <c r="M44" s="391"/>
      <c r="N44" s="391"/>
      <c r="O44" s="391"/>
      <c r="P44" s="392"/>
      <c r="Q44" s="29">
        <f t="shared" si="4"/>
        <v>0</v>
      </c>
      <c r="R44" s="107"/>
      <c r="S44" s="132">
        <f t="shared" si="5"/>
        <v>0</v>
      </c>
      <c r="T44" s="8"/>
      <c r="U44" s="34">
        <f t="shared" si="0"/>
        <v>0</v>
      </c>
      <c r="V44" s="34">
        <f t="shared" si="1"/>
        <v>0</v>
      </c>
      <c r="W44" s="35">
        <f t="shared" si="2"/>
        <v>0</v>
      </c>
    </row>
    <row r="45" spans="1:23" ht="23.1" customHeight="1">
      <c r="A45" s="43">
        <v>45562</v>
      </c>
      <c r="B45" s="277">
        <f t="shared" si="6"/>
        <v>45562</v>
      </c>
      <c r="C45" s="25" t="s">
        <v>36</v>
      </c>
      <c r="D45" s="16"/>
      <c r="E45" s="12"/>
      <c r="F45" s="14"/>
      <c r="G45" s="10"/>
      <c r="H45" s="15"/>
      <c r="I45" s="95">
        <f t="shared" si="7"/>
        <v>0</v>
      </c>
      <c r="J45" s="77">
        <f t="shared" si="3"/>
        <v>0</v>
      </c>
      <c r="K45" s="322" t="s">
        <v>75</v>
      </c>
      <c r="L45" s="391"/>
      <c r="M45" s="391"/>
      <c r="N45" s="391"/>
      <c r="O45" s="391"/>
      <c r="P45" s="392"/>
      <c r="Q45" s="29">
        <f t="shared" si="4"/>
        <v>0</v>
      </c>
      <c r="R45" s="107"/>
      <c r="S45" s="132">
        <f t="shared" si="5"/>
        <v>0</v>
      </c>
      <c r="T45" s="8"/>
      <c r="U45" s="34">
        <f t="shared" si="0"/>
        <v>0</v>
      </c>
      <c r="V45" s="34">
        <f t="shared" si="1"/>
        <v>0</v>
      </c>
      <c r="W45" s="35">
        <f t="shared" si="2"/>
        <v>0</v>
      </c>
    </row>
    <row r="46" spans="1:23" ht="23.1" customHeight="1">
      <c r="A46" s="43">
        <v>45563</v>
      </c>
      <c r="B46" s="277">
        <f t="shared" si="6"/>
        <v>45563</v>
      </c>
      <c r="C46" s="25" t="s">
        <v>33</v>
      </c>
      <c r="D46" s="16">
        <v>0.375</v>
      </c>
      <c r="E46" s="12">
        <v>0.72916666666666663</v>
      </c>
      <c r="F46" s="14"/>
      <c r="G46" s="10"/>
      <c r="H46" s="13">
        <v>4.1666666666666664E-2</v>
      </c>
      <c r="I46" s="95">
        <f t="shared" si="7"/>
        <v>0.31249999999999994</v>
      </c>
      <c r="J46" s="77">
        <f t="shared" si="3"/>
        <v>7.5</v>
      </c>
      <c r="K46" s="322" t="s">
        <v>80</v>
      </c>
      <c r="L46" s="391"/>
      <c r="M46" s="391"/>
      <c r="N46" s="391"/>
      <c r="O46" s="391"/>
      <c r="P46" s="392"/>
      <c r="Q46" s="29">
        <f t="shared" si="4"/>
        <v>1</v>
      </c>
      <c r="R46" s="107"/>
      <c r="S46" s="132">
        <f t="shared" si="5"/>
        <v>1</v>
      </c>
      <c r="T46" s="8"/>
      <c r="U46" s="34">
        <f t="shared" si="0"/>
        <v>8925</v>
      </c>
      <c r="V46" s="34">
        <f t="shared" si="1"/>
        <v>500</v>
      </c>
      <c r="W46" s="35">
        <f t="shared" si="2"/>
        <v>500</v>
      </c>
    </row>
    <row r="47" spans="1:23" ht="23.1" customHeight="1">
      <c r="A47" s="43">
        <v>45564</v>
      </c>
      <c r="B47" s="277">
        <f t="shared" si="6"/>
        <v>45564</v>
      </c>
      <c r="C47" s="25" t="s">
        <v>33</v>
      </c>
      <c r="D47" s="16"/>
      <c r="E47" s="12"/>
      <c r="F47" s="11">
        <v>0.54166666666666663</v>
      </c>
      <c r="G47" s="12">
        <v>0.72916666666666663</v>
      </c>
      <c r="H47" s="15"/>
      <c r="I47" s="95">
        <f t="shared" si="7"/>
        <v>0.1875</v>
      </c>
      <c r="J47" s="77">
        <f t="shared" si="3"/>
        <v>4.5</v>
      </c>
      <c r="K47" s="322" t="s">
        <v>90</v>
      </c>
      <c r="L47" s="391"/>
      <c r="M47" s="391"/>
      <c r="N47" s="391"/>
      <c r="O47" s="391"/>
      <c r="P47" s="392"/>
      <c r="Q47" s="29">
        <f t="shared" si="4"/>
        <v>1</v>
      </c>
      <c r="R47" s="107"/>
      <c r="S47" s="132">
        <f t="shared" si="5"/>
        <v>1</v>
      </c>
      <c r="T47" s="8"/>
      <c r="U47" s="34">
        <f t="shared" si="0"/>
        <v>5355</v>
      </c>
      <c r="V47" s="34">
        <f t="shared" si="1"/>
        <v>500</v>
      </c>
      <c r="W47" s="35">
        <f t="shared" si="2"/>
        <v>500</v>
      </c>
    </row>
    <row r="48" spans="1:23" ht="23.1" customHeight="1">
      <c r="A48" s="43">
        <v>45565</v>
      </c>
      <c r="B48" s="277">
        <f t="shared" si="6"/>
        <v>45565</v>
      </c>
      <c r="C48" s="25" t="s">
        <v>36</v>
      </c>
      <c r="D48" s="16"/>
      <c r="E48" s="12"/>
      <c r="F48" s="14"/>
      <c r="G48" s="10"/>
      <c r="H48" s="15"/>
      <c r="I48" s="95">
        <f t="shared" si="7"/>
        <v>0</v>
      </c>
      <c r="J48" s="77">
        <f t="shared" si="3"/>
        <v>0</v>
      </c>
      <c r="K48" s="322" t="s">
        <v>75</v>
      </c>
      <c r="L48" s="391"/>
      <c r="M48" s="391"/>
      <c r="N48" s="391"/>
      <c r="O48" s="391"/>
      <c r="P48" s="392"/>
      <c r="Q48" s="29">
        <f t="shared" si="4"/>
        <v>0</v>
      </c>
      <c r="R48" s="107"/>
      <c r="S48" s="132">
        <f t="shared" si="5"/>
        <v>0</v>
      </c>
      <c r="T48" s="8"/>
      <c r="U48" s="34">
        <f t="shared" si="0"/>
        <v>0</v>
      </c>
      <c r="V48" s="34">
        <f t="shared" si="1"/>
        <v>0</v>
      </c>
      <c r="W48" s="35">
        <f t="shared" si="2"/>
        <v>0</v>
      </c>
    </row>
    <row r="49" spans="1:23" ht="23.1" customHeight="1" thickBot="1">
      <c r="A49" s="44"/>
      <c r="B49" s="278"/>
      <c r="C49" s="75"/>
      <c r="D49" s="55"/>
      <c r="E49" s="22"/>
      <c r="F49" s="56"/>
      <c r="G49" s="57"/>
      <c r="H49" s="58"/>
      <c r="I49" s="96">
        <f t="shared" si="7"/>
        <v>0</v>
      </c>
      <c r="J49" s="78">
        <f t="shared" si="3"/>
        <v>0</v>
      </c>
      <c r="K49" s="322"/>
      <c r="L49" s="391"/>
      <c r="M49" s="391"/>
      <c r="N49" s="391"/>
      <c r="O49" s="391"/>
      <c r="P49" s="392"/>
      <c r="Q49" s="29">
        <f t="shared" si="4"/>
        <v>0</v>
      </c>
      <c r="R49" s="108"/>
      <c r="S49" s="132">
        <f t="shared" si="5"/>
        <v>1</v>
      </c>
      <c r="T49" s="8"/>
      <c r="U49" s="36">
        <f t="shared" si="0"/>
        <v>0</v>
      </c>
      <c r="V49" s="36">
        <f t="shared" si="1"/>
        <v>0</v>
      </c>
      <c r="W49" s="37">
        <f t="shared" si="2"/>
        <v>0</v>
      </c>
    </row>
    <row r="50" spans="1:23" ht="23.1" customHeight="1" thickTop="1" thickBot="1">
      <c r="A50" s="325" t="s">
        <v>12</v>
      </c>
      <c r="B50" s="397"/>
      <c r="C50" s="397"/>
      <c r="D50" s="398"/>
      <c r="E50" s="399"/>
      <c r="F50" s="398"/>
      <c r="G50" s="398"/>
      <c r="H50" s="400"/>
      <c r="I50" s="45">
        <f>SUM(I19:I49)</f>
        <v>3.7395833333333339</v>
      </c>
      <c r="J50" s="61">
        <f>SUM(J19:J49)</f>
        <v>89.75</v>
      </c>
      <c r="K50" s="46"/>
      <c r="L50" s="79"/>
      <c r="M50" s="80"/>
      <c r="N50" s="80"/>
      <c r="O50" s="80"/>
      <c r="P50" s="81"/>
      <c r="Q50" s="29">
        <f t="shared" ref="Q50" si="8">COUNTIF(C50,C83)</f>
        <v>0</v>
      </c>
      <c r="R50" s="133"/>
      <c r="S50" s="140"/>
      <c r="T50" s="8"/>
      <c r="U50" s="38">
        <f>SUM(U19:U49)</f>
        <v>106802</v>
      </c>
      <c r="V50" s="38">
        <f t="shared" ref="V50" si="9">SUM(V19:V49)</f>
        <v>6500</v>
      </c>
      <c r="W50" s="38">
        <f>SUM(W19:W49)</f>
        <v>6500</v>
      </c>
    </row>
    <row r="51" spans="1:23">
      <c r="C51" s="8" t="s">
        <v>32</v>
      </c>
      <c r="D51" s="8"/>
      <c r="E51" s="318"/>
      <c r="F51" s="318"/>
      <c r="G51" s="8"/>
      <c r="H51" s="8"/>
      <c r="I51" s="62"/>
      <c r="J51" s="62"/>
      <c r="K51" s="8"/>
      <c r="L51" s="8"/>
      <c r="M51" s="8"/>
      <c r="N51" s="8"/>
      <c r="O51" s="8"/>
      <c r="P51" s="8"/>
      <c r="Q51" s="8"/>
      <c r="R51" s="8"/>
      <c r="S51" s="8"/>
      <c r="T51" s="8"/>
    </row>
    <row r="52" spans="1:23">
      <c r="C52" t="s">
        <v>33</v>
      </c>
      <c r="D52" t="s">
        <v>14</v>
      </c>
      <c r="E52" s="1"/>
    </row>
    <row r="53" spans="1:23">
      <c r="C53" t="s">
        <v>34</v>
      </c>
      <c r="D53" t="s">
        <v>15</v>
      </c>
      <c r="E53" s="1"/>
    </row>
    <row r="54" spans="1:23">
      <c r="C54" t="s">
        <v>70</v>
      </c>
      <c r="D54" t="s">
        <v>14</v>
      </c>
      <c r="E54" s="1"/>
    </row>
    <row r="55" spans="1:23">
      <c r="C55" t="s">
        <v>71</v>
      </c>
      <c r="D55" t="s">
        <v>37</v>
      </c>
      <c r="E55" s="1"/>
    </row>
    <row r="56" spans="1:23">
      <c r="C56" t="s">
        <v>72</v>
      </c>
      <c r="D56" t="s">
        <v>40</v>
      </c>
      <c r="E56" s="1"/>
    </row>
    <row r="57" spans="1:23">
      <c r="E57" s="1"/>
    </row>
    <row r="58" spans="1:23">
      <c r="E58" s="1"/>
    </row>
    <row r="59" spans="1:23">
      <c r="E59" s="1"/>
    </row>
    <row r="60" spans="1:23">
      <c r="E60" s="1"/>
    </row>
    <row r="61" spans="1:23">
      <c r="E61" s="1"/>
    </row>
    <row r="62" spans="1:23">
      <c r="E62" s="1"/>
    </row>
    <row r="63" spans="1:23">
      <c r="E63" s="1"/>
    </row>
    <row r="64" spans="1:23">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a8Om8zm+NPuTm2m8kXflO6I4NY3Yy3rkz7X+0u6JkdgNI7fBKBRDk2PfTcqCjJzVFbr6boPZnZfRYTve8HBorQ==" saltValue="CRzWG4teckXSKBTDQ0ACZA==" spinCount="100000" sheet="1" objects="1" scenarios="1"/>
  <mergeCells count="49">
    <mergeCell ref="E3:G3"/>
    <mergeCell ref="K44:P44"/>
    <mergeCell ref="K45:P45"/>
    <mergeCell ref="K46:P46"/>
    <mergeCell ref="K47:P47"/>
    <mergeCell ref="K34:P34"/>
    <mergeCell ref="K35:P35"/>
    <mergeCell ref="K36:P36"/>
    <mergeCell ref="K37:P37"/>
    <mergeCell ref="K38:P38"/>
    <mergeCell ref="K29:P29"/>
    <mergeCell ref="K30:P30"/>
    <mergeCell ref="K31:P31"/>
    <mergeCell ref="K32:P32"/>
    <mergeCell ref="K33:P33"/>
    <mergeCell ref="K3:L3"/>
    <mergeCell ref="K48:P48"/>
    <mergeCell ref="K39:P39"/>
    <mergeCell ref="K40:P40"/>
    <mergeCell ref="K41:P41"/>
    <mergeCell ref="K42:P42"/>
    <mergeCell ref="K43:P43"/>
    <mergeCell ref="E51:F51"/>
    <mergeCell ref="K49:P49"/>
    <mergeCell ref="A50:H50"/>
    <mergeCell ref="O14:P14"/>
    <mergeCell ref="A17:A18"/>
    <mergeCell ref="B17:B18"/>
    <mergeCell ref="D17:G17"/>
    <mergeCell ref="K17:P18"/>
    <mergeCell ref="J17:J18"/>
    <mergeCell ref="I17:I18"/>
    <mergeCell ref="C17:C18"/>
    <mergeCell ref="K25:P25"/>
    <mergeCell ref="K26:P26"/>
    <mergeCell ref="K27:P27"/>
    <mergeCell ref="K19:P19"/>
    <mergeCell ref="K28:P28"/>
    <mergeCell ref="W17:W18"/>
    <mergeCell ref="O15:P15"/>
    <mergeCell ref="H17:H18"/>
    <mergeCell ref="V17:V18"/>
    <mergeCell ref="U17:U18"/>
    <mergeCell ref="R17:R18"/>
    <mergeCell ref="K24:P24"/>
    <mergeCell ref="K20:P20"/>
    <mergeCell ref="K21:P21"/>
    <mergeCell ref="K22:P22"/>
    <mergeCell ref="K23:P23"/>
  </mergeCells>
  <phoneticPr fontId="2"/>
  <conditionalFormatting sqref="D19:H49">
    <cfRule type="expression" dxfId="12" priority="1">
      <formula>$S19=0</formula>
    </cfRule>
  </conditionalFormatting>
  <dataValidations count="1">
    <dataValidation type="list" allowBlank="1" showInputMessage="1" showErrorMessage="1" sqref="C19:C49" xr:uid="{00000000-0002-0000-0200-000000000000}">
      <formula1>$C$52:$C$56</formula1>
    </dataValidation>
  </dataValidations>
  <pageMargins left="0.70866141732283472" right="0.70866141732283472" top="0.74803149606299213" bottom="0.74803149606299213" header="0.31496062992125984" footer="0.31496062992125984"/>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U116"/>
  <sheetViews>
    <sheetView view="pageBreakPreview" zoomScaleNormal="100" zoomScaleSheetLayoutView="100" workbookViewId="0">
      <selection activeCell="D9" sqref="D9"/>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2" customFormat="1" ht="24.75" thickBot="1">
      <c r="A1" s="90" t="s">
        <v>51</v>
      </c>
      <c r="B1" s="91"/>
      <c r="C1" s="91"/>
      <c r="D1" s="91"/>
      <c r="E1" s="91"/>
      <c r="F1" s="90" t="s">
        <v>50</v>
      </c>
      <c r="G1" s="91"/>
      <c r="H1" s="91"/>
      <c r="I1" s="91"/>
      <c r="J1" s="91"/>
      <c r="O1" s="93"/>
    </row>
    <row r="2" spans="1:21" ht="14.25">
      <c r="A2" s="3"/>
      <c r="B2" s="1"/>
      <c r="C2" s="1"/>
      <c r="D2" s="1"/>
      <c r="E2" s="1"/>
      <c r="F2" s="3"/>
      <c r="G2" s="1"/>
      <c r="H2" s="1"/>
      <c r="I2" s="1"/>
    </row>
    <row r="4" spans="1:21" ht="32.25" customHeight="1">
      <c r="A4" s="352" t="s">
        <v>13</v>
      </c>
      <c r="B4" s="352"/>
      <c r="C4" s="352"/>
      <c r="D4" s="4"/>
      <c r="E4" s="4"/>
      <c r="F4" s="4"/>
      <c r="G4" s="4"/>
      <c r="H4" s="4"/>
      <c r="I4" s="1"/>
      <c r="L4" s="4" t="s">
        <v>44</v>
      </c>
      <c r="M4" s="4"/>
      <c r="N4" s="4"/>
      <c r="O4" s="4"/>
    </row>
    <row r="5" spans="1:21" ht="32.25" customHeight="1">
      <c r="A5" s="353" t="s">
        <v>1</v>
      </c>
      <c r="B5" s="353"/>
      <c r="C5" s="353"/>
      <c r="D5" s="6"/>
      <c r="E5" s="6"/>
      <c r="F5" s="6"/>
      <c r="G5" s="6" t="s">
        <v>2</v>
      </c>
      <c r="H5" s="7"/>
      <c r="I5" s="7"/>
      <c r="J5" s="7"/>
      <c r="K5" s="7"/>
      <c r="L5" s="7"/>
      <c r="M5" s="6" t="s">
        <v>3</v>
      </c>
      <c r="N5" s="6"/>
      <c r="O5" s="6"/>
      <c r="Q5" t="s">
        <v>46</v>
      </c>
    </row>
    <row r="6" spans="1:21" ht="14.25" thickBot="1">
      <c r="A6" s="60"/>
      <c r="B6" s="60"/>
      <c r="C6" s="60"/>
    </row>
    <row r="7" spans="1:21" ht="39.75" customHeight="1">
      <c r="A7" s="440" t="s">
        <v>4</v>
      </c>
      <c r="B7" s="442" t="s">
        <v>5</v>
      </c>
      <c r="C7" s="444" t="s">
        <v>6</v>
      </c>
      <c r="D7" s="445"/>
      <c r="E7" s="445"/>
      <c r="F7" s="445"/>
      <c r="G7" s="429" t="s">
        <v>7</v>
      </c>
      <c r="H7" s="431" t="s">
        <v>18</v>
      </c>
      <c r="I7" s="433" t="s">
        <v>17</v>
      </c>
      <c r="J7" s="435" t="s">
        <v>22</v>
      </c>
      <c r="K7" s="436"/>
      <c r="L7" s="436"/>
      <c r="M7" s="436"/>
      <c r="N7" s="436"/>
      <c r="O7" s="437"/>
      <c r="P7" s="427" t="s">
        <v>20</v>
      </c>
      <c r="Q7" s="427" t="s">
        <v>45</v>
      </c>
    </row>
    <row r="8" spans="1:21" ht="22.5" customHeight="1" thickBot="1">
      <c r="A8" s="441"/>
      <c r="B8" s="443"/>
      <c r="C8" s="110" t="s">
        <v>8</v>
      </c>
      <c r="D8" s="111" t="s">
        <v>9</v>
      </c>
      <c r="E8" s="112" t="s">
        <v>10</v>
      </c>
      <c r="F8" s="113" t="s">
        <v>11</v>
      </c>
      <c r="G8" s="430"/>
      <c r="H8" s="432"/>
      <c r="I8" s="434"/>
      <c r="J8" s="438"/>
      <c r="K8" s="432"/>
      <c r="L8" s="432"/>
      <c r="M8" s="432"/>
      <c r="N8" s="432"/>
      <c r="O8" s="439"/>
      <c r="P8" s="428"/>
      <c r="Q8" s="428"/>
      <c r="R8" s="8"/>
      <c r="S8" s="8"/>
      <c r="T8" s="8"/>
      <c r="U8" s="8"/>
    </row>
    <row r="9" spans="1:21" ht="32.25" customHeight="1" thickTop="1">
      <c r="A9" s="118">
        <v>1</v>
      </c>
      <c r="B9" s="120"/>
      <c r="C9" s="82"/>
      <c r="D9" s="83"/>
      <c r="E9" s="84"/>
      <c r="F9" s="83"/>
      <c r="G9" s="85"/>
      <c r="H9" s="86" t="str">
        <f>IF((D9-C9)+(F9-E9)-G9=0,"",(D9-C9)+(F9-E9)-G9)</f>
        <v/>
      </c>
      <c r="I9" s="87" t="str">
        <f>IFERROR(ROUNDDOWN(ROUND(H9*24*60,1)/60,2),"")</f>
        <v/>
      </c>
      <c r="J9" s="333"/>
      <c r="K9" s="334"/>
      <c r="L9" s="334"/>
      <c r="M9" s="334"/>
      <c r="N9" s="334"/>
      <c r="O9" s="335"/>
      <c r="P9" s="88"/>
      <c r="Q9" s="89"/>
      <c r="R9" s="8"/>
      <c r="S9" s="8"/>
      <c r="T9" s="8"/>
      <c r="U9" s="8"/>
    </row>
    <row r="10" spans="1:21" ht="32.25" customHeight="1">
      <c r="A10" s="118">
        <v>2</v>
      </c>
      <c r="B10" s="121"/>
      <c r="C10" s="9"/>
      <c r="D10" s="10"/>
      <c r="E10" s="11"/>
      <c r="F10" s="12"/>
      <c r="G10" s="13"/>
      <c r="H10" s="52" t="str">
        <f t="shared" ref="H10:H39" si="0">IF((D10-C10)+(F10-E10)-G10=0,"",(D10-C10)+(F10-E10)-G10)</f>
        <v/>
      </c>
      <c r="I10" s="72" t="str">
        <f t="shared" ref="I10:I39" si="1">IFERROR(ROUNDDOWN(ROUND(H10*24*60,1)/60,2),"")</f>
        <v/>
      </c>
      <c r="J10" s="322"/>
      <c r="K10" s="323"/>
      <c r="L10" s="323"/>
      <c r="M10" s="323"/>
      <c r="N10" s="323"/>
      <c r="O10" s="324"/>
      <c r="P10" s="25"/>
      <c r="Q10" s="25"/>
      <c r="R10" s="8"/>
      <c r="S10" s="8"/>
      <c r="T10" s="8"/>
      <c r="U10" s="8"/>
    </row>
    <row r="11" spans="1:21" ht="32.25" customHeight="1">
      <c r="A11" s="118">
        <v>3</v>
      </c>
      <c r="B11" s="121"/>
      <c r="C11" s="16"/>
      <c r="D11" s="12"/>
      <c r="E11" s="11"/>
      <c r="F11" s="12"/>
      <c r="G11" s="13"/>
      <c r="H11" s="52" t="str">
        <f t="shared" si="0"/>
        <v/>
      </c>
      <c r="I11" s="72" t="str">
        <f t="shared" si="1"/>
        <v/>
      </c>
      <c r="J11" s="322"/>
      <c r="K11" s="323"/>
      <c r="L11" s="323"/>
      <c r="M11" s="323"/>
      <c r="N11" s="323"/>
      <c r="O11" s="324"/>
      <c r="P11" s="25"/>
      <c r="Q11" s="25"/>
      <c r="R11" s="8"/>
      <c r="S11" s="8"/>
      <c r="T11" s="8"/>
      <c r="U11" s="8"/>
    </row>
    <row r="12" spans="1:21" ht="32.25" customHeight="1">
      <c r="A12" s="118">
        <v>4</v>
      </c>
      <c r="B12" s="121"/>
      <c r="C12" s="16"/>
      <c r="D12" s="12"/>
      <c r="E12" s="11"/>
      <c r="F12" s="12"/>
      <c r="G12" s="15"/>
      <c r="H12" s="52" t="str">
        <f t="shared" si="0"/>
        <v/>
      </c>
      <c r="I12" s="72" t="str">
        <f t="shared" si="1"/>
        <v/>
      </c>
      <c r="J12" s="322"/>
      <c r="K12" s="323"/>
      <c r="L12" s="323"/>
      <c r="M12" s="323"/>
      <c r="N12" s="323"/>
      <c r="O12" s="324"/>
      <c r="P12" s="25"/>
      <c r="Q12" s="25"/>
      <c r="R12" s="8"/>
      <c r="S12" s="8"/>
      <c r="T12" s="8"/>
      <c r="U12" s="8"/>
    </row>
    <row r="13" spans="1:21" ht="32.25" customHeight="1">
      <c r="A13" s="118">
        <v>5</v>
      </c>
      <c r="B13" s="121"/>
      <c r="C13" s="16"/>
      <c r="D13" s="12"/>
      <c r="E13" s="11"/>
      <c r="F13" s="12"/>
      <c r="G13" s="13"/>
      <c r="H13" s="52" t="str">
        <f t="shared" si="0"/>
        <v/>
      </c>
      <c r="I13" s="72" t="str">
        <f t="shared" si="1"/>
        <v/>
      </c>
      <c r="J13" s="322"/>
      <c r="K13" s="323"/>
      <c r="L13" s="323"/>
      <c r="M13" s="323"/>
      <c r="N13" s="323"/>
      <c r="O13" s="324"/>
      <c r="P13" s="25"/>
      <c r="Q13" s="25"/>
      <c r="R13" s="8"/>
      <c r="S13" s="8"/>
      <c r="T13" s="8"/>
      <c r="U13" s="8"/>
    </row>
    <row r="14" spans="1:21" ht="32.25" customHeight="1">
      <c r="A14" s="118">
        <v>6</v>
      </c>
      <c r="B14" s="121"/>
      <c r="C14" s="16"/>
      <c r="D14" s="12"/>
      <c r="E14" s="11"/>
      <c r="F14" s="12"/>
      <c r="G14" s="15"/>
      <c r="H14" s="52" t="str">
        <f t="shared" si="0"/>
        <v/>
      </c>
      <c r="I14" s="72" t="str">
        <f t="shared" si="1"/>
        <v/>
      </c>
      <c r="J14" s="322"/>
      <c r="K14" s="323"/>
      <c r="L14" s="323"/>
      <c r="M14" s="323"/>
      <c r="N14" s="323"/>
      <c r="O14" s="324"/>
      <c r="P14" s="25"/>
      <c r="Q14" s="25"/>
      <c r="R14" s="8"/>
      <c r="S14" s="8"/>
      <c r="T14" s="8"/>
      <c r="U14" s="8"/>
    </row>
    <row r="15" spans="1:21" ht="32.25" customHeight="1">
      <c r="A15" s="118">
        <v>7</v>
      </c>
      <c r="B15" s="121"/>
      <c r="C15" s="16"/>
      <c r="D15" s="12"/>
      <c r="E15" s="11"/>
      <c r="F15" s="12"/>
      <c r="G15" s="15"/>
      <c r="H15" s="52" t="str">
        <f t="shared" si="0"/>
        <v/>
      </c>
      <c r="I15" s="72" t="str">
        <f t="shared" si="1"/>
        <v/>
      </c>
      <c r="J15" s="322"/>
      <c r="K15" s="323"/>
      <c r="L15" s="323"/>
      <c r="M15" s="323"/>
      <c r="N15" s="323"/>
      <c r="O15" s="324"/>
      <c r="P15" s="25"/>
      <c r="Q15" s="25"/>
      <c r="R15" s="8"/>
      <c r="S15" s="8"/>
      <c r="T15" s="8"/>
      <c r="U15" s="8"/>
    </row>
    <row r="16" spans="1:21" ht="32.25" customHeight="1">
      <c r="A16" s="118">
        <v>8</v>
      </c>
      <c r="B16" s="121"/>
      <c r="C16" s="16"/>
      <c r="D16" s="12"/>
      <c r="E16" s="11"/>
      <c r="F16" s="12"/>
      <c r="G16" s="13"/>
      <c r="H16" s="52" t="str">
        <f t="shared" si="0"/>
        <v/>
      </c>
      <c r="I16" s="72" t="str">
        <f t="shared" si="1"/>
        <v/>
      </c>
      <c r="J16" s="322"/>
      <c r="K16" s="323"/>
      <c r="L16" s="323"/>
      <c r="M16" s="323"/>
      <c r="N16" s="323"/>
      <c r="O16" s="324"/>
      <c r="P16" s="25"/>
      <c r="Q16" s="25"/>
      <c r="R16" s="8"/>
      <c r="S16" s="8"/>
      <c r="T16" s="8"/>
      <c r="U16" s="8"/>
    </row>
    <row r="17" spans="1:21" ht="32.25" customHeight="1">
      <c r="A17" s="118">
        <v>9</v>
      </c>
      <c r="B17" s="121"/>
      <c r="C17" s="16"/>
      <c r="D17" s="12"/>
      <c r="E17" s="11"/>
      <c r="F17" s="12"/>
      <c r="G17" s="15"/>
      <c r="H17" s="52" t="str">
        <f t="shared" si="0"/>
        <v/>
      </c>
      <c r="I17" s="72" t="str">
        <f t="shared" si="1"/>
        <v/>
      </c>
      <c r="J17" s="322"/>
      <c r="K17" s="323"/>
      <c r="L17" s="323"/>
      <c r="M17" s="323"/>
      <c r="N17" s="323"/>
      <c r="O17" s="324"/>
      <c r="P17" s="25"/>
      <c r="Q17" s="25"/>
      <c r="R17" s="8"/>
      <c r="S17" s="8"/>
      <c r="T17" s="8"/>
      <c r="U17" s="8"/>
    </row>
    <row r="18" spans="1:21" ht="32.25" customHeight="1">
      <c r="A18" s="118">
        <v>10</v>
      </c>
      <c r="B18" s="121"/>
      <c r="C18" s="9"/>
      <c r="D18" s="10"/>
      <c r="E18" s="11"/>
      <c r="F18" s="12"/>
      <c r="G18" s="15"/>
      <c r="H18" s="52" t="str">
        <f t="shared" si="0"/>
        <v/>
      </c>
      <c r="I18" s="72" t="str">
        <f t="shared" si="1"/>
        <v/>
      </c>
      <c r="J18" s="322"/>
      <c r="K18" s="323"/>
      <c r="L18" s="323"/>
      <c r="M18" s="323"/>
      <c r="N18" s="323"/>
      <c r="O18" s="324"/>
      <c r="P18" s="25"/>
      <c r="Q18" s="25"/>
      <c r="R18" s="8"/>
      <c r="S18" s="8"/>
      <c r="T18" s="8"/>
      <c r="U18" s="8"/>
    </row>
    <row r="19" spans="1:21" ht="32.25" customHeight="1">
      <c r="A19" s="118">
        <v>11</v>
      </c>
      <c r="B19" s="121"/>
      <c r="C19" s="16"/>
      <c r="D19" s="12"/>
      <c r="E19" s="11"/>
      <c r="F19" s="12"/>
      <c r="G19" s="15"/>
      <c r="H19" s="52" t="str">
        <f t="shared" si="0"/>
        <v/>
      </c>
      <c r="I19" s="72" t="str">
        <f t="shared" si="1"/>
        <v/>
      </c>
      <c r="J19" s="322"/>
      <c r="K19" s="323"/>
      <c r="L19" s="323"/>
      <c r="M19" s="323"/>
      <c r="N19" s="323"/>
      <c r="O19" s="324"/>
      <c r="P19" s="25"/>
      <c r="Q19" s="25"/>
      <c r="R19" s="8"/>
      <c r="S19" s="8"/>
      <c r="T19" s="8"/>
      <c r="U19" s="8"/>
    </row>
    <row r="20" spans="1:21" ht="32.25" customHeight="1">
      <c r="A20" s="118">
        <v>12</v>
      </c>
      <c r="B20" s="121"/>
      <c r="C20" s="16"/>
      <c r="D20" s="12"/>
      <c r="E20" s="11"/>
      <c r="F20" s="12"/>
      <c r="G20" s="15"/>
      <c r="H20" s="52" t="str">
        <f t="shared" si="0"/>
        <v/>
      </c>
      <c r="I20" s="72" t="str">
        <f t="shared" si="1"/>
        <v/>
      </c>
      <c r="J20" s="322"/>
      <c r="K20" s="323"/>
      <c r="L20" s="323"/>
      <c r="M20" s="323"/>
      <c r="N20" s="323"/>
      <c r="O20" s="324"/>
      <c r="P20" s="25"/>
      <c r="Q20" s="25"/>
      <c r="R20" s="8"/>
      <c r="S20" s="8"/>
      <c r="T20" s="8"/>
      <c r="U20" s="8"/>
    </row>
    <row r="21" spans="1:21" ht="32.25" customHeight="1">
      <c r="A21" s="118">
        <v>13</v>
      </c>
      <c r="B21" s="121"/>
      <c r="C21" s="16"/>
      <c r="D21" s="12"/>
      <c r="E21" s="11"/>
      <c r="F21" s="12"/>
      <c r="G21" s="13"/>
      <c r="H21" s="52" t="str">
        <f t="shared" si="0"/>
        <v/>
      </c>
      <c r="I21" s="72" t="str">
        <f t="shared" si="1"/>
        <v/>
      </c>
      <c r="J21" s="322"/>
      <c r="K21" s="323"/>
      <c r="L21" s="323"/>
      <c r="M21" s="323"/>
      <c r="N21" s="323"/>
      <c r="O21" s="324"/>
      <c r="P21" s="25"/>
      <c r="Q21" s="25"/>
      <c r="R21" s="8"/>
      <c r="S21" s="8"/>
      <c r="T21" s="8"/>
      <c r="U21" s="8"/>
    </row>
    <row r="22" spans="1:21" ht="32.25" customHeight="1">
      <c r="A22" s="118">
        <v>14</v>
      </c>
      <c r="B22" s="121"/>
      <c r="C22" s="16"/>
      <c r="D22" s="12"/>
      <c r="E22" s="11"/>
      <c r="F22" s="12"/>
      <c r="G22" s="15"/>
      <c r="H22" s="52" t="str">
        <f t="shared" si="0"/>
        <v/>
      </c>
      <c r="I22" s="72" t="str">
        <f t="shared" si="1"/>
        <v/>
      </c>
      <c r="J22" s="322"/>
      <c r="K22" s="323"/>
      <c r="L22" s="323"/>
      <c r="M22" s="323"/>
      <c r="N22" s="323"/>
      <c r="O22" s="324"/>
      <c r="P22" s="25"/>
      <c r="Q22" s="25"/>
      <c r="R22" s="8"/>
      <c r="S22" s="8"/>
      <c r="T22" s="8"/>
      <c r="U22" s="8"/>
    </row>
    <row r="23" spans="1:21" ht="32.25" customHeight="1">
      <c r="A23" s="118">
        <v>15</v>
      </c>
      <c r="B23" s="121"/>
      <c r="C23" s="16"/>
      <c r="D23" s="12"/>
      <c r="E23" s="11"/>
      <c r="F23" s="12"/>
      <c r="G23" s="13"/>
      <c r="H23" s="52" t="str">
        <f t="shared" si="0"/>
        <v/>
      </c>
      <c r="I23" s="72" t="str">
        <f t="shared" si="1"/>
        <v/>
      </c>
      <c r="J23" s="322"/>
      <c r="K23" s="323"/>
      <c r="L23" s="323"/>
      <c r="M23" s="323"/>
      <c r="N23" s="323"/>
      <c r="O23" s="324"/>
      <c r="P23" s="25"/>
      <c r="Q23" s="25"/>
      <c r="R23" s="8"/>
      <c r="S23" s="8"/>
      <c r="T23" s="8"/>
      <c r="U23" s="8"/>
    </row>
    <row r="24" spans="1:21" ht="32.25" customHeight="1">
      <c r="A24" s="118">
        <v>16</v>
      </c>
      <c r="B24" s="121"/>
      <c r="C24" s="9"/>
      <c r="D24" s="10"/>
      <c r="E24" s="11"/>
      <c r="F24" s="12"/>
      <c r="G24" s="15"/>
      <c r="H24" s="52" t="str">
        <f t="shared" si="0"/>
        <v/>
      </c>
      <c r="I24" s="72" t="str">
        <f t="shared" si="1"/>
        <v/>
      </c>
      <c r="J24" s="322"/>
      <c r="K24" s="323"/>
      <c r="L24" s="323"/>
      <c r="M24" s="323"/>
      <c r="N24" s="323"/>
      <c r="O24" s="324"/>
      <c r="P24" s="25"/>
      <c r="Q24" s="25"/>
      <c r="R24" s="8"/>
      <c r="S24" s="8"/>
      <c r="T24" s="8"/>
      <c r="U24" s="8"/>
    </row>
    <row r="25" spans="1:21" ht="32.25" customHeight="1">
      <c r="A25" s="118">
        <v>17</v>
      </c>
      <c r="B25" s="121"/>
      <c r="C25" s="9"/>
      <c r="D25" s="10"/>
      <c r="E25" s="11"/>
      <c r="F25" s="12"/>
      <c r="G25" s="15"/>
      <c r="H25" s="52" t="str">
        <f t="shared" si="0"/>
        <v/>
      </c>
      <c r="I25" s="72" t="str">
        <f t="shared" si="1"/>
        <v/>
      </c>
      <c r="J25" s="322"/>
      <c r="K25" s="323"/>
      <c r="L25" s="323"/>
      <c r="M25" s="323"/>
      <c r="N25" s="323"/>
      <c r="O25" s="324"/>
      <c r="P25" s="25"/>
      <c r="Q25" s="25"/>
      <c r="R25" s="8"/>
      <c r="S25" s="8"/>
      <c r="T25" s="8"/>
      <c r="U25" s="8"/>
    </row>
    <row r="26" spans="1:21" ht="32.25" customHeight="1">
      <c r="A26" s="118">
        <v>18</v>
      </c>
      <c r="B26" s="122"/>
      <c r="C26" s="21"/>
      <c r="D26" s="17"/>
      <c r="E26" s="11"/>
      <c r="F26" s="12"/>
      <c r="G26" s="18"/>
      <c r="H26" s="53" t="str">
        <f t="shared" si="0"/>
        <v/>
      </c>
      <c r="I26" s="72" t="str">
        <f t="shared" si="1"/>
        <v/>
      </c>
      <c r="J26" s="330"/>
      <c r="K26" s="323"/>
      <c r="L26" s="323"/>
      <c r="M26" s="323"/>
      <c r="N26" s="323"/>
      <c r="O26" s="324"/>
      <c r="P26" s="25"/>
      <c r="Q26" s="25"/>
      <c r="R26" s="8"/>
      <c r="S26" s="8"/>
      <c r="T26" s="8"/>
      <c r="U26" s="8"/>
    </row>
    <row r="27" spans="1:21" ht="32.25" customHeight="1">
      <c r="A27" s="118">
        <v>19</v>
      </c>
      <c r="B27" s="121"/>
      <c r="C27" s="16"/>
      <c r="D27" s="12"/>
      <c r="E27" s="11"/>
      <c r="F27" s="12"/>
      <c r="G27" s="13"/>
      <c r="H27" s="52" t="str">
        <f t="shared" si="0"/>
        <v/>
      </c>
      <c r="I27" s="72" t="str">
        <f t="shared" si="1"/>
        <v/>
      </c>
      <c r="J27" s="322"/>
      <c r="K27" s="323"/>
      <c r="L27" s="323"/>
      <c r="M27" s="323"/>
      <c r="N27" s="323"/>
      <c r="O27" s="324"/>
      <c r="P27" s="25"/>
      <c r="Q27" s="25"/>
      <c r="R27" s="8"/>
      <c r="S27" s="8"/>
      <c r="T27" s="8"/>
      <c r="U27" s="8"/>
    </row>
    <row r="28" spans="1:21" ht="32.25" customHeight="1">
      <c r="A28" s="118">
        <v>20</v>
      </c>
      <c r="B28" s="121"/>
      <c r="C28" s="16"/>
      <c r="D28" s="12"/>
      <c r="E28" s="11"/>
      <c r="F28" s="12"/>
      <c r="G28" s="15"/>
      <c r="H28" s="52" t="str">
        <f t="shared" si="0"/>
        <v/>
      </c>
      <c r="I28" s="72" t="str">
        <f t="shared" si="1"/>
        <v/>
      </c>
      <c r="J28" s="322"/>
      <c r="K28" s="323"/>
      <c r="L28" s="323"/>
      <c r="M28" s="323"/>
      <c r="N28" s="323"/>
      <c r="O28" s="324"/>
      <c r="P28" s="25"/>
      <c r="Q28" s="25"/>
      <c r="R28" s="8"/>
      <c r="S28" s="8"/>
      <c r="T28" s="8"/>
      <c r="U28" s="8"/>
    </row>
    <row r="29" spans="1:21" ht="32.25" customHeight="1">
      <c r="A29" s="118">
        <v>21</v>
      </c>
      <c r="B29" s="123"/>
      <c r="C29" s="16"/>
      <c r="D29" s="12"/>
      <c r="E29" s="11"/>
      <c r="F29" s="12"/>
      <c r="G29" s="20"/>
      <c r="H29" s="54" t="str">
        <f t="shared" si="0"/>
        <v/>
      </c>
      <c r="I29" s="72" t="str">
        <f t="shared" si="1"/>
        <v/>
      </c>
      <c r="J29" s="330"/>
      <c r="K29" s="331"/>
      <c r="L29" s="331"/>
      <c r="M29" s="331"/>
      <c r="N29" s="331"/>
      <c r="O29" s="332"/>
      <c r="P29" s="25"/>
      <c r="Q29" s="25"/>
      <c r="R29" s="8"/>
      <c r="S29" s="8"/>
      <c r="T29" s="8"/>
      <c r="U29" s="8"/>
    </row>
    <row r="30" spans="1:21" ht="32.25" customHeight="1">
      <c r="A30" s="118">
        <v>22</v>
      </c>
      <c r="B30" s="121"/>
      <c r="C30" s="16"/>
      <c r="D30" s="12"/>
      <c r="E30" s="11"/>
      <c r="F30" s="12"/>
      <c r="G30" s="15"/>
      <c r="H30" s="52" t="str">
        <f t="shared" si="0"/>
        <v/>
      </c>
      <c r="I30" s="72" t="str">
        <f t="shared" si="1"/>
        <v/>
      </c>
      <c r="J30" s="322"/>
      <c r="K30" s="323"/>
      <c r="L30" s="323"/>
      <c r="M30" s="323"/>
      <c r="N30" s="323"/>
      <c r="O30" s="324"/>
      <c r="P30" s="25"/>
      <c r="Q30" s="25"/>
      <c r="R30" s="8"/>
      <c r="S30" s="8"/>
      <c r="T30" s="8"/>
      <c r="U30" s="8"/>
    </row>
    <row r="31" spans="1:21" ht="32.25" customHeight="1">
      <c r="A31" s="118">
        <v>23</v>
      </c>
      <c r="B31" s="121"/>
      <c r="C31" s="16"/>
      <c r="D31" s="12"/>
      <c r="E31" s="11"/>
      <c r="F31" s="12"/>
      <c r="G31" s="15"/>
      <c r="H31" s="52" t="str">
        <f t="shared" si="0"/>
        <v/>
      </c>
      <c r="I31" s="72" t="str">
        <f t="shared" si="1"/>
        <v/>
      </c>
      <c r="J31" s="322"/>
      <c r="K31" s="323"/>
      <c r="L31" s="323"/>
      <c r="M31" s="323"/>
      <c r="N31" s="323"/>
      <c r="O31" s="324"/>
      <c r="P31" s="25"/>
      <c r="Q31" s="25"/>
      <c r="R31" s="8"/>
      <c r="S31" s="8"/>
      <c r="T31" s="8"/>
      <c r="U31" s="8"/>
    </row>
    <row r="32" spans="1:21" ht="32.25" customHeight="1">
      <c r="A32" s="118">
        <v>24</v>
      </c>
      <c r="B32" s="121"/>
      <c r="C32" s="9"/>
      <c r="D32" s="10"/>
      <c r="E32" s="11"/>
      <c r="F32" s="12"/>
      <c r="G32" s="15"/>
      <c r="H32" s="52" t="str">
        <f t="shared" si="0"/>
        <v/>
      </c>
      <c r="I32" s="72" t="str">
        <f t="shared" si="1"/>
        <v/>
      </c>
      <c r="J32" s="322"/>
      <c r="K32" s="323"/>
      <c r="L32" s="323"/>
      <c r="M32" s="323"/>
      <c r="N32" s="323"/>
      <c r="O32" s="324"/>
      <c r="P32" s="25"/>
      <c r="Q32" s="25"/>
      <c r="R32" s="8"/>
      <c r="S32" s="8"/>
      <c r="T32" s="8"/>
      <c r="U32" s="8"/>
    </row>
    <row r="33" spans="1:21" ht="32.25" customHeight="1">
      <c r="A33" s="118">
        <v>25</v>
      </c>
      <c r="B33" s="121"/>
      <c r="C33" s="16"/>
      <c r="D33" s="12"/>
      <c r="E33" s="11"/>
      <c r="F33" s="12"/>
      <c r="G33" s="13"/>
      <c r="H33" s="52" t="str">
        <f t="shared" si="0"/>
        <v/>
      </c>
      <c r="I33" s="72" t="str">
        <f t="shared" si="1"/>
        <v/>
      </c>
      <c r="J33" s="322"/>
      <c r="K33" s="323"/>
      <c r="L33" s="323"/>
      <c r="M33" s="323"/>
      <c r="N33" s="323"/>
      <c r="O33" s="324"/>
      <c r="P33" s="25"/>
      <c r="Q33" s="25"/>
      <c r="R33" s="8"/>
      <c r="S33" s="8"/>
      <c r="T33" s="8"/>
      <c r="U33" s="8"/>
    </row>
    <row r="34" spans="1:21" ht="32.25" customHeight="1">
      <c r="A34" s="118">
        <v>26</v>
      </c>
      <c r="B34" s="121"/>
      <c r="C34" s="9"/>
      <c r="D34" s="10"/>
      <c r="E34" s="14"/>
      <c r="F34" s="10"/>
      <c r="G34" s="15"/>
      <c r="H34" s="52" t="str">
        <f t="shared" si="0"/>
        <v/>
      </c>
      <c r="I34" s="72" t="str">
        <f t="shared" si="1"/>
        <v/>
      </c>
      <c r="J34" s="322"/>
      <c r="K34" s="323"/>
      <c r="L34" s="323"/>
      <c r="M34" s="323"/>
      <c r="N34" s="323"/>
      <c r="O34" s="324"/>
      <c r="P34" s="25"/>
      <c r="Q34" s="25"/>
      <c r="R34" s="8"/>
      <c r="S34" s="8"/>
      <c r="T34" s="8"/>
      <c r="U34" s="8"/>
    </row>
    <row r="35" spans="1:21" ht="32.25" customHeight="1">
      <c r="A35" s="118">
        <v>27</v>
      </c>
      <c r="B35" s="121"/>
      <c r="C35" s="16"/>
      <c r="D35" s="12"/>
      <c r="E35" s="14"/>
      <c r="F35" s="10"/>
      <c r="G35" s="15"/>
      <c r="H35" s="52" t="str">
        <f t="shared" si="0"/>
        <v/>
      </c>
      <c r="I35" s="72" t="str">
        <f t="shared" si="1"/>
        <v/>
      </c>
      <c r="J35" s="322"/>
      <c r="K35" s="323"/>
      <c r="L35" s="323"/>
      <c r="M35" s="323"/>
      <c r="N35" s="323"/>
      <c r="O35" s="324"/>
      <c r="P35" s="25"/>
      <c r="Q35" s="25"/>
      <c r="R35" s="8"/>
      <c r="S35" s="8"/>
      <c r="T35" s="8"/>
      <c r="U35" s="8"/>
    </row>
    <row r="36" spans="1:21" ht="32.25" customHeight="1">
      <c r="A36" s="118">
        <v>28</v>
      </c>
      <c r="B36" s="121"/>
      <c r="C36" s="16"/>
      <c r="D36" s="12"/>
      <c r="E36" s="14"/>
      <c r="F36" s="10"/>
      <c r="G36" s="13"/>
      <c r="H36" s="52" t="str">
        <f t="shared" si="0"/>
        <v/>
      </c>
      <c r="I36" s="72" t="str">
        <f t="shared" si="1"/>
        <v/>
      </c>
      <c r="J36" s="322"/>
      <c r="K36" s="323"/>
      <c r="L36" s="323"/>
      <c r="M36" s="323"/>
      <c r="N36" s="323"/>
      <c r="O36" s="324"/>
      <c r="P36" s="25"/>
      <c r="Q36" s="25"/>
      <c r="R36" s="8"/>
      <c r="S36" s="8"/>
      <c r="T36" s="8"/>
      <c r="U36" s="8"/>
    </row>
    <row r="37" spans="1:21" ht="32.25" customHeight="1">
      <c r="A37" s="118">
        <v>29</v>
      </c>
      <c r="B37" s="121"/>
      <c r="C37" s="16"/>
      <c r="D37" s="12"/>
      <c r="E37" s="11"/>
      <c r="F37" s="12"/>
      <c r="G37" s="15"/>
      <c r="H37" s="52" t="str">
        <f t="shared" si="0"/>
        <v/>
      </c>
      <c r="I37" s="72" t="str">
        <f t="shared" si="1"/>
        <v/>
      </c>
      <c r="J37" s="322"/>
      <c r="K37" s="323"/>
      <c r="L37" s="323"/>
      <c r="M37" s="323"/>
      <c r="N37" s="323"/>
      <c r="O37" s="324"/>
      <c r="P37" s="25"/>
      <c r="Q37" s="25"/>
      <c r="R37" s="8"/>
      <c r="S37" s="8"/>
      <c r="T37" s="8"/>
      <c r="U37" s="8"/>
    </row>
    <row r="38" spans="1:21" ht="32.25" customHeight="1">
      <c r="A38" s="118">
        <v>30</v>
      </c>
      <c r="B38" s="121"/>
      <c r="C38" s="16"/>
      <c r="D38" s="12"/>
      <c r="E38" s="14"/>
      <c r="F38" s="10"/>
      <c r="G38" s="15"/>
      <c r="H38" s="52" t="str">
        <f t="shared" si="0"/>
        <v/>
      </c>
      <c r="I38" s="72" t="str">
        <f t="shared" si="1"/>
        <v/>
      </c>
      <c r="J38" s="322"/>
      <c r="K38" s="323"/>
      <c r="L38" s="323"/>
      <c r="M38" s="323"/>
      <c r="N38" s="323"/>
      <c r="O38" s="324"/>
      <c r="P38" s="25"/>
      <c r="Q38" s="25"/>
      <c r="R38" s="8"/>
      <c r="S38" s="8"/>
      <c r="T38" s="8"/>
      <c r="U38" s="8"/>
    </row>
    <row r="39" spans="1:21" ht="32.25" customHeight="1" thickBot="1">
      <c r="A39" s="119">
        <v>31</v>
      </c>
      <c r="B39" s="124"/>
      <c r="C39" s="55"/>
      <c r="D39" s="22"/>
      <c r="E39" s="56"/>
      <c r="F39" s="57"/>
      <c r="G39" s="58"/>
      <c r="H39" s="59" t="str">
        <f t="shared" si="0"/>
        <v/>
      </c>
      <c r="I39" s="73" t="str">
        <f t="shared" si="1"/>
        <v/>
      </c>
      <c r="J39" s="322"/>
      <c r="K39" s="323"/>
      <c r="L39" s="323"/>
      <c r="M39" s="323"/>
      <c r="N39" s="323"/>
      <c r="O39" s="324"/>
      <c r="P39" s="26"/>
      <c r="Q39" s="26"/>
      <c r="R39" s="8"/>
      <c r="S39" s="8"/>
      <c r="T39" s="8"/>
      <c r="U39" s="8"/>
    </row>
    <row r="40" spans="1:21" ht="37.5" customHeight="1" thickTop="1" thickBot="1">
      <c r="A40" s="419" t="s">
        <v>12</v>
      </c>
      <c r="B40" s="420"/>
      <c r="C40" s="421"/>
      <c r="D40" s="422"/>
      <c r="E40" s="421"/>
      <c r="F40" s="421"/>
      <c r="G40" s="423"/>
      <c r="H40" s="114"/>
      <c r="I40" s="115"/>
      <c r="J40" s="424"/>
      <c r="K40" s="425"/>
      <c r="L40" s="425"/>
      <c r="M40" s="425"/>
      <c r="N40" s="425"/>
      <c r="O40" s="426"/>
      <c r="P40" s="116"/>
      <c r="Q40" s="117"/>
      <c r="R40" s="8"/>
      <c r="S40" s="8"/>
      <c r="T40" s="8"/>
      <c r="U40" s="8"/>
    </row>
    <row r="41" spans="1:21">
      <c r="C41" s="8"/>
      <c r="D41" s="318"/>
      <c r="E41" s="318"/>
      <c r="F41" s="8"/>
      <c r="G41" s="8"/>
      <c r="H41" s="62"/>
      <c r="I41" s="62"/>
      <c r="J41" s="8"/>
      <c r="K41" s="8"/>
      <c r="L41" s="8"/>
      <c r="M41" s="8"/>
      <c r="N41" s="8"/>
      <c r="O41" s="8"/>
      <c r="P41" s="8" t="s">
        <v>32</v>
      </c>
    </row>
    <row r="42" spans="1:21">
      <c r="D42" s="1"/>
      <c r="P42" t="s">
        <v>33</v>
      </c>
    </row>
    <row r="43" spans="1:21">
      <c r="D43" s="1"/>
      <c r="P43" t="s">
        <v>34</v>
      </c>
    </row>
    <row r="44" spans="1:21">
      <c r="D44" s="1"/>
      <c r="P44" t="s">
        <v>35</v>
      </c>
    </row>
    <row r="45" spans="1:21">
      <c r="D45" s="1"/>
      <c r="P45" t="s">
        <v>36</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G7:G8"/>
    <mergeCell ref="H7:H8"/>
    <mergeCell ref="I7:I8"/>
    <mergeCell ref="J7:O8"/>
    <mergeCell ref="A4:C4"/>
    <mergeCell ref="A5:C5"/>
    <mergeCell ref="A7:A8"/>
    <mergeCell ref="B7:B8"/>
    <mergeCell ref="C7:F7"/>
    <mergeCell ref="P7:P8"/>
    <mergeCell ref="Q7:Q8"/>
    <mergeCell ref="J21:O21"/>
    <mergeCell ref="J10:O10"/>
    <mergeCell ref="J11:O11"/>
    <mergeCell ref="J12:O12"/>
    <mergeCell ref="J13:O13"/>
    <mergeCell ref="J14:O14"/>
    <mergeCell ref="J15:O15"/>
    <mergeCell ref="J16:O16"/>
    <mergeCell ref="J17:O17"/>
    <mergeCell ref="J18:O18"/>
    <mergeCell ref="J19:O19"/>
    <mergeCell ref="J20:O20"/>
    <mergeCell ref="J9:O9"/>
    <mergeCell ref="J33:O33"/>
    <mergeCell ref="J22:O22"/>
    <mergeCell ref="J23:O23"/>
    <mergeCell ref="J24:O24"/>
    <mergeCell ref="J25:O25"/>
    <mergeCell ref="J26:O26"/>
    <mergeCell ref="J27:O27"/>
    <mergeCell ref="J28:O28"/>
    <mergeCell ref="J29:O29"/>
    <mergeCell ref="J30:O30"/>
    <mergeCell ref="J31:O31"/>
    <mergeCell ref="J32:O32"/>
    <mergeCell ref="A40:G40"/>
    <mergeCell ref="J40:O40"/>
    <mergeCell ref="D41:E41"/>
    <mergeCell ref="J34:O34"/>
    <mergeCell ref="J35:O35"/>
    <mergeCell ref="J36:O36"/>
    <mergeCell ref="J37:O37"/>
    <mergeCell ref="J38:O38"/>
    <mergeCell ref="J39:O39"/>
  </mergeCells>
  <phoneticPr fontId="2"/>
  <dataValidations count="1">
    <dataValidation type="list" allowBlank="1" showInputMessage="1" showErrorMessage="1" sqref="P9" xr:uid="{00000000-0002-0000-03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4AC3-7F15-4FD8-AE24-22D2AA392EC6}">
  <sheetPr>
    <tabColor rgb="FFFFC000"/>
    <pageSetUpPr fitToPage="1"/>
  </sheetPr>
  <dimension ref="A1:W127"/>
  <sheetViews>
    <sheetView view="pageBreakPreview" zoomScaleNormal="100" zoomScaleSheetLayoutView="100" workbookViewId="0">
      <selection activeCell="L7" sqref="L7"/>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200</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7"/>
      <c r="I3" s="287"/>
      <c r="J3" s="287"/>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63"/>
      <c r="U15" s="314">
        <f>基本情報等入力シート!C25</f>
        <v>0</v>
      </c>
      <c r="V15" s="293" t="s">
        <v>110</v>
      </c>
    </row>
    <row r="16" spans="1:23" ht="14.25" thickBot="1">
      <c r="A16" s="223"/>
      <c r="B16" s="223"/>
      <c r="C16" s="223"/>
      <c r="D16" s="223"/>
      <c r="W16" s="223"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45748</v>
      </c>
      <c r="B19" s="273">
        <f>A19</f>
        <v>45748</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ROUNDDOWN($U$6*Q19,0)</f>
        <v>0</v>
      </c>
      <c r="W19" s="244">
        <f>SUM(U19:V19)</f>
        <v>0</v>
      </c>
    </row>
    <row r="20" spans="1:23" ht="23.1" customHeight="1">
      <c r="A20" s="298">
        <v>45749</v>
      </c>
      <c r="B20" s="274">
        <f t="shared" ref="B20:B48" si="0">A20</f>
        <v>45749</v>
      </c>
      <c r="C20" s="215"/>
      <c r="D20" s="218"/>
      <c r="E20" s="217"/>
      <c r="F20" s="216"/>
      <c r="G20" s="217"/>
      <c r="H20" s="280"/>
      <c r="I20" s="245">
        <f>(E20-D20)+(G20-F20)-H20</f>
        <v>0</v>
      </c>
      <c r="J20" s="246">
        <f t="shared" ref="J20:J48" si="1">ROUNDDOWN(ROUND(I20*24*60,1)/60,2)</f>
        <v>0</v>
      </c>
      <c r="K20" s="468"/>
      <c r="L20" s="469"/>
      <c r="M20" s="469"/>
      <c r="N20" s="469"/>
      <c r="O20" s="469"/>
      <c r="P20" s="470"/>
      <c r="Q20" s="271">
        <f t="shared" ref="Q20:Q49" si="2">COUNTIF(C20,C$52)</f>
        <v>0</v>
      </c>
      <c r="R20" s="269"/>
      <c r="S20" s="241">
        <f t="shared" ref="S20:S49" si="3">IF(OR(C20="2,通勤（除外）",C20="5,休日"),0,1)</f>
        <v>1</v>
      </c>
      <c r="T20" s="237"/>
      <c r="U20" s="247">
        <f>ROUNDDOWN($U$15*J20,0)</f>
        <v>0</v>
      </c>
      <c r="V20" s="247">
        <f t="shared" ref="V20:V49" si="4">ROUNDDOWN($U$6*Q20,0)</f>
        <v>0</v>
      </c>
      <c r="W20" s="248">
        <f>SUM(U20:V20)</f>
        <v>0</v>
      </c>
    </row>
    <row r="21" spans="1:23" ht="23.1" customHeight="1">
      <c r="A21" s="298">
        <v>45750</v>
      </c>
      <c r="B21" s="274">
        <f t="shared" si="0"/>
        <v>45750</v>
      </c>
      <c r="C21" s="215"/>
      <c r="D21" s="218"/>
      <c r="E21" s="217"/>
      <c r="F21" s="216"/>
      <c r="G21" s="217"/>
      <c r="H21" s="280"/>
      <c r="I21" s="245">
        <f>(E21-D21)+(G21-F21)-H21</f>
        <v>0</v>
      </c>
      <c r="J21" s="246">
        <f>ROUNDDOWN(ROUND(I21*24*60,1)/60,2)</f>
        <v>0</v>
      </c>
      <c r="K21" s="468"/>
      <c r="L21" s="469"/>
      <c r="M21" s="469"/>
      <c r="N21" s="469"/>
      <c r="O21" s="469"/>
      <c r="P21" s="470"/>
      <c r="Q21" s="271">
        <f t="shared" si="2"/>
        <v>0</v>
      </c>
      <c r="R21" s="269"/>
      <c r="S21" s="241">
        <f t="shared" si="3"/>
        <v>1</v>
      </c>
      <c r="T21" s="237"/>
      <c r="U21" s="247">
        <f t="shared" ref="U21:U49" si="5">ROUNDDOWN($U$15*J21,0)</f>
        <v>0</v>
      </c>
      <c r="V21" s="247">
        <f t="shared" si="4"/>
        <v>0</v>
      </c>
      <c r="W21" s="248">
        <f t="shared" ref="W21:W49" si="6">SUM(U21:V21)</f>
        <v>0</v>
      </c>
    </row>
    <row r="22" spans="1:23" ht="23.1" customHeight="1">
      <c r="A22" s="298">
        <v>45751</v>
      </c>
      <c r="B22" s="274">
        <f t="shared" si="0"/>
        <v>45751</v>
      </c>
      <c r="C22" s="215"/>
      <c r="D22" s="218"/>
      <c r="E22" s="217"/>
      <c r="F22" s="216"/>
      <c r="G22" s="217"/>
      <c r="H22" s="280"/>
      <c r="I22" s="245">
        <f t="shared" ref="I22:I48" si="7">(E22-D22)+(G22-F22)-H22</f>
        <v>0</v>
      </c>
      <c r="J22" s="246">
        <f t="shared" si="1"/>
        <v>0</v>
      </c>
      <c r="K22" s="468"/>
      <c r="L22" s="469"/>
      <c r="M22" s="469"/>
      <c r="N22" s="469"/>
      <c r="O22" s="469"/>
      <c r="P22" s="470"/>
      <c r="Q22" s="271">
        <f t="shared" si="2"/>
        <v>0</v>
      </c>
      <c r="R22" s="269"/>
      <c r="S22" s="241">
        <f t="shared" si="3"/>
        <v>1</v>
      </c>
      <c r="T22" s="237"/>
      <c r="U22" s="247">
        <f t="shared" si="5"/>
        <v>0</v>
      </c>
      <c r="V22" s="247">
        <f t="shared" si="4"/>
        <v>0</v>
      </c>
      <c r="W22" s="248">
        <f t="shared" si="6"/>
        <v>0</v>
      </c>
    </row>
    <row r="23" spans="1:23" ht="23.1" customHeight="1">
      <c r="A23" s="298">
        <v>45752</v>
      </c>
      <c r="B23" s="274">
        <f t="shared" si="0"/>
        <v>45752</v>
      </c>
      <c r="C23" s="215"/>
      <c r="D23" s="218"/>
      <c r="E23" s="217"/>
      <c r="F23" s="216"/>
      <c r="G23" s="217"/>
      <c r="H23" s="280"/>
      <c r="I23" s="245">
        <f t="shared" si="7"/>
        <v>0</v>
      </c>
      <c r="J23" s="246">
        <f t="shared" si="1"/>
        <v>0</v>
      </c>
      <c r="K23" s="468"/>
      <c r="L23" s="469"/>
      <c r="M23" s="469"/>
      <c r="N23" s="469"/>
      <c r="O23" s="469"/>
      <c r="P23" s="470"/>
      <c r="Q23" s="271">
        <f t="shared" si="2"/>
        <v>0</v>
      </c>
      <c r="R23" s="269"/>
      <c r="S23" s="241">
        <f t="shared" si="3"/>
        <v>1</v>
      </c>
      <c r="T23" s="237"/>
      <c r="U23" s="247">
        <f t="shared" si="5"/>
        <v>0</v>
      </c>
      <c r="V23" s="247">
        <f t="shared" si="4"/>
        <v>0</v>
      </c>
      <c r="W23" s="248">
        <f t="shared" si="6"/>
        <v>0</v>
      </c>
    </row>
    <row r="24" spans="1:23" ht="23.1" customHeight="1">
      <c r="A24" s="298">
        <v>45753</v>
      </c>
      <c r="B24" s="274">
        <f t="shared" si="0"/>
        <v>45753</v>
      </c>
      <c r="C24" s="215"/>
      <c r="D24" s="218"/>
      <c r="E24" s="217"/>
      <c r="F24" s="216"/>
      <c r="G24" s="217"/>
      <c r="H24" s="280"/>
      <c r="I24" s="245">
        <f t="shared" si="7"/>
        <v>0</v>
      </c>
      <c r="J24" s="246">
        <f t="shared" si="1"/>
        <v>0</v>
      </c>
      <c r="K24" s="468"/>
      <c r="L24" s="469"/>
      <c r="M24" s="469"/>
      <c r="N24" s="469"/>
      <c r="O24" s="469"/>
      <c r="P24" s="470"/>
      <c r="Q24" s="271">
        <f t="shared" si="2"/>
        <v>0</v>
      </c>
      <c r="R24" s="269"/>
      <c r="S24" s="241">
        <f t="shared" si="3"/>
        <v>1</v>
      </c>
      <c r="T24" s="237"/>
      <c r="U24" s="247">
        <f t="shared" si="5"/>
        <v>0</v>
      </c>
      <c r="V24" s="247">
        <f t="shared" si="4"/>
        <v>0</v>
      </c>
      <c r="W24" s="248">
        <f t="shared" si="6"/>
        <v>0</v>
      </c>
    </row>
    <row r="25" spans="1:23" ht="23.1" customHeight="1">
      <c r="A25" s="298">
        <v>45754</v>
      </c>
      <c r="B25" s="274">
        <f t="shared" si="0"/>
        <v>45754</v>
      </c>
      <c r="C25" s="215"/>
      <c r="D25" s="218"/>
      <c r="E25" s="217"/>
      <c r="F25" s="216"/>
      <c r="G25" s="217"/>
      <c r="H25" s="280"/>
      <c r="I25" s="245">
        <f t="shared" si="7"/>
        <v>0</v>
      </c>
      <c r="J25" s="246">
        <f t="shared" si="1"/>
        <v>0</v>
      </c>
      <c r="K25" s="468"/>
      <c r="L25" s="469"/>
      <c r="M25" s="469"/>
      <c r="N25" s="469"/>
      <c r="O25" s="469"/>
      <c r="P25" s="470"/>
      <c r="Q25" s="271">
        <f t="shared" si="2"/>
        <v>0</v>
      </c>
      <c r="R25" s="269"/>
      <c r="S25" s="241">
        <f t="shared" si="3"/>
        <v>1</v>
      </c>
      <c r="T25" s="237"/>
      <c r="U25" s="247">
        <f t="shared" si="5"/>
        <v>0</v>
      </c>
      <c r="V25" s="247">
        <f t="shared" si="4"/>
        <v>0</v>
      </c>
      <c r="W25" s="248">
        <f t="shared" si="6"/>
        <v>0</v>
      </c>
    </row>
    <row r="26" spans="1:23" ht="23.1" customHeight="1">
      <c r="A26" s="298">
        <v>45755</v>
      </c>
      <c r="B26" s="274">
        <f t="shared" si="0"/>
        <v>45755</v>
      </c>
      <c r="C26" s="215"/>
      <c r="D26" s="218"/>
      <c r="E26" s="217"/>
      <c r="F26" s="216"/>
      <c r="G26" s="217"/>
      <c r="H26" s="280"/>
      <c r="I26" s="245">
        <f t="shared" si="7"/>
        <v>0</v>
      </c>
      <c r="J26" s="246">
        <f t="shared" si="1"/>
        <v>0</v>
      </c>
      <c r="K26" s="468"/>
      <c r="L26" s="469"/>
      <c r="M26" s="469"/>
      <c r="N26" s="469"/>
      <c r="O26" s="469"/>
      <c r="P26" s="470"/>
      <c r="Q26" s="271">
        <f t="shared" si="2"/>
        <v>0</v>
      </c>
      <c r="R26" s="269"/>
      <c r="S26" s="241">
        <f t="shared" si="3"/>
        <v>1</v>
      </c>
      <c r="T26" s="237"/>
      <c r="U26" s="247">
        <f t="shared" si="5"/>
        <v>0</v>
      </c>
      <c r="V26" s="247">
        <f t="shared" si="4"/>
        <v>0</v>
      </c>
      <c r="W26" s="248">
        <f t="shared" si="6"/>
        <v>0</v>
      </c>
    </row>
    <row r="27" spans="1:23" ht="23.1" customHeight="1">
      <c r="A27" s="298">
        <v>45756</v>
      </c>
      <c r="B27" s="274">
        <f t="shared" si="0"/>
        <v>45756</v>
      </c>
      <c r="C27" s="215"/>
      <c r="D27" s="218"/>
      <c r="E27" s="217"/>
      <c r="F27" s="216"/>
      <c r="G27" s="217"/>
      <c r="H27" s="280"/>
      <c r="I27" s="245">
        <f t="shared" si="7"/>
        <v>0</v>
      </c>
      <c r="J27" s="246">
        <f t="shared" si="1"/>
        <v>0</v>
      </c>
      <c r="K27" s="468"/>
      <c r="L27" s="469"/>
      <c r="M27" s="469"/>
      <c r="N27" s="469"/>
      <c r="O27" s="469"/>
      <c r="P27" s="470"/>
      <c r="Q27" s="271">
        <f t="shared" si="2"/>
        <v>0</v>
      </c>
      <c r="R27" s="269"/>
      <c r="S27" s="241">
        <f t="shared" si="3"/>
        <v>1</v>
      </c>
      <c r="T27" s="237"/>
      <c r="U27" s="247">
        <f t="shared" si="5"/>
        <v>0</v>
      </c>
      <c r="V27" s="247">
        <f t="shared" si="4"/>
        <v>0</v>
      </c>
      <c r="W27" s="248">
        <f t="shared" si="6"/>
        <v>0</v>
      </c>
    </row>
    <row r="28" spans="1:23" ht="23.1" customHeight="1">
      <c r="A28" s="298">
        <v>45757</v>
      </c>
      <c r="B28" s="274">
        <f t="shared" si="0"/>
        <v>45757</v>
      </c>
      <c r="C28" s="215"/>
      <c r="D28" s="218"/>
      <c r="E28" s="217"/>
      <c r="F28" s="216"/>
      <c r="G28" s="217"/>
      <c r="H28" s="280"/>
      <c r="I28" s="245">
        <f t="shared" si="7"/>
        <v>0</v>
      </c>
      <c r="J28" s="246">
        <f t="shared" si="1"/>
        <v>0</v>
      </c>
      <c r="K28" s="468"/>
      <c r="L28" s="469"/>
      <c r="M28" s="469"/>
      <c r="N28" s="469"/>
      <c r="O28" s="469"/>
      <c r="P28" s="470"/>
      <c r="Q28" s="271">
        <f t="shared" si="2"/>
        <v>0</v>
      </c>
      <c r="R28" s="269"/>
      <c r="S28" s="241">
        <f t="shared" si="3"/>
        <v>1</v>
      </c>
      <c r="T28" s="237"/>
      <c r="U28" s="247">
        <f t="shared" si="5"/>
        <v>0</v>
      </c>
      <c r="V28" s="247">
        <f t="shared" si="4"/>
        <v>0</v>
      </c>
      <c r="W28" s="248">
        <f t="shared" si="6"/>
        <v>0</v>
      </c>
    </row>
    <row r="29" spans="1:23" ht="23.1" customHeight="1">
      <c r="A29" s="298">
        <v>45758</v>
      </c>
      <c r="B29" s="274">
        <f t="shared" si="0"/>
        <v>45758</v>
      </c>
      <c r="C29" s="215"/>
      <c r="D29" s="218"/>
      <c r="E29" s="217"/>
      <c r="F29" s="216"/>
      <c r="G29" s="217"/>
      <c r="H29" s="280"/>
      <c r="I29" s="245">
        <f t="shared" si="7"/>
        <v>0</v>
      </c>
      <c r="J29" s="246">
        <f t="shared" si="1"/>
        <v>0</v>
      </c>
      <c r="K29" s="468"/>
      <c r="L29" s="469"/>
      <c r="M29" s="469"/>
      <c r="N29" s="469"/>
      <c r="O29" s="469"/>
      <c r="P29" s="470"/>
      <c r="Q29" s="271">
        <f t="shared" si="2"/>
        <v>0</v>
      </c>
      <c r="R29" s="269"/>
      <c r="S29" s="241">
        <f t="shared" si="3"/>
        <v>1</v>
      </c>
      <c r="T29" s="237"/>
      <c r="U29" s="247">
        <f t="shared" si="5"/>
        <v>0</v>
      </c>
      <c r="V29" s="247">
        <f t="shared" si="4"/>
        <v>0</v>
      </c>
      <c r="W29" s="248">
        <f t="shared" si="6"/>
        <v>0</v>
      </c>
    </row>
    <row r="30" spans="1:23" ht="23.1" customHeight="1">
      <c r="A30" s="298">
        <v>45759</v>
      </c>
      <c r="B30" s="274">
        <f t="shared" si="0"/>
        <v>45759</v>
      </c>
      <c r="C30" s="215"/>
      <c r="D30" s="218"/>
      <c r="E30" s="217"/>
      <c r="F30" s="216"/>
      <c r="G30" s="217"/>
      <c r="H30" s="280"/>
      <c r="I30" s="245">
        <f t="shared" si="7"/>
        <v>0</v>
      </c>
      <c r="J30" s="246">
        <f t="shared" si="1"/>
        <v>0</v>
      </c>
      <c r="K30" s="468"/>
      <c r="L30" s="469"/>
      <c r="M30" s="469"/>
      <c r="N30" s="469"/>
      <c r="O30" s="469"/>
      <c r="P30" s="470"/>
      <c r="Q30" s="271">
        <f t="shared" si="2"/>
        <v>0</v>
      </c>
      <c r="R30" s="269"/>
      <c r="S30" s="241">
        <f t="shared" si="3"/>
        <v>1</v>
      </c>
      <c r="T30" s="237"/>
      <c r="U30" s="247">
        <f t="shared" si="5"/>
        <v>0</v>
      </c>
      <c r="V30" s="247">
        <f t="shared" si="4"/>
        <v>0</v>
      </c>
      <c r="W30" s="248">
        <f t="shared" si="6"/>
        <v>0</v>
      </c>
    </row>
    <row r="31" spans="1:23" ht="23.1" customHeight="1">
      <c r="A31" s="298">
        <v>45760</v>
      </c>
      <c r="B31" s="274">
        <f t="shared" si="0"/>
        <v>45760</v>
      </c>
      <c r="C31" s="215"/>
      <c r="D31" s="218"/>
      <c r="E31" s="217"/>
      <c r="F31" s="216"/>
      <c r="G31" s="217"/>
      <c r="H31" s="280"/>
      <c r="I31" s="245">
        <f t="shared" si="7"/>
        <v>0</v>
      </c>
      <c r="J31" s="246">
        <f t="shared" si="1"/>
        <v>0</v>
      </c>
      <c r="K31" s="468"/>
      <c r="L31" s="469"/>
      <c r="M31" s="469"/>
      <c r="N31" s="469"/>
      <c r="O31" s="469"/>
      <c r="P31" s="470"/>
      <c r="Q31" s="271">
        <f t="shared" si="2"/>
        <v>0</v>
      </c>
      <c r="R31" s="269"/>
      <c r="S31" s="241">
        <f t="shared" si="3"/>
        <v>1</v>
      </c>
      <c r="T31" s="237"/>
      <c r="U31" s="247">
        <f t="shared" si="5"/>
        <v>0</v>
      </c>
      <c r="V31" s="247">
        <f t="shared" si="4"/>
        <v>0</v>
      </c>
      <c r="W31" s="248">
        <f t="shared" si="6"/>
        <v>0</v>
      </c>
    </row>
    <row r="32" spans="1:23" ht="23.1" customHeight="1">
      <c r="A32" s="298">
        <v>45761</v>
      </c>
      <c r="B32" s="274">
        <f t="shared" si="0"/>
        <v>45761</v>
      </c>
      <c r="C32" s="215"/>
      <c r="D32" s="218"/>
      <c r="E32" s="217"/>
      <c r="F32" s="216"/>
      <c r="G32" s="217"/>
      <c r="H32" s="280"/>
      <c r="I32" s="245">
        <f t="shared" si="7"/>
        <v>0</v>
      </c>
      <c r="J32" s="246">
        <f t="shared" si="1"/>
        <v>0</v>
      </c>
      <c r="K32" s="468"/>
      <c r="L32" s="469"/>
      <c r="M32" s="469"/>
      <c r="N32" s="469"/>
      <c r="O32" s="469"/>
      <c r="P32" s="470"/>
      <c r="Q32" s="271">
        <f t="shared" si="2"/>
        <v>0</v>
      </c>
      <c r="R32" s="269"/>
      <c r="S32" s="241">
        <f t="shared" si="3"/>
        <v>1</v>
      </c>
      <c r="T32" s="237"/>
      <c r="U32" s="247">
        <f t="shared" si="5"/>
        <v>0</v>
      </c>
      <c r="V32" s="247">
        <f t="shared" si="4"/>
        <v>0</v>
      </c>
      <c r="W32" s="248">
        <f t="shared" si="6"/>
        <v>0</v>
      </c>
    </row>
    <row r="33" spans="1:23" ht="23.1" customHeight="1">
      <c r="A33" s="298">
        <v>45762</v>
      </c>
      <c r="B33" s="274">
        <f t="shared" si="0"/>
        <v>45762</v>
      </c>
      <c r="C33" s="215"/>
      <c r="D33" s="218"/>
      <c r="E33" s="217"/>
      <c r="F33" s="216"/>
      <c r="G33" s="217"/>
      <c r="H33" s="280"/>
      <c r="I33" s="245">
        <f t="shared" si="7"/>
        <v>0</v>
      </c>
      <c r="J33" s="246">
        <f t="shared" si="1"/>
        <v>0</v>
      </c>
      <c r="K33" s="468"/>
      <c r="L33" s="469"/>
      <c r="M33" s="469"/>
      <c r="N33" s="469"/>
      <c r="O33" s="469"/>
      <c r="P33" s="470"/>
      <c r="Q33" s="271">
        <f t="shared" si="2"/>
        <v>0</v>
      </c>
      <c r="R33" s="269"/>
      <c r="S33" s="241">
        <f t="shared" si="3"/>
        <v>1</v>
      </c>
      <c r="T33" s="237"/>
      <c r="U33" s="247">
        <f t="shared" si="5"/>
        <v>0</v>
      </c>
      <c r="V33" s="247">
        <f t="shared" si="4"/>
        <v>0</v>
      </c>
      <c r="W33" s="248">
        <f t="shared" si="6"/>
        <v>0</v>
      </c>
    </row>
    <row r="34" spans="1:23" ht="23.1" customHeight="1">
      <c r="A34" s="298">
        <v>45763</v>
      </c>
      <c r="B34" s="274">
        <f t="shared" si="0"/>
        <v>45763</v>
      </c>
      <c r="C34" s="215"/>
      <c r="D34" s="218"/>
      <c r="E34" s="217"/>
      <c r="F34" s="216"/>
      <c r="G34" s="217"/>
      <c r="H34" s="280"/>
      <c r="I34" s="245">
        <f t="shared" si="7"/>
        <v>0</v>
      </c>
      <c r="J34" s="246">
        <f t="shared" si="1"/>
        <v>0</v>
      </c>
      <c r="K34" s="468"/>
      <c r="L34" s="469"/>
      <c r="M34" s="469"/>
      <c r="N34" s="469"/>
      <c r="O34" s="469"/>
      <c r="P34" s="470"/>
      <c r="Q34" s="271">
        <f t="shared" si="2"/>
        <v>0</v>
      </c>
      <c r="R34" s="269"/>
      <c r="S34" s="241">
        <f t="shared" si="3"/>
        <v>1</v>
      </c>
      <c r="T34" s="237"/>
      <c r="U34" s="247">
        <f t="shared" si="5"/>
        <v>0</v>
      </c>
      <c r="V34" s="247">
        <f t="shared" si="4"/>
        <v>0</v>
      </c>
      <c r="W34" s="248">
        <f t="shared" si="6"/>
        <v>0</v>
      </c>
    </row>
    <row r="35" spans="1:23" ht="23.1" customHeight="1">
      <c r="A35" s="298">
        <v>45764</v>
      </c>
      <c r="B35" s="274">
        <f t="shared" si="0"/>
        <v>45764</v>
      </c>
      <c r="C35" s="215"/>
      <c r="D35" s="218"/>
      <c r="E35" s="217"/>
      <c r="F35" s="216"/>
      <c r="G35" s="217"/>
      <c r="H35" s="280"/>
      <c r="I35" s="245">
        <f t="shared" si="7"/>
        <v>0</v>
      </c>
      <c r="J35" s="246">
        <f t="shared" si="1"/>
        <v>0</v>
      </c>
      <c r="K35" s="468"/>
      <c r="L35" s="469"/>
      <c r="M35" s="469"/>
      <c r="N35" s="469"/>
      <c r="O35" s="469"/>
      <c r="P35" s="470"/>
      <c r="Q35" s="271">
        <f t="shared" si="2"/>
        <v>0</v>
      </c>
      <c r="R35" s="269"/>
      <c r="S35" s="241">
        <f t="shared" si="3"/>
        <v>1</v>
      </c>
      <c r="T35" s="237"/>
      <c r="U35" s="247">
        <f t="shared" si="5"/>
        <v>0</v>
      </c>
      <c r="V35" s="247">
        <f t="shared" si="4"/>
        <v>0</v>
      </c>
      <c r="W35" s="248">
        <f t="shared" si="6"/>
        <v>0</v>
      </c>
    </row>
    <row r="36" spans="1:23" ht="23.1" customHeight="1">
      <c r="A36" s="298">
        <v>45765</v>
      </c>
      <c r="B36" s="274">
        <f t="shared" si="0"/>
        <v>45765</v>
      </c>
      <c r="C36" s="215"/>
      <c r="D36" s="218"/>
      <c r="E36" s="217"/>
      <c r="F36" s="216"/>
      <c r="G36" s="217"/>
      <c r="H36" s="280"/>
      <c r="I36" s="245">
        <f t="shared" si="7"/>
        <v>0</v>
      </c>
      <c r="J36" s="246">
        <f t="shared" si="1"/>
        <v>0</v>
      </c>
      <c r="K36" s="468"/>
      <c r="L36" s="469"/>
      <c r="M36" s="469"/>
      <c r="N36" s="469"/>
      <c r="O36" s="469"/>
      <c r="P36" s="470"/>
      <c r="Q36" s="271">
        <f t="shared" si="2"/>
        <v>0</v>
      </c>
      <c r="R36" s="269"/>
      <c r="S36" s="241">
        <f t="shared" si="3"/>
        <v>1</v>
      </c>
      <c r="T36" s="237"/>
      <c r="U36" s="247">
        <f t="shared" si="5"/>
        <v>0</v>
      </c>
      <c r="V36" s="247">
        <f t="shared" si="4"/>
        <v>0</v>
      </c>
      <c r="W36" s="248">
        <f t="shared" si="6"/>
        <v>0</v>
      </c>
    </row>
    <row r="37" spans="1:23" ht="23.1" customHeight="1">
      <c r="A37" s="298">
        <v>45766</v>
      </c>
      <c r="B37" s="274">
        <f t="shared" si="0"/>
        <v>45766</v>
      </c>
      <c r="C37" s="215"/>
      <c r="D37" s="218"/>
      <c r="E37" s="217"/>
      <c r="F37" s="216"/>
      <c r="G37" s="217"/>
      <c r="H37" s="280"/>
      <c r="I37" s="245">
        <f t="shared" si="7"/>
        <v>0</v>
      </c>
      <c r="J37" s="246">
        <f t="shared" si="1"/>
        <v>0</v>
      </c>
      <c r="K37" s="468"/>
      <c r="L37" s="469"/>
      <c r="M37" s="469"/>
      <c r="N37" s="469"/>
      <c r="O37" s="469"/>
      <c r="P37" s="470"/>
      <c r="Q37" s="271">
        <f t="shared" si="2"/>
        <v>0</v>
      </c>
      <c r="R37" s="269"/>
      <c r="S37" s="241">
        <f t="shared" si="3"/>
        <v>1</v>
      </c>
      <c r="T37" s="237"/>
      <c r="U37" s="247">
        <f t="shared" si="5"/>
        <v>0</v>
      </c>
      <c r="V37" s="247">
        <f t="shared" si="4"/>
        <v>0</v>
      </c>
      <c r="W37" s="248">
        <f t="shared" si="6"/>
        <v>0</v>
      </c>
    </row>
    <row r="38" spans="1:23" ht="23.1" customHeight="1">
      <c r="A38" s="298">
        <v>45767</v>
      </c>
      <c r="B38" s="274">
        <f t="shared" si="0"/>
        <v>45767</v>
      </c>
      <c r="C38" s="215"/>
      <c r="D38" s="218"/>
      <c r="E38" s="217"/>
      <c r="F38" s="216"/>
      <c r="G38" s="217"/>
      <c r="H38" s="280"/>
      <c r="I38" s="245">
        <f t="shared" si="7"/>
        <v>0</v>
      </c>
      <c r="J38" s="246">
        <f t="shared" si="1"/>
        <v>0</v>
      </c>
      <c r="K38" s="468"/>
      <c r="L38" s="469"/>
      <c r="M38" s="469"/>
      <c r="N38" s="469"/>
      <c r="O38" s="469"/>
      <c r="P38" s="470"/>
      <c r="Q38" s="271">
        <f t="shared" si="2"/>
        <v>0</v>
      </c>
      <c r="R38" s="269"/>
      <c r="S38" s="241">
        <f t="shared" si="3"/>
        <v>1</v>
      </c>
      <c r="T38" s="237"/>
      <c r="U38" s="247">
        <f t="shared" si="5"/>
        <v>0</v>
      </c>
      <c r="V38" s="247">
        <f t="shared" si="4"/>
        <v>0</v>
      </c>
      <c r="W38" s="248">
        <f t="shared" si="6"/>
        <v>0</v>
      </c>
    </row>
    <row r="39" spans="1:23" ht="23.1" customHeight="1">
      <c r="A39" s="298">
        <v>45768</v>
      </c>
      <c r="B39" s="274">
        <f t="shared" si="0"/>
        <v>45768</v>
      </c>
      <c r="C39" s="215"/>
      <c r="D39" s="218"/>
      <c r="E39" s="217"/>
      <c r="F39" s="216"/>
      <c r="G39" s="217"/>
      <c r="H39" s="280"/>
      <c r="I39" s="245">
        <f t="shared" si="7"/>
        <v>0</v>
      </c>
      <c r="J39" s="246">
        <f t="shared" si="1"/>
        <v>0</v>
      </c>
      <c r="K39" s="468"/>
      <c r="L39" s="480"/>
      <c r="M39" s="480"/>
      <c r="N39" s="480"/>
      <c r="O39" s="480"/>
      <c r="P39" s="481"/>
      <c r="Q39" s="271">
        <f t="shared" si="2"/>
        <v>0</v>
      </c>
      <c r="R39" s="269"/>
      <c r="S39" s="241">
        <f t="shared" si="3"/>
        <v>1</v>
      </c>
      <c r="T39" s="237"/>
      <c r="U39" s="247">
        <f t="shared" si="5"/>
        <v>0</v>
      </c>
      <c r="V39" s="247">
        <f t="shared" si="4"/>
        <v>0</v>
      </c>
      <c r="W39" s="248">
        <f t="shared" si="6"/>
        <v>0</v>
      </c>
    </row>
    <row r="40" spans="1:23" ht="23.1" customHeight="1">
      <c r="A40" s="298">
        <v>45769</v>
      </c>
      <c r="B40" s="274">
        <f t="shared" si="0"/>
        <v>45769</v>
      </c>
      <c r="C40" s="215"/>
      <c r="D40" s="218"/>
      <c r="E40" s="217"/>
      <c r="F40" s="216"/>
      <c r="G40" s="217"/>
      <c r="H40" s="280"/>
      <c r="I40" s="245">
        <f t="shared" si="7"/>
        <v>0</v>
      </c>
      <c r="J40" s="246">
        <f t="shared" si="1"/>
        <v>0</v>
      </c>
      <c r="K40" s="468"/>
      <c r="L40" s="480"/>
      <c r="M40" s="480"/>
      <c r="N40" s="480"/>
      <c r="O40" s="480"/>
      <c r="P40" s="481"/>
      <c r="Q40" s="271">
        <f t="shared" si="2"/>
        <v>0</v>
      </c>
      <c r="R40" s="269"/>
      <c r="S40" s="241">
        <f t="shared" si="3"/>
        <v>1</v>
      </c>
      <c r="T40" s="237"/>
      <c r="U40" s="247">
        <f t="shared" si="5"/>
        <v>0</v>
      </c>
      <c r="V40" s="247">
        <f t="shared" si="4"/>
        <v>0</v>
      </c>
      <c r="W40" s="248">
        <f t="shared" si="6"/>
        <v>0</v>
      </c>
    </row>
    <row r="41" spans="1:23" ht="23.1" customHeight="1">
      <c r="A41" s="298">
        <v>45770</v>
      </c>
      <c r="B41" s="274">
        <f t="shared" si="0"/>
        <v>45770</v>
      </c>
      <c r="C41" s="215"/>
      <c r="D41" s="218"/>
      <c r="E41" s="217"/>
      <c r="F41" s="216"/>
      <c r="G41" s="217"/>
      <c r="H41" s="280"/>
      <c r="I41" s="245">
        <f t="shared" si="7"/>
        <v>0</v>
      </c>
      <c r="J41" s="246">
        <f t="shared" si="1"/>
        <v>0</v>
      </c>
      <c r="K41" s="468"/>
      <c r="L41" s="469"/>
      <c r="M41" s="469"/>
      <c r="N41" s="469"/>
      <c r="O41" s="469"/>
      <c r="P41" s="470"/>
      <c r="Q41" s="271">
        <f t="shared" si="2"/>
        <v>0</v>
      </c>
      <c r="R41" s="269"/>
      <c r="S41" s="241">
        <f t="shared" si="3"/>
        <v>1</v>
      </c>
      <c r="T41" s="237"/>
      <c r="U41" s="247">
        <f t="shared" si="5"/>
        <v>0</v>
      </c>
      <c r="V41" s="247">
        <f t="shared" si="4"/>
        <v>0</v>
      </c>
      <c r="W41" s="248">
        <f t="shared" si="6"/>
        <v>0</v>
      </c>
    </row>
    <row r="42" spans="1:23" ht="23.1" customHeight="1">
      <c r="A42" s="298">
        <v>45771</v>
      </c>
      <c r="B42" s="274">
        <f t="shared" si="0"/>
        <v>45771</v>
      </c>
      <c r="C42" s="215"/>
      <c r="D42" s="218"/>
      <c r="E42" s="217"/>
      <c r="F42" s="216"/>
      <c r="G42" s="217"/>
      <c r="H42" s="280"/>
      <c r="I42" s="245">
        <f t="shared" si="7"/>
        <v>0</v>
      </c>
      <c r="J42" s="246">
        <f t="shared" si="1"/>
        <v>0</v>
      </c>
      <c r="K42" s="468"/>
      <c r="L42" s="469"/>
      <c r="M42" s="469"/>
      <c r="N42" s="469"/>
      <c r="O42" s="469"/>
      <c r="P42" s="470"/>
      <c r="Q42" s="271">
        <f t="shared" si="2"/>
        <v>0</v>
      </c>
      <c r="R42" s="269"/>
      <c r="S42" s="241">
        <f t="shared" si="3"/>
        <v>1</v>
      </c>
      <c r="T42" s="237"/>
      <c r="U42" s="247">
        <f t="shared" si="5"/>
        <v>0</v>
      </c>
      <c r="V42" s="247">
        <f t="shared" si="4"/>
        <v>0</v>
      </c>
      <c r="W42" s="248">
        <f t="shared" si="6"/>
        <v>0</v>
      </c>
    </row>
    <row r="43" spans="1:23" ht="23.1" customHeight="1">
      <c r="A43" s="298">
        <v>45772</v>
      </c>
      <c r="B43" s="274">
        <f t="shared" si="0"/>
        <v>45772</v>
      </c>
      <c r="C43" s="215"/>
      <c r="D43" s="218"/>
      <c r="E43" s="217"/>
      <c r="F43" s="216"/>
      <c r="G43" s="217"/>
      <c r="H43" s="280"/>
      <c r="I43" s="245">
        <f t="shared" si="7"/>
        <v>0</v>
      </c>
      <c r="J43" s="246">
        <f t="shared" si="1"/>
        <v>0</v>
      </c>
      <c r="K43" s="468"/>
      <c r="L43" s="469"/>
      <c r="M43" s="469"/>
      <c r="N43" s="469"/>
      <c r="O43" s="469"/>
      <c r="P43" s="470"/>
      <c r="Q43" s="271">
        <f t="shared" si="2"/>
        <v>0</v>
      </c>
      <c r="R43" s="269"/>
      <c r="S43" s="241">
        <f t="shared" si="3"/>
        <v>1</v>
      </c>
      <c r="T43" s="237"/>
      <c r="U43" s="247">
        <f t="shared" si="5"/>
        <v>0</v>
      </c>
      <c r="V43" s="247">
        <f t="shared" si="4"/>
        <v>0</v>
      </c>
      <c r="W43" s="248">
        <f t="shared" si="6"/>
        <v>0</v>
      </c>
    </row>
    <row r="44" spans="1:23" ht="23.1" customHeight="1">
      <c r="A44" s="298">
        <v>45773</v>
      </c>
      <c r="B44" s="274">
        <f t="shared" si="0"/>
        <v>45773</v>
      </c>
      <c r="C44" s="215"/>
      <c r="D44" s="218"/>
      <c r="E44" s="217"/>
      <c r="F44" s="216"/>
      <c r="G44" s="217"/>
      <c r="H44" s="280"/>
      <c r="I44" s="245">
        <f t="shared" si="7"/>
        <v>0</v>
      </c>
      <c r="J44" s="246">
        <f t="shared" si="1"/>
        <v>0</v>
      </c>
      <c r="K44" s="468"/>
      <c r="L44" s="469"/>
      <c r="M44" s="469"/>
      <c r="N44" s="469"/>
      <c r="O44" s="469"/>
      <c r="P44" s="470"/>
      <c r="Q44" s="271">
        <f t="shared" si="2"/>
        <v>0</v>
      </c>
      <c r="R44" s="269"/>
      <c r="S44" s="241">
        <f t="shared" si="3"/>
        <v>1</v>
      </c>
      <c r="T44" s="237"/>
      <c r="U44" s="247">
        <f t="shared" si="5"/>
        <v>0</v>
      </c>
      <c r="V44" s="247">
        <f t="shared" si="4"/>
        <v>0</v>
      </c>
      <c r="W44" s="248">
        <f t="shared" si="6"/>
        <v>0</v>
      </c>
    </row>
    <row r="45" spans="1:23" ht="23.1" customHeight="1">
      <c r="A45" s="298">
        <v>45774</v>
      </c>
      <c r="B45" s="274">
        <f t="shared" si="0"/>
        <v>45774</v>
      </c>
      <c r="C45" s="215"/>
      <c r="D45" s="218"/>
      <c r="E45" s="217"/>
      <c r="F45" s="216"/>
      <c r="G45" s="217"/>
      <c r="H45" s="280"/>
      <c r="I45" s="245">
        <f t="shared" si="7"/>
        <v>0</v>
      </c>
      <c r="J45" s="246">
        <f t="shared" si="1"/>
        <v>0</v>
      </c>
      <c r="K45" s="468"/>
      <c r="L45" s="469"/>
      <c r="M45" s="469"/>
      <c r="N45" s="469"/>
      <c r="O45" s="469"/>
      <c r="P45" s="470"/>
      <c r="Q45" s="271">
        <f t="shared" si="2"/>
        <v>0</v>
      </c>
      <c r="R45" s="269"/>
      <c r="S45" s="241">
        <f t="shared" si="3"/>
        <v>1</v>
      </c>
      <c r="T45" s="237"/>
      <c r="U45" s="247">
        <f t="shared" si="5"/>
        <v>0</v>
      </c>
      <c r="V45" s="247">
        <f t="shared" si="4"/>
        <v>0</v>
      </c>
      <c r="W45" s="248">
        <f t="shared" si="6"/>
        <v>0</v>
      </c>
    </row>
    <row r="46" spans="1:23" ht="23.1" customHeight="1">
      <c r="A46" s="298">
        <v>45775</v>
      </c>
      <c r="B46" s="274">
        <f t="shared" si="0"/>
        <v>45775</v>
      </c>
      <c r="C46" s="215"/>
      <c r="D46" s="218"/>
      <c r="E46" s="217"/>
      <c r="F46" s="216"/>
      <c r="G46" s="217"/>
      <c r="H46" s="280"/>
      <c r="I46" s="245">
        <f t="shared" si="7"/>
        <v>0</v>
      </c>
      <c r="J46" s="246">
        <f t="shared" si="1"/>
        <v>0</v>
      </c>
      <c r="K46" s="468"/>
      <c r="L46" s="469"/>
      <c r="M46" s="469"/>
      <c r="N46" s="469"/>
      <c r="O46" s="469"/>
      <c r="P46" s="470"/>
      <c r="Q46" s="271">
        <f t="shared" si="2"/>
        <v>0</v>
      </c>
      <c r="R46" s="269"/>
      <c r="S46" s="241">
        <f t="shared" si="3"/>
        <v>1</v>
      </c>
      <c r="T46" s="237"/>
      <c r="U46" s="247">
        <f t="shared" si="5"/>
        <v>0</v>
      </c>
      <c r="V46" s="247">
        <f t="shared" si="4"/>
        <v>0</v>
      </c>
      <c r="W46" s="248">
        <f t="shared" si="6"/>
        <v>0</v>
      </c>
    </row>
    <row r="47" spans="1:23" ht="23.1" customHeight="1">
      <c r="A47" s="298">
        <v>45776</v>
      </c>
      <c r="B47" s="274">
        <f t="shared" si="0"/>
        <v>45776</v>
      </c>
      <c r="C47" s="215"/>
      <c r="D47" s="218"/>
      <c r="E47" s="217"/>
      <c r="F47" s="216"/>
      <c r="G47" s="217"/>
      <c r="H47" s="280"/>
      <c r="I47" s="245">
        <f t="shared" si="7"/>
        <v>0</v>
      </c>
      <c r="J47" s="246">
        <f t="shared" si="1"/>
        <v>0</v>
      </c>
      <c r="K47" s="468"/>
      <c r="L47" s="469"/>
      <c r="M47" s="469"/>
      <c r="N47" s="469"/>
      <c r="O47" s="469"/>
      <c r="P47" s="470"/>
      <c r="Q47" s="271">
        <f t="shared" si="2"/>
        <v>0</v>
      </c>
      <c r="R47" s="269"/>
      <c r="S47" s="241">
        <f t="shared" si="3"/>
        <v>1</v>
      </c>
      <c r="T47" s="237"/>
      <c r="U47" s="247">
        <f t="shared" si="5"/>
        <v>0</v>
      </c>
      <c r="V47" s="247">
        <f t="shared" si="4"/>
        <v>0</v>
      </c>
      <c r="W47" s="248">
        <f t="shared" si="6"/>
        <v>0</v>
      </c>
    </row>
    <row r="48" spans="1:23" ht="23.1" customHeight="1">
      <c r="A48" s="298">
        <v>45777</v>
      </c>
      <c r="B48" s="274">
        <f t="shared" si="0"/>
        <v>45777</v>
      </c>
      <c r="C48" s="215"/>
      <c r="D48" s="218"/>
      <c r="E48" s="217"/>
      <c r="F48" s="216"/>
      <c r="G48" s="217"/>
      <c r="H48" s="280"/>
      <c r="I48" s="245">
        <f t="shared" si="7"/>
        <v>0</v>
      </c>
      <c r="J48" s="246">
        <f t="shared" si="1"/>
        <v>0</v>
      </c>
      <c r="K48" s="468"/>
      <c r="L48" s="469"/>
      <c r="M48" s="469"/>
      <c r="N48" s="469"/>
      <c r="O48" s="469"/>
      <c r="P48" s="470"/>
      <c r="Q48" s="271">
        <f t="shared" si="2"/>
        <v>0</v>
      </c>
      <c r="R48" s="269"/>
      <c r="S48" s="241">
        <f t="shared" si="3"/>
        <v>1</v>
      </c>
      <c r="T48" s="237"/>
      <c r="U48" s="247">
        <f t="shared" si="5"/>
        <v>0</v>
      </c>
      <c r="V48" s="247">
        <f t="shared" si="4"/>
        <v>0</v>
      </c>
      <c r="W48" s="248">
        <f t="shared" si="6"/>
        <v>0</v>
      </c>
    </row>
    <row r="49" spans="1:23" ht="23.1" customHeight="1" thickBot="1">
      <c r="A49" s="249"/>
      <c r="B49" s="275"/>
      <c r="C49" s="267"/>
      <c r="D49" s="265"/>
      <c r="E49" s="220"/>
      <c r="F49" s="219"/>
      <c r="G49" s="220"/>
      <c r="H49" s="316"/>
      <c r="I49" s="250"/>
      <c r="J49" s="251"/>
      <c r="K49" s="468"/>
      <c r="L49" s="469"/>
      <c r="M49" s="469"/>
      <c r="N49" s="469"/>
      <c r="O49" s="469"/>
      <c r="P49" s="470"/>
      <c r="Q49" s="271">
        <f t="shared" si="2"/>
        <v>0</v>
      </c>
      <c r="R49" s="270"/>
      <c r="S49" s="241">
        <f t="shared" si="3"/>
        <v>1</v>
      </c>
      <c r="T49" s="237"/>
      <c r="U49" s="252">
        <f t="shared" si="5"/>
        <v>0</v>
      </c>
      <c r="V49" s="252">
        <f t="shared" si="4"/>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57"/>
      <c r="N50" s="257"/>
      <c r="O50" s="257"/>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V30diB84M+v6DOorVEE7W5F8G2wHoRjvNcv0D3mBbmdfKCsqwguJCj4Cm/Jo5EUVHuP7z2et9Xjz97AIhy8Arw==" saltValue="ckKf6aYTrQyWgz16hpOF9Q==" spinCount="100000" sheet="1" formatCells="0" formatColumns="0" formatRows="0"/>
  <mergeCells count="53">
    <mergeCell ref="C11:H11"/>
    <mergeCell ref="C14:H14"/>
    <mergeCell ref="M15:N15"/>
    <mergeCell ref="E3:G3"/>
    <mergeCell ref="C15:E15"/>
    <mergeCell ref="K3:L3"/>
    <mergeCell ref="K47:P47"/>
    <mergeCell ref="K48:P48"/>
    <mergeCell ref="K40:P40"/>
    <mergeCell ref="K41:P41"/>
    <mergeCell ref="K42:P42"/>
    <mergeCell ref="K43:P43"/>
    <mergeCell ref="K44:P44"/>
    <mergeCell ref="K37:P37"/>
    <mergeCell ref="K38:P38"/>
    <mergeCell ref="K39:P39"/>
    <mergeCell ref="K45:P45"/>
    <mergeCell ref="K46:P46"/>
    <mergeCell ref="K19:P19"/>
    <mergeCell ref="K20:P20"/>
    <mergeCell ref="K21:P21"/>
    <mergeCell ref="K22:P22"/>
    <mergeCell ref="E51:F51"/>
    <mergeCell ref="K49:P49"/>
    <mergeCell ref="A50:H50"/>
    <mergeCell ref="K28:P28"/>
    <mergeCell ref="K29:P29"/>
    <mergeCell ref="K30:P30"/>
    <mergeCell ref="K31:P31"/>
    <mergeCell ref="K32:P32"/>
    <mergeCell ref="K33:P33"/>
    <mergeCell ref="K34:P34"/>
    <mergeCell ref="K35:P35"/>
    <mergeCell ref="K36:P36"/>
    <mergeCell ref="K23:P23"/>
    <mergeCell ref="K24:P24"/>
    <mergeCell ref="K25:P25"/>
    <mergeCell ref="K26:P26"/>
    <mergeCell ref="K27:P27"/>
    <mergeCell ref="O14:R14"/>
    <mergeCell ref="W17:W18"/>
    <mergeCell ref="O15:P15"/>
    <mergeCell ref="A17:A18"/>
    <mergeCell ref="B17:B18"/>
    <mergeCell ref="C17:C18"/>
    <mergeCell ref="D17:G17"/>
    <mergeCell ref="H17:H18"/>
    <mergeCell ref="I17:I18"/>
    <mergeCell ref="J17:J18"/>
    <mergeCell ref="K17:P18"/>
    <mergeCell ref="R17:R18"/>
    <mergeCell ref="U17:U18"/>
    <mergeCell ref="V17:V18"/>
  </mergeCells>
  <phoneticPr fontId="2"/>
  <conditionalFormatting sqref="D19:H49">
    <cfRule type="expression" dxfId="11" priority="1">
      <formula>$S19=0</formula>
    </cfRule>
  </conditionalFormatting>
  <dataValidations count="1">
    <dataValidation type="list" allowBlank="1" showInputMessage="1" showErrorMessage="1" sqref="C19:C49" xr:uid="{65F863B7-F050-47D1-83A8-3BC980357568}">
      <formula1>$C$52:$C$56</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6B02-8DDE-430A-8098-3466D01F682A}">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201</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45778</v>
      </c>
      <c r="B19" s="273">
        <f>A19</f>
        <v>45778</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45779</v>
      </c>
      <c r="B20" s="274">
        <f t="shared" ref="B20:B49" si="1">A20</f>
        <v>45779</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45780</v>
      </c>
      <c r="B21" s="274">
        <f t="shared" si="1"/>
        <v>45780</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45781</v>
      </c>
      <c r="B22" s="274">
        <f t="shared" si="1"/>
        <v>45781</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45782</v>
      </c>
      <c r="B23" s="274">
        <f t="shared" si="1"/>
        <v>45782</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45783</v>
      </c>
      <c r="B24" s="274">
        <f t="shared" si="1"/>
        <v>45783</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45784</v>
      </c>
      <c r="B25" s="274">
        <f t="shared" si="1"/>
        <v>45784</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45785</v>
      </c>
      <c r="B26" s="274">
        <f t="shared" si="1"/>
        <v>45785</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45786</v>
      </c>
      <c r="B27" s="274">
        <f t="shared" si="1"/>
        <v>45786</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45787</v>
      </c>
      <c r="B28" s="274">
        <f t="shared" si="1"/>
        <v>45787</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45788</v>
      </c>
      <c r="B29" s="274">
        <f t="shared" si="1"/>
        <v>45788</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45789</v>
      </c>
      <c r="B30" s="274">
        <f t="shared" si="1"/>
        <v>45789</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45790</v>
      </c>
      <c r="B31" s="274">
        <f t="shared" si="1"/>
        <v>45790</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45791</v>
      </c>
      <c r="B32" s="274">
        <f t="shared" si="1"/>
        <v>45791</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45792</v>
      </c>
      <c r="B33" s="274">
        <f t="shared" si="1"/>
        <v>45792</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45793</v>
      </c>
      <c r="B34" s="274">
        <f t="shared" si="1"/>
        <v>45793</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45794</v>
      </c>
      <c r="B35" s="274">
        <f t="shared" si="1"/>
        <v>45794</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45795</v>
      </c>
      <c r="B36" s="274">
        <f t="shared" si="1"/>
        <v>45795</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45796</v>
      </c>
      <c r="B37" s="274">
        <f t="shared" si="1"/>
        <v>45796</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45797</v>
      </c>
      <c r="B38" s="274">
        <f t="shared" si="1"/>
        <v>45797</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45798</v>
      </c>
      <c r="B39" s="274">
        <f t="shared" si="1"/>
        <v>45798</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45799</v>
      </c>
      <c r="B40" s="274">
        <f t="shared" si="1"/>
        <v>45799</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45800</v>
      </c>
      <c r="B41" s="274">
        <f t="shared" si="1"/>
        <v>45800</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45801</v>
      </c>
      <c r="B42" s="274">
        <f t="shared" si="1"/>
        <v>45801</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45802</v>
      </c>
      <c r="B43" s="274">
        <f t="shared" si="1"/>
        <v>45802</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45803</v>
      </c>
      <c r="B44" s="274">
        <f t="shared" si="1"/>
        <v>45803</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45804</v>
      </c>
      <c r="B45" s="274">
        <f t="shared" si="1"/>
        <v>45804</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45805</v>
      </c>
      <c r="B46" s="274">
        <f t="shared" si="1"/>
        <v>45805</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45806</v>
      </c>
      <c r="B47" s="274">
        <f t="shared" si="1"/>
        <v>45806</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45807</v>
      </c>
      <c r="B48" s="274">
        <f t="shared" si="1"/>
        <v>45807</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45808</v>
      </c>
      <c r="B49" s="296">
        <f t="shared" si="1"/>
        <v>45808</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Y8aAWMjTF5UqtSwhGdec1flraL697CRhJU9W+YNHxP6ZYQr6cHl37k5m7Kx7MspylKKzOKehjm6RCrdKLmRnJQ==" saltValue="6UmZMdasYqVHzQwqONUzv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10" priority="1">
      <formula>$S19=0</formula>
    </cfRule>
  </conditionalFormatting>
  <dataValidations count="1">
    <dataValidation type="list" allowBlank="1" showInputMessage="1" showErrorMessage="1" sqref="C19:C49" xr:uid="{01AA63AA-C441-401C-89A0-A484DFC2F22C}">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B87F-EECD-4D11-98CF-76E07B2FB203}">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202</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45809</v>
      </c>
      <c r="B19" s="273">
        <f>A19</f>
        <v>45809</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45810</v>
      </c>
      <c r="B20" s="274">
        <f t="shared" ref="B20:B48" si="1">A20</f>
        <v>45810</v>
      </c>
      <c r="C20" s="215"/>
      <c r="D20" s="218"/>
      <c r="E20" s="217"/>
      <c r="F20" s="216"/>
      <c r="G20" s="217"/>
      <c r="H20" s="280"/>
      <c r="I20" s="245">
        <f>(E20-D20)+(G20-F20)-H20</f>
        <v>0</v>
      </c>
      <c r="J20" s="246">
        <f t="shared" ref="J20:J48"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45811</v>
      </c>
      <c r="B21" s="274">
        <f t="shared" si="1"/>
        <v>45811</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45812</v>
      </c>
      <c r="B22" s="274">
        <f t="shared" si="1"/>
        <v>45812</v>
      </c>
      <c r="C22" s="215"/>
      <c r="D22" s="218"/>
      <c r="E22" s="217"/>
      <c r="F22" s="216"/>
      <c r="G22" s="217"/>
      <c r="H22" s="280"/>
      <c r="I22" s="245">
        <f t="shared" ref="I22:I48"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45813</v>
      </c>
      <c r="B23" s="274">
        <f t="shared" si="1"/>
        <v>45813</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45814</v>
      </c>
      <c r="B24" s="274">
        <f t="shared" si="1"/>
        <v>45814</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45815</v>
      </c>
      <c r="B25" s="274">
        <f t="shared" si="1"/>
        <v>45815</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45816</v>
      </c>
      <c r="B26" s="274">
        <f t="shared" si="1"/>
        <v>45816</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45817</v>
      </c>
      <c r="B27" s="274">
        <f t="shared" si="1"/>
        <v>45817</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45818</v>
      </c>
      <c r="B28" s="274">
        <f t="shared" si="1"/>
        <v>45818</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45819</v>
      </c>
      <c r="B29" s="274">
        <f t="shared" si="1"/>
        <v>45819</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45820</v>
      </c>
      <c r="B30" s="274">
        <f t="shared" si="1"/>
        <v>45820</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45821</v>
      </c>
      <c r="B31" s="274">
        <f t="shared" si="1"/>
        <v>45821</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45822</v>
      </c>
      <c r="B32" s="274">
        <f t="shared" si="1"/>
        <v>45822</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45823</v>
      </c>
      <c r="B33" s="274">
        <f t="shared" si="1"/>
        <v>45823</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45824</v>
      </c>
      <c r="B34" s="274">
        <f t="shared" si="1"/>
        <v>45824</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45825</v>
      </c>
      <c r="B35" s="274">
        <f t="shared" si="1"/>
        <v>45825</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45826</v>
      </c>
      <c r="B36" s="274">
        <f t="shared" si="1"/>
        <v>45826</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45827</v>
      </c>
      <c r="B37" s="274">
        <f t="shared" si="1"/>
        <v>45827</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45828</v>
      </c>
      <c r="B38" s="274">
        <f t="shared" si="1"/>
        <v>45828</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45829</v>
      </c>
      <c r="B39" s="274">
        <f t="shared" si="1"/>
        <v>45829</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45830</v>
      </c>
      <c r="B40" s="274">
        <f t="shared" si="1"/>
        <v>45830</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45831</v>
      </c>
      <c r="B41" s="274">
        <f t="shared" si="1"/>
        <v>45831</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45832</v>
      </c>
      <c r="B42" s="274">
        <f t="shared" si="1"/>
        <v>45832</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45833</v>
      </c>
      <c r="B43" s="274">
        <f t="shared" si="1"/>
        <v>45833</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45834</v>
      </c>
      <c r="B44" s="274">
        <f t="shared" si="1"/>
        <v>45834</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45835</v>
      </c>
      <c r="B45" s="274">
        <f t="shared" si="1"/>
        <v>45835</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45836</v>
      </c>
      <c r="B46" s="274">
        <f t="shared" si="1"/>
        <v>45836</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45837</v>
      </c>
      <c r="B47" s="274">
        <f t="shared" si="1"/>
        <v>45837</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45838</v>
      </c>
      <c r="B48" s="274">
        <f t="shared" si="1"/>
        <v>45838</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49"/>
      <c r="B49" s="275"/>
      <c r="C49" s="267"/>
      <c r="D49" s="265"/>
      <c r="E49" s="220"/>
      <c r="F49" s="219"/>
      <c r="G49" s="220"/>
      <c r="H49" s="316"/>
      <c r="I49" s="250"/>
      <c r="J49" s="251"/>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bY5CV3CA2xRMZM+x5tDA6YtNOtNfpIOUZ9Ly5F+eNgTZKP/74Y0YlNN3i4bpcxHNRIXM1yfz1Q7RWTRaQ9lIjQ==" saltValue="dp29Q3ndlV25Hq1R8wPK9Q=="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9" priority="1">
      <formula>$S19=0</formula>
    </cfRule>
  </conditionalFormatting>
  <dataValidations count="1">
    <dataValidation type="list" allowBlank="1" showInputMessage="1" showErrorMessage="1" sqref="C19:C49" xr:uid="{B5710D0E-3275-4256-B00B-1B87656D5665}">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22FC-36B0-426E-9FA5-8F7E776E72C9}">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205</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45839</v>
      </c>
      <c r="B19" s="273">
        <f>A19</f>
        <v>45839</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45840</v>
      </c>
      <c r="B20" s="274">
        <f t="shared" ref="B20:B49" si="1">A20</f>
        <v>45840</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45841</v>
      </c>
      <c r="B21" s="274">
        <f t="shared" si="1"/>
        <v>45841</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45842</v>
      </c>
      <c r="B22" s="274">
        <f t="shared" si="1"/>
        <v>45842</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45843</v>
      </c>
      <c r="B23" s="274">
        <f t="shared" si="1"/>
        <v>45843</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45844</v>
      </c>
      <c r="B24" s="274">
        <f t="shared" si="1"/>
        <v>45844</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45845</v>
      </c>
      <c r="B25" s="274">
        <f t="shared" si="1"/>
        <v>45845</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45846</v>
      </c>
      <c r="B26" s="274">
        <f t="shared" si="1"/>
        <v>45846</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45847</v>
      </c>
      <c r="B27" s="274">
        <f t="shared" si="1"/>
        <v>45847</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45848</v>
      </c>
      <c r="B28" s="274">
        <f t="shared" si="1"/>
        <v>45848</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45849</v>
      </c>
      <c r="B29" s="274">
        <f t="shared" si="1"/>
        <v>45849</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45850</v>
      </c>
      <c r="B30" s="274">
        <f t="shared" si="1"/>
        <v>45850</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45851</v>
      </c>
      <c r="B31" s="274">
        <f t="shared" si="1"/>
        <v>45851</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45852</v>
      </c>
      <c r="B32" s="274">
        <f t="shared" si="1"/>
        <v>45852</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45853</v>
      </c>
      <c r="B33" s="274">
        <f t="shared" si="1"/>
        <v>45853</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45854</v>
      </c>
      <c r="B34" s="274">
        <f t="shared" si="1"/>
        <v>45854</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45855</v>
      </c>
      <c r="B35" s="274">
        <f t="shared" si="1"/>
        <v>45855</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45856</v>
      </c>
      <c r="B36" s="274">
        <f t="shared" si="1"/>
        <v>45856</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45857</v>
      </c>
      <c r="B37" s="274">
        <f t="shared" si="1"/>
        <v>45857</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45858</v>
      </c>
      <c r="B38" s="274">
        <f t="shared" si="1"/>
        <v>45858</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45859</v>
      </c>
      <c r="B39" s="274">
        <f t="shared" si="1"/>
        <v>45859</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45860</v>
      </c>
      <c r="B40" s="274">
        <f t="shared" si="1"/>
        <v>45860</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45861</v>
      </c>
      <c r="B41" s="274">
        <f t="shared" si="1"/>
        <v>45861</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45862</v>
      </c>
      <c r="B42" s="274">
        <f t="shared" si="1"/>
        <v>45862</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45863</v>
      </c>
      <c r="B43" s="274">
        <f t="shared" si="1"/>
        <v>45863</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45864</v>
      </c>
      <c r="B44" s="274">
        <f t="shared" si="1"/>
        <v>45864</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45865</v>
      </c>
      <c r="B45" s="274">
        <f t="shared" si="1"/>
        <v>45865</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45866</v>
      </c>
      <c r="B46" s="274">
        <f t="shared" si="1"/>
        <v>45866</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45867</v>
      </c>
      <c r="B47" s="274">
        <f t="shared" si="1"/>
        <v>45867</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45868</v>
      </c>
      <c r="B48" s="274">
        <f t="shared" si="1"/>
        <v>45868</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45869</v>
      </c>
      <c r="B49" s="296">
        <f t="shared" si="1"/>
        <v>45869</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nXfPa0iCGF6URdA+gT/Y6n/egNhGWJgYhOy4oklSNmknE+WNx5q65o2ldnEeTsyV+iR5kZvWup5Fd22goPc1Rg==" saltValue="4+EKVqNHpZCrDDYMWtfTR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8" priority="1">
      <formula>$S19=0</formula>
    </cfRule>
  </conditionalFormatting>
  <dataValidations count="1">
    <dataValidation type="list" allowBlank="1" showInputMessage="1" showErrorMessage="1" sqref="C19:C49" xr:uid="{FE1F975F-FFA6-4B5A-99F5-69F67D7C3A6E}">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F967-C623-4975-B19F-A89EFA05CC1D}">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206</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c r="U13" s="310"/>
    </row>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309"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45870</v>
      </c>
      <c r="B19" s="273">
        <f>A19</f>
        <v>45870</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45871</v>
      </c>
      <c r="B20" s="274">
        <f t="shared" ref="B20:B49" si="1">A20</f>
        <v>45871</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45872</v>
      </c>
      <c r="B21" s="274">
        <f t="shared" si="1"/>
        <v>45872</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45873</v>
      </c>
      <c r="B22" s="274">
        <f t="shared" si="1"/>
        <v>45873</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45874</v>
      </c>
      <c r="B23" s="274">
        <f t="shared" si="1"/>
        <v>45874</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45875</v>
      </c>
      <c r="B24" s="274">
        <f t="shared" si="1"/>
        <v>45875</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45876</v>
      </c>
      <c r="B25" s="274">
        <f t="shared" si="1"/>
        <v>45876</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45877</v>
      </c>
      <c r="B26" s="274">
        <f t="shared" si="1"/>
        <v>45877</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45878</v>
      </c>
      <c r="B27" s="274">
        <f t="shared" si="1"/>
        <v>45878</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45879</v>
      </c>
      <c r="B28" s="274">
        <f t="shared" si="1"/>
        <v>45879</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45880</v>
      </c>
      <c r="B29" s="274">
        <f t="shared" si="1"/>
        <v>45880</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45881</v>
      </c>
      <c r="B30" s="274">
        <f t="shared" si="1"/>
        <v>45881</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45882</v>
      </c>
      <c r="B31" s="274">
        <f t="shared" si="1"/>
        <v>45882</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45883</v>
      </c>
      <c r="B32" s="274">
        <f t="shared" si="1"/>
        <v>45883</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45884</v>
      </c>
      <c r="B33" s="274">
        <f t="shared" si="1"/>
        <v>45884</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45885</v>
      </c>
      <c r="B34" s="274">
        <f t="shared" si="1"/>
        <v>45885</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45886</v>
      </c>
      <c r="B35" s="274">
        <f t="shared" si="1"/>
        <v>45886</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45887</v>
      </c>
      <c r="B36" s="274">
        <f t="shared" si="1"/>
        <v>45887</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45888</v>
      </c>
      <c r="B37" s="274">
        <f t="shared" si="1"/>
        <v>45888</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45889</v>
      </c>
      <c r="B38" s="274">
        <f t="shared" si="1"/>
        <v>45889</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45890</v>
      </c>
      <c r="B39" s="274">
        <f t="shared" si="1"/>
        <v>45890</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45891</v>
      </c>
      <c r="B40" s="274">
        <f t="shared" si="1"/>
        <v>45891</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45892</v>
      </c>
      <c r="B41" s="274">
        <f t="shared" si="1"/>
        <v>45892</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45893</v>
      </c>
      <c r="B42" s="274">
        <f t="shared" si="1"/>
        <v>45893</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45894</v>
      </c>
      <c r="B43" s="274">
        <f t="shared" si="1"/>
        <v>45894</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45895</v>
      </c>
      <c r="B44" s="274">
        <f t="shared" si="1"/>
        <v>45895</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45896</v>
      </c>
      <c r="B45" s="274">
        <f t="shared" si="1"/>
        <v>45896</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45897</v>
      </c>
      <c r="B46" s="274">
        <f t="shared" si="1"/>
        <v>45897</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45898</v>
      </c>
      <c r="B47" s="274">
        <f t="shared" si="1"/>
        <v>45898</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45899</v>
      </c>
      <c r="B48" s="274">
        <f t="shared" si="1"/>
        <v>45899</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45900</v>
      </c>
      <c r="B49" s="296">
        <f t="shared" si="1"/>
        <v>45900</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IF0zB/d3n5DiReyw013jyw13IbaLoWSIZvgnXvgQrXy2SgLSd6qfUnmsk1SlGohKER2umpY0wJfTgqM2aPsI+w==" saltValue="8C0hxGfNggjx4kJBal6wpQ=="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7" priority="1">
      <formula>$S19=0</formula>
    </cfRule>
  </conditionalFormatting>
  <dataValidations count="1">
    <dataValidation type="list" allowBlank="1" showInputMessage="1" showErrorMessage="1" sqref="C19:C49" xr:uid="{224D05FD-E769-4B63-9834-DC980000FE0E}">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9B62-2E52-4160-8315-C3190660C447}">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207</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45901</v>
      </c>
      <c r="B19" s="273">
        <f>A19</f>
        <v>45901</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45902</v>
      </c>
      <c r="B20" s="274">
        <f t="shared" ref="B20:B48" si="1">A20</f>
        <v>45902</v>
      </c>
      <c r="C20" s="215"/>
      <c r="D20" s="218"/>
      <c r="E20" s="217"/>
      <c r="F20" s="216"/>
      <c r="G20" s="217"/>
      <c r="H20" s="280"/>
      <c r="I20" s="245">
        <f>(E20-D20)+(G20-F20)-H20</f>
        <v>0</v>
      </c>
      <c r="J20" s="246">
        <f t="shared" ref="J20:J48"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45903</v>
      </c>
      <c r="B21" s="274">
        <f t="shared" si="1"/>
        <v>45903</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45904</v>
      </c>
      <c r="B22" s="274">
        <f t="shared" si="1"/>
        <v>45904</v>
      </c>
      <c r="C22" s="215"/>
      <c r="D22" s="218"/>
      <c r="E22" s="217"/>
      <c r="F22" s="216"/>
      <c r="G22" s="217"/>
      <c r="H22" s="280"/>
      <c r="I22" s="245">
        <f t="shared" ref="I22:I48"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45905</v>
      </c>
      <c r="B23" s="274">
        <f t="shared" si="1"/>
        <v>45905</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45906</v>
      </c>
      <c r="B24" s="274">
        <f t="shared" si="1"/>
        <v>45906</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45907</v>
      </c>
      <c r="B25" s="274">
        <f t="shared" si="1"/>
        <v>45907</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45908</v>
      </c>
      <c r="B26" s="274">
        <f t="shared" si="1"/>
        <v>45908</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45909</v>
      </c>
      <c r="B27" s="274">
        <f t="shared" si="1"/>
        <v>45909</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45910</v>
      </c>
      <c r="B28" s="274">
        <f t="shared" si="1"/>
        <v>45910</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45911</v>
      </c>
      <c r="B29" s="274">
        <f t="shared" si="1"/>
        <v>45911</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45912</v>
      </c>
      <c r="B30" s="274">
        <f t="shared" si="1"/>
        <v>45912</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45913</v>
      </c>
      <c r="B31" s="274">
        <f t="shared" si="1"/>
        <v>45913</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45914</v>
      </c>
      <c r="B32" s="274">
        <f t="shared" si="1"/>
        <v>45914</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45915</v>
      </c>
      <c r="B33" s="274">
        <f t="shared" si="1"/>
        <v>45915</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45916</v>
      </c>
      <c r="B34" s="274">
        <f t="shared" si="1"/>
        <v>45916</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45917</v>
      </c>
      <c r="B35" s="274">
        <f t="shared" si="1"/>
        <v>45917</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45918</v>
      </c>
      <c r="B36" s="274">
        <f t="shared" si="1"/>
        <v>45918</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45919</v>
      </c>
      <c r="B37" s="274">
        <f t="shared" si="1"/>
        <v>45919</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45920</v>
      </c>
      <c r="B38" s="274">
        <f t="shared" si="1"/>
        <v>45920</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45921</v>
      </c>
      <c r="B39" s="274">
        <f t="shared" si="1"/>
        <v>45921</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45922</v>
      </c>
      <c r="B40" s="274">
        <f t="shared" si="1"/>
        <v>45922</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45923</v>
      </c>
      <c r="B41" s="274">
        <f t="shared" si="1"/>
        <v>45923</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45924</v>
      </c>
      <c r="B42" s="274">
        <f t="shared" si="1"/>
        <v>45924</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45925</v>
      </c>
      <c r="B43" s="274">
        <f t="shared" si="1"/>
        <v>45925</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45926</v>
      </c>
      <c r="B44" s="274">
        <f t="shared" si="1"/>
        <v>45926</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45927</v>
      </c>
      <c r="B45" s="274">
        <f t="shared" si="1"/>
        <v>45927</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45928</v>
      </c>
      <c r="B46" s="274">
        <f t="shared" si="1"/>
        <v>45928</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45929</v>
      </c>
      <c r="B47" s="274">
        <f t="shared" si="1"/>
        <v>45929</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45930</v>
      </c>
      <c r="B48" s="274">
        <f t="shared" si="1"/>
        <v>45930</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49"/>
      <c r="B49" s="296"/>
      <c r="C49" s="267"/>
      <c r="D49" s="265"/>
      <c r="E49" s="220"/>
      <c r="F49" s="219"/>
      <c r="G49" s="220"/>
      <c r="H49" s="316"/>
      <c r="I49" s="250"/>
      <c r="J49" s="251"/>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pta3cAhqhIMRm9S9bQ2kZClNbyXsUjtEHvuQsma1kiKPzdGQVhpjsE7AbIxMUTbAxOavOPDvECsaZIHQ85jveg==" saltValue="ZCVmRKVgW2I7zvPQPKp1bw=="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6" priority="1">
      <formula>$S19=0</formula>
    </cfRule>
  </conditionalFormatting>
  <dataValidations count="1">
    <dataValidation type="list" allowBlank="1" showInputMessage="1" showErrorMessage="1" sqref="C19:C49" xr:uid="{12A6E349-F9FE-4D54-B1CB-B21EE3BC49DF}">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A55F-B281-4E2A-9B8C-12A1356192A9}">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208</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45931</v>
      </c>
      <c r="B19" s="273">
        <f>A19</f>
        <v>45931</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45932</v>
      </c>
      <c r="B20" s="274">
        <f t="shared" ref="B20:B49" si="1">A20</f>
        <v>45932</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45933</v>
      </c>
      <c r="B21" s="274">
        <f t="shared" si="1"/>
        <v>45933</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45934</v>
      </c>
      <c r="B22" s="274">
        <f t="shared" si="1"/>
        <v>45934</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45935</v>
      </c>
      <c r="B23" s="274">
        <f t="shared" si="1"/>
        <v>45935</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45936</v>
      </c>
      <c r="B24" s="274">
        <f t="shared" si="1"/>
        <v>45936</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45937</v>
      </c>
      <c r="B25" s="274">
        <f t="shared" si="1"/>
        <v>45937</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45938</v>
      </c>
      <c r="B26" s="274">
        <f t="shared" si="1"/>
        <v>45938</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45939</v>
      </c>
      <c r="B27" s="274">
        <f t="shared" si="1"/>
        <v>45939</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45940</v>
      </c>
      <c r="B28" s="274">
        <f t="shared" si="1"/>
        <v>45940</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45941</v>
      </c>
      <c r="B29" s="274">
        <f t="shared" si="1"/>
        <v>45941</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45942</v>
      </c>
      <c r="B30" s="274">
        <f t="shared" si="1"/>
        <v>45942</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45943</v>
      </c>
      <c r="B31" s="274">
        <f t="shared" si="1"/>
        <v>45943</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45944</v>
      </c>
      <c r="B32" s="274">
        <f t="shared" si="1"/>
        <v>45944</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45945</v>
      </c>
      <c r="B33" s="274">
        <f t="shared" si="1"/>
        <v>45945</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45946</v>
      </c>
      <c r="B34" s="274">
        <f t="shared" si="1"/>
        <v>45946</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45947</v>
      </c>
      <c r="B35" s="274">
        <f t="shared" si="1"/>
        <v>45947</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45948</v>
      </c>
      <c r="B36" s="274">
        <f t="shared" si="1"/>
        <v>45948</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45949</v>
      </c>
      <c r="B37" s="274">
        <f t="shared" si="1"/>
        <v>45949</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45950</v>
      </c>
      <c r="B38" s="274">
        <f t="shared" si="1"/>
        <v>45950</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45951</v>
      </c>
      <c r="B39" s="274">
        <f t="shared" si="1"/>
        <v>45951</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45952</v>
      </c>
      <c r="B40" s="274">
        <f t="shared" si="1"/>
        <v>45952</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45953</v>
      </c>
      <c r="B41" s="274">
        <f t="shared" si="1"/>
        <v>45953</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45954</v>
      </c>
      <c r="B42" s="274">
        <f t="shared" si="1"/>
        <v>45954</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45955</v>
      </c>
      <c r="B43" s="274">
        <f t="shared" si="1"/>
        <v>45955</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45956</v>
      </c>
      <c r="B44" s="274">
        <f t="shared" si="1"/>
        <v>45956</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45957</v>
      </c>
      <c r="B45" s="274">
        <f t="shared" si="1"/>
        <v>45957</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45958</v>
      </c>
      <c r="B46" s="274">
        <f t="shared" si="1"/>
        <v>45958</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45959</v>
      </c>
      <c r="B47" s="274">
        <f t="shared" si="1"/>
        <v>45959</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45960</v>
      </c>
      <c r="B48" s="274">
        <f t="shared" si="1"/>
        <v>45960</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45961</v>
      </c>
      <c r="B49" s="296">
        <f t="shared" si="1"/>
        <v>45961</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v2l+G2xRIVzc/W+YLpgx/wdphM1R47cXpt+Gj9dJ95QmcluCmwEWnyqvpDOV77jP52kph32B50Fvdv8cTIyucQ==" saltValue="bLRCFS3nlLgblenWqdxUdw=="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5" priority="1">
      <formula>$S19=0</formula>
    </cfRule>
  </conditionalFormatting>
  <dataValidations count="1">
    <dataValidation type="list" allowBlank="1" showInputMessage="1" showErrorMessage="1" sqref="C19:C49" xr:uid="{A88D548D-8BB4-4422-9B1E-0CA56B0C89BD}">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3C79-4F21-491C-B7CD-5548818E94C6}">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4.7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209</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45962</v>
      </c>
      <c r="B19" s="273">
        <f>A19</f>
        <v>45962</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45963</v>
      </c>
      <c r="B20" s="274">
        <f t="shared" ref="B20:B48" si="1">A20</f>
        <v>45963</v>
      </c>
      <c r="C20" s="215"/>
      <c r="D20" s="218"/>
      <c r="E20" s="217"/>
      <c r="F20" s="216"/>
      <c r="G20" s="217"/>
      <c r="H20" s="280"/>
      <c r="I20" s="245">
        <f>(E20-D20)+(G20-F20)-H20</f>
        <v>0</v>
      </c>
      <c r="J20" s="246">
        <f t="shared" ref="J20:J48"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45964</v>
      </c>
      <c r="B21" s="274">
        <f t="shared" si="1"/>
        <v>45964</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45965</v>
      </c>
      <c r="B22" s="274">
        <f t="shared" si="1"/>
        <v>45965</v>
      </c>
      <c r="C22" s="215"/>
      <c r="D22" s="218"/>
      <c r="E22" s="217"/>
      <c r="F22" s="216"/>
      <c r="G22" s="217"/>
      <c r="H22" s="280"/>
      <c r="I22" s="245">
        <f t="shared" ref="I22:I48"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45966</v>
      </c>
      <c r="B23" s="274">
        <f t="shared" si="1"/>
        <v>45966</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45967</v>
      </c>
      <c r="B24" s="274">
        <f t="shared" si="1"/>
        <v>45967</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45968</v>
      </c>
      <c r="B25" s="274">
        <f t="shared" si="1"/>
        <v>45968</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45969</v>
      </c>
      <c r="B26" s="274">
        <f t="shared" si="1"/>
        <v>45969</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45970</v>
      </c>
      <c r="B27" s="274">
        <f t="shared" si="1"/>
        <v>45970</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45971</v>
      </c>
      <c r="B28" s="274">
        <f t="shared" si="1"/>
        <v>45971</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45972</v>
      </c>
      <c r="B29" s="274">
        <f t="shared" si="1"/>
        <v>45972</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45973</v>
      </c>
      <c r="B30" s="274">
        <f t="shared" si="1"/>
        <v>45973</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45974</v>
      </c>
      <c r="B31" s="274">
        <f t="shared" si="1"/>
        <v>45974</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45975</v>
      </c>
      <c r="B32" s="274">
        <f t="shared" si="1"/>
        <v>45975</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45976</v>
      </c>
      <c r="B33" s="274">
        <f t="shared" si="1"/>
        <v>45976</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45977</v>
      </c>
      <c r="B34" s="274">
        <f t="shared" si="1"/>
        <v>45977</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45978</v>
      </c>
      <c r="B35" s="274">
        <f t="shared" si="1"/>
        <v>45978</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45979</v>
      </c>
      <c r="B36" s="274">
        <f t="shared" si="1"/>
        <v>45979</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45980</v>
      </c>
      <c r="B37" s="274">
        <f t="shared" si="1"/>
        <v>45980</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45981</v>
      </c>
      <c r="B38" s="274">
        <f t="shared" si="1"/>
        <v>45981</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45982</v>
      </c>
      <c r="B39" s="274">
        <f t="shared" si="1"/>
        <v>45982</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45983</v>
      </c>
      <c r="B40" s="274">
        <f t="shared" si="1"/>
        <v>45983</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45984</v>
      </c>
      <c r="B41" s="274">
        <f t="shared" si="1"/>
        <v>45984</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45985</v>
      </c>
      <c r="B42" s="274">
        <f t="shared" si="1"/>
        <v>45985</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45986</v>
      </c>
      <c r="B43" s="274">
        <f t="shared" si="1"/>
        <v>45986</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45987</v>
      </c>
      <c r="B44" s="274">
        <f t="shared" si="1"/>
        <v>45987</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45988</v>
      </c>
      <c r="B45" s="274">
        <f t="shared" si="1"/>
        <v>45988</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45989</v>
      </c>
      <c r="B46" s="274">
        <f t="shared" si="1"/>
        <v>45989</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45990</v>
      </c>
      <c r="B47" s="274">
        <f t="shared" si="1"/>
        <v>45990</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45991</v>
      </c>
      <c r="B48" s="274">
        <f t="shared" si="1"/>
        <v>45991</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c r="B49" s="275"/>
      <c r="C49" s="267"/>
      <c r="D49" s="265"/>
      <c r="E49" s="220"/>
      <c r="F49" s="219"/>
      <c r="G49" s="220"/>
      <c r="H49" s="316"/>
      <c r="I49" s="250"/>
      <c r="J49" s="251"/>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Dltz9yMZXkCF/LM+/g/aJxbDT7BfCRwSnRjkp27yg/3HjbMutbefOpmkSAd/LWwFGedAVSzi7B85t1xN4WfQHg==" saltValue="4C8BpbiYXtCppJiXesgPF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4" priority="1">
      <formula>$S19=0</formula>
    </cfRule>
  </conditionalFormatting>
  <dataValidations count="1">
    <dataValidation type="list" allowBlank="1" showInputMessage="1" showErrorMessage="1" sqref="C19:C49" xr:uid="{262A3F7F-694B-4508-8568-2A2541809E28}">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3C1A-7DFD-4087-80BE-06417528F603}">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210</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45992</v>
      </c>
      <c r="B19" s="273">
        <f>A19</f>
        <v>45992</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45993</v>
      </c>
      <c r="B20" s="274">
        <f t="shared" ref="B20:B49" si="1">A20</f>
        <v>45993</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45994</v>
      </c>
      <c r="B21" s="274">
        <f t="shared" si="1"/>
        <v>45994</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45995</v>
      </c>
      <c r="B22" s="274">
        <f t="shared" si="1"/>
        <v>45995</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45996</v>
      </c>
      <c r="B23" s="274">
        <f t="shared" si="1"/>
        <v>45996</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45997</v>
      </c>
      <c r="B24" s="274">
        <f t="shared" si="1"/>
        <v>45997</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45998</v>
      </c>
      <c r="B25" s="274">
        <f t="shared" si="1"/>
        <v>45998</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45999</v>
      </c>
      <c r="B26" s="274">
        <f t="shared" si="1"/>
        <v>45999</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46000</v>
      </c>
      <c r="B27" s="274">
        <f t="shared" si="1"/>
        <v>46000</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46001</v>
      </c>
      <c r="B28" s="274">
        <f t="shared" si="1"/>
        <v>46001</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46002</v>
      </c>
      <c r="B29" s="274">
        <f t="shared" si="1"/>
        <v>46002</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46003</v>
      </c>
      <c r="B30" s="274">
        <f t="shared" si="1"/>
        <v>46003</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46004</v>
      </c>
      <c r="B31" s="274">
        <f t="shared" si="1"/>
        <v>46004</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46005</v>
      </c>
      <c r="B32" s="274">
        <f t="shared" si="1"/>
        <v>46005</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46006</v>
      </c>
      <c r="B33" s="274">
        <f t="shared" si="1"/>
        <v>46006</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46007</v>
      </c>
      <c r="B34" s="274">
        <f t="shared" si="1"/>
        <v>46007</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46008</v>
      </c>
      <c r="B35" s="274">
        <f t="shared" si="1"/>
        <v>46008</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46009</v>
      </c>
      <c r="B36" s="274">
        <f t="shared" si="1"/>
        <v>46009</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46010</v>
      </c>
      <c r="B37" s="274">
        <f t="shared" si="1"/>
        <v>46010</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46011</v>
      </c>
      <c r="B38" s="274">
        <f t="shared" si="1"/>
        <v>46011</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46012</v>
      </c>
      <c r="B39" s="274">
        <f t="shared" si="1"/>
        <v>46012</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46013</v>
      </c>
      <c r="B40" s="274">
        <f t="shared" si="1"/>
        <v>46013</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46014</v>
      </c>
      <c r="B41" s="274">
        <f t="shared" si="1"/>
        <v>46014</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46015</v>
      </c>
      <c r="B42" s="274">
        <f t="shared" si="1"/>
        <v>46015</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46016</v>
      </c>
      <c r="B43" s="274">
        <f t="shared" si="1"/>
        <v>46016</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46017</v>
      </c>
      <c r="B44" s="274">
        <f t="shared" si="1"/>
        <v>46017</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46018</v>
      </c>
      <c r="B45" s="274">
        <f t="shared" si="1"/>
        <v>46018</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46019</v>
      </c>
      <c r="B46" s="274">
        <f t="shared" si="1"/>
        <v>46019</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46020</v>
      </c>
      <c r="B47" s="274">
        <f t="shared" si="1"/>
        <v>46020</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46021</v>
      </c>
      <c r="B48" s="274">
        <f t="shared" si="1"/>
        <v>46021</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46022</v>
      </c>
      <c r="B49" s="296">
        <f t="shared" si="1"/>
        <v>46022</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Hwr2qP8+kzqgINMMXKJCIjvzM/LnwD+R+tZM6KxxOYXOzAOauLfRAR8PeVJmbUwn0wl/3VVHEKUTrYBb/7A2yw==" saltValue="abfC38g4BIipvIyLlSnHf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3" priority="1">
      <formula>$S19=0</formula>
    </cfRule>
  </conditionalFormatting>
  <dataValidations count="1">
    <dataValidation type="list" allowBlank="1" showInputMessage="1" showErrorMessage="1" sqref="C19:C49" xr:uid="{71237186-4C28-400B-8712-9E9B0F006FBD}">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6A41-8669-4D33-942C-473CA01769FB}">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211</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46023</v>
      </c>
      <c r="B19" s="273">
        <f>A19</f>
        <v>46023</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46024</v>
      </c>
      <c r="B20" s="274">
        <f t="shared" ref="B20:B49" si="1">A20</f>
        <v>46024</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46025</v>
      </c>
      <c r="B21" s="274">
        <f t="shared" si="1"/>
        <v>46025</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46026</v>
      </c>
      <c r="B22" s="274">
        <f t="shared" si="1"/>
        <v>46026</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46027</v>
      </c>
      <c r="B23" s="274">
        <f t="shared" si="1"/>
        <v>46027</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46028</v>
      </c>
      <c r="B24" s="274">
        <f t="shared" si="1"/>
        <v>46028</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46029</v>
      </c>
      <c r="B25" s="274">
        <f t="shared" si="1"/>
        <v>46029</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46030</v>
      </c>
      <c r="B26" s="274">
        <f t="shared" si="1"/>
        <v>46030</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46031</v>
      </c>
      <c r="B27" s="274">
        <f t="shared" si="1"/>
        <v>46031</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46032</v>
      </c>
      <c r="B28" s="274">
        <f t="shared" si="1"/>
        <v>46032</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46033</v>
      </c>
      <c r="B29" s="274">
        <f t="shared" si="1"/>
        <v>46033</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46034</v>
      </c>
      <c r="B30" s="274">
        <f t="shared" si="1"/>
        <v>46034</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46035</v>
      </c>
      <c r="B31" s="274">
        <f t="shared" si="1"/>
        <v>46035</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46036</v>
      </c>
      <c r="B32" s="274">
        <f t="shared" si="1"/>
        <v>46036</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46037</v>
      </c>
      <c r="B33" s="274">
        <f t="shared" si="1"/>
        <v>46037</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46038</v>
      </c>
      <c r="B34" s="274">
        <f t="shared" si="1"/>
        <v>46038</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46039</v>
      </c>
      <c r="B35" s="274">
        <f t="shared" si="1"/>
        <v>46039</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46040</v>
      </c>
      <c r="B36" s="274">
        <f t="shared" si="1"/>
        <v>46040</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46041</v>
      </c>
      <c r="B37" s="274">
        <f t="shared" si="1"/>
        <v>46041</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46042</v>
      </c>
      <c r="B38" s="274">
        <f t="shared" si="1"/>
        <v>46042</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46043</v>
      </c>
      <c r="B39" s="274">
        <f t="shared" si="1"/>
        <v>46043</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46044</v>
      </c>
      <c r="B40" s="274">
        <f t="shared" si="1"/>
        <v>46044</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46045</v>
      </c>
      <c r="B41" s="274">
        <f t="shared" si="1"/>
        <v>46045</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46046</v>
      </c>
      <c r="B42" s="274">
        <f t="shared" si="1"/>
        <v>46046</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46047</v>
      </c>
      <c r="B43" s="274">
        <f t="shared" si="1"/>
        <v>46047</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46048</v>
      </c>
      <c r="B44" s="274">
        <f t="shared" si="1"/>
        <v>46048</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46049</v>
      </c>
      <c r="B45" s="274">
        <f t="shared" si="1"/>
        <v>46049</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46050</v>
      </c>
      <c r="B46" s="274">
        <f t="shared" si="1"/>
        <v>46050</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46051</v>
      </c>
      <c r="B47" s="274">
        <f t="shared" si="1"/>
        <v>46051</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46052</v>
      </c>
      <c r="B48" s="274">
        <f t="shared" si="1"/>
        <v>46052</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46053</v>
      </c>
      <c r="B49" s="296">
        <f t="shared" si="1"/>
        <v>46053</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sB9495eOgLFGzHhgsa9mECy/PyPcPHv+SOQWBGzC4ng2pLZDAgmlwpnPgO7xpelacIuYnyiL6FAZGNnBfrib+Q==" saltValue="23PaK6/Y4WpjsL8Se7tVh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2" priority="1">
      <formula>$S19=0</formula>
    </cfRule>
  </conditionalFormatting>
  <dataValidations count="1">
    <dataValidation type="list" allowBlank="1" showInputMessage="1" showErrorMessage="1" sqref="C19:C49" xr:uid="{7BB16770-D34B-4762-BB24-31315EAD37E3}">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8556-6750-4990-9F82-77BFCA3E00ED}">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212</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46054</v>
      </c>
      <c r="B19" s="273">
        <f>A19</f>
        <v>46054</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46055</v>
      </c>
      <c r="B20" s="274">
        <f t="shared" ref="B20:B46" si="1">A20</f>
        <v>46055</v>
      </c>
      <c r="C20" s="215"/>
      <c r="D20" s="218"/>
      <c r="E20" s="217"/>
      <c r="F20" s="216"/>
      <c r="G20" s="217"/>
      <c r="H20" s="280"/>
      <c r="I20" s="245">
        <f>(E20-D20)+(G20-F20)-H20</f>
        <v>0</v>
      </c>
      <c r="J20" s="246">
        <f t="shared" ref="J20:J46" si="2">ROUNDDOWN(ROUND(I20*24*60,1)/60,2)</f>
        <v>0</v>
      </c>
      <c r="K20" s="468"/>
      <c r="L20" s="469"/>
      <c r="M20" s="469"/>
      <c r="N20" s="469"/>
      <c r="O20" s="469"/>
      <c r="P20" s="470"/>
      <c r="Q20" s="271">
        <f t="shared" ref="Q20:Q46" si="3">COUNTIF(C20,C$52)</f>
        <v>0</v>
      </c>
      <c r="R20" s="269"/>
      <c r="S20" s="241">
        <f t="shared" ref="S20:S49" si="4">IF(OR(C20="2,通勤（除外）",C20="5,休日"),0,1)</f>
        <v>1</v>
      </c>
      <c r="T20" s="237"/>
      <c r="U20" s="247">
        <f>ROUNDDOWN($U$15*J20,0)</f>
        <v>0</v>
      </c>
      <c r="V20" s="247">
        <f t="shared" si="0"/>
        <v>0</v>
      </c>
      <c r="W20" s="248">
        <f>SUM(U20:V20)</f>
        <v>0</v>
      </c>
    </row>
    <row r="21" spans="1:23" ht="23.1" customHeight="1">
      <c r="A21" s="298">
        <v>46056</v>
      </c>
      <c r="B21" s="274">
        <f t="shared" si="1"/>
        <v>46056</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46057</v>
      </c>
      <c r="B22" s="274">
        <f t="shared" si="1"/>
        <v>46057</v>
      </c>
      <c r="C22" s="215"/>
      <c r="D22" s="218"/>
      <c r="E22" s="217"/>
      <c r="F22" s="216"/>
      <c r="G22" s="217"/>
      <c r="H22" s="280"/>
      <c r="I22" s="245">
        <f t="shared" ref="I22:I46"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46058</v>
      </c>
      <c r="B23" s="274">
        <f t="shared" si="1"/>
        <v>46058</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46059</v>
      </c>
      <c r="B24" s="274">
        <f t="shared" si="1"/>
        <v>46059</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46060</v>
      </c>
      <c r="B25" s="274">
        <f t="shared" si="1"/>
        <v>46060</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46061</v>
      </c>
      <c r="B26" s="274">
        <f t="shared" si="1"/>
        <v>46061</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46062</v>
      </c>
      <c r="B27" s="274">
        <f t="shared" si="1"/>
        <v>46062</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46063</v>
      </c>
      <c r="B28" s="274">
        <f t="shared" si="1"/>
        <v>46063</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46064</v>
      </c>
      <c r="B29" s="274">
        <f t="shared" si="1"/>
        <v>46064</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46065</v>
      </c>
      <c r="B30" s="274">
        <f t="shared" si="1"/>
        <v>46065</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46066</v>
      </c>
      <c r="B31" s="274">
        <f t="shared" si="1"/>
        <v>46066</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46067</v>
      </c>
      <c r="B32" s="274">
        <f t="shared" si="1"/>
        <v>46067</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46068</v>
      </c>
      <c r="B33" s="274">
        <f t="shared" si="1"/>
        <v>46068</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46069</v>
      </c>
      <c r="B34" s="274">
        <f t="shared" si="1"/>
        <v>46069</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46070</v>
      </c>
      <c r="B35" s="274">
        <f t="shared" si="1"/>
        <v>46070</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46071</v>
      </c>
      <c r="B36" s="274">
        <f t="shared" si="1"/>
        <v>46071</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46072</v>
      </c>
      <c r="B37" s="274">
        <f t="shared" si="1"/>
        <v>46072</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46073</v>
      </c>
      <c r="B38" s="274">
        <f t="shared" si="1"/>
        <v>46073</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46074</v>
      </c>
      <c r="B39" s="274">
        <f t="shared" si="1"/>
        <v>46074</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46075</v>
      </c>
      <c r="B40" s="274">
        <f t="shared" si="1"/>
        <v>46075</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46076</v>
      </c>
      <c r="B41" s="274">
        <f t="shared" si="1"/>
        <v>46076</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46077</v>
      </c>
      <c r="B42" s="274">
        <f t="shared" si="1"/>
        <v>46077</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46078</v>
      </c>
      <c r="B43" s="274">
        <f t="shared" si="1"/>
        <v>46078</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46079</v>
      </c>
      <c r="B44" s="274">
        <f t="shared" si="1"/>
        <v>46079</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46080</v>
      </c>
      <c r="B45" s="274">
        <f t="shared" si="1"/>
        <v>46080</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46081</v>
      </c>
      <c r="B46" s="274">
        <f t="shared" si="1"/>
        <v>46081</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c r="B47" s="274"/>
      <c r="C47" s="215"/>
      <c r="D47" s="218"/>
      <c r="E47" s="217"/>
      <c r="F47" s="216"/>
      <c r="G47" s="217"/>
      <c r="H47" s="280"/>
      <c r="I47" s="245"/>
      <c r="J47" s="246"/>
      <c r="K47" s="468"/>
      <c r="L47" s="469"/>
      <c r="M47" s="469"/>
      <c r="N47" s="469"/>
      <c r="O47" s="469"/>
      <c r="P47" s="470"/>
      <c r="Q47" s="271"/>
      <c r="R47" s="269"/>
      <c r="S47" s="241">
        <f t="shared" si="4"/>
        <v>1</v>
      </c>
      <c r="T47" s="237"/>
      <c r="U47" s="247">
        <f t="shared" si="5"/>
        <v>0</v>
      </c>
      <c r="V47" s="247">
        <f t="shared" si="0"/>
        <v>0</v>
      </c>
      <c r="W47" s="248">
        <f t="shared" si="6"/>
        <v>0</v>
      </c>
    </row>
    <row r="48" spans="1:23" ht="23.1" customHeight="1">
      <c r="A48" s="298"/>
      <c r="B48" s="274"/>
      <c r="C48" s="215"/>
      <c r="D48" s="218"/>
      <c r="E48" s="217"/>
      <c r="F48" s="216"/>
      <c r="G48" s="217"/>
      <c r="H48" s="280"/>
      <c r="I48" s="245"/>
      <c r="J48" s="246"/>
      <c r="K48" s="468"/>
      <c r="L48" s="469"/>
      <c r="M48" s="469"/>
      <c r="N48" s="469"/>
      <c r="O48" s="469"/>
      <c r="P48" s="470"/>
      <c r="Q48" s="271"/>
      <c r="R48" s="269"/>
      <c r="S48" s="241">
        <f t="shared" si="4"/>
        <v>1</v>
      </c>
      <c r="T48" s="237"/>
      <c r="U48" s="247">
        <f t="shared" si="5"/>
        <v>0</v>
      </c>
      <c r="V48" s="247">
        <f t="shared" si="0"/>
        <v>0</v>
      </c>
      <c r="W48" s="248">
        <f t="shared" si="6"/>
        <v>0</v>
      </c>
    </row>
    <row r="49" spans="1:23" ht="23.1" customHeight="1" thickBot="1">
      <c r="A49" s="299"/>
      <c r="B49" s="296"/>
      <c r="C49" s="267"/>
      <c r="D49" s="265"/>
      <c r="E49" s="220"/>
      <c r="F49" s="219"/>
      <c r="G49" s="220"/>
      <c r="H49" s="316"/>
      <c r="I49" s="250"/>
      <c r="J49" s="251"/>
      <c r="K49" s="468"/>
      <c r="L49" s="469"/>
      <c r="M49" s="469"/>
      <c r="N49" s="469"/>
      <c r="O49" s="469"/>
      <c r="P49" s="470"/>
      <c r="Q49" s="271"/>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La50clLtXNCmsbyAP/teqn0DeaoWzWZbFDUTCgfeHhPL/uJ71cq5P2owYcnUJP6Re8ljve14sd3OrwFqQrMMw==" saltValue="i+OQW2vGdeAhBcpEPg1E2Q=="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1" priority="1">
      <formula>$S19=0</formula>
    </cfRule>
  </conditionalFormatting>
  <dataValidations count="1">
    <dataValidation type="list" allowBlank="1" showInputMessage="1" showErrorMessage="1" sqref="C19:C49" xr:uid="{690B0ACA-DB33-46B8-8931-571D492ED54A}">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90FA-88EF-483A-80E5-4432C5A2358D}">
  <sheetPr>
    <tabColor rgb="FFFFC000"/>
    <pageSetUpPr fitToPage="1"/>
  </sheetPr>
  <dimension ref="A1:W127"/>
  <sheetViews>
    <sheetView view="pageBreakPreview" zoomScaleNormal="100" zoomScaleSheetLayoutView="100" workbookViewId="0">
      <selection activeCell="A17" sqref="A17:A18"/>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1" t="s">
        <v>213</v>
      </c>
      <c r="B1" s="282"/>
      <c r="C1" s="282"/>
      <c r="D1" s="282"/>
      <c r="E1" s="282"/>
      <c r="F1" s="282"/>
      <c r="G1" s="281" t="s">
        <v>64</v>
      </c>
      <c r="H1" s="282"/>
      <c r="I1" s="282"/>
      <c r="J1" s="283"/>
      <c r="K1" s="283"/>
      <c r="L1" s="284"/>
      <c r="P1" s="221"/>
      <c r="U1" s="126" t="s">
        <v>24</v>
      </c>
    </row>
    <row r="2" spans="1:23" ht="15" thickBot="1">
      <c r="A2" s="285"/>
      <c r="B2" s="187"/>
      <c r="C2" s="187"/>
      <c r="D2" s="187"/>
      <c r="E2" s="187"/>
      <c r="F2" s="187"/>
      <c r="G2" s="285"/>
      <c r="H2" s="187"/>
      <c r="I2" s="187"/>
      <c r="J2" s="187"/>
      <c r="K2" s="284"/>
      <c r="L2" s="284"/>
      <c r="U2" s="127" t="e">
        <f>U4*U8</f>
        <v>#DIV/0!</v>
      </c>
    </row>
    <row r="3" spans="1:23">
      <c r="A3" s="284"/>
      <c r="B3" s="284" t="s">
        <v>0</v>
      </c>
      <c r="C3" s="286" t="s">
        <v>150</v>
      </c>
      <c r="D3" s="286"/>
      <c r="E3" s="485">
        <f>基本情報等入力シート!C19</f>
        <v>0</v>
      </c>
      <c r="F3" s="485"/>
      <c r="G3" s="485"/>
      <c r="H3" s="288"/>
      <c r="I3" s="288"/>
      <c r="J3" s="288"/>
      <c r="K3" s="487"/>
      <c r="L3" s="487"/>
      <c r="U3" s="126" t="s">
        <v>23</v>
      </c>
    </row>
    <row r="4" spans="1:23" ht="14.25" thickBot="1">
      <c r="U4" s="127" t="e">
        <f>基本情報等入力シート!B48</f>
        <v>#DIV/0!</v>
      </c>
      <c r="V4" s="125" t="s">
        <v>29</v>
      </c>
    </row>
    <row r="5" spans="1:23">
      <c r="U5" s="126" t="s">
        <v>91</v>
      </c>
    </row>
    <row r="6" spans="1:23" ht="14.25" thickBot="1">
      <c r="U6" s="127">
        <f>基本情報等入力シート!B50</f>
        <v>0</v>
      </c>
      <c r="V6" s="125" t="s">
        <v>30</v>
      </c>
    </row>
    <row r="7" spans="1:23">
      <c r="U7" s="224" t="s">
        <v>105</v>
      </c>
    </row>
    <row r="8" spans="1:23" ht="14.25" thickBot="1">
      <c r="U8" s="311">
        <f>基本情報等入力シート!B52</f>
        <v>0</v>
      </c>
      <c r="V8" s="125" t="s">
        <v>106</v>
      </c>
    </row>
    <row r="9" spans="1:23">
      <c r="U9" s="224" t="s">
        <v>26</v>
      </c>
    </row>
    <row r="10" spans="1:23" ht="14.25" thickBot="1">
      <c r="U10" s="312">
        <f>基本情報等入力シート!B54</f>
        <v>0</v>
      </c>
      <c r="V10" s="125" t="s">
        <v>31</v>
      </c>
    </row>
    <row r="11" spans="1:23">
      <c r="A11" s="225" t="s">
        <v>139</v>
      </c>
      <c r="B11" s="225"/>
      <c r="C11" s="482">
        <f>基本情報等入力シート!C11</f>
        <v>0</v>
      </c>
      <c r="D11" s="482"/>
      <c r="E11" s="482"/>
      <c r="F11" s="482"/>
      <c r="G11" s="482"/>
      <c r="H11" s="482"/>
      <c r="I11" s="183"/>
      <c r="J11" s="183"/>
      <c r="K11" s="183"/>
      <c r="L11" s="183"/>
      <c r="M11" s="183"/>
      <c r="U11" s="126" t="s">
        <v>25</v>
      </c>
    </row>
    <row r="12" spans="1:23" ht="14.25" thickBot="1">
      <c r="A12" s="226" t="s">
        <v>165</v>
      </c>
      <c r="B12" s="226"/>
      <c r="C12" s="226" t="s">
        <v>166</v>
      </c>
      <c r="D12" s="226"/>
      <c r="E12" s="227"/>
      <c r="F12" s="227"/>
      <c r="G12" s="227"/>
      <c r="H12" s="227"/>
      <c r="I12" s="183"/>
      <c r="J12" s="183"/>
      <c r="K12" s="183"/>
      <c r="L12" s="183"/>
      <c r="M12" s="183"/>
      <c r="U12" s="313">
        <f>基本情報等入力シート!B56</f>
        <v>0</v>
      </c>
      <c r="V12" s="125" t="s">
        <v>27</v>
      </c>
    </row>
    <row r="13" spans="1:23" ht="14.25" thickBot="1"/>
    <row r="14" spans="1:23">
      <c r="A14" s="225" t="s">
        <v>140</v>
      </c>
      <c r="B14" s="225"/>
      <c r="C14" s="483">
        <f>基本情報等入力シート!C16</f>
        <v>0</v>
      </c>
      <c r="D14" s="483"/>
      <c r="E14" s="483"/>
      <c r="F14" s="483"/>
      <c r="G14" s="483"/>
      <c r="H14" s="483"/>
      <c r="I14" s="205"/>
      <c r="J14" s="183"/>
      <c r="M14" s="222" t="s">
        <v>154</v>
      </c>
      <c r="N14" s="222"/>
      <c r="O14" s="446"/>
      <c r="P14" s="446"/>
      <c r="Q14" s="446"/>
      <c r="R14" s="446"/>
      <c r="U14" s="126" t="s">
        <v>16</v>
      </c>
      <c r="V14" s="292"/>
    </row>
    <row r="15" spans="1:23" ht="17.25" customHeight="1" thickBot="1">
      <c r="A15" s="228" t="s">
        <v>142</v>
      </c>
      <c r="B15" s="228"/>
      <c r="C15" s="486">
        <f>基本情報等入力シート!C15</f>
        <v>0</v>
      </c>
      <c r="D15" s="486"/>
      <c r="E15" s="486"/>
      <c r="F15" s="272"/>
      <c r="G15" s="229"/>
      <c r="H15" s="229"/>
      <c r="I15" s="229"/>
      <c r="J15" s="230"/>
      <c r="K15" s="230"/>
      <c r="L15" s="230"/>
      <c r="M15" s="484" t="s">
        <v>155</v>
      </c>
      <c r="N15" s="484"/>
      <c r="O15" s="449"/>
      <c r="P15" s="449"/>
      <c r="R15" s="291"/>
      <c r="U15" s="314">
        <f>基本情報等入力シート!C25</f>
        <v>0</v>
      </c>
      <c r="V15" s="293" t="s">
        <v>110</v>
      </c>
    </row>
    <row r="16" spans="1:23" ht="14.25" thickBot="1">
      <c r="A16" s="289"/>
      <c r="B16" s="289"/>
      <c r="C16" s="289"/>
      <c r="D16" s="289"/>
      <c r="W16" s="289" t="s">
        <v>28</v>
      </c>
    </row>
    <row r="17" spans="1:23" ht="39.75" customHeight="1">
      <c r="A17" s="450" t="s">
        <v>4</v>
      </c>
      <c r="B17" s="452" t="s">
        <v>5</v>
      </c>
      <c r="C17" s="447" t="s">
        <v>20</v>
      </c>
      <c r="D17" s="455" t="s">
        <v>6</v>
      </c>
      <c r="E17" s="456"/>
      <c r="F17" s="456"/>
      <c r="G17" s="456"/>
      <c r="H17" s="457" t="s">
        <v>73</v>
      </c>
      <c r="I17" s="459" t="s">
        <v>18</v>
      </c>
      <c r="J17" s="461" t="s">
        <v>17</v>
      </c>
      <c r="K17" s="463" t="s">
        <v>74</v>
      </c>
      <c r="L17" s="464"/>
      <c r="M17" s="464"/>
      <c r="N17" s="464"/>
      <c r="O17" s="464"/>
      <c r="P17" s="465"/>
      <c r="Q17" s="175" t="s">
        <v>21</v>
      </c>
      <c r="R17" s="447" t="s">
        <v>158</v>
      </c>
      <c r="S17" s="231"/>
      <c r="U17" s="447" t="s">
        <v>176</v>
      </c>
      <c r="V17" s="447" t="s">
        <v>177</v>
      </c>
      <c r="W17" s="447" t="s">
        <v>198</v>
      </c>
    </row>
    <row r="18" spans="1:23" ht="22.5" customHeight="1" thickBot="1">
      <c r="A18" s="451"/>
      <c r="B18" s="453"/>
      <c r="C18" s="454"/>
      <c r="D18" s="232" t="s">
        <v>8</v>
      </c>
      <c r="E18" s="233" t="s">
        <v>9</v>
      </c>
      <c r="F18" s="234" t="s">
        <v>10</v>
      </c>
      <c r="G18" s="235" t="s">
        <v>11</v>
      </c>
      <c r="H18" s="458"/>
      <c r="I18" s="460"/>
      <c r="J18" s="462"/>
      <c r="K18" s="466"/>
      <c r="L18" s="460"/>
      <c r="M18" s="460"/>
      <c r="N18" s="460"/>
      <c r="O18" s="460"/>
      <c r="P18" s="467"/>
      <c r="Q18" s="185"/>
      <c r="R18" s="454"/>
      <c r="S18" s="236"/>
      <c r="T18" s="237"/>
      <c r="U18" s="448"/>
      <c r="V18" s="448"/>
      <c r="W18" s="448"/>
    </row>
    <row r="19" spans="1:23" ht="23.1" customHeight="1" thickTop="1">
      <c r="A19" s="297">
        <v>46082</v>
      </c>
      <c r="B19" s="273">
        <f>A19</f>
        <v>46082</v>
      </c>
      <c r="C19" s="211"/>
      <c r="D19" s="212"/>
      <c r="E19" s="213"/>
      <c r="F19" s="214"/>
      <c r="G19" s="213"/>
      <c r="H19" s="315"/>
      <c r="I19" s="238">
        <f>(E19-D19)+(G19-F19)-H19</f>
        <v>0</v>
      </c>
      <c r="J19" s="239">
        <f>ROUNDDOWN(ROUND(I19*24*60,1)/60,2)</f>
        <v>0</v>
      </c>
      <c r="K19" s="471"/>
      <c r="L19" s="472"/>
      <c r="M19" s="472"/>
      <c r="N19" s="472"/>
      <c r="O19" s="472"/>
      <c r="P19" s="473"/>
      <c r="Q19" s="271">
        <f>COUNTIF(C19,C$52)</f>
        <v>0</v>
      </c>
      <c r="R19" s="268"/>
      <c r="S19" s="241">
        <f>IF(OR(C19="2,通勤（除外）",C19="5,休日"),0,1)</f>
        <v>1</v>
      </c>
      <c r="T19" s="242"/>
      <c r="U19" s="243">
        <f>ROUNDDOWN($U$15*J19,0)</f>
        <v>0</v>
      </c>
      <c r="V19" s="243">
        <f t="shared" ref="V19:V49" si="0">ROUNDDOWN($U$6*Q19,0)</f>
        <v>0</v>
      </c>
      <c r="W19" s="244">
        <f>SUM(U19:V19)</f>
        <v>0</v>
      </c>
    </row>
    <row r="20" spans="1:23" ht="23.1" customHeight="1">
      <c r="A20" s="298">
        <v>46083</v>
      </c>
      <c r="B20" s="274">
        <f t="shared" ref="B20:B49" si="1">A20</f>
        <v>46083</v>
      </c>
      <c r="C20" s="215"/>
      <c r="D20" s="218"/>
      <c r="E20" s="217"/>
      <c r="F20" s="216"/>
      <c r="G20" s="217"/>
      <c r="H20" s="280"/>
      <c r="I20" s="245">
        <f>(E20-D20)+(G20-F20)-H20</f>
        <v>0</v>
      </c>
      <c r="J20" s="246">
        <f t="shared" ref="J20:J49" si="2">ROUNDDOWN(ROUND(I20*24*60,1)/60,2)</f>
        <v>0</v>
      </c>
      <c r="K20" s="468"/>
      <c r="L20" s="469"/>
      <c r="M20" s="469"/>
      <c r="N20" s="469"/>
      <c r="O20" s="469"/>
      <c r="P20" s="470"/>
      <c r="Q20" s="271">
        <f t="shared" ref="Q20:Q49" si="3">COUNTIF(C20,C$52)</f>
        <v>0</v>
      </c>
      <c r="R20" s="269"/>
      <c r="S20" s="241">
        <f t="shared" ref="S20:S49" si="4">IF(OR(C20="2,通勤（除外）",C20="5,休日"),0,1)</f>
        <v>1</v>
      </c>
      <c r="T20" s="237"/>
      <c r="U20" s="247">
        <f>ROUNDDOWN($U$15*J20,0)</f>
        <v>0</v>
      </c>
      <c r="V20" s="247">
        <f t="shared" si="0"/>
        <v>0</v>
      </c>
      <c r="W20" s="248">
        <f>SUM(U20:V20)</f>
        <v>0</v>
      </c>
    </row>
    <row r="21" spans="1:23" ht="23.1" customHeight="1">
      <c r="A21" s="298">
        <v>46084</v>
      </c>
      <c r="B21" s="274">
        <f t="shared" si="1"/>
        <v>46084</v>
      </c>
      <c r="C21" s="215"/>
      <c r="D21" s="218"/>
      <c r="E21" s="217"/>
      <c r="F21" s="216"/>
      <c r="G21" s="217"/>
      <c r="H21" s="280"/>
      <c r="I21" s="245">
        <f>(E21-D21)+(G21-F21)-H21</f>
        <v>0</v>
      </c>
      <c r="J21" s="246">
        <f>ROUNDDOWN(ROUND(I21*24*60,1)/60,2)</f>
        <v>0</v>
      </c>
      <c r="K21" s="468"/>
      <c r="L21" s="469"/>
      <c r="M21" s="469"/>
      <c r="N21" s="469"/>
      <c r="O21" s="469"/>
      <c r="P21" s="470"/>
      <c r="Q21" s="271">
        <f t="shared" si="3"/>
        <v>0</v>
      </c>
      <c r="R21" s="269"/>
      <c r="S21" s="241">
        <f t="shared" si="4"/>
        <v>1</v>
      </c>
      <c r="T21" s="237"/>
      <c r="U21" s="247">
        <f t="shared" ref="U21:U49" si="5">ROUNDDOWN($U$15*J21,0)</f>
        <v>0</v>
      </c>
      <c r="V21" s="247">
        <f t="shared" si="0"/>
        <v>0</v>
      </c>
      <c r="W21" s="248">
        <f t="shared" ref="W21:W49" si="6">SUM(U21:V21)</f>
        <v>0</v>
      </c>
    </row>
    <row r="22" spans="1:23" ht="23.1" customHeight="1">
      <c r="A22" s="298">
        <v>46085</v>
      </c>
      <c r="B22" s="274">
        <f t="shared" si="1"/>
        <v>46085</v>
      </c>
      <c r="C22" s="215"/>
      <c r="D22" s="218"/>
      <c r="E22" s="217"/>
      <c r="F22" s="216"/>
      <c r="G22" s="217"/>
      <c r="H22" s="280"/>
      <c r="I22" s="245">
        <f t="shared" ref="I22:I49" si="7">(E22-D22)+(G22-F22)-H22</f>
        <v>0</v>
      </c>
      <c r="J22" s="246">
        <f t="shared" si="2"/>
        <v>0</v>
      </c>
      <c r="K22" s="468"/>
      <c r="L22" s="469"/>
      <c r="M22" s="469"/>
      <c r="N22" s="469"/>
      <c r="O22" s="469"/>
      <c r="P22" s="470"/>
      <c r="Q22" s="271">
        <f t="shared" si="3"/>
        <v>0</v>
      </c>
      <c r="R22" s="269"/>
      <c r="S22" s="241">
        <f t="shared" si="4"/>
        <v>1</v>
      </c>
      <c r="T22" s="237"/>
      <c r="U22" s="247">
        <f t="shared" si="5"/>
        <v>0</v>
      </c>
      <c r="V22" s="247">
        <f t="shared" si="0"/>
        <v>0</v>
      </c>
      <c r="W22" s="248">
        <f t="shared" si="6"/>
        <v>0</v>
      </c>
    </row>
    <row r="23" spans="1:23" ht="23.1" customHeight="1">
      <c r="A23" s="298">
        <v>46086</v>
      </c>
      <c r="B23" s="274">
        <f t="shared" si="1"/>
        <v>46086</v>
      </c>
      <c r="C23" s="215"/>
      <c r="D23" s="218"/>
      <c r="E23" s="217"/>
      <c r="F23" s="216"/>
      <c r="G23" s="217"/>
      <c r="H23" s="280"/>
      <c r="I23" s="245">
        <f t="shared" si="7"/>
        <v>0</v>
      </c>
      <c r="J23" s="246">
        <f t="shared" si="2"/>
        <v>0</v>
      </c>
      <c r="K23" s="468"/>
      <c r="L23" s="469"/>
      <c r="M23" s="469"/>
      <c r="N23" s="469"/>
      <c r="O23" s="469"/>
      <c r="P23" s="470"/>
      <c r="Q23" s="271">
        <f t="shared" si="3"/>
        <v>0</v>
      </c>
      <c r="R23" s="269"/>
      <c r="S23" s="241">
        <f t="shared" si="4"/>
        <v>1</v>
      </c>
      <c r="T23" s="237"/>
      <c r="U23" s="247">
        <f t="shared" si="5"/>
        <v>0</v>
      </c>
      <c r="V23" s="247">
        <f t="shared" si="0"/>
        <v>0</v>
      </c>
      <c r="W23" s="248">
        <f t="shared" si="6"/>
        <v>0</v>
      </c>
    </row>
    <row r="24" spans="1:23" ht="23.1" customHeight="1">
      <c r="A24" s="298">
        <v>46087</v>
      </c>
      <c r="B24" s="274">
        <f t="shared" si="1"/>
        <v>46087</v>
      </c>
      <c r="C24" s="215"/>
      <c r="D24" s="218"/>
      <c r="E24" s="217"/>
      <c r="F24" s="216"/>
      <c r="G24" s="217"/>
      <c r="H24" s="280"/>
      <c r="I24" s="245">
        <f t="shared" si="7"/>
        <v>0</v>
      </c>
      <c r="J24" s="246">
        <f t="shared" si="2"/>
        <v>0</v>
      </c>
      <c r="K24" s="468"/>
      <c r="L24" s="469"/>
      <c r="M24" s="469"/>
      <c r="N24" s="469"/>
      <c r="O24" s="469"/>
      <c r="P24" s="470"/>
      <c r="Q24" s="271">
        <f t="shared" si="3"/>
        <v>0</v>
      </c>
      <c r="R24" s="269"/>
      <c r="S24" s="241">
        <f t="shared" si="4"/>
        <v>1</v>
      </c>
      <c r="T24" s="237"/>
      <c r="U24" s="247">
        <f t="shared" si="5"/>
        <v>0</v>
      </c>
      <c r="V24" s="247">
        <f t="shared" si="0"/>
        <v>0</v>
      </c>
      <c r="W24" s="248">
        <f t="shared" si="6"/>
        <v>0</v>
      </c>
    </row>
    <row r="25" spans="1:23" ht="23.1" customHeight="1">
      <c r="A25" s="298">
        <v>46088</v>
      </c>
      <c r="B25" s="274">
        <f t="shared" si="1"/>
        <v>46088</v>
      </c>
      <c r="C25" s="215"/>
      <c r="D25" s="218"/>
      <c r="E25" s="217"/>
      <c r="F25" s="216"/>
      <c r="G25" s="217"/>
      <c r="H25" s="280"/>
      <c r="I25" s="245">
        <f t="shared" si="7"/>
        <v>0</v>
      </c>
      <c r="J25" s="246">
        <f t="shared" si="2"/>
        <v>0</v>
      </c>
      <c r="K25" s="468"/>
      <c r="L25" s="469"/>
      <c r="M25" s="469"/>
      <c r="N25" s="469"/>
      <c r="O25" s="469"/>
      <c r="P25" s="470"/>
      <c r="Q25" s="271">
        <f t="shared" si="3"/>
        <v>0</v>
      </c>
      <c r="R25" s="269"/>
      <c r="S25" s="241">
        <f t="shared" si="4"/>
        <v>1</v>
      </c>
      <c r="T25" s="237"/>
      <c r="U25" s="247">
        <f t="shared" si="5"/>
        <v>0</v>
      </c>
      <c r="V25" s="247">
        <f t="shared" si="0"/>
        <v>0</v>
      </c>
      <c r="W25" s="248">
        <f t="shared" si="6"/>
        <v>0</v>
      </c>
    </row>
    <row r="26" spans="1:23" ht="23.1" customHeight="1">
      <c r="A26" s="298">
        <v>46089</v>
      </c>
      <c r="B26" s="274">
        <f t="shared" si="1"/>
        <v>46089</v>
      </c>
      <c r="C26" s="215"/>
      <c r="D26" s="218"/>
      <c r="E26" s="217"/>
      <c r="F26" s="216"/>
      <c r="G26" s="217"/>
      <c r="H26" s="280"/>
      <c r="I26" s="245">
        <f t="shared" si="7"/>
        <v>0</v>
      </c>
      <c r="J26" s="246">
        <f t="shared" si="2"/>
        <v>0</v>
      </c>
      <c r="K26" s="468"/>
      <c r="L26" s="469"/>
      <c r="M26" s="469"/>
      <c r="N26" s="469"/>
      <c r="O26" s="469"/>
      <c r="P26" s="470"/>
      <c r="Q26" s="271">
        <f t="shared" si="3"/>
        <v>0</v>
      </c>
      <c r="R26" s="269"/>
      <c r="S26" s="241">
        <f t="shared" si="4"/>
        <v>1</v>
      </c>
      <c r="T26" s="237"/>
      <c r="U26" s="247">
        <f t="shared" si="5"/>
        <v>0</v>
      </c>
      <c r="V26" s="247">
        <f t="shared" si="0"/>
        <v>0</v>
      </c>
      <c r="W26" s="248">
        <f t="shared" si="6"/>
        <v>0</v>
      </c>
    </row>
    <row r="27" spans="1:23" ht="23.1" customHeight="1">
      <c r="A27" s="298">
        <v>46090</v>
      </c>
      <c r="B27" s="274">
        <f t="shared" si="1"/>
        <v>46090</v>
      </c>
      <c r="C27" s="215"/>
      <c r="D27" s="218"/>
      <c r="E27" s="217"/>
      <c r="F27" s="216"/>
      <c r="G27" s="217"/>
      <c r="H27" s="280"/>
      <c r="I27" s="245">
        <f t="shared" si="7"/>
        <v>0</v>
      </c>
      <c r="J27" s="246">
        <f t="shared" si="2"/>
        <v>0</v>
      </c>
      <c r="K27" s="468"/>
      <c r="L27" s="469"/>
      <c r="M27" s="469"/>
      <c r="N27" s="469"/>
      <c r="O27" s="469"/>
      <c r="P27" s="470"/>
      <c r="Q27" s="271">
        <f t="shared" si="3"/>
        <v>0</v>
      </c>
      <c r="R27" s="269"/>
      <c r="S27" s="241">
        <f t="shared" si="4"/>
        <v>1</v>
      </c>
      <c r="T27" s="237"/>
      <c r="U27" s="247">
        <f t="shared" si="5"/>
        <v>0</v>
      </c>
      <c r="V27" s="247">
        <f t="shared" si="0"/>
        <v>0</v>
      </c>
      <c r="W27" s="248">
        <f t="shared" si="6"/>
        <v>0</v>
      </c>
    </row>
    <row r="28" spans="1:23" ht="23.1" customHeight="1">
      <c r="A28" s="298">
        <v>46091</v>
      </c>
      <c r="B28" s="274">
        <f t="shared" si="1"/>
        <v>46091</v>
      </c>
      <c r="C28" s="215"/>
      <c r="D28" s="218"/>
      <c r="E28" s="217"/>
      <c r="F28" s="216"/>
      <c r="G28" s="217"/>
      <c r="H28" s="280"/>
      <c r="I28" s="245">
        <f t="shared" si="7"/>
        <v>0</v>
      </c>
      <c r="J28" s="246">
        <f t="shared" si="2"/>
        <v>0</v>
      </c>
      <c r="K28" s="468"/>
      <c r="L28" s="469"/>
      <c r="M28" s="469"/>
      <c r="N28" s="469"/>
      <c r="O28" s="469"/>
      <c r="P28" s="470"/>
      <c r="Q28" s="271">
        <f t="shared" si="3"/>
        <v>0</v>
      </c>
      <c r="R28" s="269"/>
      <c r="S28" s="241">
        <f t="shared" si="4"/>
        <v>1</v>
      </c>
      <c r="T28" s="237"/>
      <c r="U28" s="247">
        <f t="shared" si="5"/>
        <v>0</v>
      </c>
      <c r="V28" s="247">
        <f t="shared" si="0"/>
        <v>0</v>
      </c>
      <c r="W28" s="248">
        <f t="shared" si="6"/>
        <v>0</v>
      </c>
    </row>
    <row r="29" spans="1:23" ht="23.1" customHeight="1">
      <c r="A29" s="298">
        <v>46092</v>
      </c>
      <c r="B29" s="274">
        <f t="shared" si="1"/>
        <v>46092</v>
      </c>
      <c r="C29" s="215"/>
      <c r="D29" s="218"/>
      <c r="E29" s="217"/>
      <c r="F29" s="216"/>
      <c r="G29" s="217"/>
      <c r="H29" s="280"/>
      <c r="I29" s="245">
        <f t="shared" si="7"/>
        <v>0</v>
      </c>
      <c r="J29" s="246">
        <f t="shared" si="2"/>
        <v>0</v>
      </c>
      <c r="K29" s="468"/>
      <c r="L29" s="469"/>
      <c r="M29" s="469"/>
      <c r="N29" s="469"/>
      <c r="O29" s="469"/>
      <c r="P29" s="470"/>
      <c r="Q29" s="271">
        <f t="shared" si="3"/>
        <v>0</v>
      </c>
      <c r="R29" s="269"/>
      <c r="S29" s="241">
        <f t="shared" si="4"/>
        <v>1</v>
      </c>
      <c r="T29" s="237"/>
      <c r="U29" s="247">
        <f t="shared" si="5"/>
        <v>0</v>
      </c>
      <c r="V29" s="247">
        <f t="shared" si="0"/>
        <v>0</v>
      </c>
      <c r="W29" s="248">
        <f t="shared" si="6"/>
        <v>0</v>
      </c>
    </row>
    <row r="30" spans="1:23" ht="23.1" customHeight="1">
      <c r="A30" s="298">
        <v>46093</v>
      </c>
      <c r="B30" s="274">
        <f t="shared" si="1"/>
        <v>46093</v>
      </c>
      <c r="C30" s="215"/>
      <c r="D30" s="218"/>
      <c r="E30" s="217"/>
      <c r="F30" s="216"/>
      <c r="G30" s="217"/>
      <c r="H30" s="280"/>
      <c r="I30" s="245">
        <f t="shared" si="7"/>
        <v>0</v>
      </c>
      <c r="J30" s="246">
        <f t="shared" si="2"/>
        <v>0</v>
      </c>
      <c r="K30" s="468"/>
      <c r="L30" s="469"/>
      <c r="M30" s="469"/>
      <c r="N30" s="469"/>
      <c r="O30" s="469"/>
      <c r="P30" s="470"/>
      <c r="Q30" s="271">
        <f t="shared" si="3"/>
        <v>0</v>
      </c>
      <c r="R30" s="269"/>
      <c r="S30" s="241">
        <f t="shared" si="4"/>
        <v>1</v>
      </c>
      <c r="T30" s="237"/>
      <c r="U30" s="247">
        <f t="shared" si="5"/>
        <v>0</v>
      </c>
      <c r="V30" s="247">
        <f t="shared" si="0"/>
        <v>0</v>
      </c>
      <c r="W30" s="248">
        <f t="shared" si="6"/>
        <v>0</v>
      </c>
    </row>
    <row r="31" spans="1:23" ht="23.1" customHeight="1">
      <c r="A31" s="298">
        <v>46094</v>
      </c>
      <c r="B31" s="274">
        <f t="shared" si="1"/>
        <v>46094</v>
      </c>
      <c r="C31" s="215"/>
      <c r="D31" s="218"/>
      <c r="E31" s="217"/>
      <c r="F31" s="216"/>
      <c r="G31" s="217"/>
      <c r="H31" s="280"/>
      <c r="I31" s="245">
        <f t="shared" si="7"/>
        <v>0</v>
      </c>
      <c r="J31" s="246">
        <f t="shared" si="2"/>
        <v>0</v>
      </c>
      <c r="K31" s="468"/>
      <c r="L31" s="469"/>
      <c r="M31" s="469"/>
      <c r="N31" s="469"/>
      <c r="O31" s="469"/>
      <c r="P31" s="470"/>
      <c r="Q31" s="271">
        <f t="shared" si="3"/>
        <v>0</v>
      </c>
      <c r="R31" s="269"/>
      <c r="S31" s="241">
        <f t="shared" si="4"/>
        <v>1</v>
      </c>
      <c r="T31" s="237"/>
      <c r="U31" s="247">
        <f t="shared" si="5"/>
        <v>0</v>
      </c>
      <c r="V31" s="247">
        <f t="shared" si="0"/>
        <v>0</v>
      </c>
      <c r="W31" s="248">
        <f t="shared" si="6"/>
        <v>0</v>
      </c>
    </row>
    <row r="32" spans="1:23" ht="23.1" customHeight="1">
      <c r="A32" s="298">
        <v>46095</v>
      </c>
      <c r="B32" s="274">
        <f t="shared" si="1"/>
        <v>46095</v>
      </c>
      <c r="C32" s="215"/>
      <c r="D32" s="218"/>
      <c r="E32" s="217"/>
      <c r="F32" s="216"/>
      <c r="G32" s="217"/>
      <c r="H32" s="280"/>
      <c r="I32" s="245">
        <f t="shared" si="7"/>
        <v>0</v>
      </c>
      <c r="J32" s="246">
        <f t="shared" si="2"/>
        <v>0</v>
      </c>
      <c r="K32" s="468"/>
      <c r="L32" s="469"/>
      <c r="M32" s="469"/>
      <c r="N32" s="469"/>
      <c r="O32" s="469"/>
      <c r="P32" s="470"/>
      <c r="Q32" s="271">
        <f t="shared" si="3"/>
        <v>0</v>
      </c>
      <c r="R32" s="269"/>
      <c r="S32" s="241">
        <f t="shared" si="4"/>
        <v>1</v>
      </c>
      <c r="T32" s="237"/>
      <c r="U32" s="247">
        <f t="shared" si="5"/>
        <v>0</v>
      </c>
      <c r="V32" s="247">
        <f t="shared" si="0"/>
        <v>0</v>
      </c>
      <c r="W32" s="248">
        <f t="shared" si="6"/>
        <v>0</v>
      </c>
    </row>
    <row r="33" spans="1:23" ht="23.1" customHeight="1">
      <c r="A33" s="298">
        <v>46096</v>
      </c>
      <c r="B33" s="274">
        <f t="shared" si="1"/>
        <v>46096</v>
      </c>
      <c r="C33" s="215"/>
      <c r="D33" s="218"/>
      <c r="E33" s="217"/>
      <c r="F33" s="216"/>
      <c r="G33" s="217"/>
      <c r="H33" s="280"/>
      <c r="I33" s="245">
        <f t="shared" si="7"/>
        <v>0</v>
      </c>
      <c r="J33" s="246">
        <f t="shared" si="2"/>
        <v>0</v>
      </c>
      <c r="K33" s="468"/>
      <c r="L33" s="469"/>
      <c r="M33" s="469"/>
      <c r="N33" s="469"/>
      <c r="O33" s="469"/>
      <c r="P33" s="470"/>
      <c r="Q33" s="271">
        <f t="shared" si="3"/>
        <v>0</v>
      </c>
      <c r="R33" s="269"/>
      <c r="S33" s="241">
        <f t="shared" si="4"/>
        <v>1</v>
      </c>
      <c r="T33" s="237"/>
      <c r="U33" s="247">
        <f t="shared" si="5"/>
        <v>0</v>
      </c>
      <c r="V33" s="247">
        <f t="shared" si="0"/>
        <v>0</v>
      </c>
      <c r="W33" s="248">
        <f t="shared" si="6"/>
        <v>0</v>
      </c>
    </row>
    <row r="34" spans="1:23" ht="23.1" customHeight="1">
      <c r="A34" s="298">
        <v>46097</v>
      </c>
      <c r="B34" s="274">
        <f t="shared" si="1"/>
        <v>46097</v>
      </c>
      <c r="C34" s="215"/>
      <c r="D34" s="218"/>
      <c r="E34" s="217"/>
      <c r="F34" s="216"/>
      <c r="G34" s="217"/>
      <c r="H34" s="280"/>
      <c r="I34" s="245">
        <f t="shared" si="7"/>
        <v>0</v>
      </c>
      <c r="J34" s="246">
        <f t="shared" si="2"/>
        <v>0</v>
      </c>
      <c r="K34" s="468"/>
      <c r="L34" s="469"/>
      <c r="M34" s="469"/>
      <c r="N34" s="469"/>
      <c r="O34" s="469"/>
      <c r="P34" s="470"/>
      <c r="Q34" s="271">
        <f t="shared" si="3"/>
        <v>0</v>
      </c>
      <c r="R34" s="269"/>
      <c r="S34" s="241">
        <f t="shared" si="4"/>
        <v>1</v>
      </c>
      <c r="T34" s="237"/>
      <c r="U34" s="247">
        <f t="shared" si="5"/>
        <v>0</v>
      </c>
      <c r="V34" s="247">
        <f t="shared" si="0"/>
        <v>0</v>
      </c>
      <c r="W34" s="248">
        <f t="shared" si="6"/>
        <v>0</v>
      </c>
    </row>
    <row r="35" spans="1:23" ht="23.1" customHeight="1">
      <c r="A35" s="298">
        <v>46098</v>
      </c>
      <c r="B35" s="274">
        <f t="shared" si="1"/>
        <v>46098</v>
      </c>
      <c r="C35" s="215"/>
      <c r="D35" s="218"/>
      <c r="E35" s="217"/>
      <c r="F35" s="216"/>
      <c r="G35" s="217"/>
      <c r="H35" s="280"/>
      <c r="I35" s="245">
        <f t="shared" si="7"/>
        <v>0</v>
      </c>
      <c r="J35" s="246">
        <f t="shared" si="2"/>
        <v>0</v>
      </c>
      <c r="K35" s="468"/>
      <c r="L35" s="469"/>
      <c r="M35" s="469"/>
      <c r="N35" s="469"/>
      <c r="O35" s="469"/>
      <c r="P35" s="470"/>
      <c r="Q35" s="271">
        <f t="shared" si="3"/>
        <v>0</v>
      </c>
      <c r="R35" s="269"/>
      <c r="S35" s="241">
        <f t="shared" si="4"/>
        <v>1</v>
      </c>
      <c r="T35" s="237"/>
      <c r="U35" s="247">
        <f t="shared" si="5"/>
        <v>0</v>
      </c>
      <c r="V35" s="247">
        <f t="shared" si="0"/>
        <v>0</v>
      </c>
      <c r="W35" s="248">
        <f t="shared" si="6"/>
        <v>0</v>
      </c>
    </row>
    <row r="36" spans="1:23" ht="23.1" customHeight="1">
      <c r="A36" s="298">
        <v>46099</v>
      </c>
      <c r="B36" s="274">
        <f t="shared" si="1"/>
        <v>46099</v>
      </c>
      <c r="C36" s="215"/>
      <c r="D36" s="218"/>
      <c r="E36" s="217"/>
      <c r="F36" s="216"/>
      <c r="G36" s="217"/>
      <c r="H36" s="280"/>
      <c r="I36" s="245">
        <f t="shared" si="7"/>
        <v>0</v>
      </c>
      <c r="J36" s="246">
        <f t="shared" si="2"/>
        <v>0</v>
      </c>
      <c r="K36" s="468"/>
      <c r="L36" s="469"/>
      <c r="M36" s="469"/>
      <c r="N36" s="469"/>
      <c r="O36" s="469"/>
      <c r="P36" s="470"/>
      <c r="Q36" s="271">
        <f t="shared" si="3"/>
        <v>0</v>
      </c>
      <c r="R36" s="269"/>
      <c r="S36" s="241">
        <f t="shared" si="4"/>
        <v>1</v>
      </c>
      <c r="T36" s="237"/>
      <c r="U36" s="247">
        <f t="shared" si="5"/>
        <v>0</v>
      </c>
      <c r="V36" s="247">
        <f t="shared" si="0"/>
        <v>0</v>
      </c>
      <c r="W36" s="248">
        <f t="shared" si="6"/>
        <v>0</v>
      </c>
    </row>
    <row r="37" spans="1:23" ht="23.1" customHeight="1">
      <c r="A37" s="298">
        <v>46100</v>
      </c>
      <c r="B37" s="274">
        <f t="shared" si="1"/>
        <v>46100</v>
      </c>
      <c r="C37" s="215"/>
      <c r="D37" s="218"/>
      <c r="E37" s="217"/>
      <c r="F37" s="216"/>
      <c r="G37" s="217"/>
      <c r="H37" s="280"/>
      <c r="I37" s="245">
        <f t="shared" si="7"/>
        <v>0</v>
      </c>
      <c r="J37" s="246">
        <f t="shared" si="2"/>
        <v>0</v>
      </c>
      <c r="K37" s="468"/>
      <c r="L37" s="469"/>
      <c r="M37" s="469"/>
      <c r="N37" s="469"/>
      <c r="O37" s="469"/>
      <c r="P37" s="470"/>
      <c r="Q37" s="271">
        <f t="shared" si="3"/>
        <v>0</v>
      </c>
      <c r="R37" s="269"/>
      <c r="S37" s="241">
        <f t="shared" si="4"/>
        <v>1</v>
      </c>
      <c r="T37" s="237"/>
      <c r="U37" s="247">
        <f t="shared" si="5"/>
        <v>0</v>
      </c>
      <c r="V37" s="247">
        <f t="shared" si="0"/>
        <v>0</v>
      </c>
      <c r="W37" s="248">
        <f t="shared" si="6"/>
        <v>0</v>
      </c>
    </row>
    <row r="38" spans="1:23" ht="23.1" customHeight="1">
      <c r="A38" s="298">
        <v>46101</v>
      </c>
      <c r="B38" s="274">
        <f t="shared" si="1"/>
        <v>46101</v>
      </c>
      <c r="C38" s="215"/>
      <c r="D38" s="218"/>
      <c r="E38" s="217"/>
      <c r="F38" s="216"/>
      <c r="G38" s="217"/>
      <c r="H38" s="280"/>
      <c r="I38" s="245">
        <f t="shared" si="7"/>
        <v>0</v>
      </c>
      <c r="J38" s="246">
        <f t="shared" si="2"/>
        <v>0</v>
      </c>
      <c r="K38" s="468"/>
      <c r="L38" s="469"/>
      <c r="M38" s="469"/>
      <c r="N38" s="469"/>
      <c r="O38" s="469"/>
      <c r="P38" s="470"/>
      <c r="Q38" s="271">
        <f t="shared" si="3"/>
        <v>0</v>
      </c>
      <c r="R38" s="269"/>
      <c r="S38" s="241">
        <f t="shared" si="4"/>
        <v>1</v>
      </c>
      <c r="T38" s="237"/>
      <c r="U38" s="247">
        <f t="shared" si="5"/>
        <v>0</v>
      </c>
      <c r="V38" s="247">
        <f t="shared" si="0"/>
        <v>0</v>
      </c>
      <c r="W38" s="248">
        <f t="shared" si="6"/>
        <v>0</v>
      </c>
    </row>
    <row r="39" spans="1:23" ht="23.1" customHeight="1">
      <c r="A39" s="298">
        <v>46102</v>
      </c>
      <c r="B39" s="274">
        <f t="shared" si="1"/>
        <v>46102</v>
      </c>
      <c r="C39" s="215"/>
      <c r="D39" s="218"/>
      <c r="E39" s="217"/>
      <c r="F39" s="216"/>
      <c r="G39" s="217"/>
      <c r="H39" s="280"/>
      <c r="I39" s="245">
        <f t="shared" si="7"/>
        <v>0</v>
      </c>
      <c r="J39" s="246">
        <f t="shared" si="2"/>
        <v>0</v>
      </c>
      <c r="K39" s="468"/>
      <c r="L39" s="480"/>
      <c r="M39" s="480"/>
      <c r="N39" s="480"/>
      <c r="O39" s="480"/>
      <c r="P39" s="481"/>
      <c r="Q39" s="271">
        <f t="shared" si="3"/>
        <v>0</v>
      </c>
      <c r="R39" s="269"/>
      <c r="S39" s="241">
        <f t="shared" si="4"/>
        <v>1</v>
      </c>
      <c r="T39" s="237"/>
      <c r="U39" s="247">
        <f t="shared" si="5"/>
        <v>0</v>
      </c>
      <c r="V39" s="247">
        <f t="shared" si="0"/>
        <v>0</v>
      </c>
      <c r="W39" s="248">
        <f t="shared" si="6"/>
        <v>0</v>
      </c>
    </row>
    <row r="40" spans="1:23" ht="23.1" customHeight="1">
      <c r="A40" s="298">
        <v>46103</v>
      </c>
      <c r="B40" s="274">
        <f t="shared" si="1"/>
        <v>46103</v>
      </c>
      <c r="C40" s="215"/>
      <c r="D40" s="218"/>
      <c r="E40" s="217"/>
      <c r="F40" s="216"/>
      <c r="G40" s="217"/>
      <c r="H40" s="280"/>
      <c r="I40" s="245">
        <f t="shared" si="7"/>
        <v>0</v>
      </c>
      <c r="J40" s="246">
        <f t="shared" si="2"/>
        <v>0</v>
      </c>
      <c r="K40" s="468"/>
      <c r="L40" s="480"/>
      <c r="M40" s="480"/>
      <c r="N40" s="480"/>
      <c r="O40" s="480"/>
      <c r="P40" s="481"/>
      <c r="Q40" s="271">
        <f t="shared" si="3"/>
        <v>0</v>
      </c>
      <c r="R40" s="269"/>
      <c r="S40" s="241">
        <f t="shared" si="4"/>
        <v>1</v>
      </c>
      <c r="T40" s="237"/>
      <c r="U40" s="247">
        <f t="shared" si="5"/>
        <v>0</v>
      </c>
      <c r="V40" s="247">
        <f t="shared" si="0"/>
        <v>0</v>
      </c>
      <c r="W40" s="248">
        <f t="shared" si="6"/>
        <v>0</v>
      </c>
    </row>
    <row r="41" spans="1:23" ht="23.1" customHeight="1">
      <c r="A41" s="298">
        <v>46104</v>
      </c>
      <c r="B41" s="274">
        <f t="shared" si="1"/>
        <v>46104</v>
      </c>
      <c r="C41" s="215"/>
      <c r="D41" s="218"/>
      <c r="E41" s="217"/>
      <c r="F41" s="216"/>
      <c r="G41" s="217"/>
      <c r="H41" s="280"/>
      <c r="I41" s="245">
        <f t="shared" si="7"/>
        <v>0</v>
      </c>
      <c r="J41" s="246">
        <f t="shared" si="2"/>
        <v>0</v>
      </c>
      <c r="K41" s="468"/>
      <c r="L41" s="469"/>
      <c r="M41" s="469"/>
      <c r="N41" s="469"/>
      <c r="O41" s="469"/>
      <c r="P41" s="470"/>
      <c r="Q41" s="271">
        <f t="shared" si="3"/>
        <v>0</v>
      </c>
      <c r="R41" s="269"/>
      <c r="S41" s="241">
        <f t="shared" si="4"/>
        <v>1</v>
      </c>
      <c r="T41" s="237"/>
      <c r="U41" s="247">
        <f t="shared" si="5"/>
        <v>0</v>
      </c>
      <c r="V41" s="247">
        <f t="shared" si="0"/>
        <v>0</v>
      </c>
      <c r="W41" s="248">
        <f t="shared" si="6"/>
        <v>0</v>
      </c>
    </row>
    <row r="42" spans="1:23" ht="23.1" customHeight="1">
      <c r="A42" s="298">
        <v>46105</v>
      </c>
      <c r="B42" s="274">
        <f t="shared" si="1"/>
        <v>46105</v>
      </c>
      <c r="C42" s="215"/>
      <c r="D42" s="218"/>
      <c r="E42" s="217"/>
      <c r="F42" s="216"/>
      <c r="G42" s="217"/>
      <c r="H42" s="280"/>
      <c r="I42" s="245">
        <f t="shared" si="7"/>
        <v>0</v>
      </c>
      <c r="J42" s="246">
        <f t="shared" si="2"/>
        <v>0</v>
      </c>
      <c r="K42" s="468"/>
      <c r="L42" s="469"/>
      <c r="M42" s="469"/>
      <c r="N42" s="469"/>
      <c r="O42" s="469"/>
      <c r="P42" s="470"/>
      <c r="Q42" s="271">
        <f t="shared" si="3"/>
        <v>0</v>
      </c>
      <c r="R42" s="269"/>
      <c r="S42" s="241">
        <f t="shared" si="4"/>
        <v>1</v>
      </c>
      <c r="T42" s="237"/>
      <c r="U42" s="247">
        <f t="shared" si="5"/>
        <v>0</v>
      </c>
      <c r="V42" s="247">
        <f t="shared" si="0"/>
        <v>0</v>
      </c>
      <c r="W42" s="248">
        <f t="shared" si="6"/>
        <v>0</v>
      </c>
    </row>
    <row r="43" spans="1:23" ht="23.1" customHeight="1">
      <c r="A43" s="298">
        <v>46106</v>
      </c>
      <c r="B43" s="274">
        <f t="shared" si="1"/>
        <v>46106</v>
      </c>
      <c r="C43" s="215"/>
      <c r="D43" s="218"/>
      <c r="E43" s="217"/>
      <c r="F43" s="216"/>
      <c r="G43" s="217"/>
      <c r="H43" s="280"/>
      <c r="I43" s="245">
        <f t="shared" si="7"/>
        <v>0</v>
      </c>
      <c r="J43" s="246">
        <f t="shared" si="2"/>
        <v>0</v>
      </c>
      <c r="K43" s="468"/>
      <c r="L43" s="469"/>
      <c r="M43" s="469"/>
      <c r="N43" s="469"/>
      <c r="O43" s="469"/>
      <c r="P43" s="470"/>
      <c r="Q43" s="271">
        <f t="shared" si="3"/>
        <v>0</v>
      </c>
      <c r="R43" s="269"/>
      <c r="S43" s="241">
        <f t="shared" si="4"/>
        <v>1</v>
      </c>
      <c r="T43" s="237"/>
      <c r="U43" s="247">
        <f t="shared" si="5"/>
        <v>0</v>
      </c>
      <c r="V43" s="247">
        <f t="shared" si="0"/>
        <v>0</v>
      </c>
      <c r="W43" s="248">
        <f t="shared" si="6"/>
        <v>0</v>
      </c>
    </row>
    <row r="44" spans="1:23" ht="23.1" customHeight="1">
      <c r="A44" s="298">
        <v>46107</v>
      </c>
      <c r="B44" s="274">
        <f t="shared" si="1"/>
        <v>46107</v>
      </c>
      <c r="C44" s="215"/>
      <c r="D44" s="218"/>
      <c r="E44" s="217"/>
      <c r="F44" s="216"/>
      <c r="G44" s="217"/>
      <c r="H44" s="280"/>
      <c r="I44" s="245">
        <f t="shared" si="7"/>
        <v>0</v>
      </c>
      <c r="J44" s="246">
        <f t="shared" si="2"/>
        <v>0</v>
      </c>
      <c r="K44" s="468"/>
      <c r="L44" s="469"/>
      <c r="M44" s="469"/>
      <c r="N44" s="469"/>
      <c r="O44" s="469"/>
      <c r="P44" s="470"/>
      <c r="Q44" s="271">
        <f t="shared" si="3"/>
        <v>0</v>
      </c>
      <c r="R44" s="269"/>
      <c r="S44" s="241">
        <f t="shared" si="4"/>
        <v>1</v>
      </c>
      <c r="T44" s="237"/>
      <c r="U44" s="247">
        <f t="shared" si="5"/>
        <v>0</v>
      </c>
      <c r="V44" s="247">
        <f t="shared" si="0"/>
        <v>0</v>
      </c>
      <c r="W44" s="248">
        <f t="shared" si="6"/>
        <v>0</v>
      </c>
    </row>
    <row r="45" spans="1:23" ht="23.1" customHeight="1">
      <c r="A45" s="298">
        <v>46108</v>
      </c>
      <c r="B45" s="274">
        <f t="shared" si="1"/>
        <v>46108</v>
      </c>
      <c r="C45" s="215"/>
      <c r="D45" s="218"/>
      <c r="E45" s="217"/>
      <c r="F45" s="216"/>
      <c r="G45" s="217"/>
      <c r="H45" s="280"/>
      <c r="I45" s="245">
        <f t="shared" si="7"/>
        <v>0</v>
      </c>
      <c r="J45" s="246">
        <f t="shared" si="2"/>
        <v>0</v>
      </c>
      <c r="K45" s="468"/>
      <c r="L45" s="469"/>
      <c r="M45" s="469"/>
      <c r="N45" s="469"/>
      <c r="O45" s="469"/>
      <c r="P45" s="470"/>
      <c r="Q45" s="271">
        <f t="shared" si="3"/>
        <v>0</v>
      </c>
      <c r="R45" s="269"/>
      <c r="S45" s="241">
        <f t="shared" si="4"/>
        <v>1</v>
      </c>
      <c r="T45" s="237"/>
      <c r="U45" s="247">
        <f t="shared" si="5"/>
        <v>0</v>
      </c>
      <c r="V45" s="247">
        <f t="shared" si="0"/>
        <v>0</v>
      </c>
      <c r="W45" s="248">
        <f t="shared" si="6"/>
        <v>0</v>
      </c>
    </row>
    <row r="46" spans="1:23" ht="23.1" customHeight="1">
      <c r="A46" s="298">
        <v>46109</v>
      </c>
      <c r="B46" s="274">
        <f t="shared" si="1"/>
        <v>46109</v>
      </c>
      <c r="C46" s="215"/>
      <c r="D46" s="218"/>
      <c r="E46" s="217"/>
      <c r="F46" s="216"/>
      <c r="G46" s="217"/>
      <c r="H46" s="280"/>
      <c r="I46" s="245">
        <f t="shared" si="7"/>
        <v>0</v>
      </c>
      <c r="J46" s="246">
        <f t="shared" si="2"/>
        <v>0</v>
      </c>
      <c r="K46" s="468"/>
      <c r="L46" s="469"/>
      <c r="M46" s="469"/>
      <c r="N46" s="469"/>
      <c r="O46" s="469"/>
      <c r="P46" s="470"/>
      <c r="Q46" s="271">
        <f t="shared" si="3"/>
        <v>0</v>
      </c>
      <c r="R46" s="269"/>
      <c r="S46" s="241">
        <f t="shared" si="4"/>
        <v>1</v>
      </c>
      <c r="T46" s="237"/>
      <c r="U46" s="247">
        <f t="shared" si="5"/>
        <v>0</v>
      </c>
      <c r="V46" s="247">
        <f t="shared" si="0"/>
        <v>0</v>
      </c>
      <c r="W46" s="248">
        <f t="shared" si="6"/>
        <v>0</v>
      </c>
    </row>
    <row r="47" spans="1:23" ht="23.1" customHeight="1">
      <c r="A47" s="298">
        <v>46110</v>
      </c>
      <c r="B47" s="274">
        <f t="shared" si="1"/>
        <v>46110</v>
      </c>
      <c r="C47" s="215"/>
      <c r="D47" s="218"/>
      <c r="E47" s="217"/>
      <c r="F47" s="216"/>
      <c r="G47" s="217"/>
      <c r="H47" s="280"/>
      <c r="I47" s="245">
        <f t="shared" si="7"/>
        <v>0</v>
      </c>
      <c r="J47" s="246">
        <f t="shared" si="2"/>
        <v>0</v>
      </c>
      <c r="K47" s="468"/>
      <c r="L47" s="469"/>
      <c r="M47" s="469"/>
      <c r="N47" s="469"/>
      <c r="O47" s="469"/>
      <c r="P47" s="470"/>
      <c r="Q47" s="271">
        <f t="shared" si="3"/>
        <v>0</v>
      </c>
      <c r="R47" s="269"/>
      <c r="S47" s="241">
        <f t="shared" si="4"/>
        <v>1</v>
      </c>
      <c r="T47" s="237"/>
      <c r="U47" s="247">
        <f t="shared" si="5"/>
        <v>0</v>
      </c>
      <c r="V47" s="247">
        <f t="shared" si="0"/>
        <v>0</v>
      </c>
      <c r="W47" s="248">
        <f t="shared" si="6"/>
        <v>0</v>
      </c>
    </row>
    <row r="48" spans="1:23" ht="23.1" customHeight="1">
      <c r="A48" s="298">
        <v>46111</v>
      </c>
      <c r="B48" s="274">
        <f t="shared" si="1"/>
        <v>46111</v>
      </c>
      <c r="C48" s="215"/>
      <c r="D48" s="218"/>
      <c r="E48" s="217"/>
      <c r="F48" s="216"/>
      <c r="G48" s="217"/>
      <c r="H48" s="280"/>
      <c r="I48" s="245">
        <f t="shared" si="7"/>
        <v>0</v>
      </c>
      <c r="J48" s="246">
        <f t="shared" si="2"/>
        <v>0</v>
      </c>
      <c r="K48" s="468"/>
      <c r="L48" s="469"/>
      <c r="M48" s="469"/>
      <c r="N48" s="469"/>
      <c r="O48" s="469"/>
      <c r="P48" s="470"/>
      <c r="Q48" s="271">
        <f t="shared" si="3"/>
        <v>0</v>
      </c>
      <c r="R48" s="269"/>
      <c r="S48" s="241">
        <f t="shared" si="4"/>
        <v>1</v>
      </c>
      <c r="T48" s="237"/>
      <c r="U48" s="247">
        <f t="shared" si="5"/>
        <v>0</v>
      </c>
      <c r="V48" s="247">
        <f t="shared" si="0"/>
        <v>0</v>
      </c>
      <c r="W48" s="248">
        <f t="shared" si="6"/>
        <v>0</v>
      </c>
    </row>
    <row r="49" spans="1:23" ht="23.1" customHeight="1" thickBot="1">
      <c r="A49" s="299">
        <v>46112</v>
      </c>
      <c r="B49" s="296">
        <f t="shared" si="1"/>
        <v>46112</v>
      </c>
      <c r="C49" s="267"/>
      <c r="D49" s="265"/>
      <c r="E49" s="220"/>
      <c r="F49" s="219"/>
      <c r="G49" s="220"/>
      <c r="H49" s="316"/>
      <c r="I49" s="250">
        <f t="shared" si="7"/>
        <v>0</v>
      </c>
      <c r="J49" s="251">
        <f t="shared" si="2"/>
        <v>0</v>
      </c>
      <c r="K49" s="468"/>
      <c r="L49" s="469"/>
      <c r="M49" s="469"/>
      <c r="N49" s="469"/>
      <c r="O49" s="469"/>
      <c r="P49" s="470"/>
      <c r="Q49" s="271">
        <f t="shared" si="3"/>
        <v>0</v>
      </c>
      <c r="R49" s="270"/>
      <c r="S49" s="241">
        <f t="shared" si="4"/>
        <v>1</v>
      </c>
      <c r="T49" s="237"/>
      <c r="U49" s="252">
        <f t="shared" si="5"/>
        <v>0</v>
      </c>
      <c r="V49" s="252">
        <f t="shared" si="0"/>
        <v>0</v>
      </c>
      <c r="W49" s="248">
        <f t="shared" si="6"/>
        <v>0</v>
      </c>
    </row>
    <row r="50" spans="1:23" ht="23.1" customHeight="1" thickTop="1" thickBot="1">
      <c r="A50" s="475" t="s">
        <v>12</v>
      </c>
      <c r="B50" s="476"/>
      <c r="C50" s="476"/>
      <c r="D50" s="477"/>
      <c r="E50" s="478"/>
      <c r="F50" s="477"/>
      <c r="G50" s="477"/>
      <c r="H50" s="479"/>
      <c r="I50" s="253">
        <f>SUM(I19:I49)</f>
        <v>0</v>
      </c>
      <c r="J50" s="254">
        <f>SUM(J19:J49)</f>
        <v>0</v>
      </c>
      <c r="K50" s="255"/>
      <c r="L50" s="256"/>
      <c r="M50" s="290"/>
      <c r="N50" s="290"/>
      <c r="O50" s="290"/>
      <c r="P50" s="258"/>
      <c r="Q50" s="240">
        <f t="shared" ref="Q50" si="8">COUNTIF(C50,C83)</f>
        <v>0</v>
      </c>
      <c r="R50" s="259"/>
      <c r="S50" s="260"/>
      <c r="T50" s="237"/>
      <c r="U50" s="261">
        <f>SUM(U19:U49)</f>
        <v>0</v>
      </c>
      <c r="V50" s="261">
        <f t="shared" ref="V50" si="9">SUM(V19:V49)</f>
        <v>0</v>
      </c>
      <c r="W50" s="261">
        <f>SUM(W19:W49)</f>
        <v>0</v>
      </c>
    </row>
    <row r="51" spans="1:23">
      <c r="C51" s="237" t="s">
        <v>32</v>
      </c>
      <c r="D51" s="237"/>
      <c r="E51" s="474"/>
      <c r="F51" s="474"/>
      <c r="G51" s="237"/>
      <c r="H51" s="237"/>
      <c r="I51" s="262"/>
      <c r="J51" s="262"/>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70</v>
      </c>
      <c r="D54" s="125" t="s">
        <v>14</v>
      </c>
      <c r="E54" s="183"/>
    </row>
    <row r="55" spans="1:23">
      <c r="C55" s="125" t="s">
        <v>71</v>
      </c>
      <c r="D55" s="125" t="s">
        <v>37</v>
      </c>
      <c r="E55" s="183"/>
    </row>
    <row r="56" spans="1:23">
      <c r="C56" s="125" t="s">
        <v>72</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E4GiwoTrO9UI5jrDqFVq6ytFNlMv+vkRae/1iynHopMzkh2FgNJKWRNykOSTuljWjNdFwe8V0dhjgqtQ1jf5ww==" saltValue="sXnliahDtHerHvSpB1Ef2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0" priority="1">
      <formula>$S19=0</formula>
    </cfRule>
  </conditionalFormatting>
  <dataValidations count="1">
    <dataValidation type="list" allowBlank="1" showInputMessage="1" showErrorMessage="1" sqref="C19:C49" xr:uid="{0A21D0AC-66D9-44F7-B1C3-17DEBC0670C5}">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使用方法等</vt:lpstr>
      <vt:lpstr>業務日誌【記録用】（記載例)</vt:lpstr>
      <vt:lpstr>基本情報等入力シート</vt:lpstr>
      <vt:lpstr>年間総支給額確認シート</vt:lpstr>
      <vt:lpstr>業務日誌（記載例）</vt:lpstr>
      <vt:lpstr>業務日誌【記録用】</vt:lpstr>
      <vt:lpstr>業務日誌4月分</vt:lpstr>
      <vt:lpstr>業務日誌5月分</vt:lpstr>
      <vt:lpstr>業務日誌6月分</vt:lpstr>
      <vt:lpstr>業務日誌7月分</vt:lpstr>
      <vt:lpstr>業務日誌8月分</vt:lpstr>
      <vt:lpstr>業務日誌9月分</vt:lpstr>
      <vt:lpstr>業務日誌10月分</vt:lpstr>
      <vt:lpstr>業務日誌11月分</vt:lpstr>
      <vt:lpstr>業務日誌12月分</vt:lpstr>
      <vt:lpstr>業務日誌1月分</vt:lpstr>
      <vt:lpstr>業務日誌2月分</vt:lpstr>
      <vt:lpstr>業務日誌3月分</vt:lpstr>
      <vt:lpstr>基本情報等入力シート!Print_Area</vt:lpstr>
      <vt:lpstr>'業務日誌（記載例）'!Print_Area</vt:lpstr>
      <vt:lpstr>業務日誌10月分!Print_Area</vt:lpstr>
      <vt:lpstr>業務日誌11月分!Print_Area</vt:lpstr>
      <vt:lpstr>業務日誌12月分!Print_Area</vt:lpstr>
      <vt:lpstr>業務日誌1月分!Print_Area</vt:lpstr>
      <vt:lpstr>業務日誌2月分!Print_Area</vt:lpstr>
      <vt:lpstr>業務日誌3月分!Print_Area</vt:lpstr>
      <vt:lpstr>業務日誌4月分!Print_Area</vt:lpstr>
      <vt:lpstr>業務日誌5月分!Print_Area</vt:lpstr>
      <vt:lpstr>業務日誌6月分!Print_Area</vt:lpstr>
      <vt:lpstr>業務日誌7月分!Print_Area</vt:lpstr>
      <vt:lpstr>業務日誌8月分!Print_Area</vt:lpstr>
      <vt:lpstr>業務日誌9月分!Print_Area</vt:lpstr>
      <vt:lpstr>使用方法等!Print_Area</vt:lpstr>
      <vt:lpstr>年間総支給額確認シート!Print_Area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2022-05-26T02:33:27Z</dcterms:created>
  <dcterms:modified xsi:type="dcterms:W3CDTF">2025-04-21T01:51:58Z</dcterms:modified>
</cp:coreProperties>
</file>