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r00101\SVR07201\04.福祉審査課\302.借入申込書\2018年度借入申込書\H30年度用\05_代理貸付\"/>
    </mc:Choice>
  </mc:AlternateContent>
  <bookViews>
    <workbookView xWindow="-12" yWindow="-12" windowWidth="12012" windowHeight="10140"/>
  </bookViews>
  <sheets>
    <sheet name="機構借入金額積算内訳" sheetId="20" r:id="rId1"/>
  </sheets>
  <definedNames>
    <definedName name="_xlnm.Print_Area" localSheetId="0">機構借入金額積算内訳!$A$2:$W$61</definedName>
  </definedNames>
  <calcPr calcId="162913"/>
</workbook>
</file>

<file path=xl/calcChain.xml><?xml version="1.0" encoding="utf-8"?>
<calcChain xmlns="http://schemas.openxmlformats.org/spreadsheetml/2006/main">
  <c r="G40" i="20" l="1"/>
  <c r="B40" i="20"/>
  <c r="T34" i="20"/>
  <c r="J9" i="20" l="1"/>
  <c r="J10" i="20"/>
  <c r="L22" i="20" s="1"/>
  <c r="N10" i="20" s="1"/>
  <c r="J12" i="20"/>
  <c r="P22" i="20" s="1"/>
  <c r="N12" i="20" s="1"/>
  <c r="J13" i="20"/>
  <c r="J14" i="20"/>
  <c r="J15" i="20"/>
  <c r="J22" i="20"/>
  <c r="T22" i="20"/>
  <c r="N13" i="20" s="1"/>
  <c r="J23" i="20"/>
  <c r="J24" i="20"/>
  <c r="J25" i="20"/>
  <c r="J26" i="20"/>
  <c r="Y31" i="20"/>
  <c r="B32" i="20"/>
  <c r="O32" i="20"/>
  <c r="T32" i="20"/>
  <c r="Y32" i="20"/>
  <c r="Y33" i="20"/>
  <c r="B34" i="20"/>
  <c r="I34" i="20"/>
  <c r="Y34" i="20"/>
  <c r="Y35" i="20"/>
  <c r="L40" i="20"/>
  <c r="O40" i="20" s="1"/>
  <c r="R44" i="20"/>
  <c r="N47" i="20"/>
  <c r="R47" i="20"/>
  <c r="R49" i="20"/>
  <c r="Z49" i="20"/>
  <c r="F48" i="20" s="1"/>
  <c r="R50" i="20"/>
  <c r="Z50" i="20"/>
  <c r="F49" i="20" s="1"/>
  <c r="N49" i="20" s="1"/>
  <c r="Z51" i="20"/>
  <c r="F50" i="20" s="1"/>
  <c r="N50" i="20" s="1"/>
  <c r="Z52" i="20"/>
  <c r="J49" i="20" s="1"/>
  <c r="B54" i="20"/>
  <c r="L54" i="20" s="1"/>
  <c r="G54" i="20"/>
  <c r="O54" i="20"/>
  <c r="T54" i="20"/>
  <c r="L61" i="20"/>
  <c r="O61" i="20" s="1"/>
  <c r="T61" i="20" s="1"/>
  <c r="J27" i="20" l="1"/>
  <c r="N9" i="20" s="1"/>
  <c r="G38" i="20"/>
  <c r="N14" i="20"/>
  <c r="N11" i="20"/>
  <c r="J11" i="20"/>
  <c r="J17" i="20" s="1"/>
  <c r="N17" i="20" l="1"/>
  <c r="B38" i="20" s="1"/>
  <c r="L38" i="20" s="1"/>
  <c r="O38" i="20" l="1"/>
  <c r="T38" i="20" s="1"/>
  <c r="S10" i="20" l="1"/>
  <c r="T40" i="20"/>
</calcChain>
</file>

<file path=xl/sharedStrings.xml><?xml version="1.0" encoding="utf-8"?>
<sst xmlns="http://schemas.openxmlformats.org/spreadsheetml/2006/main" count="170" uniqueCount="111">
  <si>
    <t>※借入申込書は全部で4枚です。全てのシートにご入力お願いいたします。</t>
    <rPh sb="1" eb="3">
      <t>カリイレ</t>
    </rPh>
    <rPh sb="3" eb="6">
      <t>モウシコミショ</t>
    </rPh>
    <rPh sb="7" eb="9">
      <t>ゼンブ</t>
    </rPh>
    <rPh sb="11" eb="12">
      <t>マイ</t>
    </rPh>
    <rPh sb="15" eb="16">
      <t>スベ</t>
    </rPh>
    <rPh sb="23" eb="25">
      <t>ニュウリョク</t>
    </rPh>
    <rPh sb="26" eb="27">
      <t>ネガ</t>
    </rPh>
    <phoneticPr fontId="2"/>
  </si>
  <si>
    <t>（千円単位で入力してください）</t>
    <rPh sb="1" eb="3">
      <t>センエン</t>
    </rPh>
    <rPh sb="3" eb="5">
      <t>タンイ</t>
    </rPh>
    <rPh sb="6" eb="8">
      <t>ニュウリョク</t>
    </rPh>
    <phoneticPr fontId="11"/>
  </si>
  <si>
    <t>経営資金の借入希望額を10万円の倍数で入力→</t>
    <rPh sb="0" eb="2">
      <t>ケイエイ</t>
    </rPh>
    <rPh sb="2" eb="4">
      <t>シキン</t>
    </rPh>
    <rPh sb="5" eb="7">
      <t>カリイレ</t>
    </rPh>
    <rPh sb="7" eb="9">
      <t>キボウ</t>
    </rPh>
    <rPh sb="9" eb="10">
      <t>ガク</t>
    </rPh>
    <rPh sb="19" eb="21">
      <t>ニュウリョク</t>
    </rPh>
    <phoneticPr fontId="11"/>
  </si>
  <si>
    <t>≧</t>
    <phoneticPr fontId="11"/>
  </si>
  <si>
    <t>＝</t>
    <phoneticPr fontId="11"/>
  </si>
  <si>
    <t>％</t>
    <phoneticPr fontId="11"/>
  </si>
  <si>
    <t>×</t>
    <phoneticPr fontId="11"/>
  </si>
  <si>
    <t>経営資金借入申込金額</t>
    <rPh sb="0" eb="2">
      <t>ケイエイ</t>
    </rPh>
    <rPh sb="2" eb="4">
      <t>シキン</t>
    </rPh>
    <rPh sb="4" eb="6">
      <t>カリイレ</t>
    </rPh>
    <rPh sb="6" eb="8">
      <t>モウシコミ</t>
    </rPh>
    <rPh sb="8" eb="9">
      <t>キン</t>
    </rPh>
    <rPh sb="9" eb="10">
      <t>ガク</t>
    </rPh>
    <phoneticPr fontId="11"/>
  </si>
  <si>
    <t>借入金の上限</t>
    <rPh sb="0" eb="2">
      <t>カリイレ</t>
    </rPh>
    <rPh sb="2" eb="3">
      <t>キン</t>
    </rPh>
    <rPh sb="4" eb="6">
      <t>ジョウゲン</t>
    </rPh>
    <phoneticPr fontId="11"/>
  </si>
  <si>
    <t>融 資 率</t>
    <rPh sb="0" eb="1">
      <t>ユウ</t>
    </rPh>
    <rPh sb="2" eb="3">
      <t>シ</t>
    </rPh>
    <rPh sb="4" eb="5">
      <t>リツ</t>
    </rPh>
    <phoneticPr fontId="11"/>
  </si>
  <si>
    <t>所　要　資　金　額</t>
    <rPh sb="0" eb="1">
      <t>トコロ</t>
    </rPh>
    <rPh sb="2" eb="3">
      <t>ヨウ</t>
    </rPh>
    <rPh sb="4" eb="5">
      <t>シ</t>
    </rPh>
    <rPh sb="6" eb="7">
      <t>キン</t>
    </rPh>
    <rPh sb="8" eb="9">
      <t>ガク</t>
    </rPh>
    <phoneticPr fontId="11"/>
  </si>
  <si>
    <t>【３．経営資金】</t>
    <rPh sb="3" eb="5">
      <t>ケイエイ</t>
    </rPh>
    <rPh sb="5" eb="7">
      <t>シキン</t>
    </rPh>
    <phoneticPr fontId="11"/>
  </si>
  <si>
    <t>※特定有料老人ホームは200万円の倍数</t>
  </si>
  <si>
    <t>{(g)－(h)}×(i)</t>
    <phoneticPr fontId="11"/>
  </si>
  <si>
    <t>(i)</t>
    <phoneticPr fontId="11"/>
  </si>
  <si>
    <t>(h)</t>
    <phoneticPr fontId="11"/>
  </si>
  <si>
    <t>(g）</t>
    <phoneticPr fontId="11"/>
  </si>
  <si>
    <t>土地取得資金の借入希望額を10万円の倍数で入力→</t>
    <rPh sb="0" eb="2">
      <t>トチ</t>
    </rPh>
    <rPh sb="2" eb="4">
      <t>シュトク</t>
    </rPh>
    <rPh sb="4" eb="6">
      <t>シキン</t>
    </rPh>
    <rPh sb="7" eb="9">
      <t>カリイレ</t>
    </rPh>
    <rPh sb="9" eb="11">
      <t>キボウ</t>
    </rPh>
    <rPh sb="11" eb="12">
      <t>ガク</t>
    </rPh>
    <rPh sb="21" eb="23">
      <t>ニュウリョク</t>
    </rPh>
    <phoneticPr fontId="11"/>
  </si>
  <si>
    <t>）</t>
    <phoneticPr fontId="11"/>
  </si>
  <si>
    <t>－</t>
    <phoneticPr fontId="11"/>
  </si>
  <si>
    <t>（</t>
    <phoneticPr fontId="11"/>
  </si>
  <si>
    <t>土地の補助金額を入力→</t>
    <rPh sb="0" eb="2">
      <t>トチ</t>
    </rPh>
    <rPh sb="3" eb="5">
      <t>ホジョ</t>
    </rPh>
    <rPh sb="5" eb="7">
      <t>キンガク</t>
    </rPh>
    <rPh sb="8" eb="10">
      <t>ニュウリョク</t>
    </rPh>
    <phoneticPr fontId="11"/>
  </si>
  <si>
    <t>（按分結果です：単位は㎡）</t>
    <rPh sb="1" eb="3">
      <t>アンブン</t>
    </rPh>
    <rPh sb="3" eb="5">
      <t>ケッカ</t>
    </rPh>
    <rPh sb="8" eb="10">
      <t>タンイ</t>
    </rPh>
    <phoneticPr fontId="11"/>
  </si>
  <si>
    <t>計算結果：融資限度面積＝</t>
    <rPh sb="0" eb="2">
      <t>ケイサン</t>
    </rPh>
    <rPh sb="2" eb="4">
      <t>ケッカ</t>
    </rPh>
    <rPh sb="5" eb="7">
      <t>ユウシ</t>
    </rPh>
    <rPh sb="7" eb="9">
      <t>ゲンド</t>
    </rPh>
    <rPh sb="9" eb="11">
      <t>メンセキ</t>
    </rPh>
    <phoneticPr fontId="11"/>
  </si>
  <si>
    <t>借入申込金額(Ⅱ)</t>
    <rPh sb="0" eb="2">
      <t>カリイレ</t>
    </rPh>
    <rPh sb="2" eb="4">
      <t>モウシコミ</t>
    </rPh>
    <rPh sb="4" eb="5">
      <t>キン</t>
    </rPh>
    <rPh sb="5" eb="6">
      <t>ガク</t>
    </rPh>
    <phoneticPr fontId="11"/>
  </si>
  <si>
    <t>控除する補助金額
（土地分)</t>
    <rPh sb="0" eb="2">
      <t>コウジョ</t>
    </rPh>
    <rPh sb="4" eb="7">
      <t>ホジョキン</t>
    </rPh>
    <rPh sb="7" eb="8">
      <t>ガク</t>
    </rPh>
    <rPh sb="10" eb="12">
      <t>トチ</t>
    </rPh>
    <rPh sb="12" eb="13">
      <t>ブン</t>
    </rPh>
    <phoneticPr fontId="11"/>
  </si>
  <si>
    <t>基準事業費</t>
    <rPh sb="0" eb="2">
      <t>キジュン</t>
    </rPh>
    <rPh sb="2" eb="5">
      <t>ジギョウヒ</t>
    </rPh>
    <phoneticPr fontId="11"/>
  </si>
  <si>
    <t>（按分結果です：単位は円）</t>
    <rPh sb="1" eb="3">
      <t>アンブン</t>
    </rPh>
    <rPh sb="3" eb="5">
      <t>ケッカ</t>
    </rPh>
    <rPh sb="8" eb="10">
      <t>タンイ</t>
    </rPh>
    <rPh sb="11" eb="12">
      <t>エン</t>
    </rPh>
    <phoneticPr fontId="11"/>
  </si>
  <si>
    <t>計算結果：実際事業費欄の単価＝</t>
    <rPh sb="0" eb="2">
      <t>ケイサン</t>
    </rPh>
    <rPh sb="2" eb="4">
      <t>ケッカ</t>
    </rPh>
    <rPh sb="5" eb="7">
      <t>ジッサイ</t>
    </rPh>
    <rPh sb="7" eb="9">
      <t>ジギョウ</t>
    </rPh>
    <rPh sb="9" eb="10">
      <t>ヒ</t>
    </rPh>
    <rPh sb="10" eb="11">
      <t>ラン</t>
    </rPh>
    <rPh sb="12" eb="14">
      <t>タンカ</t>
    </rPh>
    <phoneticPr fontId="11"/>
  </si>
  <si>
    <t>計算結果：実際事業費欄の土地面積＝</t>
    <rPh sb="0" eb="2">
      <t>ケイサン</t>
    </rPh>
    <rPh sb="2" eb="4">
      <t>ケッカ</t>
    </rPh>
    <rPh sb="5" eb="7">
      <t>ジッサイ</t>
    </rPh>
    <rPh sb="7" eb="9">
      <t>ジギョウ</t>
    </rPh>
    <rPh sb="9" eb="10">
      <t>ヒ</t>
    </rPh>
    <rPh sb="10" eb="11">
      <t>ラン</t>
    </rPh>
    <rPh sb="12" eb="14">
      <t>トチ</t>
    </rPh>
    <rPh sb="14" eb="16">
      <t>メンセキ</t>
    </rPh>
    <phoneticPr fontId="11"/>
  </si>
  <si>
    <t>円/㎡</t>
    <rPh sb="0" eb="1">
      <t>エン</t>
    </rPh>
    <phoneticPr fontId="11"/>
  </si>
  <si>
    <t>単  価</t>
    <rPh sb="0" eb="1">
      <t>タン</t>
    </rPh>
    <rPh sb="3" eb="4">
      <t>アタイ</t>
    </rPh>
    <phoneticPr fontId="11"/>
  </si>
  <si>
    <t>（按分結果です：単位は千円）</t>
    <rPh sb="1" eb="3">
      <t>アンブン</t>
    </rPh>
    <rPh sb="3" eb="5">
      <t>ケッカ</t>
    </rPh>
    <rPh sb="8" eb="10">
      <t>タンイ</t>
    </rPh>
    <rPh sb="11" eb="13">
      <t>センエン</t>
    </rPh>
    <phoneticPr fontId="11"/>
  </si>
  <si>
    <t>計算結果：実際事業費欄の取得費＝</t>
    <rPh sb="0" eb="2">
      <t>ケイサン</t>
    </rPh>
    <rPh sb="2" eb="4">
      <t>ケッカ</t>
    </rPh>
    <rPh sb="5" eb="7">
      <t>ジッサイ</t>
    </rPh>
    <rPh sb="7" eb="9">
      <t>ジギョウ</t>
    </rPh>
    <rPh sb="9" eb="10">
      <t>ヒ</t>
    </rPh>
    <rPh sb="10" eb="11">
      <t>ラン</t>
    </rPh>
    <rPh sb="12" eb="14">
      <t>シュトク</t>
    </rPh>
    <rPh sb="14" eb="15">
      <t>ヒ</t>
    </rPh>
    <phoneticPr fontId="11"/>
  </si>
  <si>
    <t>㎡</t>
    <phoneticPr fontId="11"/>
  </si>
  <si>
    <t>面  積</t>
    <rPh sb="0" eb="1">
      <t>メン</t>
    </rPh>
    <rPh sb="3" eb="4">
      <t>セキ</t>
    </rPh>
    <phoneticPr fontId="11"/>
  </si>
  <si>
    <t>土地の購入金額を入力→</t>
    <rPh sb="0" eb="2">
      <t>トチ</t>
    </rPh>
    <rPh sb="3" eb="5">
      <t>コウニュウ</t>
    </rPh>
    <rPh sb="5" eb="7">
      <t>キンガク</t>
    </rPh>
    <rPh sb="8" eb="10">
      <t>ニュウリョク</t>
    </rPh>
    <phoneticPr fontId="11"/>
  </si>
  <si>
    <t>千円</t>
    <rPh sb="0" eb="2">
      <t>センエン</t>
    </rPh>
    <phoneticPr fontId="11"/>
  </si>
  <si>
    <t>（小数点2桁まで入力してください)</t>
    <rPh sb="1" eb="4">
      <t>ショウスウテン</t>
    </rPh>
    <rPh sb="5" eb="6">
      <t>ケタ</t>
    </rPh>
    <rPh sb="8" eb="10">
      <t>ニュウリョク</t>
    </rPh>
    <phoneticPr fontId="11"/>
  </si>
  <si>
    <t>土地の購入面積を入力→</t>
    <rPh sb="0" eb="2">
      <t>トチ</t>
    </rPh>
    <rPh sb="3" eb="5">
      <t>コウニュウ</t>
    </rPh>
    <rPh sb="5" eb="7">
      <t>メンセキ</t>
    </rPh>
    <rPh sb="8" eb="10">
      <t>ニュウリョク</t>
    </rPh>
    <phoneticPr fontId="11"/>
  </si>
  <si>
    <t>取得費</t>
    <rPh sb="0" eb="2">
      <t>シュトク</t>
    </rPh>
    <rPh sb="2" eb="3">
      <t>ヒ</t>
    </rPh>
    <phoneticPr fontId="11"/>
  </si>
  <si>
    <t>建物の借入申込施設の延床面積を入力→</t>
    <phoneticPr fontId="11"/>
  </si>
  <si>
    <t>参考(全体分)</t>
    <rPh sb="0" eb="2">
      <t>サンコウ</t>
    </rPh>
    <rPh sb="3" eb="5">
      <t>ゼンタイ</t>
    </rPh>
    <rPh sb="5" eb="6">
      <t>ブン</t>
    </rPh>
    <phoneticPr fontId="11"/>
  </si>
  <si>
    <t>融資限度面積</t>
    <rPh sb="0" eb="2">
      <t>ユウシ</t>
    </rPh>
    <rPh sb="2" eb="4">
      <t>ゲンド</t>
    </rPh>
    <rPh sb="4" eb="6">
      <t>メンセキ</t>
    </rPh>
    <phoneticPr fontId="11"/>
  </si>
  <si>
    <t>実際事業費</t>
    <rPh sb="0" eb="2">
      <t>ジッサイ</t>
    </rPh>
    <rPh sb="2" eb="5">
      <t>ジギョウヒ</t>
    </rPh>
    <phoneticPr fontId="11"/>
  </si>
  <si>
    <t>区     分</t>
    <rPh sb="0" eb="1">
      <t>ク</t>
    </rPh>
    <rPh sb="6" eb="7">
      <t>ブン</t>
    </rPh>
    <phoneticPr fontId="11"/>
  </si>
  <si>
    <t>建物の延床面積を入力→</t>
    <rPh sb="0" eb="2">
      <t>タテモノ</t>
    </rPh>
    <rPh sb="3" eb="4">
      <t>ノベ</t>
    </rPh>
    <rPh sb="4" eb="5">
      <t>ユカ</t>
    </rPh>
    <rPh sb="5" eb="7">
      <t>メンセキ</t>
    </rPh>
    <rPh sb="8" eb="10">
      <t>ニュウリョク</t>
    </rPh>
    <phoneticPr fontId="11"/>
  </si>
  <si>
    <t>融資対象事業に係る建物の延べ床面積：</t>
    <rPh sb="0" eb="2">
      <t>ユウシ</t>
    </rPh>
    <rPh sb="2" eb="4">
      <t>タイショウ</t>
    </rPh>
    <rPh sb="4" eb="6">
      <t>ジギョウ</t>
    </rPh>
    <rPh sb="7" eb="8">
      <t>カカ</t>
    </rPh>
    <rPh sb="9" eb="11">
      <t>タテモノ</t>
    </rPh>
    <rPh sb="12" eb="13">
      <t>ノ</t>
    </rPh>
    <rPh sb="14" eb="17">
      <t>ユカメンセキ</t>
    </rPh>
    <phoneticPr fontId="11"/>
  </si>
  <si>
    <t>【２．土地取得資金】</t>
    <rPh sb="3" eb="5">
      <t>トチ</t>
    </rPh>
    <rPh sb="5" eb="7">
      <t>シュトク</t>
    </rPh>
    <rPh sb="7" eb="9">
      <t>シキン</t>
    </rPh>
    <phoneticPr fontId="11"/>
  </si>
  <si>
    <t>(注)無利子分の算出における基準事業費：控除する補助金等のうち無利子分対象額に３分の４を乗じた額</t>
    <rPh sb="1" eb="2">
      <t>チュウ</t>
    </rPh>
    <rPh sb="3" eb="6">
      <t>ムリシ</t>
    </rPh>
    <rPh sb="6" eb="7">
      <t>ブン</t>
    </rPh>
    <rPh sb="8" eb="10">
      <t>サンシュツ</t>
    </rPh>
    <rPh sb="14" eb="16">
      <t>キジュン</t>
    </rPh>
    <rPh sb="16" eb="19">
      <t>ジギョウヒ</t>
    </rPh>
    <rPh sb="20" eb="22">
      <t>コウジョ</t>
    </rPh>
    <rPh sb="24" eb="28">
      <t>ホジョキントウ</t>
    </rPh>
    <rPh sb="31" eb="34">
      <t>ムリシ</t>
    </rPh>
    <rPh sb="34" eb="35">
      <t>ブン</t>
    </rPh>
    <rPh sb="35" eb="37">
      <t>タイショウ</t>
    </rPh>
    <rPh sb="37" eb="38">
      <t>ガク</t>
    </rPh>
    <rPh sb="40" eb="41">
      <t>ブン</t>
    </rPh>
    <rPh sb="44" eb="45">
      <t>ジョウ</t>
    </rPh>
    <rPh sb="47" eb="48">
      <t>ガク</t>
    </rPh>
    <phoneticPr fontId="11"/>
  </si>
  <si>
    <t>{(d)－(e)}×(f)</t>
    <phoneticPr fontId="11"/>
  </si>
  <si>
    <t>(f)</t>
    <phoneticPr fontId="11"/>
  </si>
  <si>
    <t>(e)</t>
    <phoneticPr fontId="11"/>
  </si>
  <si>
    <r>
      <t>補助金等のうち無利子分対象額</t>
    </r>
    <r>
      <rPr>
        <sz val="8"/>
        <rFont val="ＭＳ Ｐ明朝"/>
        <family val="1"/>
        <charset val="128"/>
      </rPr>
      <t>(※)</t>
    </r>
    <r>
      <rPr>
        <sz val="9"/>
        <rFont val="ＭＳ Ｐ明朝"/>
        <family val="1"/>
        <charset val="128"/>
      </rPr>
      <t>を入力→</t>
    </r>
    <rPh sb="0" eb="3">
      <t>ホジョキン</t>
    </rPh>
    <rPh sb="3" eb="4">
      <t>トウ</t>
    </rPh>
    <rPh sb="7" eb="10">
      <t>ムリシ</t>
    </rPh>
    <rPh sb="10" eb="11">
      <t>ブン</t>
    </rPh>
    <rPh sb="11" eb="13">
      <t>タイショウ</t>
    </rPh>
    <rPh sb="13" eb="14">
      <t>ガク</t>
    </rPh>
    <rPh sb="18" eb="20">
      <t>ニュウリョク</t>
    </rPh>
    <phoneticPr fontId="11"/>
  </si>
  <si>
    <t>※特定有料老人ホームは200万円の倍数</t>
    <rPh sb="1" eb="3">
      <t>トクテイ</t>
    </rPh>
    <rPh sb="3" eb="5">
      <t>ユウリョウ</t>
    </rPh>
    <rPh sb="5" eb="7">
      <t>ロウジン</t>
    </rPh>
    <rPh sb="14" eb="16">
      <t>マンエン</t>
    </rPh>
    <rPh sb="17" eb="19">
      <t>バイスウ</t>
    </rPh>
    <phoneticPr fontId="2"/>
  </si>
  <si>
    <t>{(a)－(b)}×(c)</t>
    <phoneticPr fontId="11"/>
  </si>
  <si>
    <t>(c)</t>
    <phoneticPr fontId="11"/>
  </si>
  <si>
    <t>(b)</t>
    <phoneticPr fontId="11"/>
  </si>
  <si>
    <t>(a）</t>
    <phoneticPr fontId="11"/>
  </si>
  <si>
    <t>建築資金の借入希望額を10万円の倍数で入力→</t>
    <rPh sb="0" eb="2">
      <t>ケンチク</t>
    </rPh>
    <rPh sb="2" eb="4">
      <t>シキン</t>
    </rPh>
    <rPh sb="5" eb="7">
      <t>カリイレ</t>
    </rPh>
    <rPh sb="7" eb="9">
      <t>キボウ</t>
    </rPh>
    <rPh sb="9" eb="10">
      <t>ガク</t>
    </rPh>
    <rPh sb="19" eb="21">
      <t>ニュウリョク</t>
    </rPh>
    <phoneticPr fontId="11"/>
  </si>
  <si>
    <t>借入申込金額(Ⅰ)</t>
    <rPh sb="0" eb="2">
      <t>カリイレ</t>
    </rPh>
    <rPh sb="2" eb="4">
      <t>モウシコミ</t>
    </rPh>
    <rPh sb="4" eb="5">
      <t>キン</t>
    </rPh>
    <rPh sb="5" eb="6">
      <t>ガク</t>
    </rPh>
    <phoneticPr fontId="11"/>
  </si>
  <si>
    <t>控除する補助金額</t>
    <rPh sb="0" eb="2">
      <t>コウジョ</t>
    </rPh>
    <rPh sb="4" eb="7">
      <t>ホジョキン</t>
    </rPh>
    <rPh sb="7" eb="8">
      <t>ガク</t>
    </rPh>
    <phoneticPr fontId="11"/>
  </si>
  <si>
    <r>
      <t xml:space="preserve">基準事業費
</t>
    </r>
    <r>
      <rPr>
        <sz val="7"/>
        <rFont val="ＭＳ 明朝"/>
        <family val="1"/>
        <charset val="128"/>
      </rPr>
      <t>（（A)と(B)のいずれか低い額）</t>
    </r>
    <rPh sb="0" eb="2">
      <t>キジュン</t>
    </rPh>
    <rPh sb="2" eb="5">
      <t>ジギョウヒ</t>
    </rPh>
    <rPh sb="19" eb="20">
      <t>ヒク</t>
    </rPh>
    <rPh sb="21" eb="22">
      <t>ガク</t>
    </rPh>
    <phoneticPr fontId="11"/>
  </si>
  <si>
    <t>（２）機構借入金の算出（下段はうち無利子分の算出）</t>
    <rPh sb="3" eb="5">
      <t>キコウ</t>
    </rPh>
    <rPh sb="5" eb="7">
      <t>カリイレ</t>
    </rPh>
    <rPh sb="7" eb="8">
      <t>キン</t>
    </rPh>
    <rPh sb="9" eb="11">
      <t>サンシュツ</t>
    </rPh>
    <rPh sb="12" eb="14">
      <t>ゲダン</t>
    </rPh>
    <rPh sb="17" eb="20">
      <t>ムリシ</t>
    </rPh>
    <rPh sb="20" eb="21">
      <t>ブン</t>
    </rPh>
    <rPh sb="22" eb="24">
      <t>サンシュツ</t>
    </rPh>
    <phoneticPr fontId="11"/>
  </si>
  <si>
    <t>今次計画に対して受ける補助金及び交付金総額</t>
    <rPh sb="0" eb="2">
      <t>コンジ</t>
    </rPh>
    <rPh sb="2" eb="4">
      <t>ケイカク</t>
    </rPh>
    <rPh sb="5" eb="6">
      <t>タイ</t>
    </rPh>
    <rPh sb="8" eb="9">
      <t>ウ</t>
    </rPh>
    <rPh sb="11" eb="14">
      <t>ホジョキン</t>
    </rPh>
    <rPh sb="14" eb="15">
      <t>オヨ</t>
    </rPh>
    <rPh sb="16" eb="18">
      <t>コウフ</t>
    </rPh>
    <rPh sb="18" eb="19">
      <t>キン</t>
    </rPh>
    <rPh sb="19" eb="21">
      <t>ソウガク</t>
    </rPh>
    <phoneticPr fontId="11"/>
  </si>
  <si>
    <t>民間補助金⑥</t>
    <rPh sb="0" eb="2">
      <t>ミンカン</t>
    </rPh>
    <rPh sb="2" eb="5">
      <t>ホジョキン</t>
    </rPh>
    <phoneticPr fontId="11"/>
  </si>
  <si>
    <t>自治体の単独（上積）補助金⑤</t>
    <rPh sb="0" eb="3">
      <t>ジチタイ</t>
    </rPh>
    <rPh sb="4" eb="6">
      <t>タンドク</t>
    </rPh>
    <rPh sb="7" eb="9">
      <t>ウワヅ</t>
    </rPh>
    <rPh sb="10" eb="13">
      <t>ホジョキン</t>
    </rPh>
    <phoneticPr fontId="11"/>
  </si>
  <si>
    <t>＝(</t>
    <phoneticPr fontId="11"/>
  </si>
  <si>
    <t>）×</t>
    <phoneticPr fontId="11"/>
  </si>
  <si>
    <t>②の対象事業に対する自治体からの交付決定額
④</t>
    <rPh sb="2" eb="4">
      <t>タイショウ</t>
    </rPh>
    <rPh sb="4" eb="6">
      <t>ジギョウ</t>
    </rPh>
    <rPh sb="7" eb="8">
      <t>タイ</t>
    </rPh>
    <rPh sb="10" eb="13">
      <t>ジチタイ</t>
    </rPh>
    <rPh sb="16" eb="18">
      <t>コウフ</t>
    </rPh>
    <rPh sb="18" eb="20">
      <t>ケッテイ</t>
    </rPh>
    <rPh sb="20" eb="21">
      <t>ガク</t>
    </rPh>
    <phoneticPr fontId="11"/>
  </si>
  <si>
    <t>控除対象交付金額の上限
③</t>
    <rPh sb="0" eb="2">
      <t>コウジョ</t>
    </rPh>
    <rPh sb="2" eb="4">
      <t>タイショウ</t>
    </rPh>
    <rPh sb="4" eb="6">
      <t>コウフ</t>
    </rPh>
    <rPh sb="6" eb="8">
      <t>キンガク</t>
    </rPh>
    <rPh sb="9" eb="11">
      <t>ジョウゲン</t>
    </rPh>
    <phoneticPr fontId="11"/>
  </si>
  <si>
    <t>（１）控除する補助金・交付金の算出</t>
    <rPh sb="3" eb="5">
      <t>コウジョ</t>
    </rPh>
    <rPh sb="7" eb="10">
      <t>ホジョキン</t>
    </rPh>
    <rPh sb="11" eb="14">
      <t>コウフキン</t>
    </rPh>
    <rPh sb="15" eb="17">
      <t>サンシュツ</t>
    </rPh>
    <phoneticPr fontId="11"/>
  </si>
  <si>
    <t>《借入申込金額の算定》</t>
    <rPh sb="1" eb="3">
      <t>カリイレ</t>
    </rPh>
    <rPh sb="3" eb="5">
      <t>モウシコミ</t>
    </rPh>
    <rPh sb="5" eb="6">
      <t>キン</t>
    </rPh>
    <rPh sb="6" eb="7">
      <t>ガク</t>
    </rPh>
    <rPh sb="8" eb="10">
      <t>サンテイ</t>
    </rPh>
    <phoneticPr fontId="11"/>
  </si>
  <si>
    <t>合　計</t>
    <rPh sb="0" eb="1">
      <t>ゴウ</t>
    </rPh>
    <rPh sb="2" eb="3">
      <t>ケイ</t>
    </rPh>
    <phoneticPr fontId="11"/>
  </si>
  <si>
    <t>←　左欄の施設種類、定員数、単価に直接入力。金額は自動計算</t>
    <rPh sb="2" eb="3">
      <t>サ</t>
    </rPh>
    <rPh sb="3" eb="4">
      <t>ラン</t>
    </rPh>
    <rPh sb="5" eb="7">
      <t>シセツ</t>
    </rPh>
    <rPh sb="7" eb="9">
      <t>シュルイ</t>
    </rPh>
    <rPh sb="10" eb="13">
      <t>テイインスウ</t>
    </rPh>
    <rPh sb="14" eb="16">
      <t>タンカ</t>
    </rPh>
    <rPh sb="17" eb="19">
      <t>チョクセツ</t>
    </rPh>
    <rPh sb="19" eb="21">
      <t>ニュウリョク</t>
    </rPh>
    <rPh sb="22" eb="24">
      <t>キンガク</t>
    </rPh>
    <rPh sb="25" eb="27">
      <t>ジドウ</t>
    </rPh>
    <rPh sb="27" eb="29">
      <t>ケイサン</t>
    </rPh>
    <phoneticPr fontId="11"/>
  </si>
  <si>
    <t>金額</t>
    <rPh sb="0" eb="2">
      <t>キンガク</t>
    </rPh>
    <phoneticPr fontId="11"/>
  </si>
  <si>
    <t>単価</t>
    <rPh sb="0" eb="2">
      <t>タンカ</t>
    </rPh>
    <phoneticPr fontId="11"/>
  </si>
  <si>
    <t>定員数・施設数</t>
    <rPh sb="0" eb="2">
      <t>テイイン</t>
    </rPh>
    <rPh sb="2" eb="3">
      <t>スウ</t>
    </rPh>
    <rPh sb="4" eb="6">
      <t>シセツ</t>
    </rPh>
    <rPh sb="6" eb="7">
      <t>スウ</t>
    </rPh>
    <phoneticPr fontId="11"/>
  </si>
  <si>
    <t>仮設金額</t>
    <rPh sb="0" eb="1">
      <t>カリ</t>
    </rPh>
    <rPh sb="1" eb="2">
      <t>セツ</t>
    </rPh>
    <rPh sb="2" eb="4">
      <t>キンガク</t>
    </rPh>
    <phoneticPr fontId="11"/>
  </si>
  <si>
    <t>解体金額</t>
    <rPh sb="0" eb="1">
      <t>カイ</t>
    </rPh>
    <rPh sb="1" eb="2">
      <t>カラダ</t>
    </rPh>
    <rPh sb="2" eb="4">
      <t>キンガク</t>
    </rPh>
    <phoneticPr fontId="11"/>
  </si>
  <si>
    <t>大型設備等金額</t>
    <rPh sb="0" eb="2">
      <t>オオガタ</t>
    </rPh>
    <rPh sb="2" eb="4">
      <t>セツビ</t>
    </rPh>
    <rPh sb="4" eb="5">
      <t>トウ</t>
    </rPh>
    <rPh sb="5" eb="7">
      <t>キンガク</t>
    </rPh>
    <phoneticPr fontId="11"/>
  </si>
  <si>
    <t>本  体</t>
    <rPh sb="0" eb="1">
      <t>ホン</t>
    </rPh>
    <rPh sb="3" eb="4">
      <t>カラダ</t>
    </rPh>
    <phoneticPr fontId="11"/>
  </si>
  <si>
    <t>施設種類</t>
    <rPh sb="0" eb="2">
      <t>シセツ</t>
    </rPh>
    <rPh sb="2" eb="4">
      <t>シュルイ</t>
    </rPh>
    <phoneticPr fontId="11"/>
  </si>
  <si>
    <t>《機構基準事業費の算出内訳》</t>
    <rPh sb="1" eb="3">
      <t>キコウ</t>
    </rPh>
    <rPh sb="3" eb="5">
      <t>キジュン</t>
    </rPh>
    <rPh sb="5" eb="7">
      <t>ジギョウ</t>
    </rPh>
    <rPh sb="7" eb="8">
      <t>ヒ</t>
    </rPh>
    <rPh sb="9" eb="11">
      <t>サンシュツ</t>
    </rPh>
    <rPh sb="11" eb="13">
      <t>ウチワケ</t>
    </rPh>
    <phoneticPr fontId="11"/>
  </si>
  <si>
    <t>（B)</t>
    <phoneticPr fontId="11"/>
  </si>
  <si>
    <t>（A)</t>
    <phoneticPr fontId="11"/>
  </si>
  <si>
    <t>設備備品整備費→</t>
    <rPh sb="4" eb="6">
      <t>セイビ</t>
    </rPh>
    <phoneticPr fontId="11"/>
  </si>
  <si>
    <t>設備備品整備費</t>
    <rPh sb="4" eb="6">
      <t>セイビ</t>
    </rPh>
    <phoneticPr fontId="11"/>
  </si>
  <si>
    <t>設計監理費→</t>
    <rPh sb="2" eb="3">
      <t>ラン</t>
    </rPh>
    <rPh sb="3" eb="4">
      <t>オサム</t>
    </rPh>
    <phoneticPr fontId="11"/>
  </si>
  <si>
    <t>設計監理費</t>
    <rPh sb="0" eb="2">
      <t>セッケイ</t>
    </rPh>
    <rPh sb="2" eb="4">
      <t>カンリ</t>
    </rPh>
    <rPh sb="4" eb="5">
      <t>ヒ</t>
    </rPh>
    <phoneticPr fontId="11"/>
  </si>
  <si>
    <t>仮設施設整備工事費→</t>
    <phoneticPr fontId="11"/>
  </si>
  <si>
    <t>　うち仮設施設整備工事費</t>
    <rPh sb="3" eb="5">
      <t>カセツ</t>
    </rPh>
    <rPh sb="5" eb="7">
      <t>シセツ</t>
    </rPh>
    <rPh sb="7" eb="9">
      <t>セイビ</t>
    </rPh>
    <rPh sb="9" eb="11">
      <t>コウジ</t>
    </rPh>
    <rPh sb="11" eb="12">
      <t>ヒ</t>
    </rPh>
    <phoneticPr fontId="11"/>
  </si>
  <si>
    <t>解体撤去工事費→</t>
    <phoneticPr fontId="11"/>
  </si>
  <si>
    <t>　うち解体撤去工事費</t>
    <rPh sb="3" eb="5">
      <t>カイタイ</t>
    </rPh>
    <rPh sb="5" eb="7">
      <t>テッキョ</t>
    </rPh>
    <rPh sb="7" eb="10">
      <t>コウジヒ</t>
    </rPh>
    <phoneticPr fontId="11"/>
  </si>
  <si>
    <t>大型設備等工事費→</t>
    <rPh sb="0" eb="2">
      <t>オオガタ</t>
    </rPh>
    <rPh sb="2" eb="5">
      <t>セツビトウ</t>
    </rPh>
    <phoneticPr fontId="11"/>
  </si>
  <si>
    <t>特殊工事費</t>
    <rPh sb="0" eb="2">
      <t>トクシュ</t>
    </rPh>
    <rPh sb="2" eb="5">
      <t>コウジヒ</t>
    </rPh>
    <phoneticPr fontId="11"/>
  </si>
  <si>
    <t>本体工事費→</t>
    <rPh sb="0" eb="2">
      <t>ホンタイ</t>
    </rPh>
    <phoneticPr fontId="11"/>
  </si>
  <si>
    <t>大型設備等工事費</t>
    <rPh sb="0" eb="2">
      <t>オオガタ</t>
    </rPh>
    <rPh sb="2" eb="4">
      <t>セツビ</t>
    </rPh>
    <rPh sb="4" eb="5">
      <t>トウ</t>
    </rPh>
    <rPh sb="5" eb="8">
      <t>コウジヒ</t>
    </rPh>
    <phoneticPr fontId="11"/>
  </si>
  <si>
    <t>総て千円単位</t>
    <rPh sb="0" eb="1">
      <t>スベ</t>
    </rPh>
    <rPh sb="2" eb="4">
      <t>センエン</t>
    </rPh>
    <rPh sb="4" eb="6">
      <t>タンイ</t>
    </rPh>
    <phoneticPr fontId="11"/>
  </si>
  <si>
    <t>↓入力項目（融資対象部分の実際費用）↓</t>
    <rPh sb="1" eb="3">
      <t>ニュウリョク</t>
    </rPh>
    <rPh sb="3" eb="5">
      <t>コウモク</t>
    </rPh>
    <rPh sb="6" eb="8">
      <t>ユウシ</t>
    </rPh>
    <rPh sb="8" eb="10">
      <t>タイショウ</t>
    </rPh>
    <rPh sb="10" eb="12">
      <t>ブブン</t>
    </rPh>
    <rPh sb="13" eb="15">
      <t>ジッサイ</t>
    </rPh>
    <rPh sb="15" eb="17">
      <t>ヒヨウ</t>
    </rPh>
    <phoneticPr fontId="11"/>
  </si>
  <si>
    <t>建築工事費</t>
    <rPh sb="0" eb="2">
      <t>ケンチク</t>
    </rPh>
    <rPh sb="2" eb="5">
      <t>コウジヒ</t>
    </rPh>
    <phoneticPr fontId="11"/>
  </si>
  <si>
    <t>設置・整備資金
借入申込金額
(Ⅰ)+(Ⅱ)</t>
    <rPh sb="0" eb="2">
      <t>セッチ</t>
    </rPh>
    <rPh sb="3" eb="5">
      <t>セイビ</t>
    </rPh>
    <rPh sb="5" eb="7">
      <t>シキン</t>
    </rPh>
    <rPh sb="8" eb="10">
      <t>カリイレ</t>
    </rPh>
    <rPh sb="10" eb="12">
      <t>モウシコミ</t>
    </rPh>
    <rPh sb="12" eb="13">
      <t>キン</t>
    </rPh>
    <rPh sb="13" eb="14">
      <t>ガク</t>
    </rPh>
    <phoneticPr fontId="11"/>
  </si>
  <si>
    <t>機構基準事業費</t>
    <rPh sb="0" eb="2">
      <t>キコウ</t>
    </rPh>
    <rPh sb="2" eb="4">
      <t>キジュン</t>
    </rPh>
    <rPh sb="4" eb="7">
      <t>ジギョウヒ</t>
    </rPh>
    <phoneticPr fontId="11"/>
  </si>
  <si>
    <t>区　　　　　　　　分</t>
    <rPh sb="0" eb="1">
      <t>ク</t>
    </rPh>
    <rPh sb="9" eb="10">
      <t>ブン</t>
    </rPh>
    <phoneticPr fontId="11"/>
  </si>
  <si>
    <t>融資率の選択（右のプルダウンから選択）</t>
    <rPh sb="0" eb="2">
      <t>ユウシ</t>
    </rPh>
    <rPh sb="2" eb="3">
      <t>リツ</t>
    </rPh>
    <rPh sb="4" eb="6">
      <t>センタク</t>
    </rPh>
    <rPh sb="7" eb="8">
      <t>ミギ</t>
    </rPh>
    <rPh sb="16" eb="18">
      <t>センタク</t>
    </rPh>
    <phoneticPr fontId="11"/>
  </si>
  <si>
    <t>【１．建築資金及び設備備品整備資金】</t>
    <rPh sb="3" eb="5">
      <t>ケンチク</t>
    </rPh>
    <rPh sb="5" eb="7">
      <t>シキン</t>
    </rPh>
    <rPh sb="7" eb="8">
      <t>オヨ</t>
    </rPh>
    <rPh sb="9" eb="11">
      <t>セツビ</t>
    </rPh>
    <rPh sb="11" eb="13">
      <t>ビヒン</t>
    </rPh>
    <rPh sb="13" eb="15">
      <t>セイビ</t>
    </rPh>
    <rPh sb="15" eb="17">
      <t>シキン</t>
    </rPh>
    <phoneticPr fontId="11"/>
  </si>
  <si>
    <t>（融資率や貸付金利が異なる施設を同時に整備する場合（特養＋保育所など）は、それぞれの施設ごとに算出することとなりますのでご注意ください）</t>
    <phoneticPr fontId="11"/>
  </si>
  <si>
    <t>⇓⇓⇓作成支援の領域⇓⇓⇓</t>
    <rPh sb="3" eb="5">
      <t>サクセイ</t>
    </rPh>
    <rPh sb="5" eb="7">
      <t>シエン</t>
    </rPh>
    <rPh sb="8" eb="10">
      <t>リョウイキ</t>
    </rPh>
    <phoneticPr fontId="11"/>
  </si>
  <si>
    <r>
      <t>機構借入金額積算内訳</t>
    </r>
    <r>
      <rPr>
        <sz val="10"/>
        <rFont val="ＭＳ ゴシック"/>
        <family val="3"/>
        <charset val="128"/>
      </rPr>
      <t>〔金額単位：千円〕</t>
    </r>
    <rPh sb="0" eb="2">
      <t>キコウ</t>
    </rPh>
    <rPh sb="2" eb="4">
      <t>カリイレ</t>
    </rPh>
    <rPh sb="4" eb="5">
      <t>キン</t>
    </rPh>
    <rPh sb="5" eb="6">
      <t>ガク</t>
    </rPh>
    <rPh sb="6" eb="8">
      <t>セキサン</t>
    </rPh>
    <rPh sb="8" eb="10">
      <t>ウチワケ</t>
    </rPh>
    <phoneticPr fontId="11"/>
  </si>
  <si>
    <r>
      <t>国庫補助金（自治体義務的負担分含）
次世代交付金、安心こども基金（〃）
保育所等整備交付金（〃）
都道府県・指定都市・中核市補助金　</t>
    </r>
    <r>
      <rPr>
        <sz val="9"/>
        <rFont val="ＭＳ 明朝"/>
        <family val="1"/>
        <charset val="128"/>
      </rPr>
      <t>①</t>
    </r>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8">
      <t>ホイク</t>
    </rPh>
    <rPh sb="38" eb="39">
      <t>ショ</t>
    </rPh>
    <rPh sb="39" eb="40">
      <t>トウ</t>
    </rPh>
    <rPh sb="40" eb="42">
      <t>セイビ</t>
    </rPh>
    <rPh sb="42" eb="45">
      <t>コウフキン</t>
    </rPh>
    <rPh sb="49" eb="53">
      <t>トドウフケン</t>
    </rPh>
    <rPh sb="54" eb="56">
      <t>シテイ</t>
    </rPh>
    <rPh sb="56" eb="58">
      <t>トシ</t>
    </rPh>
    <rPh sb="59" eb="62">
      <t>チュウカクシ</t>
    </rPh>
    <rPh sb="62" eb="65">
      <t>ホジョキン</t>
    </rPh>
    <phoneticPr fontId="11"/>
  </si>
  <si>
    <t>地域介護・福祉空間交付金及び地域医療介護総合確保基金
交付決定額
②</t>
    <rPh sb="0" eb="2">
      <t>チイキ</t>
    </rPh>
    <rPh sb="2" eb="4">
      <t>カイゴ</t>
    </rPh>
    <rPh sb="5" eb="7">
      <t>フクシ</t>
    </rPh>
    <rPh sb="7" eb="9">
      <t>クウカン</t>
    </rPh>
    <rPh sb="9" eb="12">
      <t>コウフキン</t>
    </rPh>
    <rPh sb="12" eb="13">
      <t>オヨ</t>
    </rPh>
    <rPh sb="14" eb="16">
      <t>チイキ</t>
    </rPh>
    <rPh sb="16" eb="18">
      <t>イリョウ</t>
    </rPh>
    <rPh sb="18" eb="20">
      <t>カイゴ</t>
    </rPh>
    <rPh sb="20" eb="22">
      <t>ソウゴウ</t>
    </rPh>
    <rPh sb="22" eb="24">
      <t>カクホ</t>
    </rPh>
    <rPh sb="24" eb="26">
      <t>キキン</t>
    </rPh>
    <rPh sb="27" eb="29">
      <t>コウフ</t>
    </rPh>
    <rPh sb="29" eb="31">
      <t>ケッテイ</t>
    </rPh>
    <rPh sb="31" eb="32">
      <t>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</si>
</sst>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00_ ;[Red]\-#,##0.00\ "/>
    <numFmt numFmtId="180" formatCode="#,##0.00_);[Red]\(#,##0.00\)"/>
    <numFmt numFmtId="181" formatCode="#,##0.0;[Red]\-#,##0.0"/>
    <numFmt numFmtId="182" formatCode="#,###;0;0;"/>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color indexed="10"/>
      <name val="HG丸ｺﾞｼｯｸM-PRO"/>
      <family val="3"/>
      <charset val="128"/>
    </font>
    <font>
      <sz val="6"/>
      <name val="ＭＳ Ｐゴシック"/>
      <family val="3"/>
      <charset val="128"/>
      <scheme val="minor"/>
    </font>
    <font>
      <b/>
      <sz val="14"/>
      <color indexed="8"/>
      <name val="HG丸ｺﾞｼｯｸM-PRO"/>
      <family val="3"/>
      <charset val="128"/>
    </font>
    <font>
      <sz val="12"/>
      <color indexed="8"/>
      <name val="ＭＳ Ｐゴシック"/>
      <family val="3"/>
      <charset val="128"/>
    </font>
    <font>
      <sz val="8"/>
      <name val="ＭＳ Ｐ明朝"/>
      <family val="1"/>
      <charset val="128"/>
    </font>
    <font>
      <sz val="9"/>
      <name val="ＭＳ Ｐ明朝"/>
      <family val="1"/>
      <charset val="128"/>
    </font>
    <font>
      <sz val="6"/>
      <name val="ＭＳ 明朝"/>
      <family val="1"/>
      <charset val="128"/>
    </font>
    <font>
      <sz val="12"/>
      <name val="ＭＳ 明朝"/>
      <family val="1"/>
      <charset val="128"/>
    </font>
    <font>
      <b/>
      <sz val="10.5"/>
      <name val="ＭＳ ゴシック"/>
      <family val="3"/>
      <charset val="128"/>
    </font>
    <font>
      <b/>
      <sz val="10"/>
      <name val="ＭＳ ゴシック"/>
      <family val="3"/>
      <charset val="128"/>
    </font>
    <font>
      <sz val="9"/>
      <name val="ＭＳ 明朝"/>
      <family val="1"/>
      <charset val="128"/>
    </font>
    <font>
      <sz val="10"/>
      <name val="ＭＳ 明朝"/>
      <family val="1"/>
      <charset val="128"/>
    </font>
    <font>
      <b/>
      <sz val="12"/>
      <name val="ＭＳ ゴシック"/>
      <family val="3"/>
      <charset val="128"/>
    </font>
    <font>
      <b/>
      <sz val="9"/>
      <color indexed="9"/>
      <name val="ＭＳ ゴシック"/>
      <family val="3"/>
      <charset val="128"/>
    </font>
    <font>
      <sz val="8"/>
      <name val="ＭＳ 明朝"/>
      <family val="1"/>
      <charset val="128"/>
    </font>
    <font>
      <sz val="11"/>
      <name val="ＭＳ Ｐ明朝"/>
      <family val="1"/>
      <charset val="128"/>
    </font>
    <font>
      <b/>
      <sz val="9"/>
      <name val="ＭＳ 明朝"/>
      <family val="1"/>
      <charset val="128"/>
    </font>
    <font>
      <sz val="7"/>
      <name val="ＭＳ 明朝"/>
      <family val="1"/>
      <charset val="128"/>
    </font>
    <font>
      <b/>
      <sz val="14"/>
      <name val="ＭＳ ゴシック"/>
      <family val="3"/>
      <charset val="128"/>
    </font>
    <font>
      <sz val="11"/>
      <name val="ＭＳ ゴシック"/>
      <family val="3"/>
      <charset val="128"/>
    </font>
    <font>
      <b/>
      <sz val="11"/>
      <name val="ＭＳ ゴシック"/>
      <family val="3"/>
      <charset val="128"/>
    </font>
    <font>
      <b/>
      <sz val="8"/>
      <name val="ＭＳ 明朝"/>
      <family val="1"/>
      <charset val="128"/>
    </font>
    <font>
      <b/>
      <sz val="12"/>
      <name val="ＭＳ 明朝"/>
      <family val="1"/>
      <charset val="128"/>
    </font>
    <font>
      <sz val="10"/>
      <name val="ＭＳ ゴシック"/>
      <family val="3"/>
      <charset val="128"/>
    </font>
    <font>
      <sz val="11"/>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indexed="55"/>
        <bgColor indexed="64"/>
      </patternFill>
    </fill>
    <fill>
      <patternFill patternType="solid">
        <fgColor indexed="13"/>
        <bgColor indexed="64"/>
      </patternFill>
    </fill>
  </fills>
  <borders count="12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dashed">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uble">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dotted">
        <color indexed="64"/>
      </top>
      <bottom/>
      <diagonal/>
    </border>
    <border>
      <left style="medium">
        <color indexed="64"/>
      </left>
      <right/>
      <top style="dotted">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thin">
        <color indexed="64"/>
      </left>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thin">
        <color indexed="64"/>
      </top>
      <bottom/>
      <diagonal/>
    </border>
    <border diagonalDown="1">
      <left style="thin">
        <color indexed="64"/>
      </left>
      <right style="thin">
        <color indexed="64"/>
      </right>
      <top style="thin">
        <color indexed="64"/>
      </top>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29" fillId="0" borderId="0"/>
  </cellStyleXfs>
  <cellXfs count="321">
    <xf numFmtId="0" fontId="0" fillId="0" borderId="0" xfId="0">
      <alignment vertical="center"/>
    </xf>
    <xf numFmtId="38" fontId="3" fillId="0" borderId="0" xfId="1" applyFont="1" applyFill="1" applyAlignment="1" applyProtection="1">
      <alignment vertical="center"/>
    </xf>
    <xf numFmtId="38" fontId="9" fillId="0" borderId="0" xfId="1" applyFont="1" applyFill="1" applyAlignment="1" applyProtection="1">
      <alignment vertical="center" wrapText="1"/>
    </xf>
    <xf numFmtId="38" fontId="3" fillId="0" borderId="0" xfId="1" applyFont="1" applyFill="1" applyBorder="1" applyAlignment="1" applyProtection="1">
      <alignment vertical="center"/>
    </xf>
    <xf numFmtId="38" fontId="3" fillId="0" borderId="0" xfId="1" applyFont="1" applyFill="1" applyAlignment="1">
      <alignment vertical="center"/>
    </xf>
    <xf numFmtId="38" fontId="10" fillId="0" borderId="0" xfId="1" applyFont="1" applyFill="1" applyAlignment="1" applyProtection="1">
      <alignment vertical="center"/>
    </xf>
    <xf numFmtId="38" fontId="3" fillId="2" borderId="45" xfId="1" applyFont="1" applyFill="1" applyBorder="1" applyAlignment="1" applyProtection="1">
      <alignment vertical="center"/>
      <protection locked="0"/>
    </xf>
    <xf numFmtId="38" fontId="9" fillId="0" borderId="9" xfId="1" applyFont="1" applyFill="1" applyBorder="1" applyAlignment="1" applyProtection="1">
      <alignment vertical="center" shrinkToFit="1"/>
    </xf>
    <xf numFmtId="38" fontId="12" fillId="0" borderId="46" xfId="1" applyFont="1" applyFill="1" applyBorder="1" applyAlignment="1">
      <alignment vertical="center"/>
    </xf>
    <xf numFmtId="38" fontId="12" fillId="0" borderId="48" xfId="1" applyFont="1" applyFill="1" applyBorder="1" applyAlignment="1">
      <alignment vertical="center"/>
    </xf>
    <xf numFmtId="38" fontId="12" fillId="0" borderId="42" xfId="1" applyFont="1" applyFill="1" applyBorder="1" applyAlignment="1">
      <alignment vertical="center"/>
    </xf>
    <xf numFmtId="38" fontId="12" fillId="0" borderId="43" xfId="1" applyFont="1" applyFill="1" applyBorder="1" applyAlignment="1">
      <alignment vertical="center"/>
    </xf>
    <xf numFmtId="38" fontId="12" fillId="0" borderId="41" xfId="1" applyFont="1" applyFill="1" applyBorder="1" applyAlignment="1">
      <alignment horizontal="right" vertical="center"/>
    </xf>
    <xf numFmtId="38" fontId="12" fillId="0" borderId="41" xfId="1" applyFont="1" applyFill="1" applyBorder="1" applyAlignment="1">
      <alignment vertical="center"/>
    </xf>
    <xf numFmtId="38" fontId="4" fillId="0" borderId="0" xfId="1" applyFont="1" applyFill="1" applyAlignment="1" applyProtection="1">
      <alignment vertical="center"/>
    </xf>
    <xf numFmtId="38" fontId="15" fillId="0" borderId="0" xfId="1" applyFont="1" applyFill="1" applyAlignment="1" applyProtection="1">
      <alignment vertical="center"/>
    </xf>
    <xf numFmtId="38" fontId="3" fillId="2" borderId="57" xfId="1" applyFont="1" applyFill="1" applyBorder="1" applyAlignment="1" applyProtection="1">
      <alignment vertical="center"/>
      <protection locked="0"/>
    </xf>
    <xf numFmtId="38" fontId="12" fillId="0" borderId="58" xfId="1" applyFont="1" applyFill="1" applyBorder="1" applyAlignment="1" applyProtection="1">
      <alignment vertical="center"/>
    </xf>
    <xf numFmtId="38" fontId="12" fillId="0" borderId="59" xfId="1" applyFont="1" applyFill="1" applyBorder="1" applyAlignment="1" applyProtection="1">
      <alignment vertical="center"/>
    </xf>
    <xf numFmtId="38" fontId="12" fillId="0" borderId="32" xfId="1" applyFont="1" applyFill="1" applyBorder="1" applyAlignment="1" applyProtection="1">
      <alignment vertical="center"/>
    </xf>
    <xf numFmtId="38" fontId="12" fillId="0" borderId="33" xfId="1" applyFont="1" applyFill="1" applyBorder="1" applyAlignment="1" applyProtection="1">
      <alignment vertical="center"/>
    </xf>
    <xf numFmtId="38" fontId="12" fillId="0" borderId="31" xfId="1" applyFont="1" applyFill="1" applyBorder="1" applyAlignment="1" applyProtection="1">
      <alignment horizontal="right" vertical="center"/>
    </xf>
    <xf numFmtId="38" fontId="12" fillId="0" borderId="31" xfId="1" applyFont="1" applyFill="1" applyBorder="1" applyAlignment="1" applyProtection="1">
      <alignment vertical="center"/>
    </xf>
    <xf numFmtId="38" fontId="3" fillId="2" borderId="45" xfId="1" applyNumberFormat="1" applyFont="1" applyFill="1" applyBorder="1" applyAlignment="1" applyProtection="1">
      <alignment vertical="center"/>
      <protection locked="0"/>
    </xf>
    <xf numFmtId="38" fontId="10" fillId="0" borderId="9" xfId="1" applyFont="1" applyFill="1" applyBorder="1" applyAlignment="1" applyProtection="1">
      <alignment vertical="center"/>
    </xf>
    <xf numFmtId="40" fontId="18" fillId="3" borderId="25" xfId="1" applyNumberFormat="1" applyFont="1" applyFill="1" applyBorder="1" applyAlignment="1" applyProtection="1">
      <alignment vertical="center"/>
    </xf>
    <xf numFmtId="38" fontId="18" fillId="3" borderId="16" xfId="1" applyFont="1" applyFill="1" applyBorder="1" applyAlignment="1" applyProtection="1">
      <alignment vertical="center"/>
    </xf>
    <xf numFmtId="38" fontId="19" fillId="0" borderId="0" xfId="1" applyFont="1" applyFill="1" applyAlignment="1" applyProtection="1">
      <alignment horizontal="right"/>
    </xf>
    <xf numFmtId="40" fontId="18" fillId="3" borderId="16" xfId="1" applyNumberFormat="1" applyFont="1" applyFill="1" applyBorder="1" applyAlignment="1" applyProtection="1">
      <alignment vertical="center"/>
    </xf>
    <xf numFmtId="38" fontId="12" fillId="0" borderId="0"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6" fillId="0" borderId="2" xfId="1" applyFont="1" applyFill="1" applyBorder="1" applyAlignment="1" applyProtection="1">
      <alignment horizontal="center" vertical="center" shrinkToFit="1"/>
    </xf>
    <xf numFmtId="38" fontId="12" fillId="0" borderId="2" xfId="1" applyFont="1" applyFill="1" applyBorder="1" applyAlignment="1" applyProtection="1">
      <alignment horizontal="center" vertical="center" shrinkToFit="1"/>
    </xf>
    <xf numFmtId="38" fontId="12" fillId="0" borderId="62" xfId="1" applyFont="1" applyFill="1" applyBorder="1" applyAlignment="1" applyProtection="1">
      <alignment horizontal="center" vertical="center"/>
    </xf>
    <xf numFmtId="38" fontId="12" fillId="0" borderId="62" xfId="1" applyFont="1" applyFill="1" applyBorder="1" applyAlignment="1" applyProtection="1">
      <alignment horizontal="right" vertical="center" shrinkToFit="1"/>
    </xf>
    <xf numFmtId="38" fontId="18" fillId="3" borderId="21" xfId="1" applyNumberFormat="1" applyFont="1" applyFill="1" applyBorder="1" applyAlignment="1" applyProtection="1">
      <alignment vertical="center"/>
    </xf>
    <xf numFmtId="40" fontId="12" fillId="0" borderId="0" xfId="1" applyNumberFormat="1" applyFont="1" applyFill="1" applyBorder="1" applyAlignment="1" applyProtection="1">
      <alignment horizontal="center" vertical="center"/>
    </xf>
    <xf numFmtId="38" fontId="16" fillId="0" borderId="64" xfId="1" applyFont="1" applyFill="1" applyBorder="1" applyAlignment="1" applyProtection="1">
      <alignment horizontal="center" vertical="center"/>
    </xf>
    <xf numFmtId="38" fontId="16" fillId="0" borderId="7" xfId="1" applyFont="1" applyFill="1" applyBorder="1" applyAlignment="1" applyProtection="1">
      <alignment horizontal="center" vertical="center" shrinkToFit="1"/>
    </xf>
    <xf numFmtId="38" fontId="12" fillId="0" borderId="70" xfId="1" applyFont="1" applyFill="1" applyBorder="1" applyAlignment="1" applyProtection="1">
      <alignment horizontal="center" vertical="center"/>
    </xf>
    <xf numFmtId="38" fontId="16" fillId="0" borderId="70" xfId="1" applyFont="1" applyFill="1" applyBorder="1" applyAlignment="1" applyProtection="1">
      <alignment horizontal="center" vertical="center" shrinkToFit="1"/>
    </xf>
    <xf numFmtId="40" fontId="3" fillId="2" borderId="72" xfId="1" applyNumberFormat="1" applyFont="1" applyFill="1" applyBorder="1" applyAlignment="1" applyProtection="1">
      <alignment vertical="center"/>
      <protection locked="0"/>
    </xf>
    <xf numFmtId="38" fontId="15" fillId="0" borderId="0" xfId="1" applyFont="1" applyFill="1" applyBorder="1" applyAlignment="1" applyProtection="1">
      <alignment horizontal="center" vertical="center"/>
    </xf>
    <xf numFmtId="38" fontId="15" fillId="0" borderId="7" xfId="1" applyFont="1" applyFill="1" applyBorder="1" applyAlignment="1" applyProtection="1">
      <alignment horizontal="center" vertical="center"/>
    </xf>
    <xf numFmtId="38" fontId="12" fillId="0" borderId="6" xfId="1" applyFont="1" applyFill="1" applyBorder="1" applyAlignment="1" applyProtection="1">
      <alignment horizontal="center" vertical="center"/>
    </xf>
    <xf numFmtId="40" fontId="3" fillId="2" borderId="45" xfId="1" applyNumberFormat="1" applyFont="1" applyFill="1" applyBorder="1" applyAlignment="1" applyProtection="1">
      <alignment vertical="center"/>
      <protection locked="0"/>
    </xf>
    <xf numFmtId="38" fontId="10" fillId="0" borderId="76" xfId="1" applyFont="1" applyFill="1" applyBorder="1" applyAlignment="1" applyProtection="1">
      <alignment vertical="center"/>
    </xf>
    <xf numFmtId="179" fontId="15" fillId="0" borderId="0" xfId="1" applyNumberFormat="1" applyFont="1" applyFill="1" applyBorder="1" applyAlignment="1" applyProtection="1">
      <alignment vertical="center"/>
    </xf>
    <xf numFmtId="38" fontId="15" fillId="0" borderId="0" xfId="1" applyFont="1" applyFill="1" applyAlignment="1" applyProtection="1">
      <alignment horizontal="right" vertical="center"/>
    </xf>
    <xf numFmtId="38" fontId="12" fillId="0" borderId="0" xfId="1" applyFont="1" applyFill="1" applyAlignment="1" applyProtection="1">
      <alignment vertical="center"/>
    </xf>
    <xf numFmtId="38" fontId="12" fillId="0" borderId="0" xfId="1" applyFont="1" applyFill="1" applyAlignment="1" applyProtection="1">
      <alignment horizontal="right" vertical="center"/>
    </xf>
    <xf numFmtId="180" fontId="15" fillId="0" borderId="0" xfId="1" applyNumberFormat="1" applyFont="1" applyFill="1" applyBorder="1" applyAlignment="1" applyProtection="1">
      <alignment vertical="center"/>
    </xf>
    <xf numFmtId="38" fontId="15" fillId="0" borderId="0" xfId="1" applyFont="1" applyFill="1" applyBorder="1" applyAlignment="1" applyProtection="1">
      <alignment vertical="center"/>
    </xf>
    <xf numFmtId="38" fontId="15" fillId="0" borderId="13" xfId="1" applyFont="1" applyFill="1" applyBorder="1" applyAlignment="1" applyProtection="1">
      <alignment vertical="center"/>
    </xf>
    <xf numFmtId="38" fontId="16" fillId="0" borderId="13" xfId="1" applyFont="1" applyFill="1" applyBorder="1" applyAlignment="1" applyProtection="1">
      <alignment vertical="center"/>
    </xf>
    <xf numFmtId="38" fontId="10" fillId="0" borderId="0" xfId="1" applyFont="1" applyFill="1" applyBorder="1" applyAlignment="1" applyProtection="1">
      <alignment vertical="center"/>
    </xf>
    <xf numFmtId="38" fontId="15" fillId="0" borderId="52" xfId="1" applyFont="1" applyFill="1" applyBorder="1" applyAlignment="1" applyProtection="1">
      <alignment vertical="center"/>
    </xf>
    <xf numFmtId="38" fontId="21" fillId="0" borderId="0" xfId="1" applyFont="1" applyFill="1" applyAlignment="1" applyProtection="1">
      <alignment vertical="center"/>
    </xf>
    <xf numFmtId="38" fontId="12" fillId="0" borderId="7" xfId="1" applyFont="1" applyFill="1" applyBorder="1" applyAlignment="1" applyProtection="1">
      <alignment vertical="center"/>
    </xf>
    <xf numFmtId="38" fontId="12" fillId="0" borderId="15" xfId="1" applyFont="1" applyFill="1" applyBorder="1" applyAlignment="1" applyProtection="1">
      <alignment vertical="center"/>
    </xf>
    <xf numFmtId="38" fontId="12" fillId="0" borderId="79" xfId="1" applyFont="1" applyFill="1" applyBorder="1" applyAlignment="1" applyProtection="1">
      <alignment vertical="center"/>
    </xf>
    <xf numFmtId="38" fontId="12" fillId="0" borderId="81" xfId="1" applyFont="1" applyFill="1" applyBorder="1" applyAlignment="1" applyProtection="1">
      <alignment vertical="center"/>
    </xf>
    <xf numFmtId="38" fontId="12" fillId="0" borderId="79" xfId="1" applyFont="1" applyFill="1" applyBorder="1" applyAlignment="1" applyProtection="1">
      <alignment horizontal="right" vertical="center"/>
    </xf>
    <xf numFmtId="38" fontId="12" fillId="0" borderId="80" xfId="1" applyFont="1" applyFill="1" applyBorder="1" applyAlignment="1" applyProtection="1">
      <alignment vertical="center"/>
    </xf>
    <xf numFmtId="38" fontId="10" fillId="0" borderId="9" xfId="1" applyFont="1" applyFill="1" applyBorder="1" applyAlignment="1" applyProtection="1">
      <alignment vertical="center" shrinkToFit="1"/>
    </xf>
    <xf numFmtId="38" fontId="15" fillId="0" borderId="0" xfId="1" applyFont="1" applyAlignment="1" applyProtection="1">
      <alignment vertical="center"/>
    </xf>
    <xf numFmtId="38" fontId="15" fillId="0" borderId="0" xfId="1" applyFont="1" applyBorder="1" applyAlignment="1" applyProtection="1">
      <alignment horizontal="center" vertical="center"/>
    </xf>
    <xf numFmtId="38" fontId="10" fillId="0" borderId="76" xfId="1" applyFont="1" applyFill="1" applyBorder="1" applyAlignment="1" applyProtection="1">
      <alignment vertical="center" wrapText="1"/>
    </xf>
    <xf numFmtId="38" fontId="15" fillId="0" borderId="0" xfId="1" applyFont="1" applyFill="1" applyBorder="1" applyAlignment="1" applyProtection="1">
      <alignment horizontal="right" vertical="center"/>
    </xf>
    <xf numFmtId="38" fontId="15" fillId="0" borderId="41" xfId="1" applyFont="1" applyFill="1" applyBorder="1" applyAlignment="1" applyProtection="1">
      <alignment horizontal="right" vertical="center"/>
    </xf>
    <xf numFmtId="38" fontId="15" fillId="0" borderId="43" xfId="1" applyFont="1" applyFill="1" applyBorder="1" applyAlignment="1" applyProtection="1">
      <alignment horizontal="left" vertical="center"/>
    </xf>
    <xf numFmtId="38" fontId="15" fillId="0" borderId="0" xfId="1" quotePrefix="1" applyFont="1" applyFill="1" applyBorder="1" applyAlignment="1" applyProtection="1">
      <alignment vertical="center"/>
    </xf>
    <xf numFmtId="181" fontId="15" fillId="0" borderId="41" xfId="1" applyNumberFormat="1" applyFont="1" applyFill="1" applyBorder="1" applyAlignment="1" applyProtection="1">
      <alignment horizontal="center" vertical="center"/>
    </xf>
    <xf numFmtId="38" fontId="15" fillId="0" borderId="82" xfId="1" applyFont="1" applyFill="1" applyBorder="1" applyAlignment="1" applyProtection="1">
      <alignment vertical="center"/>
    </xf>
    <xf numFmtId="38" fontId="15" fillId="0" borderId="42" xfId="1" applyFont="1" applyFill="1" applyBorder="1" applyAlignment="1" applyProtection="1">
      <alignment horizontal="right" vertical="center"/>
    </xf>
    <xf numFmtId="38" fontId="9" fillId="0" borderId="76" xfId="1" applyFont="1" applyFill="1" applyBorder="1" applyAlignment="1" applyProtection="1">
      <alignment vertical="center" wrapText="1"/>
    </xf>
    <xf numFmtId="38" fontId="15" fillId="0" borderId="42" xfId="1" applyFont="1" applyFill="1" applyBorder="1" applyAlignment="1" applyProtection="1">
      <alignment horizontal="left" vertical="center"/>
    </xf>
    <xf numFmtId="38" fontId="15" fillId="0" borderId="84" xfId="1" quotePrefix="1" applyFont="1" applyFill="1" applyBorder="1" applyAlignment="1" applyProtection="1">
      <alignment vertical="center"/>
    </xf>
    <xf numFmtId="181" fontId="15" fillId="0" borderId="42" xfId="1" applyNumberFormat="1" applyFont="1" applyFill="1" applyBorder="1" applyAlignment="1" applyProtection="1">
      <alignment horizontal="center" vertical="center"/>
    </xf>
    <xf numFmtId="38" fontId="15" fillId="0" borderId="42" xfId="1" applyFont="1" applyFill="1" applyBorder="1" applyAlignment="1" applyProtection="1">
      <alignment vertical="center"/>
    </xf>
    <xf numFmtId="38" fontId="19" fillId="0" borderId="0" xfId="1" applyFont="1" applyFill="1" applyBorder="1" applyAlignment="1" applyProtection="1">
      <alignment horizontal="center" vertical="center" wrapText="1"/>
    </xf>
    <xf numFmtId="38" fontId="12" fillId="0" borderId="0" xfId="1" applyFont="1" applyFill="1" applyAlignment="1" applyProtection="1">
      <alignment vertical="top"/>
    </xf>
    <xf numFmtId="0" fontId="12" fillId="0" borderId="4" xfId="3" applyFont="1" applyFill="1" applyBorder="1" applyAlignment="1" applyProtection="1">
      <alignment vertical="center"/>
    </xf>
    <xf numFmtId="0" fontId="12" fillId="0" borderId="3" xfId="3" applyFont="1" applyFill="1" applyBorder="1" applyAlignment="1" applyProtection="1">
      <alignment vertical="center"/>
    </xf>
    <xf numFmtId="38" fontId="12" fillId="0" borderId="9" xfId="1" applyFont="1" applyFill="1" applyBorder="1" applyAlignment="1" applyProtection="1">
      <alignment horizontal="center" vertical="center"/>
    </xf>
    <xf numFmtId="182" fontId="3" fillId="2" borderId="45" xfId="1" applyNumberFormat="1" applyFont="1" applyFill="1" applyBorder="1" applyAlignment="1" applyProtection="1">
      <alignment vertical="center"/>
      <protection locked="0"/>
    </xf>
    <xf numFmtId="38" fontId="12" fillId="0" borderId="4" xfId="1" applyFont="1" applyFill="1" applyBorder="1" applyAlignment="1" applyProtection="1">
      <alignment vertical="center"/>
    </xf>
    <xf numFmtId="38" fontId="12" fillId="0" borderId="3" xfId="1" applyFont="1" applyFill="1" applyBorder="1" applyAlignment="1" applyProtection="1">
      <alignment vertical="center"/>
    </xf>
    <xf numFmtId="38" fontId="12" fillId="0" borderId="2" xfId="1" applyFont="1" applyFill="1" applyBorder="1" applyAlignment="1" applyProtection="1">
      <alignment vertical="center"/>
    </xf>
    <xf numFmtId="38" fontId="12" fillId="0" borderId="5" xfId="1" applyFont="1" applyFill="1" applyBorder="1" applyAlignment="1" applyProtection="1">
      <alignment vertical="center"/>
    </xf>
    <xf numFmtId="38" fontId="12" fillId="0" borderId="15" xfId="1" applyFont="1" applyFill="1" applyBorder="1" applyAlignment="1" applyProtection="1">
      <alignment horizontal="center" vertical="center"/>
    </xf>
    <xf numFmtId="38" fontId="12" fillId="0" borderId="1" xfId="1" applyFont="1" applyFill="1" applyBorder="1" applyAlignment="1" applyProtection="1">
      <alignment vertical="center"/>
    </xf>
    <xf numFmtId="38" fontId="12" fillId="0" borderId="13" xfId="1" applyFont="1" applyFill="1" applyBorder="1" applyAlignment="1" applyProtection="1">
      <alignment vertical="center"/>
    </xf>
    <xf numFmtId="38" fontId="12" fillId="0" borderId="14" xfId="1" applyFont="1" applyFill="1" applyBorder="1" applyAlignment="1" applyProtection="1">
      <alignment horizontal="center" vertical="center"/>
    </xf>
    <xf numFmtId="38" fontId="15" fillId="0" borderId="45" xfId="1" applyFont="1" applyFill="1" applyBorder="1" applyAlignment="1" applyProtection="1">
      <alignment horizontal="center" vertical="center"/>
    </xf>
    <xf numFmtId="38" fontId="15" fillId="0" borderId="9" xfId="1" applyFont="1" applyFill="1" applyBorder="1" applyAlignment="1" applyProtection="1">
      <alignment horizontal="center" vertical="center"/>
    </xf>
    <xf numFmtId="38" fontId="20" fillId="0" borderId="0" xfId="1" applyFont="1" applyFill="1" applyAlignment="1" applyProtection="1">
      <alignment vertical="center"/>
    </xf>
    <xf numFmtId="38" fontId="3" fillId="0" borderId="0" xfId="1" applyFont="1" applyFill="1" applyAlignment="1" applyProtection="1">
      <alignment horizontal="right" vertical="center"/>
    </xf>
    <xf numFmtId="38" fontId="4" fillId="0" borderId="0" xfId="1" applyFont="1" applyFill="1" applyAlignment="1" applyProtection="1"/>
    <xf numFmtId="38" fontId="23" fillId="0" borderId="0" xfId="1" applyFont="1" applyFill="1" applyBorder="1" applyAlignment="1" applyProtection="1">
      <alignment vertical="center"/>
    </xf>
    <xf numFmtId="0" fontId="7" fillId="0" borderId="0" xfId="0" applyFont="1" applyAlignment="1">
      <alignment horizontal="center" vertical="center"/>
    </xf>
    <xf numFmtId="38" fontId="31" fillId="0" borderId="0" xfId="1" applyFont="1" applyFill="1" applyAlignment="1" applyProtection="1">
      <alignment vertical="center"/>
    </xf>
    <xf numFmtId="0" fontId="5" fillId="0" borderId="0" xfId="0" applyFont="1" applyAlignment="1">
      <alignment horizontal="center" vertical="center"/>
    </xf>
    <xf numFmtId="38" fontId="12" fillId="2" borderId="42" xfId="1"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38" fontId="12" fillId="0" borderId="42" xfId="1" applyFont="1" applyFill="1" applyBorder="1" applyAlignment="1">
      <alignment vertical="center"/>
    </xf>
    <xf numFmtId="38" fontId="13" fillId="0" borderId="47" xfId="1" applyFont="1" applyFill="1" applyBorder="1" applyAlignment="1">
      <alignment horizontal="center" vertical="center"/>
    </xf>
    <xf numFmtId="0" fontId="5" fillId="0" borderId="0" xfId="2" applyFont="1" applyAlignment="1">
      <alignment horizontal="center" vertical="center"/>
    </xf>
    <xf numFmtId="0" fontId="4" fillId="0" borderId="0" xfId="1" applyNumberFormat="1" applyFont="1" applyFill="1" applyBorder="1" applyAlignment="1">
      <alignment horizontal="center" vertical="center" shrinkToFit="1"/>
    </xf>
    <xf numFmtId="0" fontId="4" fillId="0" borderId="0" xfId="0" applyNumberFormat="1" applyFont="1" applyBorder="1" applyAlignment="1">
      <alignment horizontal="center" vertical="center" shrinkToFit="1"/>
    </xf>
    <xf numFmtId="38" fontId="15" fillId="0" borderId="0" xfId="1" applyFont="1" applyFill="1" applyBorder="1" applyAlignment="1">
      <alignment horizontal="distributed" vertical="center"/>
    </xf>
    <xf numFmtId="38" fontId="4" fillId="0" borderId="0" xfId="1" applyFont="1" applyFill="1" applyBorder="1" applyAlignment="1">
      <alignment horizontal="center" vertical="center" shrinkToFit="1"/>
    </xf>
    <xf numFmtId="0" fontId="4" fillId="0" borderId="0" xfId="0" applyFont="1" applyBorder="1" applyAlignment="1">
      <alignment horizontal="center" vertical="center" shrinkToFit="1"/>
    </xf>
    <xf numFmtId="38" fontId="32" fillId="0" borderId="0" xfId="1" applyFont="1" applyFill="1" applyBorder="1" applyAlignment="1">
      <alignment horizontal="distributed" vertical="center"/>
    </xf>
    <xf numFmtId="38" fontId="30" fillId="0" borderId="0" xfId="1" applyFont="1" applyFill="1" applyBorder="1" applyAlignment="1">
      <alignment horizontal="center" vertical="center" shrinkToFit="1"/>
    </xf>
    <xf numFmtId="0" fontId="30" fillId="0" borderId="0" xfId="0" applyFont="1" applyBorder="1" applyAlignment="1">
      <alignment horizontal="center" vertical="center" shrinkToFit="1"/>
    </xf>
    <xf numFmtId="38" fontId="12" fillId="0" borderId="14" xfId="1" applyFont="1" applyFill="1" applyBorder="1" applyAlignment="1">
      <alignment horizontal="center" vertical="center" wrapText="1"/>
    </xf>
    <xf numFmtId="38" fontId="12" fillId="0" borderId="13" xfId="1" applyFont="1" applyFill="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38" fontId="12" fillId="0" borderId="36" xfId="1" applyFont="1" applyFill="1" applyBorder="1" applyAlignment="1">
      <alignment horizontal="center" vertical="center"/>
    </xf>
    <xf numFmtId="38" fontId="12" fillId="0" borderId="35" xfId="1" applyFont="1" applyFill="1" applyBorder="1" applyAlignment="1">
      <alignment horizontal="center"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38" fontId="12" fillId="0" borderId="14" xfId="1" applyFont="1" applyFill="1" applyBorder="1" applyAlignment="1">
      <alignment horizontal="center" vertical="center"/>
    </xf>
    <xf numFmtId="38" fontId="12" fillId="0" borderId="1" xfId="1" applyFont="1" applyFill="1" applyBorder="1" applyAlignment="1">
      <alignment horizontal="center" vertical="center"/>
    </xf>
    <xf numFmtId="38" fontId="12" fillId="0" borderId="15"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7" xfId="1" applyFont="1" applyFill="1" applyBorder="1" applyAlignment="1">
      <alignment horizontal="center" vertical="center"/>
    </xf>
    <xf numFmtId="38" fontId="14" fillId="0" borderId="53" xfId="1" applyFont="1" applyFill="1" applyBorder="1" applyAlignment="1">
      <alignment horizontal="center" vertical="center" wrapText="1"/>
    </xf>
    <xf numFmtId="38" fontId="14" fillId="0" borderId="52" xfId="1" applyFont="1" applyFill="1" applyBorder="1" applyAlignment="1">
      <alignment horizontal="center" vertical="center" wrapText="1"/>
    </xf>
    <xf numFmtId="38" fontId="14" fillId="0" borderId="51" xfId="1" applyFont="1" applyFill="1" applyBorder="1" applyAlignment="1">
      <alignment horizontal="center" vertical="center" wrapText="1"/>
    </xf>
    <xf numFmtId="38" fontId="14" fillId="0" borderId="50" xfId="1" applyFont="1" applyFill="1" applyBorder="1" applyAlignment="1">
      <alignment horizontal="center" vertical="center" wrapText="1"/>
    </xf>
    <xf numFmtId="38" fontId="14" fillId="0" borderId="0" xfId="1" applyFont="1" applyFill="1" applyBorder="1" applyAlignment="1">
      <alignment horizontal="center" vertical="center" wrapText="1"/>
    </xf>
    <xf numFmtId="38" fontId="14" fillId="0" borderId="49" xfId="1" applyFont="1" applyFill="1" applyBorder="1" applyAlignment="1">
      <alignment horizontal="center" vertical="center" wrapText="1"/>
    </xf>
    <xf numFmtId="38" fontId="3" fillId="0" borderId="14" xfId="1" applyFont="1" applyFill="1" applyBorder="1" applyAlignment="1" applyProtection="1">
      <alignment horizontal="center" vertical="center" wrapText="1"/>
    </xf>
    <xf numFmtId="38" fontId="3" fillId="0" borderId="13" xfId="1" applyFont="1" applyFill="1" applyBorder="1" applyAlignment="1" applyProtection="1">
      <alignment horizontal="center" vertical="center"/>
    </xf>
    <xf numFmtId="38" fontId="3" fillId="0" borderId="1" xfId="1" applyFont="1" applyFill="1" applyBorder="1" applyAlignment="1" applyProtection="1">
      <alignment horizontal="center" vertical="center"/>
    </xf>
    <xf numFmtId="38" fontId="12" fillId="0" borderId="16" xfId="1" applyFont="1" applyFill="1" applyBorder="1" applyAlignment="1" applyProtection="1">
      <alignment vertical="center"/>
    </xf>
    <xf numFmtId="38" fontId="25" fillId="0" borderId="53" xfId="1" applyFont="1" applyFill="1" applyBorder="1" applyAlignment="1" applyProtection="1">
      <alignment horizontal="center" vertical="center" wrapText="1"/>
    </xf>
    <xf numFmtId="38" fontId="25" fillId="0" borderId="52" xfId="1" applyFont="1" applyFill="1" applyBorder="1" applyAlignment="1" applyProtection="1">
      <alignment horizontal="center" vertical="center" wrapText="1"/>
    </xf>
    <xf numFmtId="38" fontId="25" fillId="0" borderId="51" xfId="1" applyFont="1" applyFill="1" applyBorder="1" applyAlignment="1" applyProtection="1">
      <alignment horizontal="center" vertical="center" wrapText="1"/>
    </xf>
    <xf numFmtId="0" fontId="24" fillId="0" borderId="117" xfId="3" applyFont="1" applyBorder="1" applyAlignment="1" applyProtection="1">
      <alignment wrapText="1"/>
    </xf>
    <xf numFmtId="0" fontId="24" fillId="0" borderId="5" xfId="3" applyFont="1" applyBorder="1" applyAlignment="1" applyProtection="1">
      <alignment wrapText="1"/>
    </xf>
    <xf numFmtId="0" fontId="24" fillId="0" borderId="116" xfId="3" applyFont="1" applyBorder="1" applyAlignment="1" applyProtection="1">
      <alignment wrapText="1"/>
    </xf>
    <xf numFmtId="38" fontId="12" fillId="0" borderId="14" xfId="1" applyFont="1" applyFill="1" applyBorder="1" applyAlignment="1" applyProtection="1">
      <alignment horizontal="center" vertical="center"/>
    </xf>
    <xf numFmtId="38" fontId="12" fillId="0" borderId="13" xfId="1" applyFont="1" applyFill="1" applyBorder="1" applyAlignment="1" applyProtection="1">
      <alignment horizontal="center" vertical="center"/>
    </xf>
    <xf numFmtId="38" fontId="12" fillId="0" borderId="110" xfId="1" applyFont="1" applyFill="1" applyBorder="1" applyAlignment="1" applyProtection="1">
      <alignment horizontal="center" vertical="center"/>
    </xf>
    <xf numFmtId="38" fontId="12" fillId="0" borderId="8" xfId="1" applyFont="1" applyFill="1" applyBorder="1" applyAlignment="1" applyProtection="1">
      <alignment horizontal="center" vertical="center"/>
    </xf>
    <xf numFmtId="38" fontId="12" fillId="0" borderId="5" xfId="1" applyFont="1" applyFill="1" applyBorder="1" applyAlignment="1" applyProtection="1">
      <alignment horizontal="center" vertical="center"/>
    </xf>
    <xf numFmtId="38" fontId="12" fillId="0" borderId="106" xfId="1" applyFont="1" applyFill="1" applyBorder="1" applyAlignment="1" applyProtection="1">
      <alignment horizontal="center" vertical="center"/>
    </xf>
    <xf numFmtId="38" fontId="16" fillId="0" borderId="109" xfId="1" applyFont="1" applyFill="1" applyBorder="1" applyAlignment="1" applyProtection="1">
      <alignment horizontal="right"/>
    </xf>
    <xf numFmtId="38" fontId="16" fillId="0" borderId="108" xfId="1" applyFont="1" applyFill="1" applyBorder="1" applyAlignment="1" applyProtection="1">
      <alignment horizontal="right"/>
    </xf>
    <xf numFmtId="38" fontId="16" fillId="0" borderId="107" xfId="1" applyFont="1" applyFill="1" applyBorder="1" applyAlignment="1" applyProtection="1">
      <alignment horizontal="right"/>
    </xf>
    <xf numFmtId="38" fontId="12" fillId="0" borderId="105" xfId="1" applyFont="1" applyFill="1" applyBorder="1" applyAlignment="1" applyProtection="1">
      <alignment vertical="center"/>
    </xf>
    <xf numFmtId="38" fontId="12" fillId="0" borderId="30" xfId="1" applyFont="1" applyFill="1" applyBorder="1" applyAlignment="1" applyProtection="1">
      <alignment vertical="center"/>
    </xf>
    <xf numFmtId="38" fontId="12" fillId="0" borderId="104" xfId="1" applyFont="1" applyFill="1" applyBorder="1" applyAlignment="1" applyProtection="1">
      <alignment vertical="center"/>
    </xf>
    <xf numFmtId="38" fontId="27" fillId="5" borderId="109" xfId="1" applyFont="1" applyFill="1" applyBorder="1" applyAlignment="1" applyProtection="1">
      <alignment horizontal="distributed" vertical="center" wrapText="1"/>
    </xf>
    <xf numFmtId="0" fontId="3" fillId="0" borderId="108" xfId="3" applyBorder="1" applyAlignment="1" applyProtection="1">
      <alignment vertical="center"/>
    </xf>
    <xf numFmtId="0" fontId="3" fillId="0" borderId="107" xfId="3" applyBorder="1" applyAlignment="1" applyProtection="1">
      <alignment vertical="center"/>
    </xf>
    <xf numFmtId="0" fontId="3" fillId="0" borderId="119" xfId="3" applyBorder="1" applyAlignment="1" applyProtection="1">
      <alignment vertical="center"/>
    </xf>
    <xf numFmtId="0" fontId="3" fillId="0" borderId="26" xfId="3" applyBorder="1" applyAlignment="1" applyProtection="1">
      <alignment vertical="center"/>
    </xf>
    <xf numFmtId="0" fontId="3" fillId="0" borderId="118" xfId="3" applyBorder="1" applyAlignment="1" applyProtection="1">
      <alignment vertical="center"/>
    </xf>
    <xf numFmtId="38" fontId="26" fillId="5" borderId="108" xfId="1" applyFont="1" applyFill="1" applyBorder="1" applyAlignment="1" applyProtection="1">
      <alignment vertical="center" wrapText="1"/>
    </xf>
    <xf numFmtId="0" fontId="26" fillId="0" borderId="0" xfId="3" applyFont="1" applyAlignment="1" applyProtection="1">
      <alignment vertical="center" wrapText="1"/>
    </xf>
    <xf numFmtId="38" fontId="23" fillId="0" borderId="115" xfId="1" applyFont="1" applyBorder="1" applyAlignment="1" applyProtection="1">
      <alignment horizontal="center"/>
    </xf>
    <xf numFmtId="0" fontId="23" fillId="0" borderId="13" xfId="3" applyFont="1" applyBorder="1" applyAlignment="1" applyProtection="1">
      <alignment horizontal="center"/>
    </xf>
    <xf numFmtId="0" fontId="23" fillId="0" borderId="114" xfId="3" applyFont="1" applyBorder="1" applyAlignment="1" applyProtection="1">
      <alignment horizontal="center"/>
    </xf>
    <xf numFmtId="0" fontId="23" fillId="0" borderId="113" xfId="3" applyFont="1" applyBorder="1" applyAlignment="1" applyProtection="1">
      <alignment horizontal="center"/>
    </xf>
    <xf numFmtId="0" fontId="23" fillId="0" borderId="19" xfId="3" applyFont="1" applyBorder="1" applyAlignment="1" applyProtection="1">
      <alignment horizontal="center"/>
    </xf>
    <xf numFmtId="0" fontId="23" fillId="0" borderId="112" xfId="3" applyFont="1" applyBorder="1" applyAlignment="1" applyProtection="1">
      <alignment horizontal="center"/>
    </xf>
    <xf numFmtId="38" fontId="12" fillId="0" borderId="9" xfId="1" applyFont="1" applyFill="1" applyBorder="1" applyAlignment="1" applyProtection="1">
      <alignment horizontal="center" vertical="center"/>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38" fontId="12" fillId="0" borderId="40" xfId="1" applyFont="1" applyFill="1" applyBorder="1" applyAlignment="1" applyProtection="1">
      <alignment vertical="center"/>
    </xf>
    <xf numFmtId="38" fontId="12" fillId="0" borderId="25" xfId="1" applyFont="1" applyFill="1" applyBorder="1" applyAlignment="1" applyProtection="1">
      <alignment vertical="center"/>
    </xf>
    <xf numFmtId="38" fontId="12" fillId="0" borderId="111" xfId="1" applyFont="1" applyFill="1" applyBorder="1" applyAlignment="1" applyProtection="1">
      <alignment vertical="center"/>
    </xf>
    <xf numFmtId="38" fontId="12" fillId="0" borderId="102" xfId="1" applyFont="1" applyFill="1" applyBorder="1" applyAlignment="1" applyProtection="1">
      <alignment horizontal="center" vertical="center"/>
    </xf>
    <xf numFmtId="38" fontId="12" fillId="0" borderId="101" xfId="1" applyFont="1" applyFill="1" applyBorder="1" applyAlignment="1" applyProtection="1">
      <alignment horizontal="center" vertical="center"/>
    </xf>
    <xf numFmtId="38" fontId="12" fillId="0" borderId="1" xfId="1" applyFont="1" applyFill="1" applyBorder="1" applyAlignment="1" applyProtection="1">
      <alignment horizontal="center" vertical="center"/>
    </xf>
    <xf numFmtId="38" fontId="12" fillId="0" borderId="2" xfId="1" applyFont="1" applyFill="1" applyBorder="1" applyAlignment="1" applyProtection="1">
      <alignment horizontal="center" vertical="center"/>
    </xf>
    <xf numFmtId="38" fontId="19" fillId="0" borderId="63" xfId="1" applyFont="1" applyFill="1" applyBorder="1" applyAlignment="1" applyProtection="1">
      <alignment horizontal="center" vertical="center" shrinkToFit="1"/>
    </xf>
    <xf numFmtId="38" fontId="19" fillId="0" borderId="100" xfId="1" applyFont="1" applyFill="1" applyBorder="1" applyAlignment="1" applyProtection="1">
      <alignment horizontal="center" vertical="center" shrinkToFit="1"/>
    </xf>
    <xf numFmtId="38" fontId="12" fillId="0" borderId="99" xfId="1" applyFont="1" applyFill="1" applyBorder="1" applyAlignment="1" applyProtection="1">
      <alignment horizontal="center" vertical="center"/>
    </xf>
    <xf numFmtId="38" fontId="12" fillId="0" borderId="98" xfId="1" applyFont="1" applyFill="1" applyBorder="1" applyAlignment="1" applyProtection="1">
      <alignment horizontal="center" vertical="center"/>
    </xf>
    <xf numFmtId="38" fontId="12" fillId="0" borderId="44" xfId="1" applyFont="1" applyFill="1" applyBorder="1" applyAlignment="1" applyProtection="1">
      <alignment vertical="center"/>
    </xf>
    <xf numFmtId="38" fontId="12" fillId="0" borderId="103" xfId="1" applyFont="1" applyFill="1" applyBorder="1" applyAlignment="1" applyProtection="1">
      <alignment vertical="center"/>
    </xf>
    <xf numFmtId="38" fontId="16" fillId="0" borderId="14" xfId="1" applyFont="1" applyFill="1" applyBorder="1" applyAlignment="1" applyProtection="1">
      <alignment vertical="center"/>
    </xf>
    <xf numFmtId="38" fontId="16" fillId="0" borderId="1" xfId="1" applyFont="1" applyFill="1" applyBorder="1" applyAlignment="1" applyProtection="1">
      <alignment vertical="center"/>
    </xf>
    <xf numFmtId="0" fontId="16" fillId="0" borderId="15" xfId="3" applyFont="1" applyBorder="1" applyAlignment="1" applyProtection="1">
      <alignment vertical="center"/>
    </xf>
    <xf numFmtId="0" fontId="16" fillId="0" borderId="7" xfId="3" applyFont="1" applyBorder="1" applyAlignment="1" applyProtection="1">
      <alignment vertical="center"/>
    </xf>
    <xf numFmtId="0" fontId="16" fillId="0" borderId="8" xfId="3" applyFont="1" applyBorder="1" applyAlignment="1" applyProtection="1">
      <alignment vertical="center"/>
    </xf>
    <xf numFmtId="0" fontId="16" fillId="0" borderId="2" xfId="3" applyFont="1" applyBorder="1" applyAlignment="1" applyProtection="1">
      <alignment vertical="center"/>
    </xf>
    <xf numFmtId="38" fontId="12" fillId="2" borderId="39" xfId="1" applyFont="1" applyFill="1" applyBorder="1" applyAlignment="1" applyProtection="1">
      <alignment horizontal="center" vertical="center" shrinkToFit="1"/>
      <protection locked="0"/>
    </xf>
    <xf numFmtId="38" fontId="12" fillId="2" borderId="38" xfId="1" applyFont="1" applyFill="1" applyBorder="1" applyAlignment="1" applyProtection="1">
      <alignment horizontal="center" vertical="center" shrinkToFit="1"/>
      <protection locked="0"/>
    </xf>
    <xf numFmtId="38" fontId="12" fillId="2" borderId="37" xfId="1" applyFont="1" applyFill="1" applyBorder="1" applyAlignment="1" applyProtection="1">
      <alignment horizontal="center" vertical="center" shrinkToFit="1"/>
      <protection locked="0"/>
    </xf>
    <xf numFmtId="38" fontId="12" fillId="2" borderId="94" xfId="1" applyFont="1" applyFill="1" applyBorder="1" applyAlignment="1" applyProtection="1">
      <alignment vertical="center"/>
      <protection locked="0"/>
    </xf>
    <xf numFmtId="38" fontId="12" fillId="2" borderId="93" xfId="1" applyFont="1" applyFill="1" applyBorder="1" applyAlignment="1" applyProtection="1">
      <alignment vertical="center"/>
      <protection locked="0"/>
    </xf>
    <xf numFmtId="38" fontId="12" fillId="2" borderId="93" xfId="1" applyFont="1" applyFill="1" applyBorder="1" applyAlignment="1" applyProtection="1">
      <alignment horizontal="right" vertical="center" shrinkToFit="1"/>
      <protection locked="0"/>
    </xf>
    <xf numFmtId="38" fontId="12" fillId="0" borderId="93" xfId="1" applyFont="1" applyFill="1" applyBorder="1" applyAlignment="1" applyProtection="1">
      <alignment horizontal="right" vertical="center" shrinkToFit="1"/>
    </xf>
    <xf numFmtId="38" fontId="12" fillId="0" borderId="92" xfId="1" applyFont="1" applyFill="1" applyBorder="1" applyAlignment="1" applyProtection="1">
      <alignment horizontal="right" vertical="center" shrinkToFit="1"/>
    </xf>
    <xf numFmtId="38" fontId="12" fillId="2" borderId="29" xfId="1" applyFont="1" applyFill="1" applyBorder="1" applyAlignment="1" applyProtection="1">
      <alignment horizontal="center" vertical="center" shrinkToFit="1"/>
      <protection locked="0"/>
    </xf>
    <xf numFmtId="38" fontId="12" fillId="2" borderId="28" xfId="1" applyFont="1" applyFill="1" applyBorder="1" applyAlignment="1" applyProtection="1">
      <alignment horizontal="center" vertical="center" shrinkToFit="1"/>
      <protection locked="0"/>
    </xf>
    <xf numFmtId="38" fontId="12" fillId="2" borderId="27" xfId="1" applyFont="1" applyFill="1" applyBorder="1" applyAlignment="1" applyProtection="1">
      <alignment horizontal="center" vertical="center" shrinkToFit="1"/>
      <protection locked="0"/>
    </xf>
    <xf numFmtId="38" fontId="12" fillId="0" borderId="96" xfId="1" applyFont="1" applyFill="1" applyBorder="1" applyAlignment="1" applyProtection="1">
      <alignment horizontal="right" vertical="center" shrinkToFit="1"/>
    </xf>
    <xf numFmtId="38" fontId="12" fillId="0" borderId="95" xfId="1" applyFont="1" applyFill="1" applyBorder="1" applyAlignment="1" applyProtection="1">
      <alignment horizontal="right" vertical="center" shrinkToFit="1"/>
    </xf>
    <xf numFmtId="38" fontId="12" fillId="0" borderId="14" xfId="1" applyFont="1" applyFill="1" applyBorder="1" applyAlignment="1" applyProtection="1">
      <alignment horizontal="right" vertical="center"/>
    </xf>
    <xf numFmtId="38" fontId="12" fillId="0" borderId="13" xfId="1" applyFont="1" applyFill="1" applyBorder="1" applyAlignment="1" applyProtection="1">
      <alignment horizontal="right" vertical="center"/>
    </xf>
    <xf numFmtId="38" fontId="12" fillId="0" borderId="1" xfId="1" applyFont="1" applyFill="1" applyBorder="1" applyAlignment="1" applyProtection="1">
      <alignment horizontal="right" vertical="center"/>
    </xf>
    <xf numFmtId="38" fontId="12" fillId="0" borderId="15" xfId="1" applyFont="1" applyFill="1" applyBorder="1" applyAlignment="1" applyProtection="1">
      <alignment horizontal="right" vertical="center"/>
    </xf>
    <xf numFmtId="38" fontId="12" fillId="0" borderId="0" xfId="1" applyFont="1" applyFill="1" applyBorder="1" applyAlignment="1" applyProtection="1">
      <alignment horizontal="right" vertical="center"/>
    </xf>
    <xf numFmtId="38" fontId="12" fillId="0" borderId="7" xfId="1" applyFont="1" applyFill="1" applyBorder="1" applyAlignment="1" applyProtection="1">
      <alignment horizontal="right" vertical="center"/>
    </xf>
    <xf numFmtId="38" fontId="12" fillId="0" borderId="8" xfId="1" applyFont="1" applyFill="1" applyBorder="1" applyAlignment="1" applyProtection="1">
      <alignment horizontal="right" vertical="center"/>
    </xf>
    <xf numFmtId="38" fontId="12" fillId="0" borderId="5" xfId="1" applyFont="1" applyFill="1" applyBorder="1" applyAlignment="1" applyProtection="1">
      <alignment horizontal="right" vertical="center"/>
    </xf>
    <xf numFmtId="38" fontId="12" fillId="0" borderId="2" xfId="1" applyFont="1" applyFill="1" applyBorder="1" applyAlignment="1" applyProtection="1">
      <alignment horizontal="right" vertical="center"/>
    </xf>
    <xf numFmtId="38" fontId="12" fillId="0" borderId="14" xfId="3" applyNumberFormat="1" applyFont="1" applyFill="1" applyBorder="1" applyAlignment="1" applyProtection="1">
      <alignment horizontal="right" vertical="center"/>
    </xf>
    <xf numFmtId="38" fontId="12" fillId="0" borderId="13" xfId="3" applyNumberFormat="1" applyFont="1" applyFill="1" applyBorder="1" applyAlignment="1" applyProtection="1">
      <alignment horizontal="right" vertical="center"/>
    </xf>
    <xf numFmtId="38" fontId="12" fillId="0" borderId="1" xfId="3" applyNumberFormat="1" applyFont="1" applyFill="1" applyBorder="1" applyAlignment="1" applyProtection="1">
      <alignment horizontal="right" vertical="center"/>
    </xf>
    <xf numFmtId="38" fontId="12" fillId="0" borderId="15" xfId="3" applyNumberFormat="1" applyFont="1" applyFill="1" applyBorder="1" applyAlignment="1" applyProtection="1">
      <alignment horizontal="right" vertical="center"/>
    </xf>
    <xf numFmtId="38" fontId="12" fillId="0" borderId="0" xfId="3" applyNumberFormat="1" applyFont="1" applyFill="1" applyBorder="1" applyAlignment="1" applyProtection="1">
      <alignment horizontal="right" vertical="center"/>
    </xf>
    <xf numFmtId="38" fontId="12" fillId="0" borderId="7" xfId="3" applyNumberFormat="1" applyFont="1" applyFill="1" applyBorder="1" applyAlignment="1" applyProtection="1">
      <alignment horizontal="right" vertical="center"/>
    </xf>
    <xf numFmtId="38" fontId="12" fillId="0" borderId="8" xfId="3" applyNumberFormat="1" applyFont="1" applyFill="1" applyBorder="1" applyAlignment="1" applyProtection="1">
      <alignment horizontal="right" vertical="center"/>
    </xf>
    <xf numFmtId="38" fontId="12" fillId="0" borderId="5" xfId="3" applyNumberFormat="1" applyFont="1" applyFill="1" applyBorder="1" applyAlignment="1" applyProtection="1">
      <alignment horizontal="right" vertical="center"/>
    </xf>
    <xf numFmtId="38" fontId="12" fillId="0" borderId="2" xfId="3" applyNumberFormat="1" applyFont="1" applyFill="1" applyBorder="1" applyAlignment="1" applyProtection="1">
      <alignment horizontal="right" vertical="center"/>
    </xf>
    <xf numFmtId="38" fontId="12" fillId="2" borderId="43" xfId="1" applyFont="1" applyFill="1" applyBorder="1" applyAlignment="1" applyProtection="1">
      <alignment horizontal="center" vertical="center" shrinkToFit="1"/>
      <protection locked="0"/>
    </xf>
    <xf numFmtId="38" fontId="12" fillId="2" borderId="42" xfId="1" applyFont="1" applyFill="1" applyBorder="1" applyAlignment="1" applyProtection="1">
      <alignment horizontal="center" vertical="center" shrinkToFit="1"/>
      <protection locked="0"/>
    </xf>
    <xf numFmtId="38" fontId="12" fillId="2" borderId="41" xfId="1" applyFont="1" applyFill="1" applyBorder="1" applyAlignment="1" applyProtection="1">
      <alignment horizontal="center" vertical="center" shrinkToFit="1"/>
      <protection locked="0"/>
    </xf>
    <xf numFmtId="38" fontId="12" fillId="0" borderId="24" xfId="1" applyFont="1" applyFill="1" applyBorder="1" applyAlignment="1" applyProtection="1">
      <alignment horizontal="center" vertical="center"/>
    </xf>
    <xf numFmtId="38" fontId="12" fillId="0" borderId="23" xfId="1" applyFont="1" applyFill="1" applyBorder="1" applyAlignment="1" applyProtection="1">
      <alignment horizontal="center" vertical="center"/>
    </xf>
    <xf numFmtId="38" fontId="12" fillId="0" borderId="22" xfId="1" applyFont="1" applyFill="1" applyBorder="1" applyAlignment="1" applyProtection="1">
      <alignment horizontal="center" vertical="center"/>
    </xf>
    <xf numFmtId="38" fontId="12" fillId="2" borderId="91" xfId="1" applyFont="1" applyFill="1" applyBorder="1" applyAlignment="1" applyProtection="1">
      <alignment vertical="center"/>
      <protection locked="0"/>
    </xf>
    <xf numFmtId="38" fontId="12" fillId="2" borderId="90" xfId="1" applyFont="1" applyFill="1" applyBorder="1" applyAlignment="1" applyProtection="1">
      <alignment vertical="center"/>
      <protection locked="0"/>
    </xf>
    <xf numFmtId="38" fontId="12" fillId="2" borderId="90" xfId="1" applyFont="1" applyFill="1" applyBorder="1" applyAlignment="1" applyProtection="1">
      <alignment horizontal="right" vertical="center" shrinkToFit="1"/>
      <protection locked="0"/>
    </xf>
    <xf numFmtId="38" fontId="12" fillId="0" borderId="90" xfId="1" applyFont="1" applyFill="1" applyBorder="1" applyAlignment="1" applyProtection="1">
      <alignment horizontal="right" vertical="center" shrinkToFit="1"/>
    </xf>
    <xf numFmtId="38" fontId="12" fillId="0" borderId="89" xfId="1" applyFont="1" applyFill="1" applyBorder="1" applyAlignment="1" applyProtection="1">
      <alignment horizontal="right" vertical="center" shrinkToFit="1"/>
    </xf>
    <xf numFmtId="0" fontId="12" fillId="0" borderId="24" xfId="3" applyFont="1" applyFill="1" applyBorder="1" applyAlignment="1" applyProtection="1">
      <alignment horizontal="center" vertical="center"/>
    </xf>
    <xf numFmtId="0" fontId="12" fillId="0" borderId="23" xfId="3" applyFont="1" applyFill="1" applyBorder="1" applyAlignment="1" applyProtection="1">
      <alignment horizontal="center" vertical="center"/>
    </xf>
    <xf numFmtId="0" fontId="12" fillId="0" borderId="22" xfId="3" applyFont="1" applyFill="1" applyBorder="1" applyAlignment="1" applyProtection="1">
      <alignment horizontal="center" vertical="center"/>
    </xf>
    <xf numFmtId="38" fontId="19" fillId="0" borderId="29" xfId="1" applyFont="1" applyFill="1" applyBorder="1" applyAlignment="1" applyProtection="1">
      <alignment horizontal="center" vertical="center" wrapText="1"/>
    </xf>
    <xf numFmtId="0" fontId="19" fillId="0" borderId="28" xfId="3" applyFont="1" applyBorder="1" applyAlignment="1" applyProtection="1">
      <alignment horizontal="center" vertical="center"/>
    </xf>
    <xf numFmtId="38" fontId="15" fillId="0" borderId="83" xfId="1" applyFont="1" applyFill="1" applyBorder="1" applyAlignment="1" applyProtection="1">
      <alignment horizontal="center" vertical="center" wrapText="1"/>
    </xf>
    <xf numFmtId="38" fontId="15" fillId="0" borderId="28" xfId="1" applyFont="1" applyFill="1" applyBorder="1" applyAlignment="1" applyProtection="1">
      <alignment horizontal="center" vertical="center" wrapText="1"/>
    </xf>
    <xf numFmtId="38" fontId="15" fillId="0" borderId="85" xfId="1" applyFont="1" applyFill="1" applyBorder="1" applyAlignment="1" applyProtection="1">
      <alignment horizontal="center" vertical="center" wrapText="1"/>
    </xf>
    <xf numFmtId="38" fontId="15" fillId="0" borderId="27" xfId="1" applyFont="1" applyFill="1" applyBorder="1" applyAlignment="1" applyProtection="1">
      <alignment horizontal="center" vertical="center" wrapText="1"/>
    </xf>
    <xf numFmtId="38" fontId="12" fillId="0" borderId="88" xfId="1" applyFont="1" applyFill="1" applyBorder="1" applyAlignment="1" applyProtection="1">
      <alignment horizontal="center" vertical="center"/>
    </xf>
    <xf numFmtId="38" fontId="12" fillId="0" borderId="87" xfId="1" applyFont="1" applyFill="1" applyBorder="1" applyAlignment="1" applyProtection="1">
      <alignment vertical="center"/>
    </xf>
    <xf numFmtId="38" fontId="12" fillId="0" borderId="86" xfId="1" applyFont="1" applyFill="1" applyBorder="1" applyAlignment="1" applyProtection="1">
      <alignment horizontal="right" vertical="center" shrinkToFit="1"/>
    </xf>
    <xf numFmtId="38" fontId="12" fillId="0" borderId="4" xfId="1" applyFont="1" applyFill="1" applyBorder="1" applyAlignment="1" applyProtection="1">
      <alignment horizontal="right" vertical="center" shrinkToFit="1"/>
    </xf>
    <xf numFmtId="38" fontId="12" fillId="2" borderId="97" xfId="1" applyFont="1" applyFill="1" applyBorder="1" applyAlignment="1" applyProtection="1">
      <alignment vertical="center"/>
      <protection locked="0"/>
    </xf>
    <xf numFmtId="38" fontId="12" fillId="2" borderId="96" xfId="1" applyFont="1" applyFill="1" applyBorder="1" applyAlignment="1" applyProtection="1">
      <alignment vertical="center"/>
      <protection locked="0"/>
    </xf>
    <xf numFmtId="38" fontId="12" fillId="2" borderId="96" xfId="1" applyFont="1" applyFill="1" applyBorder="1" applyAlignment="1" applyProtection="1">
      <alignment horizontal="right" vertical="center" shrinkToFit="1"/>
      <protection locked="0"/>
    </xf>
    <xf numFmtId="38" fontId="12" fillId="0" borderId="42" xfId="1" applyFont="1" applyFill="1" applyBorder="1" applyAlignment="1" applyProtection="1">
      <alignment vertical="center"/>
    </xf>
    <xf numFmtId="38" fontId="15" fillId="0" borderId="29" xfId="1" applyFont="1" applyFill="1" applyBorder="1" applyAlignment="1" applyProtection="1">
      <alignment horizontal="center" vertical="center" wrapText="1"/>
    </xf>
    <xf numFmtId="0" fontId="8" fillId="0" borderId="42" xfId="2" applyFont="1" applyBorder="1" applyAlignment="1">
      <alignment vertical="center"/>
    </xf>
    <xf numFmtId="38" fontId="12" fillId="0" borderId="42" xfId="1" applyFont="1" applyFill="1" applyBorder="1" applyAlignment="1" applyProtection="1">
      <alignment vertical="center" shrinkToFit="1"/>
    </xf>
    <xf numFmtId="0" fontId="15" fillId="0" borderId="28" xfId="3" applyFont="1" applyBorder="1" applyAlignment="1" applyProtection="1">
      <alignment horizontal="center" vertical="center"/>
    </xf>
    <xf numFmtId="38" fontId="12" fillId="2" borderId="42" xfId="1" applyFont="1" applyFill="1" applyBorder="1" applyAlignment="1" applyProtection="1">
      <alignment vertical="center"/>
      <protection locked="0"/>
    </xf>
    <xf numFmtId="0" fontId="12" fillId="0" borderId="42" xfId="3" applyFont="1" applyBorder="1" applyProtection="1">
      <protection locked="0"/>
    </xf>
    <xf numFmtId="38" fontId="10" fillId="0" borderId="78" xfId="1" applyFont="1" applyFill="1" applyBorder="1" applyAlignment="1" applyProtection="1">
      <alignment vertical="center" wrapText="1"/>
    </xf>
    <xf numFmtId="0" fontId="1" fillId="0" borderId="56" xfId="2" applyBorder="1" applyAlignment="1">
      <alignment vertical="center"/>
    </xf>
    <xf numFmtId="38" fontId="3" fillId="2" borderId="72" xfId="1" applyFont="1" applyFill="1" applyBorder="1" applyAlignment="1" applyProtection="1">
      <alignment vertical="center"/>
      <protection locked="0"/>
    </xf>
    <xf numFmtId="0" fontId="1" fillId="0" borderId="57" xfId="2" applyFont="1" applyBorder="1" applyAlignment="1" applyProtection="1">
      <alignment vertical="center"/>
      <protection locked="0"/>
    </xf>
    <xf numFmtId="38" fontId="12" fillId="0" borderId="14" xfId="1" applyFont="1" applyFill="1" applyBorder="1" applyAlignment="1" applyProtection="1">
      <alignment horizontal="center" vertical="center" wrapText="1"/>
    </xf>
    <xf numFmtId="38" fontId="19" fillId="0" borderId="13" xfId="1" applyFont="1" applyFill="1" applyBorder="1" applyAlignment="1" applyProtection="1">
      <alignment horizontal="center" vertical="center" wrapText="1"/>
    </xf>
    <xf numFmtId="38" fontId="19" fillId="0" borderId="1" xfId="1" applyFont="1" applyFill="1" applyBorder="1" applyAlignment="1" applyProtection="1">
      <alignment horizontal="center" vertical="center" wrapText="1"/>
    </xf>
    <xf numFmtId="0" fontId="12" fillId="0" borderId="13" xfId="3" applyFont="1" applyFill="1" applyBorder="1" applyProtection="1"/>
    <xf numFmtId="0" fontId="12" fillId="0" borderId="1" xfId="3" applyFont="1" applyFill="1" applyBorder="1" applyProtection="1"/>
    <xf numFmtId="38" fontId="17" fillId="0" borderId="53" xfId="1" applyFont="1" applyFill="1" applyBorder="1" applyAlignment="1" applyProtection="1">
      <alignment horizontal="center" vertical="center" wrapText="1"/>
    </xf>
    <xf numFmtId="38" fontId="17" fillId="0" borderId="52" xfId="1" applyFont="1" applyFill="1" applyBorder="1" applyAlignment="1" applyProtection="1">
      <alignment horizontal="center" vertical="center"/>
    </xf>
    <xf numFmtId="38" fontId="17" fillId="0" borderId="51" xfId="1" applyFont="1" applyFill="1" applyBorder="1" applyAlignment="1" applyProtection="1">
      <alignment horizontal="center" vertical="center"/>
    </xf>
    <xf numFmtId="38" fontId="12" fillId="0" borderId="32" xfId="1" applyFont="1" applyFill="1" applyBorder="1" applyAlignment="1" applyProtection="1">
      <alignment vertical="center"/>
    </xf>
    <xf numFmtId="38" fontId="17" fillId="0" borderId="32" xfId="1" applyFont="1" applyFill="1" applyBorder="1" applyAlignment="1" applyProtection="1">
      <alignment horizontal="right" vertical="center" shrinkToFit="1"/>
    </xf>
    <xf numFmtId="38" fontId="10" fillId="0" borderId="78" xfId="1" applyFont="1" applyFill="1" applyBorder="1" applyAlignment="1" applyProtection="1">
      <alignment vertical="center"/>
    </xf>
    <xf numFmtId="0" fontId="20" fillId="0" borderId="77" xfId="3" applyFont="1" applyFill="1" applyBorder="1" applyAlignment="1" applyProtection="1">
      <alignment vertical="center"/>
    </xf>
    <xf numFmtId="40" fontId="3" fillId="2" borderId="45" xfId="1" applyNumberFormat="1" applyFont="1" applyFill="1" applyBorder="1" applyAlignment="1" applyProtection="1">
      <alignment vertical="center"/>
      <protection locked="0"/>
    </xf>
    <xf numFmtId="0" fontId="3" fillId="2" borderId="45" xfId="3" applyFont="1" applyFill="1" applyBorder="1" applyAlignment="1" applyProtection="1">
      <alignment vertical="center"/>
      <protection locked="0"/>
    </xf>
    <xf numFmtId="38" fontId="12" fillId="0" borderId="11" xfId="1" applyFont="1" applyFill="1" applyBorder="1" applyAlignment="1" applyProtection="1">
      <alignment horizontal="center" vertical="center"/>
    </xf>
    <xf numFmtId="38" fontId="12" fillId="0" borderId="10" xfId="1" applyFont="1" applyFill="1" applyBorder="1" applyAlignment="1" applyProtection="1">
      <alignment horizontal="center" vertical="center"/>
    </xf>
    <xf numFmtId="38" fontId="12" fillId="0" borderId="12" xfId="1" applyFont="1" applyFill="1" applyBorder="1" applyAlignment="1" applyProtection="1">
      <alignment horizontal="center" vertical="center"/>
    </xf>
    <xf numFmtId="38" fontId="12" fillId="0" borderId="17" xfId="1" applyFont="1" applyFill="1" applyBorder="1" applyAlignment="1" applyProtection="1">
      <alignment horizontal="center" vertical="center"/>
    </xf>
    <xf numFmtId="38" fontId="16" fillId="0" borderId="21" xfId="1" applyFont="1" applyFill="1" applyBorder="1" applyAlignment="1" applyProtection="1">
      <alignment horizontal="center" vertical="center"/>
    </xf>
    <xf numFmtId="38" fontId="16" fillId="0" borderId="56" xfId="1" applyFont="1" applyFill="1" applyBorder="1" applyAlignment="1" applyProtection="1">
      <alignment horizontal="center" vertical="center"/>
    </xf>
    <xf numFmtId="38" fontId="12" fillId="0" borderId="55" xfId="1" applyFont="1" applyFill="1" applyBorder="1" applyAlignment="1" applyProtection="1">
      <alignment horizontal="center" vertical="center"/>
    </xf>
    <xf numFmtId="38" fontId="12" fillId="0" borderId="20" xfId="1" applyFont="1" applyFill="1" applyBorder="1" applyAlignment="1" applyProtection="1">
      <alignment horizontal="center" vertical="center"/>
    </xf>
    <xf numFmtId="38" fontId="12" fillId="0" borderId="54" xfId="1" applyFont="1" applyFill="1" applyBorder="1" applyAlignment="1" applyProtection="1">
      <alignment horizontal="center" vertical="center"/>
    </xf>
    <xf numFmtId="38" fontId="12" fillId="0" borderId="80" xfId="1" applyFont="1" applyFill="1" applyBorder="1" applyAlignment="1" applyProtection="1">
      <alignment vertical="center"/>
    </xf>
    <xf numFmtId="38" fontId="12" fillId="0" borderId="0" xfId="1" applyFont="1" applyFill="1" applyBorder="1" applyAlignment="1" applyProtection="1">
      <alignment vertical="center"/>
    </xf>
    <xf numFmtId="38" fontId="12" fillId="0" borderId="21" xfId="1" applyFont="1" applyFill="1" applyBorder="1" applyAlignment="1" applyProtection="1">
      <alignment horizontal="center" vertical="center"/>
    </xf>
    <xf numFmtId="38" fontId="12" fillId="0" borderId="25" xfId="1" applyFont="1" applyFill="1" applyBorder="1" applyAlignment="1" applyProtection="1">
      <alignment horizontal="center" vertical="center"/>
    </xf>
    <xf numFmtId="38" fontId="12" fillId="0" borderId="15" xfId="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38" fontId="12" fillId="4" borderId="75" xfId="1" applyFont="1" applyFill="1" applyBorder="1" applyAlignment="1" applyProtection="1">
      <alignment horizontal="center" vertical="center"/>
    </xf>
    <xf numFmtId="38" fontId="12" fillId="4" borderId="18" xfId="1" applyFont="1" applyFill="1" applyBorder="1" applyAlignment="1" applyProtection="1">
      <alignment horizontal="center" vertical="center"/>
    </xf>
    <xf numFmtId="38" fontId="12" fillId="4" borderId="69" xfId="1" applyFont="1" applyFill="1" applyBorder="1" applyAlignment="1" applyProtection="1">
      <alignment horizontal="center" vertical="center"/>
    </xf>
    <xf numFmtId="38" fontId="12" fillId="4" borderId="68" xfId="1" applyFont="1" applyFill="1" applyBorder="1" applyAlignment="1" applyProtection="1">
      <alignment horizontal="center" vertical="center"/>
    </xf>
    <xf numFmtId="38" fontId="12" fillId="0" borderId="75" xfId="1" applyFont="1" applyFill="1" applyBorder="1" applyAlignment="1" applyProtection="1">
      <alignment horizontal="center" vertical="center"/>
    </xf>
    <xf numFmtId="38" fontId="12" fillId="0" borderId="18" xfId="1" applyFont="1" applyFill="1" applyBorder="1" applyAlignment="1" applyProtection="1">
      <alignment horizontal="center" vertical="center"/>
    </xf>
    <xf numFmtId="38" fontId="12" fillId="0" borderId="69" xfId="1" applyFont="1" applyFill="1" applyBorder="1" applyAlignment="1" applyProtection="1">
      <alignment horizontal="center" vertical="center"/>
    </xf>
    <xf numFmtId="38" fontId="12" fillId="0" borderId="68" xfId="1" applyFont="1" applyFill="1" applyBorder="1" applyAlignment="1" applyProtection="1">
      <alignment horizontal="center" vertical="center"/>
    </xf>
    <xf numFmtId="38" fontId="12" fillId="0" borderId="74" xfId="1" applyFont="1" applyFill="1" applyBorder="1" applyAlignment="1" applyProtection="1">
      <alignment horizontal="center" vertical="center"/>
    </xf>
    <xf numFmtId="38" fontId="12" fillId="0" borderId="73" xfId="1" applyFont="1" applyFill="1" applyBorder="1" applyAlignment="1" applyProtection="1">
      <alignment horizontal="center" vertical="center"/>
    </xf>
    <xf numFmtId="38" fontId="12" fillId="0" borderId="66" xfId="1" applyFont="1" applyFill="1" applyBorder="1" applyAlignment="1" applyProtection="1">
      <alignment horizontal="center" vertical="center"/>
    </xf>
    <xf numFmtId="38" fontId="12" fillId="0" borderId="65" xfId="1" applyFont="1" applyFill="1" applyBorder="1" applyAlignment="1" applyProtection="1">
      <alignment horizontal="center" vertical="center"/>
    </xf>
    <xf numFmtId="38" fontId="12" fillId="0" borderId="71" xfId="1" applyFont="1" applyFill="1" applyBorder="1" applyAlignment="1" applyProtection="1">
      <alignment horizontal="center" vertical="center"/>
    </xf>
    <xf numFmtId="40" fontId="12" fillId="0" borderId="71" xfId="1" applyNumberFormat="1" applyFont="1" applyFill="1" applyBorder="1" applyAlignment="1" applyProtection="1">
      <alignment horizontal="center" vertical="center"/>
    </xf>
    <xf numFmtId="38" fontId="12" fillId="0" borderId="7" xfId="1" applyFont="1" applyFill="1" applyBorder="1" applyAlignment="1" applyProtection="1">
      <alignment horizontal="center" vertical="center"/>
    </xf>
    <xf numFmtId="38" fontId="17" fillId="0" borderId="52" xfId="1" applyFont="1" applyFill="1" applyBorder="1" applyAlignment="1" applyProtection="1">
      <alignment horizontal="center" vertical="center" wrapText="1"/>
    </xf>
    <xf numFmtId="38" fontId="17" fillId="0" borderId="51" xfId="1" applyFont="1" applyFill="1" applyBorder="1" applyAlignment="1" applyProtection="1">
      <alignment horizontal="center" vertical="center" wrapText="1"/>
    </xf>
    <xf numFmtId="38" fontId="17" fillId="0" borderId="50" xfId="1" applyFont="1" applyFill="1" applyBorder="1" applyAlignment="1" applyProtection="1">
      <alignment horizontal="center" vertical="center" wrapText="1"/>
    </xf>
    <xf numFmtId="38" fontId="17" fillId="0" borderId="0" xfId="1" applyFont="1" applyFill="1" applyBorder="1" applyAlignment="1" applyProtection="1">
      <alignment horizontal="center" vertical="center" wrapText="1"/>
    </xf>
    <xf numFmtId="38" fontId="17" fillId="0" borderId="49" xfId="1" applyFont="1" applyFill="1" applyBorder="1" applyAlignment="1" applyProtection="1">
      <alignment horizontal="center" vertical="center" wrapText="1"/>
    </xf>
    <xf numFmtId="40" fontId="12" fillId="0" borderId="66" xfId="1" applyNumberFormat="1" applyFont="1" applyFill="1" applyBorder="1" applyAlignment="1" applyProtection="1">
      <alignment horizontal="center" vertical="center"/>
    </xf>
    <xf numFmtId="40" fontId="12" fillId="0" borderId="65" xfId="1" applyNumberFormat="1" applyFont="1" applyFill="1" applyBorder="1" applyAlignment="1" applyProtection="1">
      <alignment horizontal="center" vertical="center"/>
    </xf>
    <xf numFmtId="38" fontId="12" fillId="0" borderId="60" xfId="1" applyFont="1" applyFill="1" applyBorder="1" applyAlignment="1" applyProtection="1">
      <alignment horizontal="center" vertical="center"/>
    </xf>
    <xf numFmtId="38" fontId="12" fillId="0" borderId="63" xfId="1" applyFont="1" applyFill="1" applyBorder="1" applyAlignment="1" applyProtection="1">
      <alignment horizontal="center" vertical="center"/>
    </xf>
    <xf numFmtId="38" fontId="12" fillId="4" borderId="61" xfId="1" applyFont="1" applyFill="1" applyBorder="1" applyAlignment="1" applyProtection="1">
      <alignment horizontal="center" vertical="center"/>
    </xf>
    <xf numFmtId="38" fontId="12" fillId="4" borderId="60" xfId="1" applyFont="1" applyFill="1" applyBorder="1" applyAlignment="1" applyProtection="1">
      <alignment horizontal="center" vertical="center"/>
    </xf>
    <xf numFmtId="38" fontId="12" fillId="0" borderId="61" xfId="1" applyFont="1" applyFill="1" applyBorder="1" applyAlignment="1" applyProtection="1">
      <alignment horizontal="center" vertical="center"/>
    </xf>
    <xf numFmtId="40" fontId="12" fillId="0" borderId="67" xfId="1" applyNumberFormat="1" applyFont="1" applyFill="1" applyBorder="1" applyAlignment="1" applyProtection="1">
      <alignment horizontal="center" vertical="center"/>
    </xf>
    <xf numFmtId="40" fontId="12" fillId="0" borderId="66" xfId="1" applyNumberFormat="1" applyFont="1" applyFill="1" applyBorder="1" applyAlignment="1" applyProtection="1">
      <alignment horizontal="center" vertical="center" shrinkToFit="1"/>
    </xf>
    <xf numFmtId="40" fontId="12" fillId="0" borderId="65" xfId="1" applyNumberFormat="1" applyFont="1" applyFill="1" applyBorder="1" applyAlignment="1" applyProtection="1">
      <alignment horizontal="center" vertical="center" shrinkToFit="1"/>
    </xf>
  </cellXfs>
  <cellStyles count="5">
    <cellStyle name="桁区切り 2" xfId="1"/>
    <cellStyle name="標準" xfId="0" builtinId="0"/>
    <cellStyle name="標準 2" xfId="2"/>
    <cellStyle name="標準 3" xfId="4"/>
    <cellStyle name="標準_00-1_kariire_sannsyutu" xfId="3"/>
  </cellStyles>
  <dxfs count="4">
    <dxf>
      <font>
        <condense val="0"/>
        <extend val="0"/>
        <color indexed="9"/>
      </font>
      <fill>
        <patternFill>
          <bgColor indexed="10"/>
        </patternFill>
      </fill>
    </dxf>
    <dxf>
      <font>
        <condense val="0"/>
        <extend val="0"/>
        <color indexed="9"/>
      </font>
    </dxf>
    <dxf>
      <fill>
        <patternFill>
          <bgColor indexed="45"/>
        </patternFill>
      </fill>
    </dxf>
    <dxf>
      <fill>
        <patternFill>
          <bgColor rgb="FFFF99FF"/>
        </patternFill>
      </fill>
    </dxf>
  </dxfs>
  <tableStyles count="0" defaultTableStyle="TableStyleMedium9" defaultPivotStyle="PivotStyleLight16"/>
  <colors>
    <mruColors>
      <color rgb="FFCCFFCC"/>
      <color rgb="FFCCE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Zeros="0" tabSelected="1" zoomScaleNormal="100" zoomScaleSheetLayoutView="100" workbookViewId="0">
      <selection activeCell="R4" sqref="R4:W4"/>
    </sheetView>
  </sheetViews>
  <sheetFormatPr defaultColWidth="9" defaultRowHeight="13.2" x14ac:dyDescent="0.2"/>
  <cols>
    <col min="1" max="24" width="4" style="1" customWidth="1"/>
    <col min="25" max="25" width="37.21875" style="1" customWidth="1"/>
    <col min="26" max="26" width="13.88671875" style="1" customWidth="1"/>
    <col min="27" max="30" width="9.6640625" style="1" customWidth="1"/>
    <col min="31" max="35" width="11.33203125" style="1" customWidth="1"/>
    <col min="36" max="16384" width="9" style="1"/>
  </cols>
  <sheetData>
    <row r="1" spans="1:33" ht="16.8" thickBot="1"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0"/>
      <c r="Z1" s="100"/>
      <c r="AA1" s="100"/>
      <c r="AB1" s="100"/>
      <c r="AC1" s="100"/>
      <c r="AD1" s="100"/>
      <c r="AE1" s="100"/>
      <c r="AF1" s="100"/>
      <c r="AG1" s="100"/>
    </row>
    <row r="2" spans="1:33" ht="17.100000000000001" customHeight="1" thickTop="1" x14ac:dyDescent="0.2">
      <c r="A2" s="99" t="s">
        <v>108</v>
      </c>
      <c r="P2" s="110"/>
      <c r="Q2" s="110"/>
      <c r="R2" s="108"/>
      <c r="S2" s="108"/>
      <c r="T2" s="108"/>
      <c r="U2" s="109"/>
      <c r="V2" s="109"/>
      <c r="W2" s="109"/>
      <c r="Y2" s="157" t="s">
        <v>107</v>
      </c>
      <c r="Z2" s="158"/>
      <c r="AA2" s="158"/>
      <c r="AB2" s="159"/>
    </row>
    <row r="3" spans="1:33" ht="9.75" customHeight="1" thickBot="1" x14ac:dyDescent="0.25">
      <c r="A3" s="99"/>
      <c r="P3" s="110"/>
      <c r="Q3" s="110"/>
      <c r="R3" s="111"/>
      <c r="S3" s="111"/>
      <c r="T3" s="111"/>
      <c r="U3" s="112"/>
      <c r="V3" s="112"/>
      <c r="W3" s="112"/>
      <c r="Y3" s="160"/>
      <c r="Z3" s="161"/>
      <c r="AA3" s="161"/>
      <c r="AB3" s="162"/>
    </row>
    <row r="4" spans="1:33" s="101" customFormat="1" ht="17.100000000000001" customHeight="1" thickTop="1" x14ac:dyDescent="0.2">
      <c r="P4" s="113"/>
      <c r="Q4" s="113"/>
      <c r="R4" s="114"/>
      <c r="S4" s="114"/>
      <c r="T4" s="114"/>
      <c r="U4" s="115"/>
      <c r="V4" s="115"/>
      <c r="W4" s="115"/>
      <c r="Y4" s="163" t="s">
        <v>106</v>
      </c>
      <c r="Z4" s="163"/>
      <c r="AA4" s="163"/>
      <c r="AB4" s="163"/>
    </row>
    <row r="5" spans="1:33" ht="6.75" customHeight="1" thickBot="1" x14ac:dyDescent="0.25">
      <c r="A5" s="3"/>
      <c r="Y5" s="164"/>
      <c r="Z5" s="164"/>
      <c r="AA5" s="164"/>
      <c r="AB5" s="164"/>
    </row>
    <row r="6" spans="1:33" ht="18" customHeight="1" thickBot="1" x14ac:dyDescent="0.25">
      <c r="A6" s="98" t="s">
        <v>105</v>
      </c>
      <c r="W6" s="97"/>
      <c r="Y6" s="24" t="s">
        <v>104</v>
      </c>
      <c r="Z6" s="6"/>
      <c r="AA6" s="96" t="s">
        <v>5</v>
      </c>
    </row>
    <row r="7" spans="1:33" s="15" customFormat="1" ht="3.75" customHeight="1" thickBot="1" x14ac:dyDescent="0.25">
      <c r="O7" s="52"/>
      <c r="P7" s="52"/>
      <c r="Q7" s="52"/>
      <c r="R7" s="52"/>
      <c r="S7" s="52"/>
      <c r="T7" s="42"/>
      <c r="U7" s="42"/>
      <c r="V7" s="42"/>
      <c r="AA7" s="5"/>
    </row>
    <row r="8" spans="1:33" s="15" customFormat="1" ht="23.25" customHeight="1" thickBot="1" x14ac:dyDescent="0.25">
      <c r="A8" s="171" t="s">
        <v>103</v>
      </c>
      <c r="B8" s="172"/>
      <c r="C8" s="172"/>
      <c r="D8" s="172"/>
      <c r="E8" s="172"/>
      <c r="F8" s="172"/>
      <c r="G8" s="172"/>
      <c r="H8" s="172"/>
      <c r="I8" s="173"/>
      <c r="J8" s="135" t="s">
        <v>44</v>
      </c>
      <c r="K8" s="136"/>
      <c r="L8" s="136"/>
      <c r="M8" s="137"/>
      <c r="N8" s="135" t="s">
        <v>102</v>
      </c>
      <c r="O8" s="136"/>
      <c r="P8" s="136"/>
      <c r="Q8" s="137"/>
      <c r="S8" s="139" t="s">
        <v>101</v>
      </c>
      <c r="T8" s="140"/>
      <c r="U8" s="140"/>
      <c r="V8" s="140"/>
      <c r="W8" s="141"/>
      <c r="AA8" s="5"/>
    </row>
    <row r="9" spans="1:33" s="15" customFormat="1" ht="15.9" customHeight="1" thickBot="1" x14ac:dyDescent="0.25">
      <c r="A9" s="84">
        <v>1</v>
      </c>
      <c r="B9" s="87" t="s">
        <v>100</v>
      </c>
      <c r="C9" s="87"/>
      <c r="D9" s="87"/>
      <c r="E9" s="87"/>
      <c r="F9" s="87"/>
      <c r="G9" s="87"/>
      <c r="H9" s="87"/>
      <c r="I9" s="86"/>
      <c r="J9" s="138">
        <f>Z10</f>
        <v>0</v>
      </c>
      <c r="K9" s="138"/>
      <c r="L9" s="138"/>
      <c r="M9" s="138"/>
      <c r="N9" s="138">
        <f>J27</f>
        <v>0</v>
      </c>
      <c r="O9" s="138"/>
      <c r="P9" s="138"/>
      <c r="Q9" s="138"/>
      <c r="S9" s="142"/>
      <c r="T9" s="143"/>
      <c r="U9" s="143"/>
      <c r="V9" s="143"/>
      <c r="W9" s="144"/>
      <c r="Y9" s="95" t="s">
        <v>99</v>
      </c>
      <c r="Z9" s="94" t="s">
        <v>98</v>
      </c>
      <c r="AA9" s="5"/>
    </row>
    <row r="10" spans="1:33" s="15" customFormat="1" ht="15.9" customHeight="1" thickBot="1" x14ac:dyDescent="0.25">
      <c r="A10" s="90">
        <v>2</v>
      </c>
      <c r="B10" s="92" t="s">
        <v>97</v>
      </c>
      <c r="C10" s="92"/>
      <c r="D10" s="92"/>
      <c r="E10" s="92"/>
      <c r="F10" s="92"/>
      <c r="G10" s="92"/>
      <c r="H10" s="92"/>
      <c r="I10" s="91"/>
      <c r="J10" s="138">
        <f>Z11</f>
        <v>0</v>
      </c>
      <c r="K10" s="138"/>
      <c r="L10" s="138"/>
      <c r="M10" s="138"/>
      <c r="N10" s="138">
        <f>L22</f>
        <v>0</v>
      </c>
      <c r="O10" s="138"/>
      <c r="P10" s="138"/>
      <c r="Q10" s="138"/>
      <c r="S10" s="165">
        <f>SUM(T38,T54)</f>
        <v>0</v>
      </c>
      <c r="T10" s="166"/>
      <c r="U10" s="166"/>
      <c r="V10" s="166"/>
      <c r="W10" s="167"/>
      <c r="Y10" s="24" t="s">
        <v>96</v>
      </c>
      <c r="Z10" s="6"/>
      <c r="AA10" s="5"/>
    </row>
    <row r="11" spans="1:33" s="15" customFormat="1" ht="15.9" customHeight="1" thickBot="1" x14ac:dyDescent="0.25">
      <c r="A11" s="93">
        <v>3</v>
      </c>
      <c r="B11" s="92" t="s">
        <v>95</v>
      </c>
      <c r="C11" s="92"/>
      <c r="D11" s="92"/>
      <c r="E11" s="92"/>
      <c r="F11" s="92"/>
      <c r="G11" s="92"/>
      <c r="H11" s="92"/>
      <c r="I11" s="91"/>
      <c r="J11" s="138">
        <f>SUM(J12:M13)</f>
        <v>0</v>
      </c>
      <c r="K11" s="138"/>
      <c r="L11" s="138"/>
      <c r="M11" s="138"/>
      <c r="N11" s="138">
        <f>SUM(N12:Q13)</f>
        <v>0</v>
      </c>
      <c r="O11" s="138"/>
      <c r="P11" s="138"/>
      <c r="Q11" s="138"/>
      <c r="S11" s="168"/>
      <c r="T11" s="169"/>
      <c r="U11" s="169"/>
      <c r="V11" s="169"/>
      <c r="W11" s="170"/>
      <c r="Y11" s="24" t="s">
        <v>94</v>
      </c>
      <c r="Z11" s="6"/>
      <c r="AA11" s="5"/>
    </row>
    <row r="12" spans="1:33" s="15" customFormat="1" ht="15.9" customHeight="1" thickBot="1" x14ac:dyDescent="0.25">
      <c r="A12" s="90"/>
      <c r="B12" s="29" t="s">
        <v>93</v>
      </c>
      <c r="C12" s="29"/>
      <c r="D12" s="29"/>
      <c r="E12" s="29"/>
      <c r="F12" s="29"/>
      <c r="G12" s="29"/>
      <c r="H12" s="29"/>
      <c r="I12" s="58"/>
      <c r="J12" s="174">
        <f>Z12</f>
        <v>0</v>
      </c>
      <c r="K12" s="174"/>
      <c r="L12" s="174"/>
      <c r="M12" s="174"/>
      <c r="N12" s="174">
        <f>P22</f>
        <v>0</v>
      </c>
      <c r="O12" s="174"/>
      <c r="P12" s="174"/>
      <c r="Q12" s="174"/>
      <c r="Y12" s="24" t="s">
        <v>92</v>
      </c>
      <c r="Z12" s="6"/>
      <c r="AA12" s="5"/>
    </row>
    <row r="13" spans="1:33" s="15" customFormat="1" ht="15.9" customHeight="1" thickBot="1" x14ac:dyDescent="0.25">
      <c r="A13" s="90"/>
      <c r="B13" s="89" t="s">
        <v>91</v>
      </c>
      <c r="C13" s="89"/>
      <c r="D13" s="89"/>
      <c r="E13" s="89"/>
      <c r="F13" s="89"/>
      <c r="G13" s="89"/>
      <c r="H13" s="89"/>
      <c r="I13" s="88"/>
      <c r="J13" s="185">
        <f>Z13</f>
        <v>0</v>
      </c>
      <c r="K13" s="185"/>
      <c r="L13" s="185"/>
      <c r="M13" s="185"/>
      <c r="N13" s="185">
        <f>T22</f>
        <v>0</v>
      </c>
      <c r="O13" s="185"/>
      <c r="P13" s="185"/>
      <c r="Q13" s="185"/>
      <c r="Y13" s="24" t="s">
        <v>90</v>
      </c>
      <c r="Z13" s="6"/>
      <c r="AA13" s="5"/>
    </row>
    <row r="14" spans="1:33" s="15" customFormat="1" ht="15.9" customHeight="1" thickBot="1" x14ac:dyDescent="0.25">
      <c r="A14" s="84">
        <v>4</v>
      </c>
      <c r="B14" s="87" t="s">
        <v>89</v>
      </c>
      <c r="C14" s="87"/>
      <c r="D14" s="87"/>
      <c r="E14" s="87"/>
      <c r="F14" s="87"/>
      <c r="G14" s="87"/>
      <c r="H14" s="87"/>
      <c r="I14" s="86"/>
      <c r="J14" s="138">
        <f>Z14</f>
        <v>0</v>
      </c>
      <c r="K14" s="138"/>
      <c r="L14" s="138"/>
      <c r="M14" s="138"/>
      <c r="N14" s="138">
        <f>ROUNDDOWN((N9+N10+N13)*0.05,0)</f>
        <v>0</v>
      </c>
      <c r="O14" s="138"/>
      <c r="P14" s="138"/>
      <c r="Q14" s="138"/>
      <c r="Y14" s="24" t="s">
        <v>88</v>
      </c>
      <c r="Z14" s="85"/>
      <c r="AA14" s="5"/>
    </row>
    <row r="15" spans="1:33" s="15" customFormat="1" ht="15.9" customHeight="1" thickBot="1" x14ac:dyDescent="0.25">
      <c r="A15" s="84">
        <v>5</v>
      </c>
      <c r="B15" s="83" t="s">
        <v>87</v>
      </c>
      <c r="C15" s="83"/>
      <c r="D15" s="83"/>
      <c r="E15" s="83"/>
      <c r="F15" s="83"/>
      <c r="G15" s="83"/>
      <c r="H15" s="83"/>
      <c r="I15" s="82"/>
      <c r="J15" s="175">
        <f>Z15</f>
        <v>0</v>
      </c>
      <c r="K15" s="175"/>
      <c r="L15" s="175"/>
      <c r="M15" s="175"/>
      <c r="N15" s="176"/>
      <c r="O15" s="176"/>
      <c r="P15" s="176"/>
      <c r="Q15" s="176"/>
      <c r="Y15" s="24" t="s">
        <v>86</v>
      </c>
      <c r="Z15" s="6"/>
      <c r="AA15" s="5"/>
    </row>
    <row r="16" spans="1:33" s="15" customFormat="1" ht="11.25" customHeight="1" thickTop="1" x14ac:dyDescent="0.15">
      <c r="A16" s="145" t="s">
        <v>73</v>
      </c>
      <c r="B16" s="146"/>
      <c r="C16" s="146"/>
      <c r="D16" s="146"/>
      <c r="E16" s="146"/>
      <c r="F16" s="146"/>
      <c r="G16" s="146"/>
      <c r="H16" s="146"/>
      <c r="I16" s="147"/>
      <c r="J16" s="151" t="s">
        <v>85</v>
      </c>
      <c r="K16" s="152"/>
      <c r="L16" s="152"/>
      <c r="M16" s="153"/>
      <c r="N16" s="151" t="s">
        <v>84</v>
      </c>
      <c r="O16" s="152"/>
      <c r="P16" s="152"/>
      <c r="Q16" s="153"/>
      <c r="AA16" s="5"/>
    </row>
    <row r="17" spans="1:29" s="15" customFormat="1" ht="18" customHeight="1" thickBot="1" x14ac:dyDescent="0.25">
      <c r="A17" s="148"/>
      <c r="B17" s="149"/>
      <c r="C17" s="149"/>
      <c r="D17" s="149"/>
      <c r="E17" s="149"/>
      <c r="F17" s="149"/>
      <c r="G17" s="149"/>
      <c r="H17" s="149"/>
      <c r="I17" s="150"/>
      <c r="J17" s="154">
        <f>J9+J10+J11+J14+J15</f>
        <v>0</v>
      </c>
      <c r="K17" s="155"/>
      <c r="L17" s="155"/>
      <c r="M17" s="156"/>
      <c r="N17" s="186">
        <f>N9+N10+N11+N14</f>
        <v>0</v>
      </c>
      <c r="O17" s="186"/>
      <c r="P17" s="186"/>
      <c r="Q17" s="186"/>
      <c r="AA17" s="5"/>
    </row>
    <row r="18" spans="1:29" s="15" customFormat="1" ht="7.5" customHeight="1" thickTop="1" x14ac:dyDescent="0.2">
      <c r="AA18" s="5"/>
    </row>
    <row r="19" spans="1:29" s="15" customFormat="1" ht="14.4" x14ac:dyDescent="0.15">
      <c r="A19" s="49" t="s">
        <v>83</v>
      </c>
      <c r="U19" s="27"/>
      <c r="AA19" s="5"/>
    </row>
    <row r="20" spans="1:29" s="15" customFormat="1" ht="15.9" customHeight="1" x14ac:dyDescent="0.2">
      <c r="A20" s="145" t="s">
        <v>82</v>
      </c>
      <c r="B20" s="146"/>
      <c r="C20" s="146"/>
      <c r="D20" s="146"/>
      <c r="E20" s="179"/>
      <c r="F20" s="177" t="s">
        <v>81</v>
      </c>
      <c r="G20" s="177"/>
      <c r="H20" s="177"/>
      <c r="I20" s="177"/>
      <c r="J20" s="177"/>
      <c r="K20" s="178"/>
      <c r="L20" s="145" t="s">
        <v>80</v>
      </c>
      <c r="M20" s="146"/>
      <c r="N20" s="146"/>
      <c r="O20" s="179"/>
      <c r="P20" s="145" t="s">
        <v>79</v>
      </c>
      <c r="Q20" s="146"/>
      <c r="R20" s="146"/>
      <c r="S20" s="179"/>
      <c r="T20" s="145" t="s">
        <v>78</v>
      </c>
      <c r="U20" s="146"/>
      <c r="V20" s="146"/>
      <c r="W20" s="179"/>
      <c r="AA20" s="5"/>
    </row>
    <row r="21" spans="1:29" s="15" customFormat="1" ht="15.9" customHeight="1" x14ac:dyDescent="0.2">
      <c r="A21" s="148"/>
      <c r="B21" s="149"/>
      <c r="C21" s="149"/>
      <c r="D21" s="149"/>
      <c r="E21" s="180"/>
      <c r="F21" s="181" t="s">
        <v>77</v>
      </c>
      <c r="G21" s="182"/>
      <c r="H21" s="183" t="s">
        <v>76</v>
      </c>
      <c r="I21" s="183"/>
      <c r="J21" s="183" t="s">
        <v>75</v>
      </c>
      <c r="K21" s="184"/>
      <c r="L21" s="148"/>
      <c r="M21" s="149"/>
      <c r="N21" s="149"/>
      <c r="O21" s="180"/>
      <c r="P21" s="148"/>
      <c r="Q21" s="149"/>
      <c r="R21" s="149"/>
      <c r="S21" s="180"/>
      <c r="T21" s="148"/>
      <c r="U21" s="149"/>
      <c r="V21" s="149"/>
      <c r="W21" s="180"/>
      <c r="AA21" s="5"/>
    </row>
    <row r="22" spans="1:29" s="15" customFormat="1" ht="15.9" customHeight="1" x14ac:dyDescent="0.2">
      <c r="A22" s="201"/>
      <c r="B22" s="202"/>
      <c r="C22" s="202"/>
      <c r="D22" s="202"/>
      <c r="E22" s="203"/>
      <c r="F22" s="248"/>
      <c r="G22" s="249"/>
      <c r="H22" s="250"/>
      <c r="I22" s="250"/>
      <c r="J22" s="204">
        <f>F22*H22</f>
        <v>0</v>
      </c>
      <c r="K22" s="205"/>
      <c r="L22" s="206">
        <f>J10</f>
        <v>0</v>
      </c>
      <c r="M22" s="207"/>
      <c r="N22" s="207"/>
      <c r="O22" s="208"/>
      <c r="P22" s="215">
        <f>J12</f>
        <v>0</v>
      </c>
      <c r="Q22" s="216"/>
      <c r="R22" s="216"/>
      <c r="S22" s="217"/>
      <c r="T22" s="215">
        <f>J13</f>
        <v>0</v>
      </c>
      <c r="U22" s="216"/>
      <c r="V22" s="216"/>
      <c r="W22" s="217"/>
      <c r="Y22" s="187" t="s">
        <v>74</v>
      </c>
      <c r="Z22" s="188"/>
      <c r="AA22" s="5"/>
    </row>
    <row r="23" spans="1:29" s="15" customFormat="1" ht="15.9" customHeight="1" x14ac:dyDescent="0.2">
      <c r="A23" s="193"/>
      <c r="B23" s="194"/>
      <c r="C23" s="194"/>
      <c r="D23" s="194"/>
      <c r="E23" s="195"/>
      <c r="F23" s="196"/>
      <c r="G23" s="197"/>
      <c r="H23" s="198"/>
      <c r="I23" s="198"/>
      <c r="J23" s="199">
        <f>F23*H23</f>
        <v>0</v>
      </c>
      <c r="K23" s="200"/>
      <c r="L23" s="209"/>
      <c r="M23" s="210"/>
      <c r="N23" s="210"/>
      <c r="O23" s="211"/>
      <c r="P23" s="218"/>
      <c r="Q23" s="219"/>
      <c r="R23" s="219"/>
      <c r="S23" s="220"/>
      <c r="T23" s="218"/>
      <c r="U23" s="219"/>
      <c r="V23" s="219"/>
      <c r="W23" s="220"/>
      <c r="Y23" s="189"/>
      <c r="Z23" s="190"/>
      <c r="AA23" s="5"/>
    </row>
    <row r="24" spans="1:29" s="15" customFormat="1" ht="15.9" customHeight="1" x14ac:dyDescent="0.2">
      <c r="A24" s="193"/>
      <c r="B24" s="194"/>
      <c r="C24" s="194"/>
      <c r="D24" s="194"/>
      <c r="E24" s="195"/>
      <c r="F24" s="196"/>
      <c r="G24" s="197"/>
      <c r="H24" s="198"/>
      <c r="I24" s="198"/>
      <c r="J24" s="199">
        <f>F24*H24</f>
        <v>0</v>
      </c>
      <c r="K24" s="200"/>
      <c r="L24" s="209"/>
      <c r="M24" s="210"/>
      <c r="N24" s="210"/>
      <c r="O24" s="211"/>
      <c r="P24" s="218"/>
      <c r="Q24" s="219"/>
      <c r="R24" s="219"/>
      <c r="S24" s="220"/>
      <c r="T24" s="218"/>
      <c r="U24" s="219"/>
      <c r="V24" s="219"/>
      <c r="W24" s="220"/>
      <c r="Y24" s="189"/>
      <c r="Z24" s="190"/>
      <c r="AA24" s="5"/>
    </row>
    <row r="25" spans="1:29" s="15" customFormat="1" ht="15.9" customHeight="1" x14ac:dyDescent="0.2">
      <c r="A25" s="193"/>
      <c r="B25" s="194"/>
      <c r="C25" s="194"/>
      <c r="D25" s="194"/>
      <c r="E25" s="195"/>
      <c r="F25" s="196"/>
      <c r="G25" s="197"/>
      <c r="H25" s="198"/>
      <c r="I25" s="198"/>
      <c r="J25" s="199">
        <f>F25*H25</f>
        <v>0</v>
      </c>
      <c r="K25" s="200"/>
      <c r="L25" s="209"/>
      <c r="M25" s="210"/>
      <c r="N25" s="210"/>
      <c r="O25" s="211"/>
      <c r="P25" s="218"/>
      <c r="Q25" s="219"/>
      <c r="R25" s="219"/>
      <c r="S25" s="220"/>
      <c r="T25" s="218"/>
      <c r="U25" s="219"/>
      <c r="V25" s="219"/>
      <c r="W25" s="220"/>
      <c r="Y25" s="189"/>
      <c r="Z25" s="190"/>
      <c r="AA25" s="5"/>
    </row>
    <row r="26" spans="1:29" s="15" customFormat="1" ht="15.9" customHeight="1" x14ac:dyDescent="0.2">
      <c r="A26" s="224"/>
      <c r="B26" s="225"/>
      <c r="C26" s="225"/>
      <c r="D26" s="225"/>
      <c r="E26" s="226"/>
      <c r="F26" s="230"/>
      <c r="G26" s="231"/>
      <c r="H26" s="232"/>
      <c r="I26" s="232"/>
      <c r="J26" s="233">
        <f>F26*H26</f>
        <v>0</v>
      </c>
      <c r="K26" s="234"/>
      <c r="L26" s="212"/>
      <c r="M26" s="213"/>
      <c r="N26" s="213"/>
      <c r="O26" s="214"/>
      <c r="P26" s="221"/>
      <c r="Q26" s="222"/>
      <c r="R26" s="222"/>
      <c r="S26" s="223"/>
      <c r="T26" s="221"/>
      <c r="U26" s="222"/>
      <c r="V26" s="222"/>
      <c r="W26" s="223"/>
      <c r="Y26" s="191"/>
      <c r="Z26" s="192"/>
      <c r="AA26" s="5"/>
    </row>
    <row r="27" spans="1:29" s="15" customFormat="1" ht="15.9" customHeight="1" x14ac:dyDescent="0.2">
      <c r="A27" s="171" t="s">
        <v>73</v>
      </c>
      <c r="B27" s="172"/>
      <c r="C27" s="172"/>
      <c r="D27" s="172"/>
      <c r="E27" s="244"/>
      <c r="F27" s="245"/>
      <c r="G27" s="245"/>
      <c r="H27" s="245"/>
      <c r="I27" s="245"/>
      <c r="J27" s="246">
        <f>SUM(J22:K26)</f>
        <v>0</v>
      </c>
      <c r="K27" s="247"/>
      <c r="L27" s="227"/>
      <c r="M27" s="228"/>
      <c r="N27" s="228"/>
      <c r="O27" s="229"/>
      <c r="P27" s="227"/>
      <c r="Q27" s="228"/>
      <c r="R27" s="228"/>
      <c r="S27" s="229"/>
      <c r="T27" s="235"/>
      <c r="U27" s="236"/>
      <c r="V27" s="236"/>
      <c r="W27" s="237"/>
      <c r="AA27" s="5"/>
    </row>
    <row r="28" spans="1:29" s="15" customFormat="1" ht="7.5" customHeight="1" x14ac:dyDescent="0.2">
      <c r="AA28" s="5"/>
    </row>
    <row r="29" spans="1:29" s="15" customFormat="1" ht="15.75" customHeight="1" x14ac:dyDescent="0.2">
      <c r="A29" s="81" t="s">
        <v>72</v>
      </c>
      <c r="AA29" s="5"/>
    </row>
    <row r="30" spans="1:29" s="15" customFormat="1" ht="13.5" customHeight="1" thickBot="1" x14ac:dyDescent="0.2">
      <c r="A30" s="49" t="s">
        <v>71</v>
      </c>
      <c r="K30" s="27"/>
      <c r="N30" s="52"/>
      <c r="O30" s="52"/>
      <c r="P30" s="27"/>
      <c r="AA30" s="5"/>
    </row>
    <row r="31" spans="1:29" s="15" customFormat="1" ht="54.9" customHeight="1" thickBot="1" x14ac:dyDescent="0.25">
      <c r="A31" s="238" t="s">
        <v>109</v>
      </c>
      <c r="B31" s="239"/>
      <c r="C31" s="239"/>
      <c r="D31" s="239"/>
      <c r="E31" s="239"/>
      <c r="F31" s="239"/>
      <c r="G31" s="239"/>
      <c r="H31" s="240" t="s">
        <v>110</v>
      </c>
      <c r="I31" s="241"/>
      <c r="J31" s="241"/>
      <c r="K31" s="241"/>
      <c r="L31" s="241"/>
      <c r="M31" s="241"/>
      <c r="N31" s="242" t="s">
        <v>70</v>
      </c>
      <c r="O31" s="241"/>
      <c r="P31" s="241"/>
      <c r="Q31" s="241"/>
      <c r="R31" s="243"/>
      <c r="S31" s="241" t="s">
        <v>69</v>
      </c>
      <c r="T31" s="241"/>
      <c r="U31" s="241"/>
      <c r="V31" s="241"/>
      <c r="W31" s="243"/>
      <c r="X31" s="80"/>
      <c r="Y31" s="75" t="str">
        <f>A31&amp;"を入力→"</f>
        <v>国庫補助金（自治体義務的負担分含）
次世代交付金、安心こども基金（〃）
保育所等整備交付金（〃）
都道府県・指定都市・中核市補助金　①を入力→</v>
      </c>
      <c r="Z31" s="6"/>
      <c r="AA31" s="5" t="s">
        <v>1</v>
      </c>
      <c r="AB31" s="52"/>
      <c r="AC31" s="52"/>
    </row>
    <row r="32" spans="1:29" s="15" customFormat="1" ht="21.75" customHeight="1" thickBot="1" x14ac:dyDescent="0.25">
      <c r="A32" s="70" t="s">
        <v>20</v>
      </c>
      <c r="B32" s="251">
        <f>Z31</f>
        <v>0</v>
      </c>
      <c r="C32" s="251"/>
      <c r="D32" s="251"/>
      <c r="E32" s="251"/>
      <c r="F32" s="251"/>
      <c r="G32" s="74" t="s">
        <v>18</v>
      </c>
      <c r="H32" s="73" t="s">
        <v>20</v>
      </c>
      <c r="I32" s="256"/>
      <c r="J32" s="257"/>
      <c r="K32" s="257"/>
      <c r="L32" s="79" t="s">
        <v>68</v>
      </c>
      <c r="M32" s="78">
        <v>1.5</v>
      </c>
      <c r="N32" s="77" t="s">
        <v>67</v>
      </c>
      <c r="O32" s="251">
        <f>ROUNDDOWN(I32*M32,0)</f>
        <v>0</v>
      </c>
      <c r="P32" s="251"/>
      <c r="Q32" s="251"/>
      <c r="R32" s="69" t="s">
        <v>18</v>
      </c>
      <c r="S32" s="76" t="s">
        <v>20</v>
      </c>
      <c r="T32" s="251">
        <f>Z32</f>
        <v>0</v>
      </c>
      <c r="U32" s="251"/>
      <c r="V32" s="251"/>
      <c r="W32" s="69" t="s">
        <v>18</v>
      </c>
      <c r="X32" s="68"/>
      <c r="Y32" s="75" t="str">
        <f>S31&amp;"を入力→"</f>
        <v>②の対象事業に対する自治体からの交付決定額
④を入力→</v>
      </c>
      <c r="Z32" s="6"/>
      <c r="AA32" s="5" t="s">
        <v>1</v>
      </c>
    </row>
    <row r="33" spans="1:29" s="15" customFormat="1" ht="21.75" customHeight="1" thickBot="1" x14ac:dyDescent="0.25">
      <c r="A33" s="252" t="s">
        <v>66</v>
      </c>
      <c r="B33" s="255"/>
      <c r="C33" s="255"/>
      <c r="D33" s="255"/>
      <c r="E33" s="255"/>
      <c r="F33" s="255"/>
      <c r="G33" s="255"/>
      <c r="H33" s="240" t="s">
        <v>65</v>
      </c>
      <c r="I33" s="241"/>
      <c r="J33" s="241"/>
      <c r="K33" s="241"/>
      <c r="L33" s="241"/>
      <c r="M33" s="243"/>
      <c r="N33" s="71"/>
      <c r="O33" s="52"/>
      <c r="P33" s="52"/>
      <c r="Q33" s="52"/>
      <c r="R33" s="68"/>
      <c r="S33" s="252" t="s">
        <v>64</v>
      </c>
      <c r="T33" s="241"/>
      <c r="U33" s="241"/>
      <c r="V33" s="241"/>
      <c r="W33" s="243"/>
      <c r="X33" s="68"/>
      <c r="Y33" s="67" t="str">
        <f>A33&amp;"を入力→"</f>
        <v>自治体の単独（上積）補助金⑤を入力→</v>
      </c>
      <c r="Z33" s="6"/>
      <c r="AA33" s="5" t="s">
        <v>1</v>
      </c>
      <c r="AC33" s="52"/>
    </row>
    <row r="34" spans="1:29" s="15" customFormat="1" ht="21.75" customHeight="1" thickBot="1" x14ac:dyDescent="0.25">
      <c r="A34" s="70" t="s">
        <v>20</v>
      </c>
      <c r="B34" s="251">
        <f>Z33</f>
        <v>0</v>
      </c>
      <c r="C34" s="251"/>
      <c r="D34" s="251"/>
      <c r="E34" s="251"/>
      <c r="F34" s="251"/>
      <c r="G34" s="74" t="s">
        <v>18</v>
      </c>
      <c r="H34" s="73" t="s">
        <v>20</v>
      </c>
      <c r="I34" s="251">
        <f>Z34</f>
        <v>0</v>
      </c>
      <c r="J34" s="253"/>
      <c r="K34" s="253"/>
      <c r="L34" s="253"/>
      <c r="M34" s="72" t="s">
        <v>18</v>
      </c>
      <c r="N34" s="71"/>
      <c r="O34" s="52"/>
      <c r="P34" s="52"/>
      <c r="Q34" s="52"/>
      <c r="R34" s="68"/>
      <c r="S34" s="70" t="s">
        <v>20</v>
      </c>
      <c r="T34" s="254">
        <f>IF(Z35=SUM(Z31:Z34),Z35,"総額が合いません")</f>
        <v>0</v>
      </c>
      <c r="U34" s="254"/>
      <c r="V34" s="254"/>
      <c r="W34" s="69" t="s">
        <v>18</v>
      </c>
      <c r="X34" s="68"/>
      <c r="Y34" s="67" t="str">
        <f>H33&amp;"を入力→"</f>
        <v>民間補助金⑥を入力→</v>
      </c>
      <c r="Z34" s="6"/>
      <c r="AA34" s="5" t="s">
        <v>1</v>
      </c>
      <c r="AB34" s="52"/>
      <c r="AC34" s="52"/>
    </row>
    <row r="35" spans="1:29" s="65" customFormat="1" ht="9" customHeight="1" x14ac:dyDescent="0.2">
      <c r="A35" s="66"/>
      <c r="B35" s="66"/>
      <c r="C35" s="66"/>
      <c r="D35" s="66"/>
      <c r="E35" s="66"/>
      <c r="F35" s="66"/>
      <c r="G35" s="66"/>
      <c r="H35" s="66"/>
      <c r="I35" s="66"/>
      <c r="J35" s="66"/>
      <c r="K35" s="66"/>
      <c r="L35" s="66"/>
      <c r="M35" s="66"/>
      <c r="N35" s="66"/>
      <c r="O35" s="66"/>
      <c r="P35" s="66"/>
      <c r="Q35" s="66"/>
      <c r="R35" s="66"/>
      <c r="S35" s="66"/>
      <c r="T35" s="66"/>
      <c r="U35" s="66"/>
      <c r="V35" s="66"/>
      <c r="W35" s="66"/>
      <c r="Y35" s="258" t="str">
        <f>S33&amp;"を入力→"</f>
        <v>今次計画に対して受ける補助金及び交付金総額を入力→</v>
      </c>
      <c r="Z35" s="260"/>
      <c r="AA35" s="5" t="s">
        <v>1</v>
      </c>
      <c r="AB35" s="52"/>
      <c r="AC35" s="52"/>
    </row>
    <row r="36" spans="1:29" s="15" customFormat="1" ht="14.25" customHeight="1" thickBot="1" x14ac:dyDescent="0.2">
      <c r="A36" s="49" t="s">
        <v>63</v>
      </c>
      <c r="W36" s="27"/>
      <c r="X36" s="65"/>
      <c r="Y36" s="259"/>
      <c r="Z36" s="261"/>
      <c r="AA36" s="5"/>
      <c r="AB36" s="52"/>
      <c r="AC36" s="52"/>
    </row>
    <row r="37" spans="1:29" s="15" customFormat="1" ht="30.75" customHeight="1" thickBot="1" x14ac:dyDescent="0.25">
      <c r="A37" s="262" t="s">
        <v>62</v>
      </c>
      <c r="B37" s="263"/>
      <c r="C37" s="263"/>
      <c r="D37" s="263"/>
      <c r="E37" s="264"/>
      <c r="F37" s="262" t="s">
        <v>61</v>
      </c>
      <c r="G37" s="265"/>
      <c r="H37" s="265"/>
      <c r="I37" s="265"/>
      <c r="J37" s="266"/>
      <c r="K37" s="145" t="s">
        <v>9</v>
      </c>
      <c r="L37" s="146"/>
      <c r="M37" s="179"/>
      <c r="N37" s="145" t="s">
        <v>8</v>
      </c>
      <c r="O37" s="146"/>
      <c r="P37" s="146"/>
      <c r="Q37" s="146"/>
      <c r="R37" s="146"/>
      <c r="S37" s="267" t="s">
        <v>60</v>
      </c>
      <c r="T37" s="268"/>
      <c r="U37" s="268"/>
      <c r="V37" s="268"/>
      <c r="W37" s="269"/>
      <c r="AA37" s="5"/>
    </row>
    <row r="38" spans="1:29" s="15" customFormat="1" ht="16.5" customHeight="1" thickBot="1" x14ac:dyDescent="0.25">
      <c r="A38" s="20" t="s">
        <v>20</v>
      </c>
      <c r="B38" s="270">
        <f>MINA(J17,N17)</f>
        <v>0</v>
      </c>
      <c r="C38" s="270"/>
      <c r="D38" s="270"/>
      <c r="E38" s="19"/>
      <c r="F38" s="20" t="s">
        <v>19</v>
      </c>
      <c r="G38" s="270">
        <f>B32+MINA(O32,T32)+I34</f>
        <v>0</v>
      </c>
      <c r="H38" s="270"/>
      <c r="I38" s="270"/>
      <c r="J38" s="22" t="s">
        <v>18</v>
      </c>
      <c r="K38" s="20" t="s">
        <v>6</v>
      </c>
      <c r="L38" s="19">
        <f>IF(B38&gt;0,Z6,0)</f>
        <v>0</v>
      </c>
      <c r="M38" s="21" t="s">
        <v>5</v>
      </c>
      <c r="N38" s="20" t="s">
        <v>4</v>
      </c>
      <c r="O38" s="270">
        <f>ROUNDDOWN((B38-G38)*L38/100,0)</f>
        <v>0</v>
      </c>
      <c r="P38" s="270"/>
      <c r="Q38" s="270"/>
      <c r="R38" s="17"/>
      <c r="S38" s="18" t="s">
        <v>3</v>
      </c>
      <c r="T38" s="271">
        <f>IF(Z38&gt;ROUNDDOWN($O$38,-2),"限度額超過！",Z38)</f>
        <v>0</v>
      </c>
      <c r="U38" s="271"/>
      <c r="V38" s="271"/>
      <c r="W38" s="17"/>
      <c r="Y38" s="64" t="s">
        <v>59</v>
      </c>
      <c r="Z38" s="6"/>
      <c r="AA38" s="5" t="s">
        <v>1</v>
      </c>
      <c r="AB38" s="52"/>
    </row>
    <row r="39" spans="1:29" s="15" customFormat="1" ht="15" customHeight="1" thickBot="1" x14ac:dyDescent="0.25">
      <c r="A39" s="280" t="s">
        <v>58</v>
      </c>
      <c r="B39" s="280"/>
      <c r="C39" s="280"/>
      <c r="D39" s="280"/>
      <c r="E39" s="280"/>
      <c r="F39" s="280" t="s">
        <v>57</v>
      </c>
      <c r="G39" s="280"/>
      <c r="H39" s="280"/>
      <c r="I39" s="280"/>
      <c r="J39" s="280"/>
      <c r="K39" s="280" t="s">
        <v>56</v>
      </c>
      <c r="L39" s="280"/>
      <c r="M39" s="280"/>
      <c r="N39" s="280" t="s">
        <v>55</v>
      </c>
      <c r="O39" s="280"/>
      <c r="P39" s="280"/>
      <c r="Q39" s="280"/>
      <c r="R39" s="281"/>
      <c r="S39" s="282"/>
      <c r="T39" s="283"/>
      <c r="U39" s="283"/>
      <c r="V39" s="283"/>
      <c r="W39" s="284"/>
      <c r="Y39" s="15" t="s">
        <v>54</v>
      </c>
      <c r="AA39" s="5"/>
    </row>
    <row r="40" spans="1:29" s="15" customFormat="1" ht="16.5" customHeight="1" thickBot="1" x14ac:dyDescent="0.25">
      <c r="A40" s="61" t="s">
        <v>20</v>
      </c>
      <c r="B40" s="285">
        <f>ROUNDDOWN(Z40*4/3,0)</f>
        <v>0</v>
      </c>
      <c r="C40" s="285"/>
      <c r="D40" s="285"/>
      <c r="E40" s="63"/>
      <c r="F40" s="61" t="s">
        <v>19</v>
      </c>
      <c r="G40" s="285">
        <f>Z40</f>
        <v>0</v>
      </c>
      <c r="H40" s="285"/>
      <c r="I40" s="285"/>
      <c r="J40" s="60" t="s">
        <v>18</v>
      </c>
      <c r="K40" s="61" t="s">
        <v>6</v>
      </c>
      <c r="L40" s="63">
        <f>IF(B40&gt;0,Z6,0)</f>
        <v>0</v>
      </c>
      <c r="M40" s="62" t="s">
        <v>5</v>
      </c>
      <c r="N40" s="61" t="s">
        <v>4</v>
      </c>
      <c r="O40" s="285">
        <f>ROUNDDOWN((B40-G40)*L40/100,0)</f>
        <v>0</v>
      </c>
      <c r="P40" s="285"/>
      <c r="Q40" s="285"/>
      <c r="R40" s="60"/>
      <c r="S40" s="59" t="s">
        <v>3</v>
      </c>
      <c r="T40" s="286">
        <f>IF(ROUNDDOWN($O$40,-2)&gt;T38,T38,ROUNDDOWN($O$40,-2))</f>
        <v>0</v>
      </c>
      <c r="U40" s="286"/>
      <c r="V40" s="286"/>
      <c r="W40" s="58"/>
      <c r="Y40" s="24" t="s">
        <v>53</v>
      </c>
      <c r="Z40" s="6"/>
      <c r="AA40" s="5" t="s">
        <v>1</v>
      </c>
      <c r="AB40" s="57"/>
    </row>
    <row r="41" spans="1:29" s="15" customFormat="1" ht="15" customHeight="1" x14ac:dyDescent="0.2">
      <c r="A41" s="280"/>
      <c r="B41" s="280"/>
      <c r="C41" s="280"/>
      <c r="D41" s="280"/>
      <c r="E41" s="280"/>
      <c r="F41" s="280" t="s">
        <v>52</v>
      </c>
      <c r="G41" s="280"/>
      <c r="H41" s="280"/>
      <c r="I41" s="280"/>
      <c r="J41" s="280"/>
      <c r="K41" s="280" t="s">
        <v>51</v>
      </c>
      <c r="L41" s="280"/>
      <c r="M41" s="280"/>
      <c r="N41" s="280" t="s">
        <v>50</v>
      </c>
      <c r="O41" s="280"/>
      <c r="P41" s="280"/>
      <c r="Q41" s="280"/>
      <c r="R41" s="280"/>
      <c r="S41" s="287"/>
      <c r="T41" s="287"/>
      <c r="U41" s="287"/>
      <c r="V41" s="287"/>
      <c r="W41" s="287"/>
      <c r="Y41" s="53"/>
      <c r="Z41" s="56"/>
      <c r="AA41" s="55"/>
      <c r="AB41" s="52"/>
    </row>
    <row r="42" spans="1:29" s="15" customFormat="1" ht="12" x14ac:dyDescent="0.2">
      <c r="A42" s="54" t="s">
        <v>49</v>
      </c>
      <c r="B42" s="53"/>
      <c r="C42" s="53"/>
      <c r="D42" s="53"/>
      <c r="E42" s="53"/>
      <c r="F42" s="53"/>
      <c r="G42" s="53"/>
      <c r="H42" s="53"/>
      <c r="I42" s="53"/>
      <c r="J42" s="53"/>
      <c r="K42" s="53"/>
      <c r="L42" s="53"/>
      <c r="M42" s="53"/>
      <c r="N42" s="53"/>
      <c r="O42" s="53"/>
      <c r="P42" s="53"/>
      <c r="Q42" s="53"/>
      <c r="R42" s="53"/>
      <c r="S42" s="53"/>
      <c r="T42" s="53"/>
      <c r="U42" s="53"/>
      <c r="V42" s="53"/>
      <c r="W42" s="53"/>
      <c r="AA42" s="5"/>
    </row>
    <row r="43" spans="1:29" s="15" customFormat="1" ht="7.5" customHeight="1" thickBot="1" x14ac:dyDescent="0.25">
      <c r="A43" s="52"/>
      <c r="B43" s="52"/>
      <c r="C43" s="52"/>
      <c r="D43" s="52"/>
      <c r="E43" s="52"/>
      <c r="F43" s="52"/>
      <c r="G43" s="52"/>
      <c r="H43" s="52"/>
      <c r="I43" s="52"/>
      <c r="J43" s="52"/>
      <c r="K43" s="52"/>
      <c r="L43" s="52"/>
      <c r="M43" s="52"/>
      <c r="N43" s="52"/>
      <c r="O43" s="52"/>
      <c r="P43" s="52"/>
      <c r="Q43" s="52"/>
      <c r="R43" s="52"/>
      <c r="S43" s="52"/>
      <c r="T43" s="52"/>
      <c r="U43" s="52"/>
      <c r="V43" s="52"/>
      <c r="W43" s="52"/>
      <c r="AA43" s="5"/>
    </row>
    <row r="44" spans="1:29" s="15" customFormat="1" ht="16.8" thickBot="1" x14ac:dyDescent="0.25">
      <c r="A44" s="14" t="s">
        <v>48</v>
      </c>
      <c r="M44" s="50"/>
      <c r="N44" s="51"/>
      <c r="O44" s="51"/>
      <c r="P44" s="51"/>
      <c r="Q44" s="50" t="s">
        <v>47</v>
      </c>
      <c r="R44" s="304">
        <f>Z46</f>
        <v>0</v>
      </c>
      <c r="S44" s="304"/>
      <c r="T44" s="304"/>
      <c r="U44" s="49" t="s">
        <v>34</v>
      </c>
      <c r="Y44" s="272" t="s">
        <v>46</v>
      </c>
      <c r="Z44" s="274"/>
      <c r="AA44" s="5" t="s">
        <v>38</v>
      </c>
    </row>
    <row r="45" spans="1:29" s="15" customFormat="1" ht="3.75" customHeight="1" thickBot="1" x14ac:dyDescent="0.25">
      <c r="A45" s="1"/>
      <c r="M45" s="48"/>
      <c r="N45" s="47"/>
      <c r="O45" s="47"/>
      <c r="P45" s="47"/>
      <c r="Y45" s="273"/>
      <c r="Z45" s="275"/>
      <c r="AA45" s="5"/>
    </row>
    <row r="46" spans="1:29" s="15" customFormat="1" ht="16.5" customHeight="1" thickBot="1" x14ac:dyDescent="0.25">
      <c r="A46" s="276" t="s">
        <v>45</v>
      </c>
      <c r="B46" s="277"/>
      <c r="C46" s="277"/>
      <c r="D46" s="277"/>
      <c r="E46" s="278"/>
      <c r="F46" s="279" t="s">
        <v>44</v>
      </c>
      <c r="G46" s="279"/>
      <c r="H46" s="279"/>
      <c r="I46" s="279"/>
      <c r="J46" s="279" t="s">
        <v>43</v>
      </c>
      <c r="K46" s="279"/>
      <c r="L46" s="279"/>
      <c r="M46" s="279"/>
      <c r="N46" s="279" t="s">
        <v>26</v>
      </c>
      <c r="O46" s="279"/>
      <c r="P46" s="279"/>
      <c r="Q46" s="279"/>
      <c r="R46" s="279" t="s">
        <v>42</v>
      </c>
      <c r="S46" s="279"/>
      <c r="T46" s="279"/>
      <c r="U46" s="279"/>
      <c r="V46" s="30"/>
      <c r="W46" s="30"/>
      <c r="Y46" s="46" t="s">
        <v>41</v>
      </c>
      <c r="Z46" s="45"/>
      <c r="AA46" s="5" t="s">
        <v>38</v>
      </c>
    </row>
    <row r="47" spans="1:29" s="15" customFormat="1" ht="18" customHeight="1" thickBot="1" x14ac:dyDescent="0.25">
      <c r="A47" s="287" t="s">
        <v>40</v>
      </c>
      <c r="B47" s="287"/>
      <c r="C47" s="287"/>
      <c r="D47" s="287"/>
      <c r="E47" s="287"/>
      <c r="F47" s="289"/>
      <c r="G47" s="290"/>
      <c r="H47" s="290"/>
      <c r="I47" s="44"/>
      <c r="J47" s="291"/>
      <c r="K47" s="291"/>
      <c r="L47" s="292"/>
      <c r="M47" s="44"/>
      <c r="N47" s="295" t="str">
        <f>IF(Z47&gt;0,IF(F49=N49,F48,IF(F49&lt;J49,F48,ROUNDDOWN(F50*J49/1000,0))),"")</f>
        <v/>
      </c>
      <c r="O47" s="295"/>
      <c r="P47" s="296"/>
      <c r="Q47" s="44"/>
      <c r="R47" s="299">
        <f>Z48</f>
        <v>0</v>
      </c>
      <c r="S47" s="299"/>
      <c r="T47" s="300"/>
      <c r="U47" s="43"/>
      <c r="V47" s="42"/>
      <c r="W47" s="42"/>
      <c r="Y47" s="24" t="s">
        <v>39</v>
      </c>
      <c r="Z47" s="41"/>
      <c r="AA47" s="5" t="s">
        <v>38</v>
      </c>
    </row>
    <row r="48" spans="1:29" s="15" customFormat="1" ht="18" customHeight="1" thickBot="1" x14ac:dyDescent="0.25">
      <c r="A48" s="288"/>
      <c r="B48" s="288"/>
      <c r="C48" s="288"/>
      <c r="D48" s="288"/>
      <c r="E48" s="288"/>
      <c r="F48" s="298" t="str">
        <f>Z49</f>
        <v/>
      </c>
      <c r="G48" s="303"/>
      <c r="H48" s="303"/>
      <c r="I48" s="40" t="s">
        <v>37</v>
      </c>
      <c r="J48" s="293"/>
      <c r="K48" s="293"/>
      <c r="L48" s="294"/>
      <c r="M48" s="39"/>
      <c r="N48" s="297"/>
      <c r="O48" s="297"/>
      <c r="P48" s="298"/>
      <c r="Q48" s="38" t="s">
        <v>37</v>
      </c>
      <c r="R48" s="301"/>
      <c r="S48" s="301"/>
      <c r="T48" s="302"/>
      <c r="U48" s="38" t="s">
        <v>37</v>
      </c>
      <c r="V48" s="30"/>
      <c r="W48" s="29"/>
      <c r="Y48" s="24" t="s">
        <v>36</v>
      </c>
      <c r="Z48" s="6"/>
      <c r="AA48" s="5" t="s">
        <v>1</v>
      </c>
    </row>
    <row r="49" spans="1:30" s="15" customFormat="1" ht="18" customHeight="1" x14ac:dyDescent="0.2">
      <c r="A49" s="301" t="s">
        <v>35</v>
      </c>
      <c r="B49" s="301"/>
      <c r="C49" s="301"/>
      <c r="D49" s="301"/>
      <c r="E49" s="301"/>
      <c r="F49" s="312" t="str">
        <f>Z50</f>
        <v/>
      </c>
      <c r="G49" s="318"/>
      <c r="H49" s="318"/>
      <c r="I49" s="37" t="s">
        <v>34</v>
      </c>
      <c r="J49" s="319" t="str">
        <f>Z52</f>
        <v/>
      </c>
      <c r="K49" s="319"/>
      <c r="L49" s="320"/>
      <c r="M49" s="37" t="s">
        <v>34</v>
      </c>
      <c r="N49" s="311">
        <f>MINA(F49,J49)</f>
        <v>0</v>
      </c>
      <c r="O49" s="311"/>
      <c r="P49" s="312"/>
      <c r="Q49" s="37" t="s">
        <v>34</v>
      </c>
      <c r="R49" s="311">
        <f>Z47</f>
        <v>0</v>
      </c>
      <c r="S49" s="311"/>
      <c r="T49" s="312"/>
      <c r="U49" s="37" t="s">
        <v>34</v>
      </c>
      <c r="V49" s="36"/>
      <c r="W49" s="29"/>
      <c r="Y49" s="24" t="s">
        <v>33</v>
      </c>
      <c r="Z49" s="35" t="str">
        <f>IF(AND(Z47&gt;0,Z44=Z46),Z48,IF(Z47&gt;0,ROUNDDOWN(Z50*Z51/1000,0),""))</f>
        <v/>
      </c>
      <c r="AA49" s="5" t="s">
        <v>32</v>
      </c>
    </row>
    <row r="50" spans="1:30" s="15" customFormat="1" ht="18" customHeight="1" x14ac:dyDescent="0.2">
      <c r="A50" s="287" t="s">
        <v>31</v>
      </c>
      <c r="B50" s="287"/>
      <c r="C50" s="287"/>
      <c r="D50" s="287"/>
      <c r="E50" s="287"/>
      <c r="F50" s="313" t="str">
        <f>Z51</f>
        <v/>
      </c>
      <c r="G50" s="314"/>
      <c r="H50" s="314"/>
      <c r="I50" s="34" t="s">
        <v>30</v>
      </c>
      <c r="J50" s="315"/>
      <c r="K50" s="315"/>
      <c r="L50" s="316"/>
      <c r="M50" s="33"/>
      <c r="N50" s="317" t="str">
        <f>F50</f>
        <v/>
      </c>
      <c r="O50" s="317"/>
      <c r="P50" s="313"/>
      <c r="Q50" s="32" t="s">
        <v>30</v>
      </c>
      <c r="R50" s="317" t="str">
        <f>IF(R49&gt;0,ROUNDDOWN(R47/R49*1000,0),"")</f>
        <v/>
      </c>
      <c r="S50" s="317"/>
      <c r="T50" s="313"/>
      <c r="U50" s="31" t="s">
        <v>30</v>
      </c>
      <c r="V50" s="30"/>
      <c r="W50" s="29"/>
      <c r="Y50" s="24" t="s">
        <v>29</v>
      </c>
      <c r="Z50" s="28" t="str">
        <f>IF(Z47&gt;0,Z46/Z44*Z47,"")</f>
        <v/>
      </c>
      <c r="AA50" s="5" t="s">
        <v>22</v>
      </c>
    </row>
    <row r="51" spans="1:30" s="15" customFormat="1" ht="12.75" customHeight="1" thickBot="1" x14ac:dyDescent="0.2">
      <c r="W51" s="27"/>
      <c r="Y51" s="24" t="s">
        <v>28</v>
      </c>
      <c r="Z51" s="26" t="str">
        <f>IF(Z47&gt;0,ROUNDDOWN(Z48/Z47*1000,0),"")</f>
        <v/>
      </c>
      <c r="AA51" s="5" t="s">
        <v>27</v>
      </c>
    </row>
    <row r="52" spans="1:30" s="15" customFormat="1" ht="16.5" customHeight="1" thickBot="1" x14ac:dyDescent="0.25">
      <c r="A52" s="262" t="s">
        <v>26</v>
      </c>
      <c r="B52" s="146"/>
      <c r="C52" s="146"/>
      <c r="D52" s="146"/>
      <c r="E52" s="179"/>
      <c r="F52" s="262" t="s">
        <v>25</v>
      </c>
      <c r="G52" s="146"/>
      <c r="H52" s="146"/>
      <c r="I52" s="146"/>
      <c r="J52" s="179"/>
      <c r="K52" s="145" t="s">
        <v>9</v>
      </c>
      <c r="L52" s="146"/>
      <c r="M52" s="179"/>
      <c r="N52" s="145" t="s">
        <v>8</v>
      </c>
      <c r="O52" s="146"/>
      <c r="P52" s="146"/>
      <c r="Q52" s="146"/>
      <c r="R52" s="146"/>
      <c r="S52" s="267" t="s">
        <v>24</v>
      </c>
      <c r="T52" s="306"/>
      <c r="U52" s="306"/>
      <c r="V52" s="306"/>
      <c r="W52" s="307"/>
      <c r="Y52" s="24" t="s">
        <v>23</v>
      </c>
      <c r="Z52" s="25" t="str">
        <f>IF(Z47&gt;0,Z46*3,"")</f>
        <v/>
      </c>
      <c r="AA52" s="5" t="s">
        <v>22</v>
      </c>
    </row>
    <row r="53" spans="1:30" s="15" customFormat="1" ht="16.5" customHeight="1" thickBot="1" x14ac:dyDescent="0.25">
      <c r="A53" s="289"/>
      <c r="B53" s="290"/>
      <c r="C53" s="290"/>
      <c r="D53" s="290"/>
      <c r="E53" s="305"/>
      <c r="F53" s="289"/>
      <c r="G53" s="290"/>
      <c r="H53" s="290"/>
      <c r="I53" s="290"/>
      <c r="J53" s="305"/>
      <c r="K53" s="289"/>
      <c r="L53" s="290"/>
      <c r="M53" s="305"/>
      <c r="N53" s="289"/>
      <c r="O53" s="290"/>
      <c r="P53" s="290"/>
      <c r="Q53" s="290"/>
      <c r="R53" s="290"/>
      <c r="S53" s="308"/>
      <c r="T53" s="309"/>
      <c r="U53" s="309"/>
      <c r="V53" s="309"/>
      <c r="W53" s="310"/>
      <c r="X53" s="1"/>
      <c r="Y53" s="24" t="s">
        <v>21</v>
      </c>
      <c r="Z53" s="23"/>
      <c r="AA53" s="5" t="s">
        <v>1</v>
      </c>
      <c r="AB53" s="1"/>
      <c r="AC53" s="1"/>
      <c r="AD53" s="1"/>
    </row>
    <row r="54" spans="1:30" ht="19.5" customHeight="1" thickBot="1" x14ac:dyDescent="0.25">
      <c r="A54" s="20" t="s">
        <v>20</v>
      </c>
      <c r="B54" s="270" t="str">
        <f>N47</f>
        <v/>
      </c>
      <c r="C54" s="270"/>
      <c r="D54" s="270"/>
      <c r="E54" s="19"/>
      <c r="F54" s="20" t="s">
        <v>19</v>
      </c>
      <c r="G54" s="270">
        <f>Z53</f>
        <v>0</v>
      </c>
      <c r="H54" s="270"/>
      <c r="I54" s="270"/>
      <c r="J54" s="22" t="s">
        <v>18</v>
      </c>
      <c r="K54" s="20" t="s">
        <v>6</v>
      </c>
      <c r="L54" s="19">
        <f>IF(B54&gt;0,Z6,0)</f>
        <v>0</v>
      </c>
      <c r="M54" s="21" t="s">
        <v>5</v>
      </c>
      <c r="N54" s="20" t="s">
        <v>4</v>
      </c>
      <c r="O54" s="270" t="str">
        <f>IF(Z47&gt;0,ROUNDDOWN((B54-G54)*L54/100,0),"")</f>
        <v/>
      </c>
      <c r="P54" s="270"/>
      <c r="Q54" s="270"/>
      <c r="R54" s="19"/>
      <c r="S54" s="18" t="s">
        <v>3</v>
      </c>
      <c r="T54" s="271" t="str">
        <f>IF(Z47&gt;0,IF(Z54&gt;ROUNDDOWN(O54,-2),"限度額超過！",Z54),"")</f>
        <v/>
      </c>
      <c r="U54" s="271"/>
      <c r="V54" s="271"/>
      <c r="W54" s="17"/>
      <c r="Y54" s="7" t="s">
        <v>17</v>
      </c>
      <c r="Z54" s="16"/>
      <c r="AA54" s="5" t="s">
        <v>1</v>
      </c>
    </row>
    <row r="55" spans="1:30" ht="16.5" customHeight="1" thickBot="1" x14ac:dyDescent="0.25">
      <c r="A55" s="280" t="s">
        <v>16</v>
      </c>
      <c r="B55" s="280"/>
      <c r="C55" s="280"/>
      <c r="D55" s="280"/>
      <c r="E55" s="280"/>
      <c r="F55" s="280" t="s">
        <v>15</v>
      </c>
      <c r="G55" s="280"/>
      <c r="H55" s="280"/>
      <c r="I55" s="280"/>
      <c r="J55" s="280"/>
      <c r="K55" s="280" t="s">
        <v>14</v>
      </c>
      <c r="L55" s="280"/>
      <c r="M55" s="280"/>
      <c r="N55" s="280" t="s">
        <v>13</v>
      </c>
      <c r="O55" s="280"/>
      <c r="P55" s="280"/>
      <c r="Q55" s="280"/>
      <c r="R55" s="281"/>
      <c r="S55" s="282"/>
      <c r="T55" s="283"/>
      <c r="U55" s="283"/>
      <c r="V55" s="283"/>
      <c r="W55" s="284"/>
      <c r="Y55" s="15" t="s">
        <v>12</v>
      </c>
    </row>
    <row r="56" spans="1:30" ht="6" customHeight="1" x14ac:dyDescent="0.2">
      <c r="A56" s="3"/>
      <c r="B56" s="3"/>
      <c r="C56" s="3"/>
      <c r="D56" s="3"/>
      <c r="E56" s="3"/>
      <c r="F56" s="3"/>
      <c r="G56" s="3"/>
      <c r="H56" s="3"/>
      <c r="I56" s="3"/>
      <c r="J56" s="3"/>
      <c r="K56" s="3"/>
      <c r="L56" s="3"/>
      <c r="M56" s="3"/>
      <c r="N56" s="3"/>
      <c r="O56" s="3"/>
      <c r="P56" s="3"/>
      <c r="Q56" s="3"/>
      <c r="R56" s="3"/>
      <c r="S56" s="3"/>
      <c r="T56" s="3"/>
      <c r="U56" s="3"/>
      <c r="V56" s="3"/>
      <c r="W56" s="3"/>
      <c r="Y56" s="2"/>
      <c r="Z56" s="2"/>
      <c r="AA56" s="2"/>
    </row>
    <row r="57" spans="1:30" s="4" customFormat="1" ht="16.2" x14ac:dyDescent="0.2">
      <c r="A57" s="14" t="s">
        <v>11</v>
      </c>
      <c r="Y57" s="2"/>
      <c r="Z57" s="2"/>
      <c r="AA57" s="2"/>
    </row>
    <row r="58" spans="1:30" s="4" customFormat="1" ht="3.75" customHeight="1" thickBot="1" x14ac:dyDescent="0.25">
      <c r="Y58" s="2"/>
      <c r="Z58" s="2"/>
      <c r="AA58" s="2"/>
    </row>
    <row r="59" spans="1:30" s="4" customFormat="1" ht="16.5" customHeight="1" x14ac:dyDescent="0.2">
      <c r="A59" s="116" t="s">
        <v>10</v>
      </c>
      <c r="B59" s="117"/>
      <c r="C59" s="117"/>
      <c r="D59" s="117"/>
      <c r="E59" s="117"/>
      <c r="F59" s="118"/>
      <c r="G59" s="118"/>
      <c r="H59" s="118"/>
      <c r="I59" s="118"/>
      <c r="J59" s="119"/>
      <c r="K59" s="124" t="s">
        <v>9</v>
      </c>
      <c r="L59" s="117"/>
      <c r="M59" s="125"/>
      <c r="N59" s="124" t="s">
        <v>8</v>
      </c>
      <c r="O59" s="117"/>
      <c r="P59" s="117"/>
      <c r="Q59" s="117"/>
      <c r="R59" s="117"/>
      <c r="S59" s="129" t="s">
        <v>7</v>
      </c>
      <c r="T59" s="130"/>
      <c r="U59" s="130"/>
      <c r="V59" s="130"/>
      <c r="W59" s="131"/>
      <c r="Y59" s="2"/>
      <c r="Z59" s="2"/>
      <c r="AA59" s="2"/>
    </row>
    <row r="60" spans="1:30" s="4" customFormat="1" ht="13.8" thickBot="1" x14ac:dyDescent="0.25">
      <c r="A60" s="120"/>
      <c r="B60" s="121"/>
      <c r="C60" s="121"/>
      <c r="D60" s="121"/>
      <c r="E60" s="121"/>
      <c r="F60" s="122"/>
      <c r="G60" s="122"/>
      <c r="H60" s="122"/>
      <c r="I60" s="122"/>
      <c r="J60" s="123"/>
      <c r="K60" s="126"/>
      <c r="L60" s="127"/>
      <c r="M60" s="128"/>
      <c r="N60" s="126"/>
      <c r="O60" s="127"/>
      <c r="P60" s="127"/>
      <c r="Q60" s="127"/>
      <c r="R60" s="127"/>
      <c r="S60" s="132"/>
      <c r="T60" s="133"/>
      <c r="U60" s="133"/>
      <c r="V60" s="133"/>
      <c r="W60" s="134"/>
      <c r="Y60" s="2"/>
      <c r="Z60" s="2"/>
      <c r="AA60" s="2"/>
    </row>
    <row r="61" spans="1:30" s="4" customFormat="1" ht="20.25" customHeight="1" thickBot="1" x14ac:dyDescent="0.25">
      <c r="A61" s="11"/>
      <c r="B61" s="103"/>
      <c r="C61" s="103"/>
      <c r="D61" s="103"/>
      <c r="E61" s="104"/>
      <c r="F61" s="104"/>
      <c r="G61" s="104"/>
      <c r="H61" s="104"/>
      <c r="I61" s="104"/>
      <c r="J61" s="13"/>
      <c r="K61" s="11" t="s">
        <v>6</v>
      </c>
      <c r="L61" s="10">
        <f>IF(B61&gt;0,Z6,0)</f>
        <v>0</v>
      </c>
      <c r="M61" s="12" t="s">
        <v>5</v>
      </c>
      <c r="N61" s="11" t="s">
        <v>4</v>
      </c>
      <c r="O61" s="105">
        <f>ROUNDDOWN(B61*L61/100,-2)</f>
        <v>0</v>
      </c>
      <c r="P61" s="105"/>
      <c r="Q61" s="105"/>
      <c r="R61" s="10"/>
      <c r="S61" s="9" t="s">
        <v>3</v>
      </c>
      <c r="T61" s="106">
        <f>IF(Z61&gt;O61,"限度額超過！",Z61)</f>
        <v>0</v>
      </c>
      <c r="U61" s="106"/>
      <c r="V61" s="106"/>
      <c r="W61" s="8"/>
      <c r="Y61" s="7" t="s">
        <v>2</v>
      </c>
      <c r="Z61" s="6"/>
      <c r="AA61" s="5" t="s">
        <v>1</v>
      </c>
    </row>
    <row r="62" spans="1:30" x14ac:dyDescent="0.2">
      <c r="A62" s="3"/>
      <c r="B62" s="3"/>
      <c r="C62" s="3"/>
      <c r="D62" s="3"/>
      <c r="E62" s="3"/>
      <c r="F62" s="3"/>
      <c r="G62" s="3"/>
      <c r="H62" s="3"/>
      <c r="I62" s="3"/>
      <c r="J62" s="3"/>
      <c r="K62" s="3"/>
      <c r="L62" s="3"/>
      <c r="M62" s="3"/>
      <c r="N62" s="3"/>
      <c r="O62" s="3"/>
      <c r="P62" s="3"/>
      <c r="Q62" s="3"/>
      <c r="R62" s="3"/>
      <c r="S62" s="3"/>
      <c r="T62" s="3"/>
      <c r="U62" s="3"/>
      <c r="V62" s="3"/>
      <c r="W62" s="3"/>
      <c r="Y62" s="2"/>
      <c r="Z62" s="2"/>
      <c r="AA62" s="2"/>
    </row>
    <row r="63" spans="1:30" x14ac:dyDescent="0.2">
      <c r="Y63" s="2"/>
      <c r="Z63" s="2"/>
      <c r="AA63" s="2"/>
    </row>
    <row r="64" spans="1:30" ht="16.2" x14ac:dyDescent="0.2">
      <c r="A64" s="107" t="s">
        <v>0</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row>
  </sheetData>
  <mergeCells count="157">
    <mergeCell ref="B54:D54"/>
    <mergeCell ref="G54:I54"/>
    <mergeCell ref="O54:Q54"/>
    <mergeCell ref="T54:V54"/>
    <mergeCell ref="A55:E55"/>
    <mergeCell ref="F55:J55"/>
    <mergeCell ref="K55:M55"/>
    <mergeCell ref="N55:R55"/>
    <mergeCell ref="S55:W55"/>
    <mergeCell ref="A52:E53"/>
    <mergeCell ref="F52:J53"/>
    <mergeCell ref="K52:M53"/>
    <mergeCell ref="N52:R53"/>
    <mergeCell ref="S52:W53"/>
    <mergeCell ref="R49:T49"/>
    <mergeCell ref="A50:E50"/>
    <mergeCell ref="F50:H50"/>
    <mergeCell ref="J50:L50"/>
    <mergeCell ref="N50:P50"/>
    <mergeCell ref="R50:T50"/>
    <mergeCell ref="A49:E49"/>
    <mergeCell ref="F49:H49"/>
    <mergeCell ref="J49:L49"/>
    <mergeCell ref="N49:P49"/>
    <mergeCell ref="A47:E48"/>
    <mergeCell ref="F47:H47"/>
    <mergeCell ref="J47:L48"/>
    <mergeCell ref="N47:P48"/>
    <mergeCell ref="R47:T48"/>
    <mergeCell ref="A41:E41"/>
    <mergeCell ref="F41:J41"/>
    <mergeCell ref="K41:M41"/>
    <mergeCell ref="N41:R41"/>
    <mergeCell ref="S41:W41"/>
    <mergeCell ref="F48:H48"/>
    <mergeCell ref="R44:T44"/>
    <mergeCell ref="Y44:Y45"/>
    <mergeCell ref="Z44:Z45"/>
    <mergeCell ref="A46:E46"/>
    <mergeCell ref="F46:I46"/>
    <mergeCell ref="J46:M46"/>
    <mergeCell ref="N46:Q46"/>
    <mergeCell ref="R46:U46"/>
    <mergeCell ref="A39:E39"/>
    <mergeCell ref="F39:J39"/>
    <mergeCell ref="K39:M39"/>
    <mergeCell ref="N39:R39"/>
    <mergeCell ref="S39:W39"/>
    <mergeCell ref="B40:D40"/>
    <mergeCell ref="G40:I40"/>
    <mergeCell ref="O40:Q40"/>
    <mergeCell ref="T40:V40"/>
    <mergeCell ref="Y35:Y36"/>
    <mergeCell ref="Z35:Z36"/>
    <mergeCell ref="A37:E37"/>
    <mergeCell ref="F37:J37"/>
    <mergeCell ref="K37:M37"/>
    <mergeCell ref="N37:R37"/>
    <mergeCell ref="S37:W37"/>
    <mergeCell ref="B38:D38"/>
    <mergeCell ref="G38:I38"/>
    <mergeCell ref="O38:Q38"/>
    <mergeCell ref="T38:V38"/>
    <mergeCell ref="O32:Q32"/>
    <mergeCell ref="S33:W33"/>
    <mergeCell ref="B34:F34"/>
    <mergeCell ref="I34:L34"/>
    <mergeCell ref="T34:V34"/>
    <mergeCell ref="A33:G33"/>
    <mergeCell ref="H33:M33"/>
    <mergeCell ref="B32:F32"/>
    <mergeCell ref="I32:K32"/>
    <mergeCell ref="T32:V32"/>
    <mergeCell ref="L27:O27"/>
    <mergeCell ref="F26:G26"/>
    <mergeCell ref="H26:I26"/>
    <mergeCell ref="J26:K26"/>
    <mergeCell ref="T27:W27"/>
    <mergeCell ref="A31:G31"/>
    <mergeCell ref="H31:M31"/>
    <mergeCell ref="N31:R31"/>
    <mergeCell ref="S31:W31"/>
    <mergeCell ref="A27:E27"/>
    <mergeCell ref="F27:G27"/>
    <mergeCell ref="H27:I27"/>
    <mergeCell ref="J27:K27"/>
    <mergeCell ref="P27:S27"/>
    <mergeCell ref="T22:W26"/>
    <mergeCell ref="F22:G22"/>
    <mergeCell ref="H22:I22"/>
    <mergeCell ref="F24:G24"/>
    <mergeCell ref="H24:I24"/>
    <mergeCell ref="J24:K24"/>
    <mergeCell ref="Y22:Z26"/>
    <mergeCell ref="A23:E23"/>
    <mergeCell ref="F23:G23"/>
    <mergeCell ref="H23:I23"/>
    <mergeCell ref="J23:K23"/>
    <mergeCell ref="A24:E24"/>
    <mergeCell ref="A22:E22"/>
    <mergeCell ref="J22:K22"/>
    <mergeCell ref="L22:O26"/>
    <mergeCell ref="P22:S26"/>
    <mergeCell ref="A25:E25"/>
    <mergeCell ref="F25:G25"/>
    <mergeCell ref="H25:I25"/>
    <mergeCell ref="J25:K25"/>
    <mergeCell ref="A26:E26"/>
    <mergeCell ref="A1:X1"/>
    <mergeCell ref="J15:M15"/>
    <mergeCell ref="N15:Q15"/>
    <mergeCell ref="P2:Q2"/>
    <mergeCell ref="F20:K20"/>
    <mergeCell ref="L20:O21"/>
    <mergeCell ref="P20:S21"/>
    <mergeCell ref="T20:W21"/>
    <mergeCell ref="F21:G21"/>
    <mergeCell ref="H21:I21"/>
    <mergeCell ref="J21:K21"/>
    <mergeCell ref="J13:M13"/>
    <mergeCell ref="N13:Q13"/>
    <mergeCell ref="N17:Q17"/>
    <mergeCell ref="A20:E21"/>
    <mergeCell ref="Y2:AB3"/>
    <mergeCell ref="Y4:AB5"/>
    <mergeCell ref="S10:W11"/>
    <mergeCell ref="J11:M11"/>
    <mergeCell ref="N11:Q11"/>
    <mergeCell ref="A8:I8"/>
    <mergeCell ref="J14:M14"/>
    <mergeCell ref="N14:Q14"/>
    <mergeCell ref="J12:M12"/>
    <mergeCell ref="N12:Q12"/>
    <mergeCell ref="B61:I61"/>
    <mergeCell ref="O61:Q61"/>
    <mergeCell ref="T61:V61"/>
    <mergeCell ref="A64:X64"/>
    <mergeCell ref="R2:W2"/>
    <mergeCell ref="P3:Q3"/>
    <mergeCell ref="R3:W3"/>
    <mergeCell ref="P4:Q4"/>
    <mergeCell ref="R4:W4"/>
    <mergeCell ref="A59:J60"/>
    <mergeCell ref="K59:M60"/>
    <mergeCell ref="N59:R60"/>
    <mergeCell ref="S59:W60"/>
    <mergeCell ref="N8:Q8"/>
    <mergeCell ref="J10:M10"/>
    <mergeCell ref="S8:W9"/>
    <mergeCell ref="J9:M9"/>
    <mergeCell ref="N9:Q9"/>
    <mergeCell ref="J8:M8"/>
    <mergeCell ref="N10:Q10"/>
    <mergeCell ref="A16:I17"/>
    <mergeCell ref="J16:M16"/>
    <mergeCell ref="N16:Q16"/>
    <mergeCell ref="J17:M17"/>
  </mergeCells>
  <phoneticPr fontId="6"/>
  <conditionalFormatting sqref="T34:V34">
    <cfRule type="expression" dxfId="3" priority="4" stopIfTrue="1">
      <formula>$T$34="総額が合いません"</formula>
    </cfRule>
  </conditionalFormatting>
  <conditionalFormatting sqref="T34:V34">
    <cfRule type="expression" dxfId="2" priority="3" stopIfTrue="1">
      <formula>$T$34="総額が合いません"</formula>
    </cfRule>
  </conditionalFormatting>
  <conditionalFormatting sqref="P2:T4 X57:X61 A58:A60 Y57:AA59 AB57:IV61 K59:W61 A61:D61 J61 W57:W58 F57:T58 B57:E59">
    <cfRule type="cellIs" dxfId="1" priority="2" stopIfTrue="1" operator="lessThan">
      <formula>1</formula>
    </cfRule>
  </conditionalFormatting>
  <conditionalFormatting sqref="T57:V58">
    <cfRule type="cellIs" dxfId="0" priority="1" stopIfTrue="1" operator="equal">
      <formula>"""限度額超過!"""</formula>
    </cfRule>
  </conditionalFormatting>
  <dataValidations count="3">
    <dataValidation type="list" allowBlank="1" showInputMessage="1" showErrorMessage="1"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formula1>"100,95,90,85,80,75,70,50"</formula1>
    </dataValidation>
    <dataValidation allowBlank="1" showInputMessage="1" showErrorMessage="1" promptTitle="対象事業及び金額" prompt="国の補助金･交付金による_x000a_改築事業が主な対象となります。_x000a_入力すべき金額については_x000a_所管の都道府県、政令市_x000a_又は中核市にご確認ください。" sqref="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dataValidation type="custom" allowBlank="1" showInputMessage="1" showErrorMessage="1" sqref="Z46 JV46 TR46 ADN46 ANJ46 AXF46 BHB46 BQX46 CAT46 CKP46 CUL46 DEH46 DOD46 DXZ46 EHV46 ERR46 FBN46 FLJ46 FVF46 GFB46 GOX46 GYT46 HIP46 HSL46 ICH46 IMD46 IVZ46 JFV46 JPR46 JZN46 KJJ46 KTF46 LDB46 LMX46 LWT46 MGP46 MQL46 NAH46 NKD46 NTZ46 ODV46 ONR46 OXN46 PHJ46 PRF46 QBB46 QKX46 QUT46 REP46 ROL46 RYH46 SID46 SRZ46 TBV46 TLR46 TVN46 UFJ46 UPF46 UZB46 VIX46 VST46 WCP46 WML46 WWH46 Z65582 JV65582 TR65582 ADN65582 ANJ65582 AXF65582 BHB65582 BQX65582 CAT65582 CKP65582 CUL65582 DEH65582 DOD65582 DXZ65582 EHV65582 ERR65582 FBN65582 FLJ65582 FVF65582 GFB65582 GOX65582 GYT65582 HIP65582 HSL65582 ICH65582 IMD65582 IVZ65582 JFV65582 JPR65582 JZN65582 KJJ65582 KTF65582 LDB65582 LMX65582 LWT65582 MGP65582 MQL65582 NAH65582 NKD65582 NTZ65582 ODV65582 ONR65582 OXN65582 PHJ65582 PRF65582 QBB65582 QKX65582 QUT65582 REP65582 ROL65582 RYH65582 SID65582 SRZ65582 TBV65582 TLR65582 TVN65582 UFJ65582 UPF65582 UZB65582 VIX65582 VST65582 WCP65582 WML65582 WWH65582 Z131118 JV131118 TR131118 ADN131118 ANJ131118 AXF131118 BHB131118 BQX131118 CAT131118 CKP131118 CUL131118 DEH131118 DOD131118 DXZ131118 EHV131118 ERR131118 FBN131118 FLJ131118 FVF131118 GFB131118 GOX131118 GYT131118 HIP131118 HSL131118 ICH131118 IMD131118 IVZ131118 JFV131118 JPR131118 JZN131118 KJJ131118 KTF131118 LDB131118 LMX131118 LWT131118 MGP131118 MQL131118 NAH131118 NKD131118 NTZ131118 ODV131118 ONR131118 OXN131118 PHJ131118 PRF131118 QBB131118 QKX131118 QUT131118 REP131118 ROL131118 RYH131118 SID131118 SRZ131118 TBV131118 TLR131118 TVN131118 UFJ131118 UPF131118 UZB131118 VIX131118 VST131118 WCP131118 WML131118 WWH131118 Z196654 JV196654 TR196654 ADN196654 ANJ196654 AXF196654 BHB196654 BQX196654 CAT196654 CKP196654 CUL196654 DEH196654 DOD196654 DXZ196654 EHV196654 ERR196654 FBN196654 FLJ196654 FVF196654 GFB196654 GOX196654 GYT196654 HIP196654 HSL196654 ICH196654 IMD196654 IVZ196654 JFV196654 JPR196654 JZN196654 KJJ196654 KTF196654 LDB196654 LMX196654 LWT196654 MGP196654 MQL196654 NAH196654 NKD196654 NTZ196654 ODV196654 ONR196654 OXN196654 PHJ196654 PRF196654 QBB196654 QKX196654 QUT196654 REP196654 ROL196654 RYH196654 SID196654 SRZ196654 TBV196654 TLR196654 TVN196654 UFJ196654 UPF196654 UZB196654 VIX196654 VST196654 WCP196654 WML196654 WWH196654 Z262190 JV262190 TR262190 ADN262190 ANJ262190 AXF262190 BHB262190 BQX262190 CAT262190 CKP262190 CUL262190 DEH262190 DOD262190 DXZ262190 EHV262190 ERR262190 FBN262190 FLJ262190 FVF262190 GFB262190 GOX262190 GYT262190 HIP262190 HSL262190 ICH262190 IMD262190 IVZ262190 JFV262190 JPR262190 JZN262190 KJJ262190 KTF262190 LDB262190 LMX262190 LWT262190 MGP262190 MQL262190 NAH262190 NKD262190 NTZ262190 ODV262190 ONR262190 OXN262190 PHJ262190 PRF262190 QBB262190 QKX262190 QUT262190 REP262190 ROL262190 RYH262190 SID262190 SRZ262190 TBV262190 TLR262190 TVN262190 UFJ262190 UPF262190 UZB262190 VIX262190 VST262190 WCP262190 WML262190 WWH262190 Z327726 JV327726 TR327726 ADN327726 ANJ327726 AXF327726 BHB327726 BQX327726 CAT327726 CKP327726 CUL327726 DEH327726 DOD327726 DXZ327726 EHV327726 ERR327726 FBN327726 FLJ327726 FVF327726 GFB327726 GOX327726 GYT327726 HIP327726 HSL327726 ICH327726 IMD327726 IVZ327726 JFV327726 JPR327726 JZN327726 KJJ327726 KTF327726 LDB327726 LMX327726 LWT327726 MGP327726 MQL327726 NAH327726 NKD327726 NTZ327726 ODV327726 ONR327726 OXN327726 PHJ327726 PRF327726 QBB327726 QKX327726 QUT327726 REP327726 ROL327726 RYH327726 SID327726 SRZ327726 TBV327726 TLR327726 TVN327726 UFJ327726 UPF327726 UZB327726 VIX327726 VST327726 WCP327726 WML327726 WWH327726 Z393262 JV393262 TR393262 ADN393262 ANJ393262 AXF393262 BHB393262 BQX393262 CAT393262 CKP393262 CUL393262 DEH393262 DOD393262 DXZ393262 EHV393262 ERR393262 FBN393262 FLJ393262 FVF393262 GFB393262 GOX393262 GYT393262 HIP393262 HSL393262 ICH393262 IMD393262 IVZ393262 JFV393262 JPR393262 JZN393262 KJJ393262 KTF393262 LDB393262 LMX393262 LWT393262 MGP393262 MQL393262 NAH393262 NKD393262 NTZ393262 ODV393262 ONR393262 OXN393262 PHJ393262 PRF393262 QBB393262 QKX393262 QUT393262 REP393262 ROL393262 RYH393262 SID393262 SRZ393262 TBV393262 TLR393262 TVN393262 UFJ393262 UPF393262 UZB393262 VIX393262 VST393262 WCP393262 WML393262 WWH393262 Z458798 JV458798 TR458798 ADN458798 ANJ458798 AXF458798 BHB458798 BQX458798 CAT458798 CKP458798 CUL458798 DEH458798 DOD458798 DXZ458798 EHV458798 ERR458798 FBN458798 FLJ458798 FVF458798 GFB458798 GOX458798 GYT458798 HIP458798 HSL458798 ICH458798 IMD458798 IVZ458798 JFV458798 JPR458798 JZN458798 KJJ458798 KTF458798 LDB458798 LMX458798 LWT458798 MGP458798 MQL458798 NAH458798 NKD458798 NTZ458798 ODV458798 ONR458798 OXN458798 PHJ458798 PRF458798 QBB458798 QKX458798 QUT458798 REP458798 ROL458798 RYH458798 SID458798 SRZ458798 TBV458798 TLR458798 TVN458798 UFJ458798 UPF458798 UZB458798 VIX458798 VST458798 WCP458798 WML458798 WWH458798 Z524334 JV524334 TR524334 ADN524334 ANJ524334 AXF524334 BHB524334 BQX524334 CAT524334 CKP524334 CUL524334 DEH524334 DOD524334 DXZ524334 EHV524334 ERR524334 FBN524334 FLJ524334 FVF524334 GFB524334 GOX524334 GYT524334 HIP524334 HSL524334 ICH524334 IMD524334 IVZ524334 JFV524334 JPR524334 JZN524334 KJJ524334 KTF524334 LDB524334 LMX524334 LWT524334 MGP524334 MQL524334 NAH524334 NKD524334 NTZ524334 ODV524334 ONR524334 OXN524334 PHJ524334 PRF524334 QBB524334 QKX524334 QUT524334 REP524334 ROL524334 RYH524334 SID524334 SRZ524334 TBV524334 TLR524334 TVN524334 UFJ524334 UPF524334 UZB524334 VIX524334 VST524334 WCP524334 WML524334 WWH524334 Z589870 JV589870 TR589870 ADN589870 ANJ589870 AXF589870 BHB589870 BQX589870 CAT589870 CKP589870 CUL589870 DEH589870 DOD589870 DXZ589870 EHV589870 ERR589870 FBN589870 FLJ589870 FVF589870 GFB589870 GOX589870 GYT589870 HIP589870 HSL589870 ICH589870 IMD589870 IVZ589870 JFV589870 JPR589870 JZN589870 KJJ589870 KTF589870 LDB589870 LMX589870 LWT589870 MGP589870 MQL589870 NAH589870 NKD589870 NTZ589870 ODV589870 ONR589870 OXN589870 PHJ589870 PRF589870 QBB589870 QKX589870 QUT589870 REP589870 ROL589870 RYH589870 SID589870 SRZ589870 TBV589870 TLR589870 TVN589870 UFJ589870 UPF589870 UZB589870 VIX589870 VST589870 WCP589870 WML589870 WWH589870 Z655406 JV655406 TR655406 ADN655406 ANJ655406 AXF655406 BHB655406 BQX655406 CAT655406 CKP655406 CUL655406 DEH655406 DOD655406 DXZ655406 EHV655406 ERR655406 FBN655406 FLJ655406 FVF655406 GFB655406 GOX655406 GYT655406 HIP655406 HSL655406 ICH655406 IMD655406 IVZ655406 JFV655406 JPR655406 JZN655406 KJJ655406 KTF655406 LDB655406 LMX655406 LWT655406 MGP655406 MQL655406 NAH655406 NKD655406 NTZ655406 ODV655406 ONR655406 OXN655406 PHJ655406 PRF655406 QBB655406 QKX655406 QUT655406 REP655406 ROL655406 RYH655406 SID655406 SRZ655406 TBV655406 TLR655406 TVN655406 UFJ655406 UPF655406 UZB655406 VIX655406 VST655406 WCP655406 WML655406 WWH655406 Z720942 JV720942 TR720942 ADN720942 ANJ720942 AXF720942 BHB720942 BQX720942 CAT720942 CKP720942 CUL720942 DEH720942 DOD720942 DXZ720942 EHV720942 ERR720942 FBN720942 FLJ720942 FVF720942 GFB720942 GOX720942 GYT720942 HIP720942 HSL720942 ICH720942 IMD720942 IVZ720942 JFV720942 JPR720942 JZN720942 KJJ720942 KTF720942 LDB720942 LMX720942 LWT720942 MGP720942 MQL720942 NAH720942 NKD720942 NTZ720942 ODV720942 ONR720942 OXN720942 PHJ720942 PRF720942 QBB720942 QKX720942 QUT720942 REP720942 ROL720942 RYH720942 SID720942 SRZ720942 TBV720942 TLR720942 TVN720942 UFJ720942 UPF720942 UZB720942 VIX720942 VST720942 WCP720942 WML720942 WWH720942 Z786478 JV786478 TR786478 ADN786478 ANJ786478 AXF786478 BHB786478 BQX786478 CAT786478 CKP786478 CUL786478 DEH786478 DOD786478 DXZ786478 EHV786478 ERR786478 FBN786478 FLJ786478 FVF786478 GFB786478 GOX786478 GYT786478 HIP786478 HSL786478 ICH786478 IMD786478 IVZ786478 JFV786478 JPR786478 JZN786478 KJJ786478 KTF786478 LDB786478 LMX786478 LWT786478 MGP786478 MQL786478 NAH786478 NKD786478 NTZ786478 ODV786478 ONR786478 OXN786478 PHJ786478 PRF786478 QBB786478 QKX786478 QUT786478 REP786478 ROL786478 RYH786478 SID786478 SRZ786478 TBV786478 TLR786478 TVN786478 UFJ786478 UPF786478 UZB786478 VIX786478 VST786478 WCP786478 WML786478 WWH786478 Z852014 JV852014 TR852014 ADN852014 ANJ852014 AXF852014 BHB852014 BQX852014 CAT852014 CKP852014 CUL852014 DEH852014 DOD852014 DXZ852014 EHV852014 ERR852014 FBN852014 FLJ852014 FVF852014 GFB852014 GOX852014 GYT852014 HIP852014 HSL852014 ICH852014 IMD852014 IVZ852014 JFV852014 JPR852014 JZN852014 KJJ852014 KTF852014 LDB852014 LMX852014 LWT852014 MGP852014 MQL852014 NAH852014 NKD852014 NTZ852014 ODV852014 ONR852014 OXN852014 PHJ852014 PRF852014 QBB852014 QKX852014 QUT852014 REP852014 ROL852014 RYH852014 SID852014 SRZ852014 TBV852014 TLR852014 TVN852014 UFJ852014 UPF852014 UZB852014 VIX852014 VST852014 WCP852014 WML852014 WWH852014 Z917550 JV917550 TR917550 ADN917550 ANJ917550 AXF917550 BHB917550 BQX917550 CAT917550 CKP917550 CUL917550 DEH917550 DOD917550 DXZ917550 EHV917550 ERR917550 FBN917550 FLJ917550 FVF917550 GFB917550 GOX917550 GYT917550 HIP917550 HSL917550 ICH917550 IMD917550 IVZ917550 JFV917550 JPR917550 JZN917550 KJJ917550 KTF917550 LDB917550 LMX917550 LWT917550 MGP917550 MQL917550 NAH917550 NKD917550 NTZ917550 ODV917550 ONR917550 OXN917550 PHJ917550 PRF917550 QBB917550 QKX917550 QUT917550 REP917550 ROL917550 RYH917550 SID917550 SRZ917550 TBV917550 TLR917550 TVN917550 UFJ917550 UPF917550 UZB917550 VIX917550 VST917550 WCP917550 WML917550 WWH917550 Z983086 JV983086 TR983086 ADN983086 ANJ983086 AXF983086 BHB983086 BQX983086 CAT983086 CKP983086 CUL983086 DEH983086 DOD983086 DXZ983086 EHV983086 ERR983086 FBN983086 FLJ983086 FVF983086 GFB983086 GOX983086 GYT983086 HIP983086 HSL983086 ICH983086 IMD983086 IVZ983086 JFV983086 JPR983086 JZN983086 KJJ983086 KTF983086 LDB983086 LMX983086 LWT983086 MGP983086 MQL983086 NAH983086 NKD983086 NTZ983086 ODV983086 ONR983086 OXN983086 PHJ983086 PRF983086 QBB983086 QKX983086 QUT983086 REP983086 ROL983086 RYH983086 SID983086 SRZ983086 TBV983086 TLR983086 TVN983086 UFJ983086 UPF983086 UZB983086 VIX983086 VST983086 WCP983086 WML983086 WWH983086">
      <formula1>Z44&gt;=Z46</formula1>
    </dataValidation>
  </dataValidations>
  <printOptions horizontalCentered="1"/>
  <pageMargins left="0.62992125984251968" right="0.43307086614173229" top="0.70866141732283472" bottom="0.35433070866141736" header="0.31496062992125984" footer="0.39370078740157483"/>
  <pageSetup paperSize="9" scale="85" orientation="portrait" cellComments="asDisplayed" r:id="rId1"/>
  <headerFooter alignWithMargins="0">
    <oddFooter>&amp;C&amp;12借入申込書4/4</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機構借入金額積算内訳</vt:lpstr>
      <vt:lpstr>機構借入金額積算内訳!Print_Area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2018-04-03T07:19:32Z</cp:lastPrinted>
  <dcterms:created xsi:type="dcterms:W3CDTF">2012-02-17T07:15:44Z</dcterms:created>
  <dcterms:modified xsi:type="dcterms:W3CDTF">2018-04-17T01:03:20Z</dcterms:modified>
</cp:coreProperties>
</file>