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xr:revisionPtr revIDLastSave="0" documentId="13_ncr:1_{48CEC1D2-047D-408C-AF86-FB1DEDB24FB7}" xr6:coauthVersionLast="36" xr6:coauthVersionMax="47" xr10:uidLastSave="{00000000-0000-0000-0000-000000000000}"/>
  <bookViews>
    <workbookView xWindow="0" yWindow="0" windowWidth="20490" windowHeight="6705" tabRatio="857" xr2:uid="{00000000-000D-0000-FFFF-FFFF00000000}"/>
  </bookViews>
  <sheets>
    <sheet name="チェックリスト " sheetId="44" r:id="rId1"/>
    <sheet name="要望書" sheetId="34" r:id="rId2"/>
    <sheet name="要望額調書(記載例)" sheetId="45" r:id="rId3"/>
    <sheet name="助成金要望額調書" sheetId="42" r:id="rId4"/>
    <sheet name="備品購入理由書" sheetId="23" r:id="rId5"/>
    <sheet name="アンケート" sheetId="17" r:id="rId6"/>
    <sheet name="別紙１" sheetId="37" r:id="rId7"/>
    <sheet name="別紙２" sheetId="38" r:id="rId8"/>
    <sheet name="別紙３" sheetId="36" r:id="rId9"/>
  </sheets>
  <externalReferences>
    <externalReference r:id="rId10"/>
    <externalReference r:id="rId11"/>
    <externalReference r:id="rId12"/>
    <externalReference r:id="rId13"/>
    <externalReference r:id="rId14"/>
  </externalReferences>
  <definedNames>
    <definedName name="_xlnm._FilterDatabase" localSheetId="1" hidden="1">要望書!$C$112:$AW$242</definedName>
    <definedName name="_xlnm.Print_Area" localSheetId="5">アンケート!$A$1:$O$56</definedName>
    <definedName name="_xlnm.Print_Area" localSheetId="3">助成金要望額調書!$A$1:$K$38</definedName>
    <definedName name="_xlnm.Print_Area" localSheetId="4">備品購入理由書!$A$3:$H$30</definedName>
    <definedName name="_xlnm.Print_Area" localSheetId="6">別紙１!$B$1:$G$50</definedName>
    <definedName name="_xlnm.Print_Area" localSheetId="7">別紙２!$B$1:$K$50</definedName>
    <definedName name="_xlnm.Print_Area" localSheetId="8">別紙３!$B$1:$K$37</definedName>
    <definedName name="_xlnm.Print_Area" localSheetId="2">'要望額調書(記載例)'!$A$1:$U$48</definedName>
    <definedName name="_xlnm.Print_Area" localSheetId="1">要望書!$C$1:$AV$270</definedName>
    <definedName name="いりえ" localSheetId="3">[1]リスト!$A$2:$A$9</definedName>
    <definedName name="いりえ" localSheetId="2">[1]リスト!$A$2:$A$9</definedName>
    <definedName name="いりえ">[1]リスト!$A$2:$A$9</definedName>
    <definedName name="区分" localSheetId="3">[2]助成対象となる経費項目!$C$20:$C$45</definedName>
    <definedName name="区分" localSheetId="2">[2]助成対象となる経費項目!$C$20:$C$45</definedName>
    <definedName name="区分">[2]助成対象となる経費項目!$C$20:$C$45</definedName>
    <definedName name="月" localSheetId="3">[3]空き店舗・民家等のリフォーム!$A$596:$A$608</definedName>
    <definedName name="月" localSheetId="2">[3]空き店舗・民家等のリフォーム!$A$596:$A$608</definedName>
    <definedName name="県２" localSheetId="3">[3]空き店舗・民家等のリフォーム!$A$651:$A$698</definedName>
    <definedName name="県２" localSheetId="2">[3]空き店舗・民家等のリフォーム!$A$651:$A$698</definedName>
    <definedName name="国" localSheetId="3">[3]空き店舗・民家等のリフォーム!$A$880:$A$1000</definedName>
    <definedName name="国" localSheetId="2">[3]空き店舗・民家等のリフォーム!$A$880:$A$1000</definedName>
    <definedName name="事業分野" localSheetId="3">助成金要望額調書!#REF!</definedName>
    <definedName name="事業分野" localSheetId="2">'要望額調書(記載例)'!#REF!</definedName>
    <definedName name="事業分野">'[4]要望書 (様式)'!$L$72:$L$85</definedName>
    <definedName name="担当者" localSheetId="3">[5]リスト!$A$2:$A$9</definedName>
    <definedName name="担当者" localSheetId="2">[5]リスト!$A$2:$A$9</definedName>
    <definedName name="担当者">[5]リスト!$A$2:$A$9</definedName>
    <definedName name="日" localSheetId="3">[3]空き店舗・民家等のリフォーム!$A$612:$A$646</definedName>
    <definedName name="日" localSheetId="2">[3]空き店舗・民家等のリフォーム!$A$612:$A$646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45" l="1"/>
  <c r="A5" i="42" l="1"/>
  <c r="A6" i="42"/>
  <c r="E8" i="45"/>
  <c r="F7" i="45"/>
  <c r="H32" i="45"/>
  <c r="F32" i="45"/>
  <c r="F20" i="45"/>
  <c r="F24" i="45" s="1"/>
  <c r="F36" i="45" s="1"/>
  <c r="F35" i="45" s="1"/>
  <c r="J35" i="45" s="1"/>
  <c r="F7" i="42" l="1"/>
  <c r="AW218" i="34" l="1"/>
  <c r="AW217" i="34"/>
  <c r="AW216" i="34"/>
  <c r="AW215" i="34"/>
  <c r="AW214" i="34"/>
  <c r="AW213" i="34"/>
  <c r="AW212" i="34"/>
  <c r="AW211" i="34"/>
  <c r="AW210" i="34"/>
  <c r="AW209" i="34"/>
  <c r="AW208" i="34"/>
  <c r="AW207" i="34"/>
  <c r="J1" i="38" l="1"/>
  <c r="I3" i="36"/>
  <c r="F1" i="37"/>
  <c r="C8" i="23"/>
  <c r="F2" i="42"/>
  <c r="U7" i="44"/>
  <c r="N7" i="44"/>
  <c r="AY32" i="34" l="1"/>
  <c r="AX217" i="34" l="1"/>
  <c r="AY217" i="34"/>
  <c r="AY218" i="34" s="1"/>
  <c r="L35" i="36"/>
  <c r="L11" i="36"/>
  <c r="AW219" i="34"/>
  <c r="J172" i="34"/>
  <c r="AW12" i="34"/>
  <c r="AW149" i="34"/>
  <c r="AW143" i="34"/>
  <c r="AW124" i="34"/>
  <c r="AW58" i="34" l="1"/>
  <c r="AX172" i="34" l="1"/>
  <c r="AY172" i="34" s="1"/>
  <c r="AY7" i="34" l="1"/>
  <c r="AY5" i="34"/>
  <c r="A9" i="42"/>
  <c r="A31" i="42"/>
  <c r="A30" i="42"/>
  <c r="A29" i="42"/>
  <c r="A22" i="42"/>
  <c r="A19" i="42"/>
  <c r="A18" i="42"/>
  <c r="A17" i="42"/>
  <c r="A16" i="42"/>
  <c r="A15" i="42"/>
  <c r="A14" i="42"/>
  <c r="A13" i="42"/>
  <c r="A12" i="42"/>
  <c r="A11" i="42"/>
  <c r="A10" i="42"/>
  <c r="A8" i="42"/>
  <c r="BB3" i="34" l="1"/>
  <c r="BB2" i="34" s="1"/>
  <c r="O3" i="34" s="1"/>
  <c r="AY258" i="34"/>
  <c r="O32" i="42" l="1"/>
  <c r="F32" i="42"/>
  <c r="E17" i="42"/>
  <c r="L28" i="36"/>
  <c r="L21" i="36"/>
  <c r="L14" i="36"/>
  <c r="H32" i="42" l="1"/>
  <c r="F20" i="42"/>
  <c r="F24" i="42" s="1"/>
  <c r="U136" i="34" s="1"/>
  <c r="L17" i="42" l="1"/>
  <c r="L5" i="38" l="1"/>
  <c r="L6" i="38"/>
  <c r="L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4" i="38"/>
  <c r="L32" i="36"/>
  <c r="L25" i="36"/>
  <c r="L18" i="36"/>
  <c r="L7" i="36"/>
  <c r="L4" i="36"/>
  <c r="AW256" i="34"/>
  <c r="AW184" i="34"/>
  <c r="AW252" i="34"/>
  <c r="AW249" i="34"/>
  <c r="AW242" i="34"/>
  <c r="AW82" i="34" l="1"/>
  <c r="AW202" i="34" l="1"/>
  <c r="BC188" i="34"/>
  <c r="BB188" i="34"/>
  <c r="AW161" i="34"/>
  <c r="AW163" i="34" s="1"/>
  <c r="AW246" i="34"/>
  <c r="AW239" i="34"/>
  <c r="AW152" i="34"/>
  <c r="AW153" i="34" s="1"/>
  <c r="AW146" i="34"/>
  <c r="AW147" i="34" s="1"/>
  <c r="AW127" i="34"/>
  <c r="AW128" i="34" s="1"/>
  <c r="AW133" i="34"/>
  <c r="AW134" i="34" s="1"/>
  <c r="AW120" i="34"/>
  <c r="AW115" i="34"/>
  <c r="AW116" i="34" s="1"/>
  <c r="AW110" i="34"/>
  <c r="AX110" i="34" s="1"/>
  <c r="AW108" i="34"/>
  <c r="AX108" i="34" s="1"/>
  <c r="AW107" i="34"/>
  <c r="AX107" i="34" s="1"/>
  <c r="AW101" i="34"/>
  <c r="AW102" i="34" s="1"/>
  <c r="AW98" i="34"/>
  <c r="AW99" i="34" s="1"/>
  <c r="AW91" i="34"/>
  <c r="AW92" i="34" s="1"/>
  <c r="AW88" i="34"/>
  <c r="AW89" i="34" s="1"/>
  <c r="AX78" i="34"/>
  <c r="AW78" i="34" s="1"/>
  <c r="AW75" i="34"/>
  <c r="AW76" i="34" s="1"/>
  <c r="AW73" i="34"/>
  <c r="AW64" i="34"/>
  <c r="AW65" i="34" s="1"/>
  <c r="AW60" i="34"/>
  <c r="AW61" i="34" s="1"/>
  <c r="AW49" i="34"/>
  <c r="AW50" i="34" s="1"/>
  <c r="AW40" i="34"/>
  <c r="AW42" i="34" s="1"/>
  <c r="AW34" i="34"/>
  <c r="AW30" i="34"/>
  <c r="AW31" i="34" s="1"/>
  <c r="AW13" i="34"/>
  <c r="AX7" i="34"/>
  <c r="AW7" i="34" s="1"/>
  <c r="AX5" i="34"/>
  <c r="AW5" i="34" s="1"/>
  <c r="AO188" i="34" l="1"/>
  <c r="U137" i="34"/>
  <c r="F38" i="42"/>
  <c r="F37" i="42" s="1"/>
  <c r="E8" i="42" s="1"/>
  <c r="L8" i="42" l="1"/>
  <c r="O8" i="42"/>
  <c r="P8" i="42" s="1"/>
  <c r="O31" i="42" s="1"/>
  <c r="J37" i="42"/>
  <c r="U138" i="34" s="1"/>
  <c r="H33" i="42" l="1"/>
  <c r="O33" i="42"/>
  <c r="H34"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5" authorId="0" shapeId="0" xr:uid="{00000000-0006-0000-0100-000001000000}">
      <text>
        <r>
          <rPr>
            <sz val="9"/>
            <color indexed="81"/>
            <rFont val="MS P ゴシック"/>
            <family val="3"/>
            <charset val="128"/>
          </rPr>
          <t>☑がない場合又は2つついている場合に要確認となります。</t>
        </r>
      </text>
    </comment>
    <comment ref="AW7" authorId="0" shapeId="0" xr:uid="{00000000-0006-0000-0100-000002000000}">
      <text>
        <r>
          <rPr>
            <sz val="9"/>
            <color indexed="81"/>
            <rFont val="MS P ゴシック"/>
            <family val="3"/>
            <charset val="128"/>
          </rPr>
          <t xml:space="preserve">☑がない場合又は2つついている場合に要確認となります。
</t>
        </r>
      </text>
    </comment>
    <comment ref="J11" authorId="0" shapeId="0" xr:uid="{00000000-0006-0000-0100-000003000000}">
      <text>
        <r>
          <rPr>
            <sz val="9"/>
            <color indexed="81"/>
            <rFont val="MS P ゴシック"/>
            <family val="3"/>
            <charset val="128"/>
          </rPr>
          <t xml:space="preserve">定款、寄付行為又は運営規約等と一致するようにしてください。
</t>
        </r>
      </text>
    </comment>
    <comment ref="J12" authorId="0" shapeId="0" xr:uid="{00000000-0006-0000-0100-000004000000}">
      <text>
        <r>
          <rPr>
            <sz val="9"/>
            <color indexed="81"/>
            <rFont val="MS P ゴシック"/>
            <family val="3"/>
            <charset val="128"/>
          </rPr>
          <t xml:space="preserve">国税庁HP より検索できます(https://www.houjin-bangou.nta.go.jp)。登録がない場合は空欄にしてください。
</t>
        </r>
      </text>
    </comment>
    <comment ref="J13" authorId="0" shapeId="0" xr:uid="{00000000-0006-0000-0100-000005000000}">
      <text>
        <r>
          <rPr>
            <sz val="9"/>
            <color indexed="81"/>
            <rFont val="MS P ゴシック"/>
            <family val="3"/>
            <charset val="128"/>
          </rPr>
          <t xml:space="preserve">現団体の前身団体がある場合は、法人格を含め記載してください。
</t>
        </r>
      </text>
    </comment>
    <comment ref="P15" authorId="0" shapeId="0" xr:uid="{00000000-0006-0000-0100-000006000000}">
      <text>
        <r>
          <rPr>
            <sz val="9"/>
            <color indexed="81"/>
            <rFont val="MS P ゴシック"/>
            <family val="3"/>
            <charset val="128"/>
          </rPr>
          <t xml:space="preserve">プルダウンから選択してください。
</t>
        </r>
      </text>
    </comment>
    <comment ref="P18" authorId="0" shapeId="0" xr:uid="{00000000-0006-0000-0100-000007000000}">
      <text>
        <r>
          <rPr>
            <sz val="9"/>
            <color indexed="81"/>
            <rFont val="MS P ゴシック"/>
            <family val="3"/>
            <charset val="128"/>
          </rPr>
          <t>Facebook、Twitter、Instagram等で更新頻度の高いもののアカウントを記載してください</t>
        </r>
      </text>
    </comment>
    <comment ref="P20" authorId="0" shapeId="0" xr:uid="{00000000-0006-0000-0100-000008000000}">
      <text>
        <r>
          <rPr>
            <sz val="9"/>
            <color indexed="81"/>
            <rFont val="MS P ゴシック"/>
            <family val="3"/>
            <charset val="128"/>
          </rPr>
          <t xml:space="preserve">プルダウンから選択してください。
</t>
        </r>
      </text>
    </comment>
    <comment ref="AW34" authorId="0" shapeId="0" xr:uid="{00000000-0006-0000-0100-00000A000000}">
      <text>
        <r>
          <rPr>
            <sz val="9"/>
            <color indexed="81"/>
            <rFont val="MS P ゴシック"/>
            <family val="3"/>
            <charset val="128"/>
          </rPr>
          <t xml:space="preserve">実績ありと実績なし双方に○がある場合には「要確認」が表示されます。
</t>
        </r>
      </text>
    </comment>
    <comment ref="K42" authorId="0" shapeId="0" xr:uid="{00000000-0006-0000-0100-00000B000000}">
      <text>
        <r>
          <rPr>
            <sz val="9"/>
            <color indexed="81"/>
            <rFont val="MS P ゴシック"/>
            <family val="3"/>
            <charset val="128"/>
          </rPr>
          <t>なお、令和２年度WAM助成を受けている場合、本事業がその内容をどのように展開するものか踏まえて記載してください。</t>
        </r>
      </text>
    </comment>
    <comment ref="AW58" authorId="0" shapeId="0" xr:uid="{9630EC1E-B42B-4FAA-BCFC-2B3BF08B4C13}">
      <text>
        <r>
          <rPr>
            <sz val="9"/>
            <color indexed="81"/>
            <rFont val="MS P ゴシック"/>
            <family val="3"/>
            <charset val="128"/>
          </rPr>
          <t xml:space="preserve">助成テーマが選択されていない場合に「要確認」となります。
</t>
        </r>
      </text>
    </comment>
    <comment ref="K59" authorId="0" shapeId="0" xr:uid="{00000000-0006-0000-0100-00000C000000}">
      <text>
        <r>
          <rPr>
            <sz val="9"/>
            <color indexed="81"/>
            <rFont val="MS P ゴシック"/>
            <family val="3"/>
            <charset val="128"/>
          </rPr>
          <t xml:space="preserve">WAM助成ホームページに各テーマに関連するキーワードや事業の例を掲載しています。不明な点はお問合せください。
　各テーマに関連する地域共生社会の実現に向けた国の取組もご参照ください。（厚生労働省「地域共生社会に向けた包括的支援と多様な参加・協働の推進に関する検討会」のホームページ等）。
</t>
        </r>
      </text>
    </comment>
    <comment ref="N73" authorId="0" shapeId="0" xr:uid="{00000000-0006-0000-0100-00000D000000}">
      <text>
        <r>
          <rPr>
            <sz val="9"/>
            <color indexed="81"/>
            <rFont val="MS P ゴシック"/>
            <family val="3"/>
            <charset val="128"/>
          </rPr>
          <t xml:space="preserve">地域の多様な社会資源を活用し、複数の団体が連携やネットワーク化を図り、社会福祉諸制度の対象外のニーズ、その他地域の様々な福祉ニーズに対応して地域に密着した事業（同一都道府県内）
</t>
        </r>
      </text>
    </comment>
    <comment ref="AG73" authorId="0" shapeId="0" xr:uid="{00000000-0006-0000-0100-00000E000000}">
      <text>
        <r>
          <rPr>
            <sz val="9"/>
            <color indexed="81"/>
            <rFont val="MS P ゴシック"/>
            <family val="3"/>
            <charset val="128"/>
          </rPr>
          <t>全国又は広域的な普及・充実等を図るため、複数の団体が連携やネットワーク化を図り、相互にノウハウを共有し、社会福祉の振興に資する創意工夫ある事業又は社会福祉施策等を補完若しくは充実させる事業</t>
        </r>
      </text>
    </comment>
    <comment ref="AW73" authorId="0" shapeId="0" xr:uid="{00000000-0006-0000-0100-00000F000000}">
      <text>
        <r>
          <rPr>
            <sz val="9"/>
            <color indexed="81"/>
            <rFont val="MS P ゴシック"/>
            <family val="3"/>
            <charset val="128"/>
          </rPr>
          <t xml:space="preserve">○がない場合又は2つついている場合に「要確認」となります。
</t>
        </r>
      </text>
    </comment>
    <comment ref="AW78" authorId="0" shapeId="0" xr:uid="{00000000-0006-0000-0100-000010000000}">
      <text>
        <r>
          <rPr>
            <sz val="9"/>
            <color indexed="81"/>
            <rFont val="MS P ゴシック"/>
            <family val="3"/>
            <charset val="128"/>
          </rPr>
          <t xml:space="preserve">◎がない場合又は2つ以上ついている場合に「要確認」となります。
</t>
        </r>
      </text>
    </comment>
    <comment ref="E87" authorId="0" shapeId="0" xr:uid="{00000000-0006-0000-0100-000015000000}">
      <text>
        <r>
          <rPr>
            <sz val="9"/>
            <color indexed="81"/>
            <rFont val="MS P ゴシック"/>
            <family val="3"/>
            <charset val="128"/>
          </rPr>
          <t xml:space="preserve">助成事業が複数の取り組みの組み合わせで成立する場合の各取り組みの単位を「柱立て」といいます。
</t>
        </r>
      </text>
    </comment>
    <comment ref="AL87" authorId="0" shapeId="0" xr:uid="{00000000-0006-0000-0100-000016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AW124" authorId="0" shapeId="0" xr:uid="{1B65D8C8-EB9B-455F-82C6-97178DEB706E}">
      <text>
        <r>
          <rPr>
            <sz val="9"/>
            <color indexed="81"/>
            <rFont val="MS P ゴシック"/>
            <family val="3"/>
            <charset val="128"/>
          </rPr>
          <t>具体的内容が記載されているにもかかわらず、選択項目に「〇」がない場合「要確認」となります。</t>
        </r>
      </text>
    </comment>
    <comment ref="AW143" authorId="0" shapeId="0" xr:uid="{6B002366-7E59-41B0-AAD6-D412F7A2C29D}">
      <text>
        <r>
          <rPr>
            <sz val="9"/>
            <color indexed="81"/>
            <rFont val="MS P ゴシック"/>
            <family val="3"/>
            <charset val="128"/>
          </rPr>
          <t xml:space="preserve">○がない場合に「要確認」となります。
</t>
        </r>
      </text>
    </comment>
    <comment ref="AW149" authorId="0" shapeId="0" xr:uid="{0189B6EA-1292-42B8-9DC2-6A9CF0A84B93}">
      <text>
        <r>
          <rPr>
            <sz val="9"/>
            <color indexed="81"/>
            <rFont val="MS P ゴシック"/>
            <family val="3"/>
            <charset val="128"/>
          </rPr>
          <t xml:space="preserve">○がない場合に「要確認」となります。
</t>
        </r>
      </text>
    </comment>
    <comment ref="C161" authorId="0" shapeId="0" xr:uid="{00000000-0006-0000-0100-00001F000000}">
      <text>
        <r>
          <rPr>
            <sz val="9"/>
            <color indexed="81"/>
            <rFont val="MS P ゴシック"/>
            <family val="3"/>
            <charset val="128"/>
          </rPr>
          <t>枠内に文字で入力してください。箇条書きでも構いません。</t>
        </r>
      </text>
    </comment>
    <comment ref="AH184" authorId="0" shapeId="0" xr:uid="{00000000-0006-0000-0100-000020000000}">
      <text>
        <r>
          <rPr>
            <sz val="9"/>
            <color indexed="81"/>
            <rFont val="MS P ゴシック"/>
            <family val="3"/>
            <charset val="128"/>
          </rPr>
          <t>書ききれない場合は、リンク先のシート別紙２に記入してください。</t>
        </r>
      </text>
    </comment>
    <comment ref="AW184" authorId="0" shapeId="0" xr:uid="{00000000-0006-0000-0100-000021000000}">
      <text>
        <r>
          <rPr>
            <sz val="9"/>
            <color indexed="81"/>
            <rFont val="MS P ゴシック"/>
            <family val="3"/>
            <charset val="128"/>
          </rPr>
          <t>「有」「無」ともに〇がついている場合要確認となります</t>
        </r>
      </text>
    </comment>
    <comment ref="AO188" authorId="0" shapeId="0" xr:uid="{00000000-0006-0000-0100-000022000000}">
      <text>
        <r>
          <rPr>
            <sz val="9"/>
            <color indexed="81"/>
            <rFont val="MS P ゴシック"/>
            <family val="3"/>
            <charset val="128"/>
          </rPr>
          <t xml:space="preserve">年齢は自動で算出されます
</t>
        </r>
      </text>
    </comment>
    <comment ref="L192" authorId="0" shapeId="0" xr:uid="{00000000-0006-0000-0100-000023000000}">
      <text>
        <r>
          <rPr>
            <sz val="9"/>
            <color indexed="81"/>
            <rFont val="MS P ゴシック"/>
            <family val="3"/>
            <charset val="128"/>
          </rPr>
          <t xml:space="preserve">プルダウンから選択してください。
</t>
        </r>
      </text>
    </comment>
    <comment ref="AW202" authorId="0" shapeId="0" xr:uid="{00000000-0006-0000-0100-000024000000}">
      <text>
        <r>
          <rPr>
            <sz val="9"/>
            <color indexed="81"/>
            <rFont val="MS P ゴシック"/>
            <family val="3"/>
            <charset val="128"/>
          </rPr>
          <t xml:space="preserve">〇が2つついている場合に要確認となります。
</t>
        </r>
      </text>
    </comment>
    <comment ref="AB205" authorId="0" shapeId="0" xr:uid="{00000000-0006-0000-0100-000025000000}">
      <text>
        <r>
          <rPr>
            <sz val="9"/>
            <color indexed="81"/>
            <rFont val="MS P ゴシック"/>
            <family val="3"/>
            <charset val="128"/>
          </rPr>
          <t>役員が職員として雇用契約を結び、給与を受けている場合は「有」としてください</t>
        </r>
      </text>
    </comment>
    <comment ref="AG205" authorId="0" shapeId="0" xr:uid="{00000000-0006-0000-0100-000026000000}">
      <text>
        <r>
          <rPr>
            <sz val="9"/>
            <color indexed="81"/>
            <rFont val="HG丸ｺﾞｼｯｸM-PRO"/>
            <family val="3"/>
            <charset val="128"/>
          </rPr>
          <t>団体以外の職業に就いていない場合は「なし」と記載してください</t>
        </r>
      </text>
    </comment>
    <comment ref="AW207" authorId="0" shapeId="0" xr:uid="{00000000-0006-0000-0100-000027000000}">
      <text>
        <r>
          <rPr>
            <sz val="9"/>
            <color indexed="81"/>
            <rFont val="MS P ゴシック"/>
            <family val="3"/>
            <charset val="128"/>
          </rPr>
          <t>氏名が記載されているにも関わらず、団体以外の職業が未記入の場合「要確認」となります。</t>
        </r>
      </text>
    </comment>
    <comment ref="AX217" authorId="0" shapeId="0" xr:uid="{D37C6744-1E55-4207-9D2D-213C1D3821D9}">
      <text>
        <r>
          <rPr>
            <sz val="9"/>
            <color indexed="81"/>
            <rFont val="MS P ゴシック"/>
            <family val="3"/>
            <charset val="128"/>
          </rPr>
          <t>「監事」に記入がない場合「要確認」となります</t>
        </r>
      </text>
    </comment>
    <comment ref="AH219" authorId="0" shapeId="0" xr:uid="{00000000-0006-0000-0100-000028000000}">
      <text>
        <r>
          <rPr>
            <sz val="9"/>
            <color indexed="81"/>
            <rFont val="MS P ゴシック"/>
            <family val="3"/>
            <charset val="128"/>
          </rPr>
          <t xml:space="preserve">書ききれない場合はリンク先のシート別紙３に記入してください。
</t>
        </r>
      </text>
    </comment>
    <comment ref="AW219" authorId="0" shapeId="0" xr:uid="{00000000-0006-0000-0100-000029000000}">
      <text>
        <r>
          <rPr>
            <sz val="9"/>
            <color indexed="81"/>
            <rFont val="MS P ゴシック"/>
            <family val="3"/>
            <charset val="128"/>
          </rPr>
          <t>「有」「無」ともに〇がついている場合「要確認」となります</t>
        </r>
      </text>
    </comment>
    <comment ref="AW239" authorId="0" shapeId="0" xr:uid="{00000000-0006-0000-0100-000018000000}">
      <text>
        <r>
          <rPr>
            <sz val="9"/>
            <color indexed="81"/>
            <rFont val="MS P ゴシック"/>
            <family val="3"/>
            <charset val="128"/>
          </rPr>
          <t xml:space="preserve">「あり」「なし」ともに〇がついている場合要確認となります
</t>
        </r>
      </text>
    </comment>
    <comment ref="AF242" authorId="0" shapeId="0" xr:uid="{00000000-0006-0000-0100-000019000000}">
      <text>
        <r>
          <rPr>
            <sz val="9"/>
            <color indexed="81"/>
            <rFont val="MS P ゴシック"/>
            <family val="3"/>
            <charset val="128"/>
          </rPr>
          <t>同一事業とは事業内容が同じであり、時期又は事業実施場所等が同一であることをいいます。</t>
        </r>
      </text>
    </comment>
    <comment ref="AW242" authorId="0" shapeId="0" xr:uid="{00000000-0006-0000-0100-00001A000000}">
      <text>
        <r>
          <rPr>
            <sz val="9"/>
            <color indexed="81"/>
            <rFont val="MS P ゴシック"/>
            <family val="3"/>
            <charset val="128"/>
          </rPr>
          <t>「はい」「いいえ」ともに〇がついている場合要確認となります。</t>
        </r>
      </text>
    </comment>
    <comment ref="AW246" authorId="0" shapeId="0" xr:uid="{00000000-0006-0000-0100-00001B000000}">
      <text>
        <r>
          <rPr>
            <sz val="9"/>
            <color indexed="81"/>
            <rFont val="MS P ゴシック"/>
            <family val="3"/>
            <charset val="128"/>
          </rPr>
          <t xml:space="preserve">「あり」「なし」ともに〇がついている場合要確認となります。
</t>
        </r>
      </text>
    </comment>
    <comment ref="AW249" authorId="0" shapeId="0" xr:uid="{00000000-0006-0000-0100-00001C000000}">
      <text>
        <r>
          <rPr>
            <sz val="9"/>
            <color indexed="81"/>
            <rFont val="MS P ゴシック"/>
            <family val="3"/>
            <charset val="128"/>
          </rPr>
          <t>「はい」「いいえ」ともに〇がついている場合要確認となります。</t>
        </r>
      </text>
    </comment>
    <comment ref="AH252" authorId="0" shapeId="0" xr:uid="{00000000-0006-0000-0100-00001D000000}">
      <text>
        <r>
          <rPr>
            <sz val="9"/>
            <color indexed="81"/>
            <rFont val="MS P ゴシック"/>
            <family val="3"/>
            <charset val="128"/>
          </rPr>
          <t>書ききれない場合はリンク先のシート別紙１に記載してください。</t>
        </r>
      </text>
    </comment>
    <comment ref="AW252" authorId="0" shapeId="0" xr:uid="{00000000-0006-0000-0100-00001E000000}">
      <text>
        <r>
          <rPr>
            <sz val="9"/>
            <color indexed="81"/>
            <rFont val="MS P ゴシック"/>
            <family val="3"/>
            <charset val="128"/>
          </rPr>
          <t>「有」「無」ともに〇がついている場合要確認となります。</t>
        </r>
      </text>
    </comment>
    <comment ref="C255" authorId="0" shapeId="0" xr:uid="{00000000-0006-0000-0100-00002B000000}">
      <text>
        <r>
          <rPr>
            <sz val="9"/>
            <color indexed="81"/>
            <rFont val="MS P ゴシック"/>
            <family val="3"/>
            <charset val="128"/>
          </rPr>
          <t xml:space="preserve">国税庁ＨＰより確認できます。（https://www.nta.go.jp/publication/pamph/hojin/koekihojin/01.htm）
</t>
        </r>
      </text>
    </comment>
    <comment ref="AW256" authorId="0" shapeId="0" xr:uid="{00000000-0006-0000-0100-00002C000000}">
      <text>
        <r>
          <rPr>
            <sz val="9"/>
            <color indexed="81"/>
            <rFont val="MS P ゴシック"/>
            <family val="3"/>
            <charset val="128"/>
          </rPr>
          <t xml:space="preserve">①～④に２つ以上
○がついている場合「要確認」となります。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2" authorId="0" shapeId="0" xr:uid="{74AD6A89-273F-4DBA-8BBF-DF9DCE674145}">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 ref="H33" authorId="0" shapeId="0" xr:uid="{5981895E-036B-4EF4-ABEA-2FEF2C8BB045}">
      <text>
        <r>
          <rPr>
            <b/>
            <sz val="9"/>
            <color indexed="81"/>
            <rFont val="MS P ゴシック"/>
            <family val="3"/>
            <charset val="128"/>
          </rPr>
          <t>作成者:</t>
        </r>
        <r>
          <rPr>
            <sz val="9"/>
            <color indexed="81"/>
            <rFont val="MS P ゴシック"/>
            <family val="3"/>
            <charset val="128"/>
          </rPr>
          <t xml:space="preserve">
●「職員賃金の50%超過分は自己資金負担となります。」と出た場合は、助成金額のうち50％を超える部分を収入にご計上ください。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A00-000001000000}">
      <text>
        <r>
          <rPr>
            <b/>
            <sz val="9"/>
            <color indexed="81"/>
            <rFont val="MS P ゴシック"/>
            <family val="3"/>
            <charset val="128"/>
          </rPr>
          <t>作成者:</t>
        </r>
        <r>
          <rPr>
            <sz val="9"/>
            <color indexed="81"/>
            <rFont val="MS P ゴシック"/>
            <family val="3"/>
            <charset val="128"/>
          </rPr>
          <t xml:space="preserve">
役員が職員として給与を受けている場合は「有」としてください</t>
        </r>
      </text>
    </comment>
    <comment ref="H3" authorId="0" shapeId="0" xr:uid="{00000000-0006-0000-0A00-000002000000}">
      <text>
        <r>
          <rPr>
            <b/>
            <sz val="9"/>
            <color indexed="81"/>
            <rFont val="MS P ゴシック"/>
            <family val="3"/>
            <charset val="128"/>
          </rPr>
          <t>作成者:</t>
        </r>
        <r>
          <rPr>
            <sz val="9"/>
            <color indexed="81"/>
            <rFont val="MS P ゴシック"/>
            <family val="3"/>
            <charset val="128"/>
          </rPr>
          <t xml:space="preserve">
団体以外の職業に就いていない場合は「なし」と記載してください</t>
        </r>
      </text>
    </comment>
    <comment ref="L4" authorId="0" shapeId="0" xr:uid="{00000000-0006-0000-0A00-000003000000}">
      <text>
        <r>
          <rPr>
            <b/>
            <sz val="9"/>
            <color indexed="81"/>
            <rFont val="MS P ゴシック"/>
            <family val="3"/>
            <charset val="128"/>
          </rPr>
          <t>作成者:</t>
        </r>
        <r>
          <rPr>
            <sz val="9"/>
            <color indexed="81"/>
            <rFont val="MS P ゴシック"/>
            <family val="3"/>
            <charset val="128"/>
          </rPr>
          <t xml:space="preserve">
氏名が記載されているにも関わらず、団体以外の職業が未記入の場合「要確認」となります。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 authorId="0" shapeId="0" xr:uid="{00000000-0006-0000-0800-000001000000}">
      <text>
        <r>
          <rPr>
            <sz val="9"/>
            <color indexed="81"/>
            <rFont val="MS P ゴシック"/>
            <family val="3"/>
            <charset val="128"/>
          </rPr>
          <t xml:space="preserve">「あり」「なし」ともに〇がついている場合要確認となります。
</t>
        </r>
      </text>
    </comment>
    <comment ref="H7" authorId="0" shapeId="0" xr:uid="{00000000-0006-0000-0800-000002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7" authorId="0" shapeId="0" xr:uid="{00000000-0006-0000-0800-000003000000}">
      <text>
        <r>
          <rPr>
            <sz val="9"/>
            <color indexed="81"/>
            <rFont val="MS P ゴシック"/>
            <family val="3"/>
            <charset val="128"/>
          </rPr>
          <t xml:space="preserve">「はい」「いいえ」ともに〇がついている場合要確認となります。
</t>
        </r>
      </text>
    </comment>
    <comment ref="L11" authorId="0" shapeId="0" xr:uid="{00000000-0006-0000-0800-000004000000}">
      <text>
        <r>
          <rPr>
            <sz val="9"/>
            <color indexed="81"/>
            <rFont val="MS P ゴシック"/>
            <family val="3"/>
            <charset val="128"/>
          </rPr>
          <t>「あり」「なし」ともに〇がついている場合要確認となります。</t>
        </r>
      </text>
    </comment>
    <comment ref="H14" authorId="0" shapeId="0" xr:uid="{00000000-0006-0000-0800-000005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14" authorId="0" shapeId="0" xr:uid="{00000000-0006-0000-0800-000006000000}">
      <text>
        <r>
          <rPr>
            <sz val="9"/>
            <color indexed="81"/>
            <rFont val="MS P ゴシック"/>
            <family val="3"/>
            <charset val="128"/>
          </rPr>
          <t xml:space="preserve">「はい」「いいえ」ともに〇がついている場合要確認となります。
</t>
        </r>
      </text>
    </comment>
    <comment ref="L18" authorId="0" shapeId="0" xr:uid="{00000000-0006-0000-0800-000007000000}">
      <text>
        <r>
          <rPr>
            <sz val="9"/>
            <color indexed="81"/>
            <rFont val="MS P ゴシック"/>
            <family val="3"/>
            <charset val="128"/>
          </rPr>
          <t>「あり」「なし」ともに〇がついている場合要確認となります。</t>
        </r>
      </text>
    </comment>
    <comment ref="H21" authorId="0" shapeId="0" xr:uid="{00000000-0006-0000-0800-000008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21" authorId="0" shapeId="0" xr:uid="{00000000-0006-0000-0800-000009000000}">
      <text>
        <r>
          <rPr>
            <sz val="9"/>
            <color indexed="81"/>
            <rFont val="MS P ゴシック"/>
            <family val="3"/>
            <charset val="128"/>
          </rPr>
          <t xml:space="preserve">「はい」「いいえ」ともに〇がついている場合要確認となります。
</t>
        </r>
      </text>
    </comment>
    <comment ref="L25" authorId="0" shapeId="0" xr:uid="{00000000-0006-0000-0800-00000A000000}">
      <text>
        <r>
          <rPr>
            <sz val="9"/>
            <color indexed="81"/>
            <rFont val="MS P ゴシック"/>
            <family val="3"/>
            <charset val="128"/>
          </rPr>
          <t>「あり」「なし」ともに〇がついている場合要確認となります。</t>
        </r>
      </text>
    </comment>
    <comment ref="H28" authorId="0" shapeId="0" xr:uid="{00000000-0006-0000-0800-00000B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28" authorId="0" shapeId="0" xr:uid="{00000000-0006-0000-0800-00000C000000}">
      <text>
        <r>
          <rPr>
            <sz val="9"/>
            <color indexed="81"/>
            <rFont val="MS P ゴシック"/>
            <family val="3"/>
            <charset val="128"/>
          </rPr>
          <t xml:space="preserve">「はい」「いいえ」ともに〇がついている場合要確認となります。
</t>
        </r>
      </text>
    </comment>
    <comment ref="L32" authorId="0" shapeId="0" xr:uid="{00000000-0006-0000-0800-00000D000000}">
      <text>
        <r>
          <rPr>
            <sz val="9"/>
            <color indexed="81"/>
            <rFont val="MS P ゴシック"/>
            <family val="3"/>
            <charset val="128"/>
          </rPr>
          <t>「あり」「なし」ともに〇がついている場合要確認となります。</t>
        </r>
      </text>
    </comment>
    <comment ref="H35" authorId="0" shapeId="0" xr:uid="{00000000-0006-0000-0800-00000E000000}">
      <text>
        <r>
          <rPr>
            <b/>
            <sz val="9"/>
            <color indexed="81"/>
            <rFont val="MS P ゴシック"/>
            <family val="3"/>
            <charset val="128"/>
          </rPr>
          <t>作成者:</t>
        </r>
        <r>
          <rPr>
            <sz val="9"/>
            <color indexed="81"/>
            <rFont val="MS P ゴシック"/>
            <family val="3"/>
            <charset val="128"/>
          </rPr>
          <t xml:space="preserve">
同一事業とは事業内容が同じであり、時期又は事業実施場所等が同一であることをいいます。</t>
        </r>
      </text>
    </comment>
    <comment ref="L35" authorId="0" shapeId="0" xr:uid="{00000000-0006-0000-0800-00000F000000}">
      <text>
        <r>
          <rPr>
            <sz val="9"/>
            <color indexed="81"/>
            <rFont val="MS P ゴシック"/>
            <family val="3"/>
            <charset val="128"/>
          </rPr>
          <t xml:space="preserve">「はい」「いいえ」ともに〇がついている場合要確認となります。
</t>
        </r>
      </text>
    </comment>
  </commentList>
</comments>
</file>

<file path=xl/sharedStrings.xml><?xml version="1.0" encoding="utf-8"?>
<sst xmlns="http://schemas.openxmlformats.org/spreadsheetml/2006/main" count="850" uniqueCount="477">
  <si>
    <t>氏名</t>
    <rPh sb="0" eb="2">
      <t>シメイ</t>
    </rPh>
    <phoneticPr fontId="1"/>
  </si>
  <si>
    <t>年齢</t>
    <rPh sb="0" eb="2">
      <t>ネンレイ</t>
    </rPh>
    <phoneticPr fontId="1"/>
  </si>
  <si>
    <t>人</t>
    <rPh sb="0" eb="1">
      <t>ニン</t>
    </rPh>
    <phoneticPr fontId="1"/>
  </si>
  <si>
    <t>団体</t>
    <rPh sb="0" eb="2">
      <t>ダンタイ</t>
    </rPh>
    <phoneticPr fontId="1"/>
  </si>
  <si>
    <t>①非営利性が徹底された法人</t>
    <phoneticPr fontId="1"/>
  </si>
  <si>
    <t>④上記にはどれも該当しない</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</si>
  <si>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</si>
  <si>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</si>
  <si>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</si>
  <si>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</si>
  <si>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</si>
  <si>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</si>
  <si>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電話番号</t>
    <rPh sb="0" eb="2">
      <t>デンワ</t>
    </rPh>
    <rPh sb="2" eb="4">
      <t>バンゴウ</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</si>
  <si>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</si>
  <si>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</si>
  <si>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</si>
  <si>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</si>
  <si>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</si>
  <si>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</si>
  <si>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</si>
  <si>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</si>
  <si>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</si>
  <si>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</si>
  <si>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応募事業に
ついて</t>
    <rPh sb="0" eb="2">
      <t>オウボ</t>
    </rPh>
    <rPh sb="2" eb="4">
      <t>ジギョウ</t>
    </rPh>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</si>
  <si>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</si>
  <si>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</si>
  <si>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</si>
  <si>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</si>
  <si>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</si>
  <si>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</si>
  <si>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</si>
  <si>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</si>
  <si>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</si>
  <si>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</si>
  <si>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</si>
  <si>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</si>
  <si>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</si>
  <si>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</si>
  <si>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</si>
  <si>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</si>
  <si>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</si>
  <si>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</si>
  <si>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</si>
  <si>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</si>
  <si>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</si>
  <si>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</si>
  <si>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３．応募概要</t>
    <rPh sb="2" eb="4">
      <t>オウボ</t>
    </rPh>
    <rPh sb="4" eb="6">
      <t>ガイヨウ</t>
    </rPh>
    <phoneticPr fontId="1"/>
  </si>
  <si>
    <t>１．団体概要</t>
    <rPh sb="2" eb="4">
      <t>ダンタイ</t>
    </rPh>
    <rPh sb="4" eb="6">
      <t>ガイヨウ</t>
    </rPh>
    <phoneticPr fontId="1"/>
  </si>
  <si>
    <t>住所：</t>
    <rPh sb="0" eb="2">
      <t>ジュウショ</t>
    </rPh>
    <phoneticPr fontId="1"/>
  </si>
  <si>
    <t>■応募事業名（30字以内で具体的に記載してください）</t>
    <rPh sb="5" eb="6">
      <t>メイ</t>
    </rPh>
    <rPh sb="9" eb="10">
      <t>ジ</t>
    </rPh>
    <rPh sb="10" eb="12">
      <t>イナイ</t>
    </rPh>
    <rPh sb="13" eb="16">
      <t>グタイテキ</t>
    </rPh>
    <rPh sb="17" eb="19">
      <t>キサイ</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</si>
  <si>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</si>
  <si>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</si>
  <si>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</si>
  <si>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</si>
  <si>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勤務先</t>
    <rPh sb="0" eb="3">
      <t>キンムサキ</t>
    </rPh>
    <phoneticPr fontId="1"/>
  </si>
  <si>
    <t>自宅</t>
    <rPh sb="0" eb="2">
      <t>ジタク</t>
    </rPh>
    <phoneticPr fontId="1"/>
  </si>
  <si>
    <t>FAX：</t>
  </si>
  <si>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</si>
  <si>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</si>
  <si>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</si>
  <si>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</si>
  <si>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</si>
  <si>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</si>
  <si>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</si>
  <si>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本部所在地</t>
    <rPh sb="0" eb="2">
      <t>ホンブ</t>
    </rPh>
    <rPh sb="2" eb="5">
      <t>ショザイチ</t>
    </rPh>
    <phoneticPr fontId="1"/>
  </si>
  <si>
    <t>生年月日（西暦）</t>
    <rPh sb="0" eb="2">
      <t>セイネン</t>
    </rPh>
    <rPh sb="2" eb="4">
      <t>ガッピ</t>
    </rPh>
    <rPh sb="5" eb="7">
      <t>セイレキ</t>
    </rPh>
    <phoneticPr fontId="1"/>
  </si>
  <si>
    <t>年（西暦）</t>
    <rPh sb="2" eb="3">
      <t>ニシ</t>
    </rPh>
    <phoneticPr fontId="1"/>
  </si>
  <si>
    <t>■事業概要（「～することを目的に～を行う事業」のように３００文字以内で記載してください）</t>
    <rPh sb="13" eb="15">
      <t>モクテキ</t>
    </rPh>
    <rPh sb="18" eb="19">
      <t>オコナ</t>
    </rPh>
    <rPh sb="20" eb="22">
      <t>ジギョウ</t>
    </rPh>
    <rPh sb="30" eb="32">
      <t>モジ</t>
    </rPh>
    <rPh sb="32" eb="34">
      <t>イナイ</t>
    </rPh>
    <rPh sb="35" eb="37">
      <t>キサイ</t>
    </rPh>
    <phoneticPr fontId="1"/>
  </si>
  <si>
    <t>代 表 者 以 外 の 
主な役 員</t>
    <rPh sb="0" eb="1">
      <t>ダイ</t>
    </rPh>
    <rPh sb="2" eb="3">
      <t>オモテ</t>
    </rPh>
    <rPh sb="4" eb="5">
      <t>モノ</t>
    </rPh>
    <rPh sb="6" eb="7">
      <t>イ</t>
    </rPh>
    <rPh sb="8" eb="9">
      <t>ソト</t>
    </rPh>
    <rPh sb="13" eb="14">
      <t>オモ</t>
    </rPh>
    <rPh sb="15" eb="16">
      <t>ヤク</t>
    </rPh>
    <rPh sb="17" eb="18">
      <t>イン</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</si>
  <si>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</si>
  <si>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</si>
  <si>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</si>
  <si>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</si>
  <si>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</si>
  <si>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</si>
  <si>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前年度の収入総額：（</t>
    <rPh sb="0" eb="3">
      <t>ゼンネンド</t>
    </rPh>
    <rPh sb="4" eb="6">
      <t>シュウニュウ</t>
    </rPh>
    <rPh sb="6" eb="8">
      <t>ソウガク</t>
    </rPh>
    <rPh sb="7" eb="8">
      <t>ガク</t>
    </rPh>
    <phoneticPr fontId="1"/>
  </si>
  <si>
    <t>）円</t>
    <rPh sb="1" eb="2">
      <t>エン</t>
    </rPh>
    <phoneticPr fontId="1"/>
  </si>
  <si>
    <t>前年度の支出総額：（</t>
    <rPh sb="0" eb="3">
      <t>ゼンネンド</t>
    </rPh>
    <rPh sb="4" eb="6">
      <t>シシュツ</t>
    </rPh>
    <rPh sb="6" eb="8">
      <t>ソウガク</t>
    </rPh>
    <rPh sb="7" eb="8">
      <t>ガク</t>
    </rPh>
    <phoneticPr fontId="1"/>
  </si>
  <si>
    <t>事業</t>
    <rPh sb="0" eb="2">
      <t>ジギョウ</t>
    </rPh>
    <phoneticPr fontId="1"/>
  </si>
  <si>
    <t>前年度の寄付収入額：（</t>
    <rPh sb="0" eb="3">
      <t>ゼンネンド</t>
    </rPh>
    <rPh sb="4" eb="6">
      <t>キフ</t>
    </rPh>
    <rPh sb="6" eb="8">
      <t>シュウニュウ</t>
    </rPh>
    <rPh sb="8" eb="9">
      <t>ガク</t>
    </rPh>
    <rPh sb="9" eb="10">
      <t>ソウガク</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</si>
  <si>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</si>
  <si>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③採択後すみやかに①又は②に移行する予定</t>
    <rPh sb="1" eb="3">
      <t>サイタク</t>
    </rPh>
    <rPh sb="3" eb="4">
      <t>ゴ</t>
    </rPh>
    <phoneticPr fontId="1"/>
  </si>
  <si>
    <t>■助成テーマ（プルダウンから最もふさわしいテーマを選択してください）</t>
    <rPh sb="1" eb="3">
      <t>ジョセイ</t>
    </rPh>
    <rPh sb="14" eb="15">
      <t>モット</t>
    </rPh>
    <rPh sb="25" eb="27">
      <t>センタク</t>
    </rPh>
    <phoneticPr fontId="1"/>
  </si>
  <si>
    <t>ご協力ありがとうございました。</t>
    <phoneticPr fontId="1"/>
  </si>
  <si>
    <t>】</t>
    <phoneticPr fontId="1"/>
  </si>
  <si>
    <t>）</t>
    <phoneticPr fontId="1"/>
  </si>
  <si>
    <t>＊ご記入いただいた内容は、今後のＷＡＭ助成事業の参考とする目的のみに利用いたします。</t>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</si>
  <si>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</si>
  <si>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</si>
  <si>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</si>
  <si>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Ｈ29年度</t>
    <rPh sb="3" eb="5">
      <t>ネンド</t>
    </rPh>
    <phoneticPr fontId="1"/>
  </si>
  <si>
    <t>Ｈ30年度</t>
    <rPh sb="3" eb="5">
      <t>ネンド</t>
    </rPh>
    <phoneticPr fontId="1"/>
  </si>
  <si>
    <t>過去５ヵ年の
利用実績なし</t>
    <rPh sb="0" eb="2">
      <t>カコ</t>
    </rPh>
    <rPh sb="4" eb="5">
      <t>ネン</t>
    </rPh>
    <rPh sb="7" eb="9">
      <t>リヨウ</t>
    </rPh>
    <rPh sb="9" eb="11">
      <t>ジッセキ</t>
    </rPh>
    <phoneticPr fontId="1"/>
  </si>
  <si>
    <r>
      <t>■助成区分（</t>
    </r>
    <r>
      <rPr>
        <u/>
        <sz val="10"/>
        <color theme="1"/>
        <rFont val="HG丸ｺﾞｼｯｸM-PRO"/>
        <family val="3"/>
        <charset val="128"/>
        <scheme val="major"/>
      </rPr>
      <t>どちらか一つに</t>
    </r>
    <r>
      <rPr>
        <sz val="10"/>
        <color theme="1"/>
        <rFont val="HG丸ｺﾞｼｯｸM-PRO"/>
        <family val="3"/>
        <charset val="128"/>
        <scheme val="major"/>
      </rPr>
      <t>○をしてください）</t>
    </r>
    <rPh sb="1" eb="3">
      <t>ジョセイ</t>
    </rPh>
    <rPh sb="3" eb="5">
      <t>クブン</t>
    </rPh>
    <rPh sb="10" eb="11">
      <t>ヒト</t>
    </rPh>
    <phoneticPr fontId="1"/>
  </si>
  <si>
    <t>代表者住所</t>
    <rPh sb="0" eb="3">
      <t>ダイヒョウシャ</t>
    </rPh>
    <rPh sb="3" eb="5">
      <t>ジュウショ</t>
    </rPh>
    <phoneticPr fontId="1"/>
  </si>
  <si>
    <t>千円</t>
    <rPh sb="0" eb="2">
      <t>センエン</t>
    </rPh>
    <phoneticPr fontId="22"/>
  </si>
  <si>
    <t>円</t>
    <phoneticPr fontId="22"/>
  </si>
  <si>
    <t>＝</t>
    <phoneticPr fontId="22"/>
  </si>
  <si>
    <t>③ 助成金額の算定</t>
    <rPh sb="2" eb="4">
      <t>ジョセイ</t>
    </rPh>
    <rPh sb="4" eb="6">
      <t>キンガク</t>
    </rPh>
    <rPh sb="7" eb="9">
      <t>サンテイ</t>
    </rPh>
    <phoneticPr fontId="22"/>
  </si>
  <si>
    <t>内訳</t>
    <rPh sb="0" eb="2">
      <t>ウチワケ</t>
    </rPh>
    <phoneticPr fontId="22"/>
  </si>
  <si>
    <t>金額  (円）</t>
    <rPh sb="0" eb="2">
      <t>キンガク</t>
    </rPh>
    <rPh sb="5" eb="6">
      <t>エン</t>
    </rPh>
    <phoneticPr fontId="22"/>
  </si>
  <si>
    <t>　　収入種類</t>
    <rPh sb="2" eb="4">
      <t>シュウニュウ</t>
    </rPh>
    <rPh sb="4" eb="6">
      <t>シュルイ</t>
    </rPh>
    <phoneticPr fontId="22"/>
  </si>
  <si>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5"/>
  </si>
  <si>
    <t>② 助成対象事業にかかる収入(＝自己資金)</t>
    <rPh sb="2" eb="4">
      <t>ジョセイ</t>
    </rPh>
    <rPh sb="4" eb="6">
      <t>タイショウ</t>
    </rPh>
    <rPh sb="6" eb="8">
      <t>ジギョウ</t>
    </rPh>
    <rPh sb="12" eb="14">
      <t>シュウニュウ</t>
    </rPh>
    <rPh sb="16" eb="18">
      <t>ジコ</t>
    </rPh>
    <rPh sb="18" eb="20">
      <t>シキン</t>
    </rPh>
    <phoneticPr fontId="22"/>
  </si>
  <si>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22"/>
  </si>
  <si>
    <t>保険料</t>
  </si>
  <si>
    <t>雑役務費</t>
  </si>
  <si>
    <t>通信運搬費</t>
  </si>
  <si>
    <t>印刷製本費</t>
  </si>
  <si>
    <t>借料損料</t>
  </si>
  <si>
    <t>消耗品費</t>
  </si>
  <si>
    <t>光熱水費</t>
  </si>
  <si>
    <t>家賃</t>
  </si>
  <si>
    <t>所費</t>
    <rPh sb="0" eb="1">
      <t>ショ</t>
    </rPh>
    <rPh sb="1" eb="2">
      <t>ヒ</t>
    </rPh>
    <phoneticPr fontId="25"/>
  </si>
  <si>
    <t>　　所費合計</t>
    <rPh sb="2" eb="3">
      <t>ショ</t>
    </rPh>
    <rPh sb="3" eb="4">
      <t>ヒ</t>
    </rPh>
    <rPh sb="4" eb="6">
      <t>ゴウケイ</t>
    </rPh>
    <phoneticPr fontId="25"/>
  </si>
  <si>
    <t>　　旅費</t>
    <phoneticPr fontId="22"/>
  </si>
  <si>
    <t>金額 (円）</t>
    <rPh sb="0" eb="2">
      <t>キンガク</t>
    </rPh>
    <rPh sb="4" eb="5">
      <t>エン</t>
    </rPh>
    <phoneticPr fontId="22"/>
  </si>
  <si>
    <t>　　　　　　科目</t>
    <phoneticPr fontId="22"/>
  </si>
  <si>
    <t>① 助成対象事業を実施するための費用</t>
    <rPh sb="2" eb="4">
      <t>ジョセイ</t>
    </rPh>
    <rPh sb="4" eb="6">
      <t>タイショウ</t>
    </rPh>
    <rPh sb="6" eb="8">
      <t>ジギョウ</t>
    </rPh>
    <rPh sb="9" eb="11">
      <t>ジッシ</t>
    </rPh>
    <rPh sb="16" eb="18">
      <t>ヒヨウ</t>
    </rPh>
    <phoneticPr fontId="22"/>
  </si>
  <si>
    <t>団体名</t>
    <rPh sb="0" eb="2">
      <t>ダンタイ</t>
    </rPh>
    <rPh sb="2" eb="3">
      <t>メイ</t>
    </rPh>
    <phoneticPr fontId="25"/>
  </si>
  <si>
    <t>助成金要望額調書</t>
    <rPh sb="0" eb="3">
      <t>ジョセイキン</t>
    </rPh>
    <rPh sb="3" eb="5">
      <t>ヨウボウ</t>
    </rPh>
    <rPh sb="5" eb="6">
      <t>ガク</t>
    </rPh>
    <rPh sb="6" eb="8">
      <t>チョウショ</t>
    </rPh>
    <phoneticPr fontId="22"/>
  </si>
  <si>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22"/>
  </si>
  <si>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22"/>
  </si>
  <si>
    <t>使用頻度</t>
    <rPh sb="0" eb="2">
      <t>シヨウ</t>
    </rPh>
    <rPh sb="2" eb="4">
      <t>ヒンド</t>
    </rPh>
    <phoneticPr fontId="22"/>
  </si>
  <si>
    <t>賃借での対応が困難な理由</t>
    <rPh sb="0" eb="2">
      <t>チンシャク</t>
    </rPh>
    <rPh sb="4" eb="6">
      <t>タイオウ</t>
    </rPh>
    <rPh sb="7" eb="9">
      <t>コンナン</t>
    </rPh>
    <rPh sb="10" eb="12">
      <t>リユウ</t>
    </rPh>
    <phoneticPr fontId="22"/>
  </si>
  <si>
    <t>円</t>
    <rPh sb="0" eb="1">
      <t>エン</t>
    </rPh>
    <phoneticPr fontId="22"/>
  </si>
  <si>
    <t>当該備品でなければならない理由</t>
    <rPh sb="0" eb="2">
      <t>トウガイ</t>
    </rPh>
    <rPh sb="2" eb="4">
      <t>ビヒン</t>
    </rPh>
    <rPh sb="13" eb="15">
      <t>リユウ</t>
    </rPh>
    <phoneticPr fontId="22"/>
  </si>
  <si>
    <t>個数</t>
    <rPh sb="0" eb="2">
      <t>コスウ</t>
    </rPh>
    <phoneticPr fontId="22"/>
  </si>
  <si>
    <t>単価</t>
    <rPh sb="0" eb="2">
      <t>タンカ</t>
    </rPh>
    <phoneticPr fontId="22"/>
  </si>
  <si>
    <t>理由</t>
    <rPh sb="0" eb="2">
      <t>リユウ</t>
    </rPh>
    <phoneticPr fontId="22"/>
  </si>
  <si>
    <t>品名</t>
    <rPh sb="0" eb="1">
      <t>ヒン</t>
    </rPh>
    <rPh sb="1" eb="2">
      <t>メイ</t>
    </rPh>
    <phoneticPr fontId="22"/>
  </si>
  <si>
    <t>団体名</t>
    <rPh sb="0" eb="2">
      <t>ダンタイ</t>
    </rPh>
    <rPh sb="2" eb="3">
      <t>メイ</t>
    </rPh>
    <phoneticPr fontId="22"/>
  </si>
  <si>
    <t>【別紙】備品購入理由書</t>
    <rPh sb="1" eb="3">
      <t>ベッシ</t>
    </rPh>
    <rPh sb="4" eb="6">
      <t>ビヒン</t>
    </rPh>
    <rPh sb="6" eb="8">
      <t>コウニュウ</t>
    </rPh>
    <rPh sb="8" eb="11">
      <t>リユウショ</t>
    </rPh>
    <phoneticPr fontId="22"/>
  </si>
  <si>
    <t>色のついているセルのみ入力してください。</t>
    <rPh sb="0" eb="1">
      <t>イロ</t>
    </rPh>
    <rPh sb="11" eb="13">
      <t>ニュウリョク</t>
    </rPh>
    <phoneticPr fontId="22"/>
  </si>
  <si>
    <t>注意事項</t>
    <rPh sb="0" eb="2">
      <t>チュウイ</t>
    </rPh>
    <rPh sb="2" eb="4">
      <t>ジコウ</t>
    </rPh>
    <phoneticPr fontId="22"/>
  </si>
  <si>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</si>
  <si>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</si>
  <si>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</si>
  <si>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賃金
</t>
    </r>
    <r>
      <rPr>
        <sz val="9"/>
        <color theme="1"/>
        <rFont val="ＭＳ Ｐゴシック"/>
        <family val="3"/>
        <charset val="128"/>
      </rPr>
      <t>※ アルバイト雇用の者</t>
    </r>
    <rPh sb="10" eb="12">
      <t>コヨウ</t>
    </rPh>
    <rPh sb="13" eb="14">
      <t>モノ</t>
    </rPh>
    <phoneticPr fontId="22"/>
  </si>
  <si>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2"/>
  </si>
  <si>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22"/>
  </si>
  <si>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22"/>
  </si>
  <si>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5"/>
  </si>
  <si>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</si>
  <si>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</si>
  <si>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</si>
  <si>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WAM助成通信（メルマガ）</t>
    <phoneticPr fontId="1"/>
  </si>
  <si>
    <t>WAM NET Twitter　　</t>
    <phoneticPr fontId="1"/>
  </si>
  <si>
    <t>その他（具体的に記載してください：</t>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</si>
  <si>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</si>
  <si>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r>
      <t xml:space="preserve">資金計画
</t>
    </r>
    <r>
      <rPr>
        <sz val="8"/>
        <color theme="1"/>
        <rFont val="HG丸ｺﾞｼｯｸM-PRO"/>
        <family val="3"/>
        <charset val="128"/>
        <scheme val="major"/>
      </rPr>
      <t>※要望額調書から自動で反映されます</t>
    </r>
    <rPh sb="0" eb="2">
      <t>シキン</t>
    </rPh>
    <rPh sb="2" eb="4">
      <t>ケイカク</t>
    </rPh>
    <rPh sb="6" eb="8">
      <t>ヨウボウ</t>
    </rPh>
    <rPh sb="8" eb="9">
      <t>ガク</t>
    </rPh>
    <rPh sb="9" eb="11">
      <t>チョウショ</t>
    </rPh>
    <rPh sb="13" eb="15">
      <t>ジドウ</t>
    </rPh>
    <rPh sb="16" eb="18">
      <t>ハンエイ</t>
    </rPh>
    <phoneticPr fontId="1"/>
  </si>
  <si>
    <t>・過去５年間の福祉医療機構の助成の利用実績について○をした</t>
    <phoneticPr fontId="1"/>
  </si>
  <si>
    <t>・監事について入力漏れがない</t>
    <rPh sb="7" eb="9">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</si>
  <si>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</si>
  <si>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</si>
  <si>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</si>
  <si>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</si>
  <si>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</si>
  <si>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</si>
  <si>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</si>
  <si>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r>
      <t>・要望額が以下の範囲内である
　 50万円以上700万円以内（地域連携活動支援事業）
　900万円以内</t>
    </r>
    <r>
      <rPr>
        <sz val="14"/>
        <color theme="1"/>
        <rFont val="ＭＳ ゴシック"/>
        <family val="3"/>
        <charset val="128"/>
      </rPr>
      <t>（全国的・広域的ネットワーク活動支援事業）</t>
    </r>
    <r>
      <rPr>
        <sz val="16"/>
        <color theme="1"/>
        <rFont val="ＭＳ ゴシック"/>
        <family val="3"/>
        <charset val="128"/>
      </rPr>
      <t xml:space="preserve">
  ※全国広域で条件を満たす場合は2,000万円以内</t>
    </r>
    <rPh sb="5" eb="7">
      <t>イカ</t>
    </rPh>
    <rPh sb="8" eb="11">
      <t>ハンイナイ</t>
    </rPh>
    <phoneticPr fontId="1"/>
  </si>
  <si>
    <t>障害児・者</t>
    <rPh sb="0" eb="2">
      <t>ショウガイ</t>
    </rPh>
    <rPh sb="2" eb="3">
      <t>ジ</t>
    </rPh>
    <rPh sb="4" eb="5">
      <t>シャ</t>
    </rPh>
    <phoneticPr fontId="1"/>
  </si>
  <si>
    <t>生活困窮者</t>
    <rPh sb="0" eb="2">
      <t>セイカツ</t>
    </rPh>
    <rPh sb="2" eb="5">
      <t>コンキュウシャ</t>
    </rPh>
    <phoneticPr fontId="1"/>
  </si>
  <si>
    <t>被災者</t>
    <rPh sb="0" eb="3">
      <t>ヒサイシャ</t>
    </rPh>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</si>
  <si>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</si>
  <si>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</si>
  <si>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r>
      <t xml:space="preserve">法人番号
</t>
    </r>
    <r>
      <rPr>
        <sz val="5"/>
        <color theme="1"/>
        <rFont val="HG丸ｺﾞｼｯｸM-PRO"/>
        <family val="3"/>
        <charset val="128"/>
        <scheme val="major"/>
      </rPr>
      <t>付与されている場合は
１３桁で記載してください</t>
    </r>
    <rPh sb="2" eb="4">
      <t>バンゴウ</t>
    </rPh>
    <rPh sb="5" eb="7">
      <t>フヨ</t>
    </rPh>
    <rPh sb="12" eb="14">
      <t>バアイ</t>
    </rPh>
    <rPh sb="18" eb="19">
      <t>ケタ</t>
    </rPh>
    <rPh sb="20" eb="22">
      <t>キサイ</t>
    </rPh>
    <phoneticPr fontId="1"/>
  </si>
  <si>
    <r>
      <t xml:space="preserve">団体名
</t>
    </r>
    <r>
      <rPr>
        <sz val="5"/>
        <color theme="1"/>
        <rFont val="HG丸ｺﾞｼｯｸM-PRO"/>
        <family val="3"/>
        <charset val="128"/>
        <scheme val="major"/>
      </rPr>
      <t>組織形態はご入力不要です</t>
    </r>
    <rPh sb="0" eb="2">
      <t>ダンタイ</t>
    </rPh>
    <rPh sb="2" eb="3">
      <t>メイ</t>
    </rPh>
    <rPh sb="4" eb="6">
      <t>ソシキ</t>
    </rPh>
    <rPh sb="6" eb="8">
      <t>ケイタイ</t>
    </rPh>
    <rPh sb="10" eb="12">
      <t>ニュウリョク</t>
    </rPh>
    <rPh sb="12" eb="14">
      <t>フヨウ</t>
    </rPh>
    <phoneticPr fontId="1"/>
  </si>
  <si>
    <t>現在の文字数</t>
    <rPh sb="0" eb="2">
      <t>ゲンザイ</t>
    </rPh>
    <rPh sb="3" eb="6">
      <t>モジスウ</t>
    </rPh>
    <phoneticPr fontId="25"/>
  </si>
  <si>
    <t>■主な事業実施地域（180字以内で記載してください）</t>
    <rPh sb="1" eb="2">
      <t>オモ</t>
    </rPh>
    <rPh sb="3" eb="5">
      <t>ジギョウ</t>
    </rPh>
    <rPh sb="5" eb="7">
      <t>ジッシ</t>
    </rPh>
    <rPh sb="7" eb="9">
      <t>チイキ</t>
    </rPh>
    <rPh sb="13" eb="14">
      <t>ジ</t>
    </rPh>
    <rPh sb="14" eb="16">
      <t>イナイ</t>
    </rPh>
    <rPh sb="17" eb="19">
      <t>キサイ</t>
    </rPh>
    <phoneticPr fontId="1"/>
  </si>
  <si>
    <t>事業内容</t>
    <rPh sb="0" eb="2">
      <t>ジギョウ</t>
    </rPh>
    <rPh sb="2" eb="4">
      <t>ナイヨウ</t>
    </rPh>
    <phoneticPr fontId="25"/>
  </si>
  <si>
    <t>数値目標</t>
    <rPh sb="0" eb="2">
      <t>スウチ</t>
    </rPh>
    <rPh sb="2" eb="4">
      <t>モクヒョウ</t>
    </rPh>
    <phoneticPr fontId="25"/>
  </si>
  <si>
    <t>上段</t>
    <rPh sb="0" eb="2">
      <t>ジョウダン</t>
    </rPh>
    <phoneticPr fontId="25"/>
  </si>
  <si>
    <t>下段</t>
    <rPh sb="0" eb="2">
      <t>ゲダン</t>
    </rPh>
    <phoneticPr fontId="25"/>
  </si>
  <si>
    <t>【代表者略歴・役員構成】</t>
    <rPh sb="1" eb="4">
      <t>ダイヒョウシャ</t>
    </rPh>
    <rPh sb="4" eb="6">
      <t>リャクレキ</t>
    </rPh>
    <rPh sb="7" eb="9">
      <t>ヤクイン</t>
    </rPh>
    <rPh sb="9" eb="11">
      <t>コウセイ</t>
    </rPh>
    <phoneticPr fontId="1"/>
  </si>
  <si>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</si>
  <si>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</si>
  <si>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令和</t>
    <rPh sb="0" eb="2">
      <t>レイワ</t>
    </rPh>
    <phoneticPr fontId="1"/>
  </si>
  <si>
    <t>連携団体
総数</t>
    <rPh sb="0" eb="2">
      <t>レンケイ</t>
    </rPh>
    <rPh sb="2" eb="4">
      <t>ダンタイ</t>
    </rPh>
    <rPh sb="5" eb="6">
      <t>ソウ</t>
    </rPh>
    <rPh sb="6" eb="7">
      <t>スウ</t>
    </rPh>
    <phoneticPr fontId="25"/>
  </si>
  <si>
    <t>連携団体名</t>
    <rPh sb="0" eb="2">
      <t>レンケイ</t>
    </rPh>
    <rPh sb="2" eb="4">
      <t>ダンタイ</t>
    </rPh>
    <rPh sb="4" eb="5">
      <t>メイ</t>
    </rPh>
    <phoneticPr fontId="25"/>
  </si>
  <si>
    <t>新</t>
    <rPh sb="0" eb="1">
      <t>シン</t>
    </rPh>
    <phoneticPr fontId="25"/>
  </si>
  <si>
    <t>既</t>
    <rPh sb="0" eb="1">
      <t>キ</t>
    </rPh>
    <phoneticPr fontId="25"/>
  </si>
  <si>
    <r>
      <rPr>
        <sz val="10"/>
        <color theme="1"/>
        <rFont val="HG丸ｺﾞｼｯｸM-PRO"/>
        <family val="3"/>
        <charset val="128"/>
        <scheme val="major"/>
      </rPr>
      <t>組織形態</t>
    </r>
    <r>
      <rPr>
        <sz val="6"/>
        <color theme="1"/>
        <rFont val="HG丸ｺﾞｼｯｸM-PRO"/>
        <family val="3"/>
        <charset val="128"/>
        <scheme val="major"/>
      </rPr>
      <t xml:space="preserve">
</t>
    </r>
    <r>
      <rPr>
        <sz val="4.5"/>
        <color theme="1"/>
        <rFont val="HG丸ｺﾞｼｯｸM-PRO"/>
        <family val="3"/>
        <charset val="128"/>
        <scheme val="major"/>
      </rPr>
      <t>プルダウンで選択してください</t>
    </r>
    <rPh sb="0" eb="2">
      <t>ソシキ</t>
    </rPh>
    <rPh sb="2" eb="4">
      <t>ケイタイ</t>
    </rPh>
    <rPh sb="11" eb="13">
      <t>センタク</t>
    </rPh>
    <phoneticPr fontId="1"/>
  </si>
  <si>
    <t>社会福祉協議会・ＮＰＯセンターからの情報提供【情報提供元：</t>
    <rPh sb="27" eb="28">
      <t>モト</t>
    </rPh>
    <phoneticPr fontId="1"/>
  </si>
  <si>
    <t>自治体からの情報提供【情報提供元：</t>
    <rPh sb="15" eb="16">
      <t>モト</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</si>
  <si>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</si>
  <si>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</si>
  <si>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</si>
  <si>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・国等の制度に基づく事業、国等から委託を受けて行う事業ではない</t>
    <phoneticPr fontId="25"/>
  </si>
  <si>
    <t>・公職従事者について記入した
該当無の場合は「該当無」に○をした</t>
    <phoneticPr fontId="1"/>
  </si>
  <si>
    <t>年度
（西暦）</t>
    <rPh sb="0" eb="1">
      <t>ネン</t>
    </rPh>
    <rPh sb="1" eb="2">
      <t>ド</t>
    </rPh>
    <rPh sb="4" eb="6">
      <t>セイレキ</t>
    </rPh>
    <phoneticPr fontId="25"/>
  </si>
  <si>
    <t>R2年度</t>
    <rPh sb="2" eb="4">
      <t>ネンド</t>
    </rPh>
    <phoneticPr fontId="1"/>
  </si>
  <si>
    <t>□</t>
    <phoneticPr fontId="1"/>
  </si>
  <si>
    <t>うち助成金</t>
    <rPh sb="2" eb="5">
      <t>ジョセイキン</t>
    </rPh>
    <phoneticPr fontId="1"/>
  </si>
  <si>
    <t>担当者</t>
    <rPh sb="0" eb="3">
      <t>タントウシャ</t>
    </rPh>
    <phoneticPr fontId="25"/>
  </si>
  <si>
    <t>２.応募事業の背景</t>
    <rPh sb="2" eb="4">
      <t>オウボ</t>
    </rPh>
    <rPh sb="4" eb="6">
      <t>ジギョウ</t>
    </rPh>
    <rPh sb="7" eb="9">
      <t>ハイケイ</t>
    </rPh>
    <phoneticPr fontId="1"/>
  </si>
  <si>
    <t xml:space="preserve">上記の柱立てで既存事業の拡充があればその柱立てNo及びその拡充内容を記載してください。
</t>
    <rPh sb="0" eb="2">
      <t>ジョウキ</t>
    </rPh>
    <rPh sb="3" eb="4">
      <t>ハシラ</t>
    </rPh>
    <rPh sb="4" eb="5">
      <t>タ</t>
    </rPh>
    <rPh sb="7" eb="9">
      <t>キゾン</t>
    </rPh>
    <rPh sb="9" eb="11">
      <t>ジギョウ</t>
    </rPh>
    <rPh sb="12" eb="14">
      <t>カクジュウ</t>
    </rPh>
    <rPh sb="20" eb="21">
      <t>ハシラ</t>
    </rPh>
    <rPh sb="21" eb="22">
      <t>タ</t>
    </rPh>
    <rPh sb="25" eb="26">
      <t>オヨ</t>
    </rPh>
    <rPh sb="29" eb="31">
      <t>カクジュウ</t>
    </rPh>
    <rPh sb="31" eb="33">
      <t>ナイヨウ</t>
    </rPh>
    <rPh sb="34" eb="36">
      <t>キサイ</t>
    </rPh>
    <phoneticPr fontId="1"/>
  </si>
  <si>
    <t xml:space="preserve">
主な活動実績とその財源
（前身団体含む）</t>
    <phoneticPr fontId="1"/>
  </si>
  <si>
    <t>団体の設立趣旨（設立の理由や経緯）・活動をする上で心がけてきたこと
（380字以内）</t>
    <rPh sb="0" eb="2">
      <t>ダンタイ</t>
    </rPh>
    <rPh sb="3" eb="5">
      <t>セツリツ</t>
    </rPh>
    <rPh sb="5" eb="7">
      <t>シュシ</t>
    </rPh>
    <rPh sb="8" eb="10">
      <t>セツリツ</t>
    </rPh>
    <rPh sb="11" eb="13">
      <t>リユウ</t>
    </rPh>
    <rPh sb="14" eb="16">
      <t>ケイイ</t>
    </rPh>
    <rPh sb="18" eb="20">
      <t>カツドウ</t>
    </rPh>
    <rPh sb="23" eb="24">
      <t>ウエ</t>
    </rPh>
    <rPh sb="25" eb="26">
      <t>ココロ</t>
    </rPh>
    <rPh sb="38" eb="39">
      <t>ジ</t>
    </rPh>
    <rPh sb="39" eb="41">
      <t>イナイ</t>
    </rPh>
    <phoneticPr fontId="1"/>
  </si>
  <si>
    <t xml:space="preserve">上記事業の柱立てで新たな取り組みがあればその柱立てNoを記載してください。
</t>
    <rPh sb="0" eb="2">
      <t>ジョウキ</t>
    </rPh>
    <rPh sb="2" eb="4">
      <t>ジギョウ</t>
    </rPh>
    <rPh sb="5" eb="6">
      <t>ハシラ</t>
    </rPh>
    <rPh sb="6" eb="7">
      <t>タ</t>
    </rPh>
    <rPh sb="9" eb="10">
      <t>アラ</t>
    </rPh>
    <rPh sb="12" eb="13">
      <t>ト</t>
    </rPh>
    <rPh sb="14" eb="15">
      <t>ク</t>
    </rPh>
    <rPh sb="22" eb="23">
      <t>ハシラ</t>
    </rPh>
    <rPh sb="23" eb="24">
      <t>タ</t>
    </rPh>
    <rPh sb="28" eb="30">
      <t>キサイ</t>
    </rPh>
    <phoneticPr fontId="1"/>
  </si>
  <si>
    <t>新たな取り組み
（100字以内）</t>
    <rPh sb="0" eb="1">
      <t>アラ</t>
    </rPh>
    <rPh sb="3" eb="4">
      <t>ト</t>
    </rPh>
    <rPh sb="5" eb="6">
      <t>ク</t>
    </rPh>
    <rPh sb="12" eb="13">
      <t>ジ</t>
    </rPh>
    <rPh sb="13" eb="15">
      <t>イナイ</t>
    </rPh>
    <phoneticPr fontId="1"/>
  </si>
  <si>
    <t>既存事業の拡充
（200字以内）</t>
    <rPh sb="0" eb="2">
      <t>キゾン</t>
    </rPh>
    <rPh sb="2" eb="4">
      <t>ジギョウ</t>
    </rPh>
    <rPh sb="5" eb="7">
      <t>カクジュウ</t>
    </rPh>
    <rPh sb="12" eb="13">
      <t>ジ</t>
    </rPh>
    <rPh sb="13" eb="15">
      <t>イナイ</t>
    </rPh>
    <phoneticPr fontId="1"/>
  </si>
  <si>
    <t>事業の特色
（350字以内）</t>
    <rPh sb="0" eb="2">
      <t>ジギョウ</t>
    </rPh>
    <rPh sb="3" eb="5">
      <t>トクショク</t>
    </rPh>
    <rPh sb="10" eb="11">
      <t>ジ</t>
    </rPh>
    <rPh sb="11" eb="13">
      <t>イナイ</t>
    </rPh>
    <phoneticPr fontId="1"/>
  </si>
  <si>
    <t xml:space="preserve"> Ｄ収入合計</t>
    <rPh sb="2" eb="4">
      <t>シュウニュウ</t>
    </rPh>
    <rPh sb="4" eb="6">
      <t>ゴウケイ</t>
    </rPh>
    <phoneticPr fontId="22"/>
  </si>
  <si>
    <t>Ｃ 総事業費－Ｄ 収入合計</t>
    <rPh sb="9" eb="11">
      <t>シュウニュウ</t>
    </rPh>
    <rPh sb="11" eb="13">
      <t>ゴウケイ</t>
    </rPh>
    <phoneticPr fontId="22"/>
  </si>
  <si>
    <t>委託費
※ Ｃ 総事業費に対する
　委託費の割合が、50％以上の場合、
　ＷAM助成事業の対象外となります。</t>
    <phoneticPr fontId="1"/>
  </si>
  <si>
    <t>都道府県</t>
    <rPh sb="0" eb="4">
      <t>トドウフケン</t>
    </rPh>
    <phoneticPr fontId="1"/>
  </si>
  <si>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</si>
  <si>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</si>
  <si>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</si>
  <si>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</si>
  <si>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</si>
  <si>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</si>
  <si>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</si>
  <si>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</si>
  <si>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</si>
  <si>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非営利任意団体</t>
    <rPh sb="0" eb="3">
      <t>ヒエイリ</t>
    </rPh>
    <rPh sb="3" eb="5">
      <t>ニンイ</t>
    </rPh>
    <rPh sb="5" eb="7">
      <t>ダンタイ</t>
    </rPh>
    <phoneticPr fontId="1"/>
  </si>
  <si>
    <t>姓：</t>
    <rPh sb="0" eb="1">
      <t>セイ</t>
    </rPh>
    <phoneticPr fontId="1"/>
  </si>
  <si>
    <t>名：</t>
    <rPh sb="0" eb="1">
      <t>メイ</t>
    </rPh>
    <phoneticPr fontId="1"/>
  </si>
  <si>
    <t>セイ：</t>
    <phoneticPr fontId="1"/>
  </si>
  <si>
    <t>メイ：</t>
    <phoneticPr fontId="1"/>
  </si>
  <si>
    <t>Ｃ 総事業費</t>
    <rPh sb="2" eb="6">
      <t>ソウジギョウヒ</t>
    </rPh>
    <phoneticPr fontId="1"/>
  </si>
  <si>
    <t>千円</t>
    <rPh sb="0" eb="2">
      <t>センエン</t>
    </rPh>
    <phoneticPr fontId="1"/>
  </si>
  <si>
    <t>うちＤ 収入合計</t>
    <rPh sb="4" eb="6">
      <t>シュウニュウ</t>
    </rPh>
    <rPh sb="6" eb="8">
      <t>ゴウケイ</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</si>
  <si>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</si>
  <si>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</si>
  <si>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</si>
  <si>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</si>
  <si>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</si>
  <si>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</si>
  <si>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はい</t>
    <phoneticPr fontId="1"/>
  </si>
  <si>
    <t>いいえ</t>
    <phoneticPr fontId="1"/>
  </si>
  <si>
    <t>実施期間</t>
    <rPh sb="0" eb="2">
      <t>ジッシ</t>
    </rPh>
    <rPh sb="2" eb="4">
      <t>キカン</t>
    </rPh>
    <phoneticPr fontId="1"/>
  </si>
  <si>
    <t>～</t>
    <phoneticPr fontId="1"/>
  </si>
  <si>
    <t>今回の応募内容と同一事業ですか？</t>
    <rPh sb="0" eb="2">
      <t>コンカイ</t>
    </rPh>
    <rPh sb="3" eb="5">
      <t>オウボ</t>
    </rPh>
    <rPh sb="5" eb="7">
      <t>ナイヨウ</t>
    </rPh>
    <rPh sb="8" eb="10">
      <t>ドウイツ</t>
    </rPh>
    <rPh sb="10" eb="12">
      <t>ジギョウ</t>
    </rPh>
    <phoneticPr fontId="1"/>
  </si>
  <si>
    <t>役 職 名</t>
    <phoneticPr fontId="1"/>
  </si>
  <si>
    <t>役員報酬
の有無</t>
    <phoneticPr fontId="1"/>
  </si>
  <si>
    <t>(</t>
    <phoneticPr fontId="1"/>
  </si>
  <si>
    <t>)</t>
    <phoneticPr fontId="1"/>
  </si>
  <si>
    <t>監　事</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</si>
  <si>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22"/>
  </si>
  <si>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22"/>
  </si>
  <si>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22"/>
  </si>
  <si>
    <t>助成等の決定</t>
    <rPh sb="0" eb="2">
      <t>ジョセイ</t>
    </rPh>
    <rPh sb="2" eb="3">
      <t>トウ</t>
    </rPh>
    <rPh sb="4" eb="6">
      <t>ケッテイ</t>
    </rPh>
    <phoneticPr fontId="1"/>
  </si>
  <si>
    <t>応募事業名</t>
    <rPh sb="0" eb="2">
      <t>オウボ</t>
    </rPh>
    <rPh sb="2" eb="4">
      <t>ジギョウ</t>
    </rPh>
    <rPh sb="4" eb="5">
      <t>メイ</t>
    </rPh>
    <phoneticPr fontId="1"/>
  </si>
  <si>
    <t>応募事業名</t>
    <rPh sb="0" eb="2">
      <t>オウボ</t>
    </rPh>
    <rPh sb="2" eb="4">
      <t>ジギョウ</t>
    </rPh>
    <rPh sb="4" eb="5">
      <t>ナ</t>
    </rPh>
    <phoneticPr fontId="1"/>
  </si>
  <si>
    <t>不採択</t>
    <rPh sb="0" eb="1">
      <t>フ</t>
    </rPh>
    <rPh sb="1" eb="3">
      <t>サイタク</t>
    </rPh>
    <phoneticPr fontId="1"/>
  </si>
  <si>
    <t>実施する事業の特色があれば記載してください。</t>
    <rPh sb="0" eb="2">
      <t>ジッシ</t>
    </rPh>
    <rPh sb="4" eb="6">
      <t>ジギョウ</t>
    </rPh>
    <rPh sb="7" eb="9">
      <t>トクショク</t>
    </rPh>
    <rPh sb="13" eb="15">
      <t>キサイ</t>
    </rPh>
    <phoneticPr fontId="1"/>
  </si>
  <si>
    <t>■事業の主な対象者（複数選択可。あてはまる対象者層には〇を、最もあてはまる対象者層には◎をしてください）</t>
    <rPh sb="1" eb="3">
      <t>ジギョウ</t>
    </rPh>
    <rPh sb="4" eb="5">
      <t>オモ</t>
    </rPh>
    <rPh sb="6" eb="8">
      <t>タイショウ</t>
    </rPh>
    <rPh sb="8" eb="9">
      <t>シャ</t>
    </rPh>
    <rPh sb="21" eb="24">
      <t>タイショウシャ</t>
    </rPh>
    <rPh sb="24" eb="25">
      <t>ソウ</t>
    </rPh>
    <phoneticPr fontId="1"/>
  </si>
  <si>
    <t>応募事業の実施により期待される成果とその確認方法
（600字以内）</t>
    <rPh sb="20" eb="22">
      <t>カクニン</t>
    </rPh>
    <rPh sb="22" eb="24">
      <t>ホウホウ</t>
    </rPh>
    <rPh sb="29" eb="30">
      <t>ジ</t>
    </rPh>
    <rPh sb="30" eb="32">
      <t>イナイ</t>
    </rPh>
    <phoneticPr fontId="25"/>
  </si>
  <si>
    <r>
      <t xml:space="preserve">連携状況
</t>
    </r>
    <r>
      <rPr>
        <sz val="6"/>
        <rFont val="HG丸ｺﾞｼｯｸM-PRO"/>
        <family val="3"/>
        <charset val="128"/>
      </rPr>
      <t>（プルダウン選択）</t>
    </r>
    <rPh sb="0" eb="2">
      <t>レンケイ</t>
    </rPh>
    <rPh sb="2" eb="4">
      <t>ジョウキョウ</t>
    </rPh>
    <rPh sb="11" eb="13">
      <t>センタク</t>
    </rPh>
    <phoneticPr fontId="1"/>
  </si>
  <si>
    <t>→</t>
    <phoneticPr fontId="1"/>
  </si>
  <si>
    <t>助成などの決定</t>
    <rPh sb="0" eb="2">
      <t>ジョセイ</t>
    </rPh>
    <rPh sb="5" eb="7">
      <t>ケッテイ</t>
    </rPh>
    <phoneticPr fontId="1"/>
  </si>
  <si>
    <t>応募先機関・団体名</t>
    <rPh sb="0" eb="2">
      <t>オウボ</t>
    </rPh>
    <rPh sb="2" eb="3">
      <t>サキ</t>
    </rPh>
    <rPh sb="3" eb="5">
      <t>キカン</t>
    </rPh>
    <rPh sb="6" eb="8">
      <t>ダンタイ</t>
    </rPh>
    <rPh sb="8" eb="9">
      <t>メイ</t>
    </rPh>
    <phoneticPr fontId="1"/>
  </si>
  <si>
    <t>～</t>
    <phoneticPr fontId="1"/>
  </si>
  <si>
    <t>こちら</t>
    <phoneticPr fontId="1"/>
  </si>
  <si>
    <t>柱立てNO
複数入力可</t>
    <phoneticPr fontId="1"/>
  </si>
  <si>
    <t>連携団体名</t>
    <phoneticPr fontId="1"/>
  </si>
  <si>
    <t>担当者</t>
    <phoneticPr fontId="1"/>
  </si>
  <si>
    <t>連携状況
（プルダウン選択）</t>
    <phoneticPr fontId="1"/>
  </si>
  <si>
    <t>役員報酬の有無</t>
    <rPh sb="0" eb="2">
      <t>ヤクイン</t>
    </rPh>
    <rPh sb="2" eb="4">
      <t>ホウシュウ</t>
    </rPh>
    <rPh sb="5" eb="7">
      <t>ウム</t>
    </rPh>
    <phoneticPr fontId="1"/>
  </si>
  <si>
    <t xml:space="preserve">団体以外の職業
（勤務先名）
</t>
    <phoneticPr fontId="1"/>
  </si>
  <si>
    <t>団体以外の職業
（勤務先名）</t>
    <phoneticPr fontId="1"/>
  </si>
  <si>
    <t>その他（上記に当てはまるものがない場合のみ、「団体名」に組織形態もあわせてご入力ください」）</t>
    <rPh sb="2" eb="3">
      <t>ホカ</t>
    </rPh>
    <rPh sb="4" eb="6">
      <t>ジョウキ</t>
    </rPh>
    <rPh sb="7" eb="8">
      <t>ア</t>
    </rPh>
    <rPh sb="17" eb="19">
      <t>バアイ</t>
    </rPh>
    <rPh sb="23" eb="25">
      <t>ダンタイ</t>
    </rPh>
    <rPh sb="25" eb="26">
      <t>メイ</t>
    </rPh>
    <rPh sb="28" eb="30">
      <t>ソシキ</t>
    </rPh>
    <rPh sb="30" eb="32">
      <t>ケイタイ</t>
    </rPh>
    <rPh sb="38" eb="40">
      <t>ニュウリョク</t>
    </rPh>
    <phoneticPr fontId="1"/>
  </si>
  <si>
    <t>新型コロナウイルス感染症予防に係る衛生対策について、その内容を記入してください。</t>
    <rPh sb="0" eb="2">
      <t>シンガタ</t>
    </rPh>
    <rPh sb="9" eb="12">
      <t>カンセンショウ</t>
    </rPh>
    <rPh sb="12" eb="14">
      <t>ヨボウ</t>
    </rPh>
    <rPh sb="15" eb="16">
      <t>カカ</t>
    </rPh>
    <rPh sb="17" eb="19">
      <t>エイセイ</t>
    </rPh>
    <rPh sb="19" eb="21">
      <t>タイサク</t>
    </rPh>
    <rPh sb="28" eb="30">
      <t>ナイヨウ</t>
    </rPh>
    <rPh sb="31" eb="33">
      <t>キニュウ</t>
    </rPh>
    <phoneticPr fontId="1"/>
  </si>
  <si>
    <t>（購入単価が30万円以上の備品を計上している場合）</t>
    <rPh sb="3" eb="5">
      <t>タンカ</t>
    </rPh>
    <phoneticPr fontId="22"/>
  </si>
  <si>
    <t>（</t>
    <phoneticPr fontId="1"/>
  </si>
  <si>
    <t>）</t>
    <phoneticPr fontId="1"/>
  </si>
  <si>
    <t>新型コロナウイルス感染症予防に係る衛生対策について
（200字以内）</t>
    <rPh sb="0" eb="2">
      <t>シンガタ</t>
    </rPh>
    <rPh sb="9" eb="12">
      <t>カンセンショウ</t>
    </rPh>
    <rPh sb="12" eb="14">
      <t>ヨボウ</t>
    </rPh>
    <rPh sb="15" eb="16">
      <t>カカ</t>
    </rPh>
    <rPh sb="17" eb="19">
      <t>エイセイ</t>
    </rPh>
    <rPh sb="19" eb="21">
      <t>タイサク</t>
    </rPh>
    <rPh sb="30" eb="31">
      <t>ジ</t>
    </rPh>
    <rPh sb="31" eb="33">
      <t>イナイ</t>
    </rPh>
    <phoneticPr fontId="25"/>
  </si>
  <si>
    <t>「文頭チェック項目」</t>
    <rPh sb="1" eb="3">
      <t>ブントウ</t>
    </rPh>
    <rPh sb="7" eb="9">
      <t>コウモク</t>
    </rPh>
    <phoneticPr fontId="1"/>
  </si>
  <si>
    <t>「１．団体概要」</t>
    <rPh sb="3" eb="5">
      <t>ダンタイ</t>
    </rPh>
    <rPh sb="5" eb="7">
      <t>ガイヨウ</t>
    </rPh>
    <phoneticPr fontId="1"/>
  </si>
  <si>
    <t>「２．応募事業の背景」</t>
    <rPh sb="3" eb="5">
      <t>オウボ</t>
    </rPh>
    <rPh sb="5" eb="7">
      <t>ジギョウ</t>
    </rPh>
    <rPh sb="8" eb="10">
      <t>ハイケイ</t>
    </rPh>
    <phoneticPr fontId="1"/>
  </si>
  <si>
    <t>「３．応募概要」</t>
    <phoneticPr fontId="1"/>
  </si>
  <si>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</si>
  <si>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要望書（必須）</t>
    <rPh sb="0" eb="3">
      <t>ヨウボウショ</t>
    </rPh>
    <rPh sb="4" eb="6">
      <t>ヒッス</t>
    </rPh>
    <phoneticPr fontId="1"/>
  </si>
  <si>
    <t>助成金要望額調書（必須）</t>
    <rPh sb="0" eb="2">
      <t>ジョセイ</t>
    </rPh>
    <rPh sb="2" eb="3">
      <t>キン</t>
    </rPh>
    <rPh sb="9" eb="11">
      <t>ヒッス</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</si>
  <si>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</si>
  <si>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別紙①～③（任意）</t>
    <rPh sb="0" eb="2">
      <t>ベッシ</t>
    </rPh>
    <rPh sb="6" eb="8">
      <t>ニンイ</t>
    </rPh>
    <phoneticPr fontId="1"/>
  </si>
  <si>
    <t>応募フォームご送信前に、ご確認ください。</t>
    <rPh sb="0" eb="2">
      <t>オウボ</t>
    </rPh>
    <rPh sb="7" eb="9">
      <t>ソウシン</t>
    </rPh>
    <rPh sb="9" eb="10">
      <t>マエ</t>
    </rPh>
    <rPh sb="13" eb="15">
      <t>カクニン</t>
    </rPh>
    <phoneticPr fontId="1"/>
  </si>
  <si>
    <t>応募書類の送信前に、以下のチェックリストで入力漏れ及び添付漏れがないかご確認ください。
不足があると審査することができません。</t>
    <rPh sb="0" eb="2">
      <t>オウボ</t>
    </rPh>
    <rPh sb="2" eb="4">
      <t>ショルイ</t>
    </rPh>
    <rPh sb="5" eb="7">
      <t>ソウシン</t>
    </rPh>
    <rPh sb="7" eb="8">
      <t>マエ</t>
    </rPh>
    <rPh sb="10" eb="12">
      <t>イカ</t>
    </rPh>
    <rPh sb="21" eb="23">
      <t>ニュウリョク</t>
    </rPh>
    <rPh sb="23" eb="24">
      <t>モ</t>
    </rPh>
    <rPh sb="25" eb="26">
      <t>オヨ</t>
    </rPh>
    <rPh sb="27" eb="29">
      <t>テンプ</t>
    </rPh>
    <rPh sb="29" eb="30">
      <t>モ</t>
    </rPh>
    <rPh sb="36" eb="38">
      <t>カクニン</t>
    </rPh>
    <rPh sb="44" eb="46">
      <t>フソク</t>
    </rPh>
    <rPh sb="50" eb="52">
      <t>シンサ</t>
    </rPh>
    <phoneticPr fontId="1"/>
  </si>
  <si>
    <t>要望書に戻る</t>
    <rPh sb="0" eb="3">
      <t>ヨウボウショ</t>
    </rPh>
    <rPh sb="4" eb="5">
      <t>モド</t>
    </rPh>
    <phoneticPr fontId="1"/>
  </si>
  <si>
    <t>インプットシート（任意）
※インプットシートをご利用いただくと計算がスムーズになります。</t>
    <rPh sb="9" eb="11">
      <t>ニンイ</t>
    </rPh>
    <phoneticPr fontId="1"/>
  </si>
  <si>
    <t>青森県</t>
    <rPh sb="2" eb="3">
      <t>ケン</t>
    </rPh>
    <phoneticPr fontId="1"/>
  </si>
  <si>
    <t>岩手県</t>
    <rPh sb="2" eb="3">
      <t>ケン</t>
    </rPh>
    <phoneticPr fontId="1"/>
  </si>
  <si>
    <t>秋田県</t>
    <phoneticPr fontId="1"/>
  </si>
  <si>
    <t>山形県</t>
    <phoneticPr fontId="1"/>
  </si>
  <si>
    <t>茨城県</t>
    <phoneticPr fontId="1"/>
  </si>
  <si>
    <t>栃木県</t>
    <phoneticPr fontId="1"/>
  </si>
  <si>
    <t>群馬県</t>
    <phoneticPr fontId="1"/>
  </si>
  <si>
    <t>千葉県</t>
    <phoneticPr fontId="1"/>
  </si>
  <si>
    <t>東京都</t>
    <rPh sb="2" eb="3">
      <t>ト</t>
    </rPh>
    <phoneticPr fontId="1"/>
  </si>
  <si>
    <t>神奈川県</t>
    <phoneticPr fontId="1"/>
  </si>
  <si>
    <t>京都府</t>
    <rPh sb="2" eb="3">
      <t>フ</t>
    </rPh>
    <phoneticPr fontId="1"/>
  </si>
  <si>
    <t>大阪府</t>
    <rPh sb="2" eb="3">
      <t>フ</t>
    </rPh>
    <phoneticPr fontId="1"/>
  </si>
  <si>
    <t>宮城県</t>
    <phoneticPr fontId="1"/>
  </si>
  <si>
    <t>福島県</t>
    <phoneticPr fontId="1"/>
  </si>
  <si>
    <t>埼玉県</t>
    <phoneticPr fontId="1"/>
  </si>
  <si>
    <t>新潟県</t>
    <rPh sb="2" eb="3">
      <t>ケン</t>
    </rPh>
    <phoneticPr fontId="1"/>
  </si>
  <si>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</si>
  <si>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</si>
  <si>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</si>
  <si>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</si>
  <si>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</si>
  <si>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</si>
  <si>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</si>
  <si>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</si>
  <si>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</si>
  <si>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</si>
  <si>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</si>
  <si>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</si>
  <si>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</si>
  <si>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</si>
  <si>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</si>
  <si>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</si>
  <si>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</si>
  <si>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</si>
  <si>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</si>
  <si>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</si>
  <si>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</si>
  <si>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</si>
  <si>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</si>
  <si>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</si>
  <si>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</si>
  <si>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</si>
  <si>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</si>
  <si>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</si>
  <si>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</si>
  <si>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</si>
  <si>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
  </si>
  <si>
    <t>上記課題やニーズに対し貴団体が取り組む理由
（650字以内）</t>
    <rPh sb="0" eb="2">
      <t>ジョウキ</t>
    </rPh>
    <rPh sb="2" eb="4">
      <t>カダイ</t>
    </rPh>
    <rPh sb="9" eb="10">
      <t>タイ</t>
    </rPh>
    <rPh sb="11" eb="12">
      <t>キ</t>
    </rPh>
    <rPh sb="12" eb="14">
      <t>ダンタイ</t>
    </rPh>
    <rPh sb="15" eb="16">
      <t>ト</t>
    </rPh>
    <rPh sb="17" eb="18">
      <t>ク</t>
    </rPh>
    <rPh sb="19" eb="21">
      <t>リユウ</t>
    </rPh>
    <rPh sb="26" eb="27">
      <t>ジ</t>
    </rPh>
    <rPh sb="27" eb="29">
      <t>イナイ</t>
    </rPh>
    <phoneticPr fontId="1"/>
  </si>
  <si>
    <r>
      <t xml:space="preserve">　　謝金
</t>
    </r>
    <r>
      <rPr>
        <sz val="9"/>
        <color theme="1"/>
        <rFont val="ＭＳ Ｐゴシック"/>
        <family val="3"/>
        <charset val="128"/>
      </rPr>
      <t>※ 1人1回（日）あたり 15,700円が助成金負担上限額
　です。上限額を超える部分は、Ｂ その他の経費で計上してください。</t>
    </r>
    <phoneticPr fontId="22"/>
  </si>
  <si>
    <r>
      <t>★応募フォーム添付書類①～③</t>
    </r>
    <r>
      <rPr>
        <sz val="36"/>
        <color rgb="FFFF0000"/>
        <rFont val="ＭＳ ゴシック"/>
        <family val="3"/>
        <charset val="128"/>
        <scheme val="minor"/>
      </rPr>
      <t>（郵送ではなく、応募フォームでの応募申込です）</t>
    </r>
    <rPh sb="1" eb="3">
      <t>オウボ</t>
    </rPh>
    <rPh sb="7" eb="9">
      <t>テンプ</t>
    </rPh>
    <rPh sb="9" eb="11">
      <t>ショルイ</t>
    </rPh>
    <rPh sb="15" eb="17">
      <t>ユウソウ</t>
    </rPh>
    <rPh sb="22" eb="24">
      <t>オウボ</t>
    </rPh>
    <rPh sb="30" eb="32">
      <t>オウボ</t>
    </rPh>
    <rPh sb="32" eb="34">
      <t>モウシコミ</t>
    </rPh>
    <phoneticPr fontId="1"/>
  </si>
  <si>
    <t>年齢
区分</t>
    <rPh sb="0" eb="2">
      <t>ネンレイ</t>
    </rPh>
    <rPh sb="3" eb="5">
      <t>クブン</t>
    </rPh>
    <phoneticPr fontId="1"/>
  </si>
  <si>
    <t>職員兼務
の有無</t>
    <rPh sb="0" eb="2">
      <t>ショクイン</t>
    </rPh>
    <rPh sb="2" eb="4">
      <t>ケンム</t>
    </rPh>
    <phoneticPr fontId="1"/>
  </si>
  <si>
    <t>現在の団体</t>
    <rPh sb="0" eb="2">
      <t>ゲンザイ</t>
    </rPh>
    <rPh sb="3" eb="5">
      <t>ダンタイ</t>
    </rPh>
    <phoneticPr fontId="1"/>
  </si>
  <si>
    <t>前身団体</t>
    <rPh sb="0" eb="2">
      <t>ゼンシン</t>
    </rPh>
    <rPh sb="2" eb="4">
      <t>ダンタイ</t>
    </rPh>
    <phoneticPr fontId="1"/>
  </si>
  <si>
    <t>R3年度</t>
    <rPh sb="2" eb="4">
      <t>ネンド</t>
    </rPh>
    <phoneticPr fontId="1"/>
  </si>
  <si>
    <t>若者</t>
    <rPh sb="0" eb="2">
      <t>ワカモノ</t>
    </rPh>
    <phoneticPr fontId="1"/>
  </si>
  <si>
    <t>◆審査項目（２）事業の目的、内容等の妥当性（助成の効果）の確認項目です。</t>
    <rPh sb="22" eb="24">
      <t>ジョセイ</t>
    </rPh>
    <rPh sb="25" eb="27">
      <t>コウカ</t>
    </rPh>
    <phoneticPr fontId="1"/>
  </si>
  <si>
    <t>HP,SNSでの発信</t>
    <phoneticPr fontId="1"/>
  </si>
  <si>
    <t>連携団体の役割</t>
    <rPh sb="0" eb="2">
      <t>レンケイ</t>
    </rPh>
    <rPh sb="2" eb="4">
      <t>ダンタイ</t>
    </rPh>
    <rPh sb="5" eb="7">
      <t>ヤクワリ</t>
    </rPh>
    <phoneticPr fontId="25"/>
  </si>
  <si>
    <t>連携団体の役割</t>
    <rPh sb="2" eb="4">
      <t>ダンタイ</t>
    </rPh>
    <phoneticPr fontId="1"/>
  </si>
  <si>
    <r>
      <t>新たな取り組み、既存事業の拡充に該当する場合は下記に記載してください。</t>
    </r>
    <r>
      <rPr>
        <sz val="8"/>
        <color rgb="FFFF0000"/>
        <rFont val="HG丸ｺﾞｼｯｸM-PRO"/>
        <family val="3"/>
        <charset val="128"/>
      </rPr>
      <t>【該当がある場合のみ記載】</t>
    </r>
    <rPh sb="0" eb="1">
      <t>アラ</t>
    </rPh>
    <rPh sb="3" eb="4">
      <t>ト</t>
    </rPh>
    <rPh sb="5" eb="6">
      <t>ク</t>
    </rPh>
    <rPh sb="8" eb="10">
      <t>キゾン</t>
    </rPh>
    <rPh sb="10" eb="12">
      <t>ジギョウ</t>
    </rPh>
    <rPh sb="13" eb="15">
      <t>カクジュウ</t>
    </rPh>
    <rPh sb="16" eb="18">
      <t>ガイトウ</t>
    </rPh>
    <rPh sb="20" eb="22">
      <t>バアイ</t>
    </rPh>
    <rPh sb="23" eb="25">
      <t>カキ</t>
    </rPh>
    <rPh sb="26" eb="28">
      <t>キサイ</t>
    </rPh>
    <rPh sb="36" eb="38">
      <t>ガイトウ</t>
    </rPh>
    <rPh sb="41" eb="43">
      <t>バアイ</t>
    </rPh>
    <rPh sb="45" eb="47">
      <t>キサイ</t>
    </rPh>
    <phoneticPr fontId="1"/>
  </si>
  <si>
    <t>助成終了後の展望及び事業継続体制の計画について</t>
    <rPh sb="8" eb="9">
      <t>オヨ</t>
    </rPh>
    <phoneticPr fontId="1"/>
  </si>
  <si>
    <t>５.助成終了後の展望及び事業継続体制の計画</t>
  </si>
  <si>
    <t>　◆審査項目（１）事業実施体制（連携・協働）の確認項目となります。</t>
    <rPh sb="2" eb="4">
      <t>シンサ</t>
    </rPh>
    <rPh sb="4" eb="6">
      <t>コウモク</t>
    </rPh>
    <rPh sb="9" eb="11">
      <t>ジギョウ</t>
    </rPh>
    <rPh sb="11" eb="13">
      <t>ジッシ</t>
    </rPh>
    <rPh sb="13" eb="15">
      <t>タイセイ</t>
    </rPh>
    <rPh sb="16" eb="18">
      <t>レンケイ</t>
    </rPh>
    <rPh sb="19" eb="21">
      <t>キョウドウ</t>
    </rPh>
    <rPh sb="23" eb="25">
      <t>カクニン</t>
    </rPh>
    <rPh sb="25" eb="27">
      <t>コウモク</t>
    </rPh>
    <phoneticPr fontId="1"/>
  </si>
  <si>
    <t>事業普及に向けた取り組み</t>
    <rPh sb="0" eb="2">
      <t>ジギョウ</t>
    </rPh>
    <rPh sb="2" eb="4">
      <t>フキュウ</t>
    </rPh>
    <rPh sb="5" eb="6">
      <t>ム</t>
    </rPh>
    <rPh sb="8" eb="9">
      <t>ト</t>
    </rPh>
    <rPh sb="10" eb="11">
      <t>ク</t>
    </rPh>
    <phoneticPr fontId="1"/>
  </si>
  <si>
    <r>
      <rPr>
        <sz val="11"/>
        <color theme="1"/>
        <rFont val="HG丸ｺﾞｼｯｸM-PRO"/>
        <family val="3"/>
        <charset val="128"/>
      </rPr>
      <t>具体的な事業内容 及び 数値目標</t>
    </r>
    <r>
      <rPr>
        <sz val="10"/>
        <color theme="1"/>
        <rFont val="HG丸ｺﾞｼｯｸM-PRO"/>
        <family val="3"/>
        <charset val="128"/>
      </rPr>
      <t xml:space="preserve">
</t>
    </r>
    <r>
      <rPr>
        <sz val="9"/>
        <color theme="1"/>
        <rFont val="HG丸ｺﾞｼｯｸM-PRO"/>
        <family val="3"/>
        <charset val="128"/>
      </rPr>
      <t>※各項目について、枠の範囲内でご記載ください。
※上段に収まらない場合は下段をご利用ください。</t>
    </r>
    <rPh sb="0" eb="1">
      <t>グ</t>
    </rPh>
    <rPh sb="9" eb="10">
      <t>オヨ</t>
    </rPh>
    <rPh sb="12" eb="14">
      <t>スウチ</t>
    </rPh>
    <rPh sb="14" eb="16">
      <t>モクヒョウ</t>
    </rPh>
    <rPh sb="18" eb="21">
      <t>カクコウモク</t>
    </rPh>
    <rPh sb="26" eb="27">
      <t>ワク</t>
    </rPh>
    <rPh sb="28" eb="31">
      <t>ハンイナイ</t>
    </rPh>
    <rPh sb="33" eb="35">
      <t>キサイ</t>
    </rPh>
    <rPh sb="42" eb="44">
      <t>ジョウダン</t>
    </rPh>
    <rPh sb="45" eb="46">
      <t>オサ</t>
    </rPh>
    <rPh sb="50" eb="52">
      <t>バアイ</t>
    </rPh>
    <rPh sb="53" eb="55">
      <t>ゲダン</t>
    </rPh>
    <rPh sb="57" eb="59">
      <t>リヨウ</t>
    </rPh>
    <phoneticPr fontId="1"/>
  </si>
  <si>
    <t>その他(</t>
    <rPh sb="2" eb="3">
      <t>ホカ</t>
    </rPh>
    <phoneticPr fontId="1"/>
  </si>
  <si>
    <t>北海道</t>
    <phoneticPr fontId="1"/>
  </si>
  <si>
    <t>７.その他関連情報</t>
    <rPh sb="4" eb="5">
      <t>タ</t>
    </rPh>
    <rPh sb="5" eb="7">
      <t>カンレン</t>
    </rPh>
    <rPh sb="7" eb="9">
      <t>ジョウホウ</t>
    </rPh>
    <phoneticPr fontId="1"/>
  </si>
  <si>
    <t>本表に収まらない場合における別紙の記載有無</t>
    <rPh sb="0" eb="1">
      <t>ホン</t>
    </rPh>
    <rPh sb="1" eb="2">
      <t>ヒョウ</t>
    </rPh>
    <rPh sb="3" eb="4">
      <t>オサ</t>
    </rPh>
    <rPh sb="8" eb="10">
      <t>バアイ</t>
    </rPh>
    <rPh sb="14" eb="16">
      <t>ベッシ</t>
    </rPh>
    <rPh sb="17" eb="19">
      <t>キサイ</t>
    </rPh>
    <rPh sb="19" eb="21">
      <t>ウム</t>
    </rPh>
    <phoneticPr fontId="1"/>
  </si>
  <si>
    <t>別紙２は</t>
    <rPh sb="0" eb="2">
      <t>ベッシ</t>
    </rPh>
    <phoneticPr fontId="1"/>
  </si>
  <si>
    <t>別紙１は</t>
    <rPh sb="0" eb="2">
      <t>ベッシ</t>
    </rPh>
    <phoneticPr fontId="1"/>
  </si>
  <si>
    <t>更に他に該当がある場合における別紙の記載有無</t>
    <rPh sb="0" eb="1">
      <t>サラ</t>
    </rPh>
    <rPh sb="2" eb="3">
      <t>タ</t>
    </rPh>
    <rPh sb="4" eb="6">
      <t>ガイトウ</t>
    </rPh>
    <rPh sb="9" eb="11">
      <t>バアイ</t>
    </rPh>
    <rPh sb="15" eb="17">
      <t>ベッシ</t>
    </rPh>
    <rPh sb="18" eb="20">
      <t>キサイ</t>
    </rPh>
    <rPh sb="20" eb="22">
      <t>ウム</t>
    </rPh>
    <phoneticPr fontId="1"/>
  </si>
  <si>
    <t>別紙３は</t>
    <rPh sb="0" eb="2">
      <t>ベッシ</t>
    </rPh>
    <phoneticPr fontId="1"/>
  </si>
  <si>
    <t>◆審査項目（1）事業実施体制（活動実績、実施者適性）の確認項目となります。
◆活動を始めた経緯や団体の設立経緯について、記載してください。また、活動をするうえで心がけてきたことなどがあれば記載してください。</t>
    <rPh sb="10" eb="12">
      <t>ジッシ</t>
    </rPh>
    <rPh sb="12" eb="14">
      <t>タイセイ</t>
    </rPh>
    <rPh sb="15" eb="17">
      <t>カツドウ</t>
    </rPh>
    <rPh sb="17" eb="19">
      <t>ジッセキ</t>
    </rPh>
    <rPh sb="20" eb="23">
      <t>ジッシシャ</t>
    </rPh>
    <rPh sb="23" eb="25">
      <t>テキセイ</t>
    </rPh>
    <rPh sb="27" eb="29">
      <t>カクニン</t>
    </rPh>
    <rPh sb="29" eb="31">
      <t>コウモク</t>
    </rPh>
    <rPh sb="39" eb="41">
      <t>カツドウ</t>
    </rPh>
    <rPh sb="42" eb="43">
      <t>ハジ</t>
    </rPh>
    <rPh sb="45" eb="47">
      <t>ケイイ</t>
    </rPh>
    <rPh sb="48" eb="50">
      <t>ダンタイ</t>
    </rPh>
    <rPh sb="51" eb="53">
      <t>セツリツ</t>
    </rPh>
    <rPh sb="53" eb="55">
      <t>ケイイ</t>
    </rPh>
    <rPh sb="60" eb="62">
      <t>キサイ</t>
    </rPh>
    <rPh sb="72" eb="74">
      <t>カツドウ</t>
    </rPh>
    <rPh sb="80" eb="81">
      <t>ココロ</t>
    </rPh>
    <rPh sb="94" eb="96">
      <t>キサイ</t>
    </rPh>
    <phoneticPr fontId="1"/>
  </si>
  <si>
    <r>
      <t xml:space="preserve">過去５ヵ年におけるWAM助成（社会福祉振興助成事業）の利用実績について
</t>
    </r>
    <r>
      <rPr>
        <sz val="8"/>
        <color theme="1"/>
        <rFont val="HG丸ｺﾞｼｯｸM-PRO"/>
        <family val="3"/>
        <charset val="128"/>
        <scheme val="major"/>
      </rPr>
      <t>　過去５ヵ年における利用実績について該当する場合○を入れてください（前身団体の実績も含む）。複数回実績を有する場合は、該当する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5" eb="97">
      <t>ガイトウ</t>
    </rPh>
    <rPh sb="99" eb="100">
      <t>スベ</t>
    </rPh>
    <rPh sb="104" eb="105">
      <t>イ</t>
    </rPh>
    <rPh sb="115" eb="117">
      <t>カコ</t>
    </rPh>
    <rPh sb="119" eb="120">
      <t>ネン</t>
    </rPh>
    <rPh sb="121" eb="123">
      <t>ジョセイ</t>
    </rPh>
    <rPh sb="123" eb="125">
      <t>リヨウ</t>
    </rPh>
    <rPh sb="125" eb="127">
      <t>ジッセキ</t>
    </rPh>
    <rPh sb="130" eb="132">
      <t>バアイ</t>
    </rPh>
    <rPh sb="134" eb="136">
      <t>リヨウ</t>
    </rPh>
    <rPh sb="136" eb="138">
      <t>ジッセキ</t>
    </rPh>
    <rPh sb="144" eb="145">
      <t>イ</t>
    </rPh>
    <phoneticPr fontId="1"/>
  </si>
  <si>
    <t>＜内部の運営体制について＞
①事業の柱立てNO、②構成メンバーの名前、③メンバーの有する経験・専門性等の状況④メンバーの役割について記載してください。（650字以内）</t>
    <rPh sb="1" eb="3">
      <t>ナイブ</t>
    </rPh>
    <rPh sb="4" eb="6">
      <t>ウンエイ</t>
    </rPh>
    <rPh sb="6" eb="8">
      <t>タイセイ</t>
    </rPh>
    <rPh sb="80" eb="82">
      <t>イナイ</t>
    </rPh>
    <phoneticPr fontId="1"/>
  </si>
  <si>
    <r>
      <t>＜連携団体について＞</t>
    </r>
    <r>
      <rPr>
        <b/>
        <u/>
        <sz val="10"/>
        <color rgb="FFFF0000"/>
        <rFont val="HG丸ｺﾞｼｯｸM-PRO"/>
        <family val="3"/>
        <charset val="128"/>
      </rPr>
      <t>※連携団体が１つもない事業は助成対象外となります</t>
    </r>
    <r>
      <rPr>
        <sz val="10"/>
        <color theme="1"/>
        <rFont val="HG丸ｺﾞｼｯｸM-PRO"/>
        <family val="3"/>
        <charset val="128"/>
      </rPr>
      <t xml:space="preserve">
・連携団体については、募集要領「３．助成対象事業（１）助成の要件等」をご覧ください。
・連携団体の総数を入力し、下表に連携団体の情報を記載してください。表に収まらない場合は、主な連携団体を下表に記載のうえ、別紙１に残りの連携団体分をお示しください。</t>
    </r>
    <rPh sb="3" eb="5">
      <t>ダンタイ</t>
    </rPh>
    <rPh sb="21" eb="23">
      <t>ジギョウ</t>
    </rPh>
    <rPh sb="24" eb="26">
      <t>ジョセイ</t>
    </rPh>
    <rPh sb="26" eb="29">
      <t>タイショウガイ</t>
    </rPh>
    <rPh sb="84" eb="86">
      <t>ソウスウ</t>
    </rPh>
    <rPh sb="87" eb="89">
      <t>ニュウリョク</t>
    </rPh>
    <rPh sb="91" eb="93">
      <t>カヒョウ</t>
    </rPh>
    <rPh sb="94" eb="96">
      <t>レンケイ</t>
    </rPh>
    <rPh sb="96" eb="98">
      <t>ダンタイ</t>
    </rPh>
    <rPh sb="99" eb="101">
      <t>ジョウホウ</t>
    </rPh>
    <rPh sb="111" eb="112">
      <t>ヒョウ</t>
    </rPh>
    <rPh sb="113" eb="114">
      <t>オサ</t>
    </rPh>
    <rPh sb="118" eb="120">
      <t>バアイ</t>
    </rPh>
    <rPh sb="122" eb="123">
      <t>オモ</t>
    </rPh>
    <rPh sb="124" eb="126">
      <t>レンケイ</t>
    </rPh>
    <rPh sb="126" eb="128">
      <t>ダンタイ</t>
    </rPh>
    <rPh sb="129" eb="131">
      <t>カヒョウ</t>
    </rPh>
    <rPh sb="132" eb="134">
      <t>キサイ</t>
    </rPh>
    <rPh sb="138" eb="140">
      <t>ベッシ</t>
    </rPh>
    <rPh sb="142" eb="143">
      <t>ノコ</t>
    </rPh>
    <rPh sb="145" eb="147">
      <t>レンケイ</t>
    </rPh>
    <rPh sb="147" eb="149">
      <t>ダンタイ</t>
    </rPh>
    <rPh sb="149" eb="150">
      <t>ブン</t>
    </rPh>
    <rPh sb="152" eb="153">
      <t>シメ</t>
    </rPh>
    <phoneticPr fontId="1"/>
  </si>
  <si>
    <t>連携先が関わる柱立てNO
複数入力可</t>
    <rPh sb="0" eb="3">
      <t>レンケイサキ</t>
    </rPh>
    <rPh sb="4" eb="5">
      <t>カカ</t>
    </rPh>
    <rPh sb="7" eb="8">
      <t>ハシラ</t>
    </rPh>
    <rPh sb="8" eb="9">
      <t>ダ</t>
    </rPh>
    <rPh sb="13" eb="15">
      <t>フクスウ</t>
    </rPh>
    <rPh sb="15" eb="17">
      <t>ニュウリョク</t>
    </rPh>
    <rPh sb="17" eb="18">
      <t>カ</t>
    </rPh>
    <phoneticPr fontId="25"/>
  </si>
  <si>
    <t>連携団体の特徴</t>
    <rPh sb="0" eb="2">
      <t>レンケイ</t>
    </rPh>
    <rPh sb="2" eb="4">
      <t>ダンタイ</t>
    </rPh>
    <rPh sb="5" eb="7">
      <t>トクチョウ</t>
    </rPh>
    <phoneticPr fontId="1"/>
  </si>
  <si>
    <t>寄付・会費等による継続</t>
    <rPh sb="0" eb="2">
      <t>キフ</t>
    </rPh>
    <rPh sb="3" eb="5">
      <t>カイヒ</t>
    </rPh>
    <rPh sb="5" eb="6">
      <t>ナド</t>
    </rPh>
    <rPh sb="9" eb="11">
      <t>ケイゾク</t>
    </rPh>
    <phoneticPr fontId="1"/>
  </si>
  <si>
    <t>連携体制の強化による継続</t>
    <rPh sb="0" eb="4">
      <t>レンケイタイセイ</t>
    </rPh>
    <rPh sb="5" eb="7">
      <t>キョウカ</t>
    </rPh>
    <rPh sb="10" eb="12">
      <t>ケイゾク</t>
    </rPh>
    <phoneticPr fontId="1"/>
  </si>
  <si>
    <t>内部体制強化（人材確保等）による継続</t>
    <rPh sb="0" eb="4">
      <t>ナイブタイセイ</t>
    </rPh>
    <rPh sb="4" eb="6">
      <t>キョウカ</t>
    </rPh>
    <rPh sb="7" eb="11">
      <t>ジンザイカクホ</t>
    </rPh>
    <rPh sb="11" eb="12">
      <t>ナド</t>
    </rPh>
    <rPh sb="16" eb="18">
      <t>ケイゾク</t>
    </rPh>
    <phoneticPr fontId="1"/>
  </si>
  <si>
    <t>チラシ等紙媒体での発信</t>
    <rPh sb="3" eb="4">
      <t>ナド</t>
    </rPh>
    <rPh sb="4" eb="7">
      <t>カミバイタイ</t>
    </rPh>
    <phoneticPr fontId="1"/>
  </si>
  <si>
    <t>メーリングリスト等、既存の関係者への発信</t>
    <rPh sb="8" eb="9">
      <t>ナド</t>
    </rPh>
    <rPh sb="10" eb="12">
      <t>キゾン</t>
    </rPh>
    <rPh sb="13" eb="16">
      <t>カンケイシャ</t>
    </rPh>
    <rPh sb="18" eb="20">
      <t>ハッシン</t>
    </rPh>
    <phoneticPr fontId="1"/>
  </si>
  <si>
    <t>具体的な取り組み（広報手段）及び広報の工夫（400字以内）</t>
    <rPh sb="0" eb="3">
      <t>グタイテキ</t>
    </rPh>
    <rPh sb="4" eb="5">
      <t>ト</t>
    </rPh>
    <rPh sb="6" eb="7">
      <t>ク</t>
    </rPh>
    <rPh sb="9" eb="13">
      <t>コウホウシュダン</t>
    </rPh>
    <rPh sb="14" eb="15">
      <t>オヨ</t>
    </rPh>
    <rPh sb="16" eb="18">
      <t>コウホウ</t>
    </rPh>
    <rPh sb="19" eb="21">
      <t>クフウ</t>
    </rPh>
    <phoneticPr fontId="1"/>
  </si>
  <si>
    <t>助成終了後の展望（600字以内）</t>
    <rPh sb="0" eb="5">
      <t>ジョセイシュウリョウゴ</t>
    </rPh>
    <rPh sb="6" eb="8">
      <t>テンボウ</t>
    </rPh>
    <phoneticPr fontId="1"/>
  </si>
  <si>
    <r>
      <t xml:space="preserve">数値目標
</t>
    </r>
    <r>
      <rPr>
        <sz val="8"/>
        <rFont val="HG丸ｺﾞｼｯｸM-PRO"/>
        <family val="3"/>
        <charset val="128"/>
      </rPr>
      <t>柱立てNO、⑥実施回数⑦対象者の層⑧１回あたりの実人数及び延べ人数（上段、下段各420字以内）</t>
    </r>
    <rPh sb="0" eb="2">
      <t>スウチ</t>
    </rPh>
    <rPh sb="2" eb="4">
      <t>モクヒョウ</t>
    </rPh>
    <rPh sb="5" eb="6">
      <t>ハシラ</t>
    </rPh>
    <rPh sb="6" eb="7">
      <t>ダ</t>
    </rPh>
    <rPh sb="12" eb="14">
      <t>ジッシ</t>
    </rPh>
    <rPh sb="14" eb="16">
      <t>カイスウ</t>
    </rPh>
    <rPh sb="17" eb="20">
      <t>タイショウシャ</t>
    </rPh>
    <rPh sb="21" eb="22">
      <t>ソウ</t>
    </rPh>
    <rPh sb="24" eb="25">
      <t>カイ</t>
    </rPh>
    <rPh sb="29" eb="30">
      <t>ジツ</t>
    </rPh>
    <rPh sb="30" eb="32">
      <t>ニンズウ</t>
    </rPh>
    <rPh sb="32" eb="33">
      <t>オヨ</t>
    </rPh>
    <rPh sb="34" eb="35">
      <t>ノ</t>
    </rPh>
    <rPh sb="36" eb="38">
      <t>ニンズウ</t>
    </rPh>
    <rPh sb="39" eb="41">
      <t>ジョウダン</t>
    </rPh>
    <rPh sb="42" eb="44">
      <t>ゲダン</t>
    </rPh>
    <rPh sb="44" eb="45">
      <t>カク</t>
    </rPh>
    <rPh sb="48" eb="49">
      <t>ジ</t>
    </rPh>
    <rPh sb="49" eb="51">
      <t>イナイ</t>
    </rPh>
    <phoneticPr fontId="25"/>
  </si>
  <si>
    <t>事業継続に向けて助成期間中から取り組む具体的な内容（600字以内）</t>
    <rPh sb="0" eb="4">
      <t>ジギョウケイゾク</t>
    </rPh>
    <rPh sb="5" eb="6">
      <t>ム</t>
    </rPh>
    <rPh sb="8" eb="13">
      <t>ジョセイキカンチュウ</t>
    </rPh>
    <rPh sb="15" eb="16">
      <t>ト</t>
    </rPh>
    <rPh sb="17" eb="18">
      <t>ク</t>
    </rPh>
    <rPh sb="19" eb="22">
      <t>グタイテキ</t>
    </rPh>
    <rPh sb="23" eb="25">
      <t>ナイヨウ</t>
    </rPh>
    <phoneticPr fontId="1"/>
  </si>
  <si>
    <t>WAMからのメール連絡</t>
    <rPh sb="9" eb="11">
      <t>レンラク</t>
    </rPh>
    <phoneticPr fontId="1"/>
  </si>
  <si>
    <t>その他　（</t>
    <rPh sb="2" eb="3">
      <t>タ</t>
    </rPh>
    <phoneticPr fontId="1"/>
  </si>
  <si>
    <t>事業普及に向けた取り組みを下記より選択してください（複数選択可）。また、事業の対象者に事業を普及するための具体的な取り組み（広報手段）及び広報の工夫について記載してください。（400字以内）</t>
    <rPh sb="0" eb="2">
      <t>ジギョウ</t>
    </rPh>
    <rPh sb="2" eb="4">
      <t>フキュウ</t>
    </rPh>
    <rPh sb="5" eb="6">
      <t>ム</t>
    </rPh>
    <rPh sb="8" eb="9">
      <t>ト</t>
    </rPh>
    <rPh sb="10" eb="11">
      <t>ク</t>
    </rPh>
    <rPh sb="13" eb="15">
      <t>カキ</t>
    </rPh>
    <rPh sb="17" eb="19">
      <t>センタク</t>
    </rPh>
    <rPh sb="43" eb="45">
      <t>ジギョウ</t>
    </rPh>
    <rPh sb="46" eb="48">
      <t>フキュウ</t>
    </rPh>
    <rPh sb="53" eb="56">
      <t>グタイテキ</t>
    </rPh>
    <rPh sb="57" eb="58">
      <t>ト</t>
    </rPh>
    <rPh sb="59" eb="60">
      <t>ク</t>
    </rPh>
    <rPh sb="67" eb="68">
      <t>オヨ</t>
    </rPh>
    <rPh sb="69" eb="71">
      <t>コウホウ</t>
    </rPh>
    <rPh sb="72" eb="74">
      <t>クフウ</t>
    </rPh>
    <rPh sb="78" eb="80">
      <t>キサイ</t>
    </rPh>
    <rPh sb="92" eb="94">
      <t>イナイ</t>
    </rPh>
    <phoneticPr fontId="1"/>
  </si>
  <si>
    <r>
      <rPr>
        <sz val="10"/>
        <rFont val="HG丸ｺﾞｼｯｸM-PRO"/>
        <family val="3"/>
        <charset val="128"/>
      </rPr>
      <t>＜助成終了後の展望＞</t>
    </r>
    <r>
      <rPr>
        <sz val="9"/>
        <rFont val="HG丸ｺﾞｼｯｸM-PRO"/>
        <family val="3"/>
        <charset val="128"/>
      </rPr>
      <t xml:space="preserve"> 本</t>
    </r>
    <r>
      <rPr>
        <sz val="10"/>
        <rFont val="HG丸ｺﾞｼｯｸM-PRO"/>
        <family val="3"/>
        <charset val="128"/>
      </rPr>
      <t>事業を今後、地域や社会にどのように発展させていくか、目指したい姿に到達するための取り組みを下記より選択し（複数選択可）、助成終了後の展望を記載してください。（600字以内）</t>
    </r>
    <r>
      <rPr>
        <sz val="9"/>
        <rFont val="HG丸ｺﾞｼｯｸM-PRO"/>
        <family val="3"/>
        <charset val="128"/>
      </rPr>
      <t xml:space="preserve">
 ◆ 審査項目（４）自立的継続性・将来発展性（将来発展性）の確認項目となります。
</t>
    </r>
    <rPh sb="1" eb="3">
      <t>ジョセイ</t>
    </rPh>
    <rPh sb="11" eb="12">
      <t>ホン</t>
    </rPh>
    <rPh sb="12" eb="14">
      <t>ジギョウ</t>
    </rPh>
    <rPh sb="15" eb="17">
      <t>コンゴ</t>
    </rPh>
    <rPh sb="18" eb="20">
      <t>チイキ</t>
    </rPh>
    <rPh sb="21" eb="23">
      <t>シャカイ</t>
    </rPh>
    <rPh sb="29" eb="31">
      <t>ハッテン</t>
    </rPh>
    <rPh sb="38" eb="40">
      <t>メザ</t>
    </rPh>
    <rPh sb="43" eb="44">
      <t>スガタ</t>
    </rPh>
    <rPh sb="45" eb="47">
      <t>トウタツ</t>
    </rPh>
    <rPh sb="52" eb="53">
      <t>ト</t>
    </rPh>
    <rPh sb="54" eb="55">
      <t>ク</t>
    </rPh>
    <rPh sb="57" eb="59">
      <t>カキ</t>
    </rPh>
    <rPh sb="61" eb="63">
      <t>センタク</t>
    </rPh>
    <rPh sb="65" eb="69">
      <t>フクスウセンタク</t>
    </rPh>
    <rPh sb="69" eb="70">
      <t>カ</t>
    </rPh>
    <rPh sb="72" eb="77">
      <t>ジョセイシュウリョウゴ</t>
    </rPh>
    <rPh sb="78" eb="80">
      <t>テンボウ</t>
    </rPh>
    <rPh sb="81" eb="83">
      <t>キサイ</t>
    </rPh>
    <phoneticPr fontId="1"/>
  </si>
  <si>
    <t>生活困窮者やひきこもり状態にある者等に対する支援に関する活動実績を1年以上有する場合は、右記項目に「〇」を選択してください。</t>
    <rPh sb="0" eb="5">
      <t>セイカツコンキュウシャ</t>
    </rPh>
    <rPh sb="11" eb="13">
      <t>ジョウタイ</t>
    </rPh>
    <rPh sb="16" eb="17">
      <t>シャ</t>
    </rPh>
    <rPh sb="17" eb="18">
      <t>ナド</t>
    </rPh>
    <rPh sb="19" eb="20">
      <t>タイ</t>
    </rPh>
    <rPh sb="22" eb="24">
      <t>シエン</t>
    </rPh>
    <rPh sb="25" eb="26">
      <t>カン</t>
    </rPh>
    <rPh sb="28" eb="30">
      <t>カツドウ</t>
    </rPh>
    <rPh sb="30" eb="32">
      <t>ジッセキ</t>
    </rPh>
    <rPh sb="34" eb="37">
      <t>ネンイジョウ</t>
    </rPh>
    <rPh sb="37" eb="38">
      <t>ユウ</t>
    </rPh>
    <rPh sb="40" eb="42">
      <t>バアイ</t>
    </rPh>
    <rPh sb="44" eb="46">
      <t>ウキ</t>
    </rPh>
    <rPh sb="46" eb="48">
      <t>コウモク</t>
    </rPh>
    <rPh sb="53" eb="55">
      <t>センタク</t>
    </rPh>
    <phoneticPr fontId="1"/>
  </si>
  <si>
    <t>応募事業
担当者
連絡先</t>
    <rPh sb="5" eb="7">
      <t>タントウ</t>
    </rPh>
    <rPh sb="7" eb="8">
      <t>シャ</t>
    </rPh>
    <rPh sb="9" eb="12">
      <t>レンラクサキ</t>
    </rPh>
    <phoneticPr fontId="1"/>
  </si>
  <si>
    <t>◆審査項目（２）事業の目的、内容等の妥当性（事業の目的及びその必要性）の確認項目です。
◆令和3年度WAM助成を受けている場合は、「これまでの取り組み」にその内容や実績、今回の応募事業とのつながりを含めて記載してください。</t>
    <rPh sb="71" eb="72">
      <t>ト</t>
    </rPh>
    <rPh sb="73" eb="74">
      <t>ク</t>
    </rPh>
    <rPh sb="79" eb="81">
      <t>ナイヨウ</t>
    </rPh>
    <rPh sb="86" eb="87">
      <t>カイ</t>
    </rPh>
    <rPh sb="99" eb="100">
      <t>フク</t>
    </rPh>
    <phoneticPr fontId="1"/>
  </si>
  <si>
    <r>
      <rPr>
        <sz val="10"/>
        <color theme="1"/>
        <rFont val="HG丸ｺﾞｼｯｸM-PRO"/>
        <family val="3"/>
        <charset val="128"/>
        <scheme val="major"/>
      </rPr>
      <t xml:space="preserve">応募事業
運営事務局
所在地
</t>
    </r>
    <r>
      <rPr>
        <sz val="6"/>
        <color theme="1"/>
        <rFont val="HG丸ｺﾞｼｯｸM-PRO"/>
        <family val="3"/>
        <charset val="128"/>
        <scheme val="major"/>
      </rPr>
      <t>※本部所在地と異なる場合のみ記載してください</t>
    </r>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</si>
  <si>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r>
      <t>(1)</t>
    </r>
    <r>
      <rPr>
        <sz val="11"/>
        <color theme="1"/>
        <rFont val="HG丸ｺﾞｼｯｸM-PRO"/>
        <family val="3"/>
        <charset val="128"/>
      </rPr>
      <t>孤立・孤独に陥っている生活困窮者及びひきこもり状態にある者等に対し、社会的なつながりを構築・維持する事業</t>
    </r>
    <phoneticPr fontId="1"/>
  </si>
  <si>
    <r>
      <t>(2)</t>
    </r>
    <r>
      <rPr>
        <sz val="11"/>
        <color theme="1"/>
        <rFont val="HG丸ｺﾞｼｯｸM-PRO"/>
        <family val="3"/>
        <charset val="128"/>
      </rPr>
      <t xml:space="preserve">生活困窮者・ひきこもり状態にある者等の支援を行う民間団体に対し、中間的支援を行う事業 </t>
    </r>
    <phoneticPr fontId="1"/>
  </si>
  <si>
    <t>これまでの取り組み、その中から見えてきた課題や把握したニーズ
（650字以内）</t>
    <rPh sb="5" eb="6">
      <t>ト</t>
    </rPh>
    <rPh sb="7" eb="8">
      <t>ク</t>
    </rPh>
    <rPh sb="12" eb="13">
      <t>ナカ</t>
    </rPh>
    <rPh sb="15" eb="16">
      <t>ミ</t>
    </rPh>
    <rPh sb="20" eb="22">
      <t>カダイ</t>
    </rPh>
    <rPh sb="23" eb="25">
      <t>ハアク</t>
    </rPh>
    <rPh sb="36" eb="38">
      <t>イナイ</t>
    </rPh>
    <phoneticPr fontId="1"/>
  </si>
  <si>
    <t>地域住民</t>
    <rPh sb="0" eb="4">
      <t>チイキジュウミン</t>
    </rPh>
    <phoneticPr fontId="1"/>
  </si>
  <si>
    <t>支援者</t>
    <rPh sb="0" eb="3">
      <t>シエンシャ</t>
    </rPh>
    <phoneticPr fontId="1"/>
  </si>
  <si>
    <t>賃金
※ 団体職員（助成事業に従事する者。従事時間による積算となります。）
※ 助成金負担には上限があります（1人1日あたり基本給15,700円まで。賃金（基本給＋通勤費）は助成金に対し50％まで。)</t>
    <rPh sb="0" eb="2">
      <t>チンギン</t>
    </rPh>
    <rPh sb="5" eb="7">
      <t>ダンタイ</t>
    </rPh>
    <rPh sb="7" eb="9">
      <t>ショクイン</t>
    </rPh>
    <rPh sb="10" eb="12">
      <t>ジョセイ</t>
    </rPh>
    <rPh sb="12" eb="14">
      <t>ジギョウ</t>
    </rPh>
    <rPh sb="15" eb="17">
      <t>ジュウジ</t>
    </rPh>
    <rPh sb="19" eb="20">
      <t>モノ</t>
    </rPh>
    <rPh sb="21" eb="23">
      <t>ジュウジ</t>
    </rPh>
    <rPh sb="23" eb="25">
      <t>ジカン</t>
    </rPh>
    <rPh sb="28" eb="30">
      <t>セキサン</t>
    </rPh>
    <rPh sb="40" eb="42">
      <t>ジョセイ</t>
    </rPh>
    <rPh sb="42" eb="43">
      <t>キン</t>
    </rPh>
    <rPh sb="43" eb="45">
      <t>フタン</t>
    </rPh>
    <rPh sb="47" eb="49">
      <t>ジョウゲン</t>
    </rPh>
    <rPh sb="55" eb="57">
      <t>ヒトリ</t>
    </rPh>
    <rPh sb="58" eb="59">
      <t>ニチ</t>
    </rPh>
    <rPh sb="62" eb="65">
      <t>キホンキュウ</t>
    </rPh>
    <rPh sb="71" eb="72">
      <t>エン</t>
    </rPh>
    <rPh sb="75" eb="77">
      <t>チンギン</t>
    </rPh>
    <rPh sb="78" eb="81">
      <t>キホンキュウ</t>
    </rPh>
    <rPh sb="82" eb="84">
      <t>ツウキン</t>
    </rPh>
    <rPh sb="84" eb="85">
      <t>ヒ</t>
    </rPh>
    <rPh sb="87" eb="90">
      <t>ジョセイキン</t>
    </rPh>
    <rPh sb="91" eb="92">
      <t>タイ</t>
    </rPh>
    <phoneticPr fontId="22"/>
  </si>
  <si>
    <t>・令和3年度WAM助成を受けている場合は、その内容や実績を記載した</t>
    <rPh sb="1" eb="3">
      <t>レイワ</t>
    </rPh>
    <rPh sb="4" eb="6">
      <t>ネンド</t>
    </rPh>
    <rPh sb="9" eb="11">
      <t>ジョセイ</t>
    </rPh>
    <rPh sb="12" eb="13">
      <t>ウ</t>
    </rPh>
    <rPh sb="17" eb="19">
      <t>バアイ</t>
    </rPh>
    <rPh sb="23" eb="25">
      <t>ナイヨウ</t>
    </rPh>
    <rPh sb="26" eb="28">
      <t>ジッセキ</t>
    </rPh>
    <rPh sb="29" eb="31">
      <t>キサイ</t>
    </rPh>
    <phoneticPr fontId="1"/>
  </si>
  <si>
    <r>
      <rPr>
        <b/>
        <sz val="20"/>
        <color theme="1"/>
        <rFont val="游ゴシック"/>
        <family val="3"/>
        <charset val="128"/>
      </rPr>
      <t xml:space="preserve">  </t>
    </r>
    <r>
      <rPr>
        <b/>
        <sz val="20"/>
        <color theme="1"/>
        <rFont val="ＭＳ ｐゴシック"/>
        <family val="3"/>
        <charset val="128"/>
      </rPr>
      <t>「４</t>
    </r>
    <r>
      <rPr>
        <b/>
        <sz val="20"/>
        <color theme="1"/>
        <rFont val="游ゴシック"/>
        <family val="3"/>
        <charset val="128"/>
      </rPr>
      <t>．</t>
    </r>
    <r>
      <rPr>
        <b/>
        <sz val="20"/>
        <color theme="1"/>
        <rFont val="ＭＳ ｐゴシック"/>
        <family val="3"/>
        <charset val="128"/>
      </rPr>
      <t>事業計画」</t>
    </r>
    <phoneticPr fontId="1"/>
  </si>
  <si>
    <t>・事業実施期間が、令和4年4月から令和5年3月までとなっている</t>
    <rPh sb="9" eb="11">
      <t>レイワ</t>
    </rPh>
    <rPh sb="17" eb="19">
      <t>レイワ</t>
    </rPh>
    <phoneticPr fontId="1"/>
  </si>
  <si>
    <t>「５．助成終了後の展望及び事業継続体制の計画」</t>
    <rPh sb="3" eb="8">
      <t>ジョセイシュウリョウゴ</t>
    </rPh>
    <rPh sb="9" eb="11">
      <t>テンボウ</t>
    </rPh>
    <rPh sb="11" eb="12">
      <t>オヨ</t>
    </rPh>
    <rPh sb="13" eb="19">
      <t>ジギョウケイゾクタイセイ</t>
    </rPh>
    <rPh sb="20" eb="22">
      <t>ケイカク</t>
    </rPh>
    <phoneticPr fontId="1"/>
  </si>
  <si>
    <t>・「助成終了後の展望」、「事業継続体制の計画」に入力漏れがない</t>
    <rPh sb="2" eb="4">
      <t>ジョセイ</t>
    </rPh>
    <rPh sb="4" eb="7">
      <t>シュウリョウゴ</t>
    </rPh>
    <rPh sb="8" eb="10">
      <t>テンボウ</t>
    </rPh>
    <rPh sb="13" eb="19">
      <t>ジギョウケイゾクタイセイ</t>
    </rPh>
    <rPh sb="20" eb="22">
      <t>ケイカク</t>
    </rPh>
    <rPh sb="24" eb="26">
      <t>ニュウリョク</t>
    </rPh>
    <rPh sb="26" eb="27">
      <t>モ</t>
    </rPh>
    <phoneticPr fontId="1"/>
  </si>
  <si>
    <t>「６．事業実施体制」</t>
    <rPh sb="3" eb="5">
      <t>ジギョウ</t>
    </rPh>
    <rPh sb="5" eb="7">
      <t>ジッシ</t>
    </rPh>
    <rPh sb="7" eb="9">
      <t>タイセイ</t>
    </rPh>
    <phoneticPr fontId="1"/>
  </si>
  <si>
    <t>「７．その他関連情報」</t>
    <rPh sb="6" eb="8">
      <t>カンレン</t>
    </rPh>
    <phoneticPr fontId="25"/>
  </si>
  <si>
    <t>・インプットシートを使用した該当費目は手動記入欄への入力がしていない</t>
    <rPh sb="10" eb="12">
      <t>シヨウ</t>
    </rPh>
    <rPh sb="14" eb="16">
      <t>ガイトウ</t>
    </rPh>
    <rPh sb="16" eb="18">
      <t>ヒモク</t>
    </rPh>
    <rPh sb="19" eb="21">
      <t>シュドウ</t>
    </rPh>
    <rPh sb="21" eb="23">
      <t>キニュウ</t>
    </rPh>
    <rPh sb="23" eb="24">
      <t>ラン</t>
    </rPh>
    <rPh sb="26" eb="28">
      <t>ニュウリョク</t>
    </rPh>
    <phoneticPr fontId="1"/>
  </si>
  <si>
    <t>備品購入理由書
（30万円以上の備品がない場合は添付不要）</t>
    <rPh sb="11" eb="12">
      <t>マン</t>
    </rPh>
    <rPh sb="12" eb="13">
      <t>エン</t>
    </rPh>
    <rPh sb="13" eb="15">
      <t>イジョウ</t>
    </rPh>
    <rPh sb="16" eb="18">
      <t>ビヒン</t>
    </rPh>
    <rPh sb="21" eb="23">
      <t>バアイ</t>
    </rPh>
    <rPh sb="24" eb="26">
      <t>テンプ</t>
    </rPh>
    <rPh sb="26" eb="28">
      <t>フヨウ</t>
    </rPh>
    <phoneticPr fontId="1"/>
  </si>
  <si>
    <t>・単価30万円以上の備品がある場合、入力した</t>
    <rPh sb="18" eb="20">
      <t>ニュウリョク</t>
    </rPh>
    <phoneticPr fontId="1"/>
  </si>
  <si>
    <t>ＷＡＭ助成に関するアンケート</t>
    <rPh sb="0" eb="2">
      <t>ヘイネンド</t>
    </rPh>
    <rPh sb="3" eb="5">
      <t>ジョセイ</t>
    </rPh>
    <rPh sb="6" eb="7">
      <t>カン</t>
    </rPh>
    <phoneticPr fontId="1"/>
  </si>
  <si>
    <t>活動実績の有無
【対象者要件】</t>
    <rPh sb="0" eb="4">
      <t>カツドウジッセキ</t>
    </rPh>
    <rPh sb="5" eb="7">
      <t>ウム</t>
    </rPh>
    <rPh sb="9" eb="12">
      <t>タイショウシャ</t>
    </rPh>
    <rPh sb="12" eb="14">
      <t>ヨウケン</t>
    </rPh>
    <phoneticPr fontId="1"/>
  </si>
  <si>
    <t>団体設立時期
（西暦）</t>
    <rPh sb="0" eb="2">
      <t>ダンタイ</t>
    </rPh>
    <rPh sb="4" eb="6">
      <t>ジキ</t>
    </rPh>
    <phoneticPr fontId="1"/>
  </si>
  <si>
    <t>要望書「２．応募事業の背景」に挙げられている課題やニーズに対して今回の応募事業を実施することで、受益者や関係機関、地域・社会にとってどのような成果（変化や効果、事業を通じて明らかになること等）が期待できるか、またどのようにその成果を確認するのか、を記載してください。</t>
    <rPh sb="0" eb="3">
      <t>ヨウボウショ</t>
    </rPh>
    <rPh sb="6" eb="8">
      <t>オウボ</t>
    </rPh>
    <rPh sb="8" eb="10">
      <t>ジギョウ</t>
    </rPh>
    <rPh sb="11" eb="13">
      <t>ハイケイ</t>
    </rPh>
    <rPh sb="15" eb="16">
      <t>ア</t>
    </rPh>
    <rPh sb="22" eb="24">
      <t>カダイ</t>
    </rPh>
    <rPh sb="29" eb="30">
      <t>タイ</t>
    </rPh>
    <rPh sb="40" eb="42">
      <t>ジッシ</t>
    </rPh>
    <rPh sb="48" eb="51">
      <t>ジュエキシャ</t>
    </rPh>
    <rPh sb="80" eb="82">
      <t>ジギョウ</t>
    </rPh>
    <rPh sb="83" eb="84">
      <t>ツウ</t>
    </rPh>
    <rPh sb="86" eb="87">
      <t>アキ</t>
    </rPh>
    <rPh sb="94" eb="95">
      <t>ナド</t>
    </rPh>
    <rPh sb="113" eb="115">
      <t>セイカ</t>
    </rPh>
    <rPh sb="116" eb="118">
      <t>カクニン</t>
    </rPh>
    <phoneticPr fontId="25"/>
  </si>
  <si>
    <t>メディアを通じた発信</t>
    <rPh sb="5" eb="6">
      <t>ツウ</t>
    </rPh>
    <rPh sb="8" eb="10">
      <t>ハッシン</t>
    </rPh>
    <phoneticPr fontId="1"/>
  </si>
  <si>
    <r>
      <t>＜事業報告書の作成・配布＞（280字以内）</t>
    </r>
    <r>
      <rPr>
        <sz val="9"/>
        <rFont val="HG丸ｺﾞｼｯｸM-PRO"/>
        <family val="3"/>
        <charset val="128"/>
      </rPr>
      <t xml:space="preserve">
事業報告書の内容（①目的、②仕様（ページ数・作成部数等）、③配布先・配布部数、④配布時期、⑤HP公開時期、⑥予算（主な経費・概算の総額）等）を記載してください。</t>
    </r>
    <rPh sb="1" eb="3">
      <t>ジギョウ</t>
    </rPh>
    <rPh sb="17" eb="18">
      <t>ジ</t>
    </rPh>
    <rPh sb="18" eb="20">
      <t>イナイ</t>
    </rPh>
    <rPh sb="22" eb="24">
      <t>ジギョウ</t>
    </rPh>
    <rPh sb="24" eb="27">
      <t>ホウコクショ</t>
    </rPh>
    <rPh sb="36" eb="38">
      <t>シヨウ</t>
    </rPh>
    <rPh sb="42" eb="43">
      <t>スウ</t>
    </rPh>
    <rPh sb="44" eb="48">
      <t>サクセイブスウ</t>
    </rPh>
    <rPh sb="48" eb="49">
      <t>ナド</t>
    </rPh>
    <rPh sb="52" eb="55">
      <t>ハイフサキ</t>
    </rPh>
    <rPh sb="64" eb="66">
      <t>ジキ</t>
    </rPh>
    <rPh sb="70" eb="74">
      <t>コウカイジキ</t>
    </rPh>
    <phoneticPr fontId="1"/>
  </si>
  <si>
    <t>住民同士の支え合いの仕組みづくり・地域づくり</t>
    <rPh sb="17" eb="19">
      <t>チイキ</t>
    </rPh>
    <phoneticPr fontId="1"/>
  </si>
  <si>
    <t>専門職・関係機関の連携・ネットワークの拡充</t>
    <rPh sb="0" eb="2">
      <t>センモン</t>
    </rPh>
    <rPh sb="2" eb="3">
      <t>ショク</t>
    </rPh>
    <rPh sb="4" eb="6">
      <t>カンケイ</t>
    </rPh>
    <rPh sb="6" eb="8">
      <t>キカン</t>
    </rPh>
    <rPh sb="9" eb="11">
      <t>レンケイ</t>
    </rPh>
    <rPh sb="19" eb="21">
      <t>カクジュウ</t>
    </rPh>
    <phoneticPr fontId="1"/>
  </si>
  <si>
    <t>行政との連携強化や政策化・制度化</t>
    <rPh sb="9" eb="12">
      <t>セイサクカ</t>
    </rPh>
    <rPh sb="13" eb="16">
      <t>セイドカ</t>
    </rPh>
    <phoneticPr fontId="1"/>
  </si>
  <si>
    <t>事業の広域展開</t>
    <rPh sb="0" eb="2">
      <t>ジギョウ</t>
    </rPh>
    <rPh sb="3" eb="7">
      <t>コウイキテンカイ</t>
    </rPh>
    <phoneticPr fontId="1"/>
  </si>
  <si>
    <t>行政での制度化・モデル事業化等による継続</t>
    <rPh sb="4" eb="7">
      <t>セイドカ</t>
    </rPh>
    <rPh sb="11" eb="13">
      <t>ジギョウ</t>
    </rPh>
    <rPh sb="13" eb="14">
      <t>カ</t>
    </rPh>
    <rPh sb="14" eb="15">
      <t>ナド</t>
    </rPh>
    <rPh sb="18" eb="20">
      <t>ケイゾク</t>
    </rPh>
    <phoneticPr fontId="1"/>
  </si>
  <si>
    <r>
      <t>【活動実績】</t>
    </r>
    <r>
      <rPr>
        <sz val="8"/>
        <color theme="1"/>
        <rFont val="HG丸ｺﾞｼｯｸM-PRO"/>
        <family val="3"/>
        <charset val="128"/>
        <scheme val="major"/>
      </rPr>
      <t>◆審査項目（1）事業実施体制（活動実績）の確認項目となります。</t>
    </r>
    <rPh sb="1" eb="3">
      <t>カツドウ</t>
    </rPh>
    <rPh sb="3" eb="5">
      <t>ジッセキ</t>
    </rPh>
    <phoneticPr fontId="1"/>
  </si>
  <si>
    <t>【他の助成・補助・委託への応募状況】</t>
    <phoneticPr fontId="1"/>
  </si>
  <si>
    <t>今回応募する事業と同一の事業について、他の助成・補助・委託（以下、「他の助成等」）への応募状況を下記に記載してください。更に他に該当がある場合は、別紙３に記載してください。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0" eb="32">
      <t>イカ</t>
    </rPh>
    <rPh sb="34" eb="35">
      <t>タ</t>
    </rPh>
    <rPh sb="36" eb="38">
      <t>ジョセイ</t>
    </rPh>
    <rPh sb="38" eb="39">
      <t>ナド</t>
    </rPh>
    <rPh sb="43" eb="45">
      <t>オウボ</t>
    </rPh>
    <rPh sb="45" eb="47">
      <t>ジョウキョウ</t>
    </rPh>
    <rPh sb="48" eb="50">
      <t>カキ</t>
    </rPh>
    <rPh sb="51" eb="53">
      <t>キサイ</t>
    </rPh>
    <rPh sb="60" eb="61">
      <t>サラ</t>
    </rPh>
    <rPh sb="62" eb="63">
      <t>タ</t>
    </rPh>
    <rPh sb="64" eb="66">
      <t>ガイトウ</t>
    </rPh>
    <rPh sb="69" eb="71">
      <t>バアイ</t>
    </rPh>
    <rPh sb="73" eb="75">
      <t>ベッシ</t>
    </rPh>
    <rPh sb="77" eb="79">
      <t>キサイ</t>
    </rPh>
    <phoneticPr fontId="1"/>
  </si>
  <si>
    <t>応募を検討中</t>
    <rPh sb="0" eb="2">
      <t>オウボ</t>
    </rPh>
    <rPh sb="3" eb="6">
      <t>ケントウチュウ</t>
    </rPh>
    <phoneticPr fontId="1"/>
  </si>
  <si>
    <t>年齢区分</t>
    <rPh sb="0" eb="2">
      <t>ネンレイ</t>
    </rPh>
    <rPh sb="2" eb="4">
      <t>クブン</t>
    </rPh>
    <phoneticPr fontId="1"/>
  </si>
  <si>
    <t>職員兼務の有無</t>
    <rPh sb="0" eb="4">
      <t>ショクインケンム</t>
    </rPh>
    <phoneticPr fontId="1"/>
  </si>
  <si>
    <t>②定款、寄付行為又は運営規約等(PDF推奨)</t>
    <rPh sb="8" eb="9">
      <t>マタ</t>
    </rPh>
    <rPh sb="19" eb="21">
      <t>スイショウ</t>
    </rPh>
    <phoneticPr fontId="1"/>
  </si>
  <si>
    <t>③応募時における最新の決算書(PDF推奨)</t>
    <rPh sb="18" eb="20">
      <t>スイショウ</t>
    </rPh>
    <phoneticPr fontId="1"/>
  </si>
  <si>
    <t>※添付書類②～③について
　データ容量が大きく、添付書類をメール送信できない場合は、独立行政法人福祉医療機構ＮＰＯリソースセンターまでお問合せください。【NPOリソースセンターNPO支援課 TEL 03-3438-4756】</t>
    <rPh sb="1" eb="3">
      <t>テンプ</t>
    </rPh>
    <rPh sb="3" eb="5">
      <t>ショルイ</t>
    </rPh>
    <rPh sb="17" eb="19">
      <t>ヨウリョウ</t>
    </rPh>
    <rPh sb="20" eb="21">
      <t>オオ</t>
    </rPh>
    <rPh sb="24" eb="26">
      <t>テンプ</t>
    </rPh>
    <rPh sb="26" eb="28">
      <t>ショルイ</t>
    </rPh>
    <rPh sb="32" eb="34">
      <t>ソウシン</t>
    </rPh>
    <rPh sb="38" eb="40">
      <t>バアイ</t>
    </rPh>
    <rPh sb="42" eb="44">
      <t>ドクリツ</t>
    </rPh>
    <rPh sb="44" eb="46">
      <t>ギョウセイ</t>
    </rPh>
    <rPh sb="46" eb="48">
      <t>ホウジン</t>
    </rPh>
    <rPh sb="48" eb="50">
      <t>フクシ</t>
    </rPh>
    <rPh sb="50" eb="52">
      <t>イリョウ</t>
    </rPh>
    <rPh sb="52" eb="54">
      <t>キコウ</t>
    </rPh>
    <rPh sb="68" eb="70">
      <t>トイアワ</t>
    </rPh>
    <rPh sb="91" eb="94">
      <t>シエンカ</t>
    </rPh>
    <phoneticPr fontId="1"/>
  </si>
  <si>
    <t>①これらは、このＥｘｃｅｌファイルで兼ねています</t>
    <rPh sb="18" eb="19">
      <t>カ</t>
    </rPh>
    <phoneticPr fontId="1"/>
  </si>
  <si>
    <t>・入力漏れがなくＡＷ列に「要確認」が表示されていない</t>
    <rPh sb="1" eb="3">
      <t>ニュウリョク</t>
    </rPh>
    <rPh sb="10" eb="11">
      <t>レツ</t>
    </rPh>
    <rPh sb="13" eb="14">
      <t>ヨウ</t>
    </rPh>
    <rPh sb="14" eb="16">
      <t>カクニン</t>
    </rPh>
    <rPh sb="18" eb="20">
      <t>ヒョウジ</t>
    </rPh>
    <phoneticPr fontId="1"/>
  </si>
  <si>
    <t>ＷＡＭ助成に関するアンケート</t>
    <phoneticPr fontId="1"/>
  </si>
  <si>
    <t>この度は、WAM助成にご応募いただきましてありがとうございました。
今後のWAM助成の参考とするため、以下のアンケートにご協力をお願いいたします。</t>
    <rPh sb="2" eb="3">
      <t>タビ</t>
    </rPh>
    <phoneticPr fontId="1"/>
  </si>
  <si>
    <t>WAM助成Twitter　</t>
    <phoneticPr fontId="1"/>
  </si>
  <si>
    <t>WAM助成Facebook</t>
    <phoneticPr fontId="1"/>
  </si>
  <si>
    <t>WAM助成募集説明資料</t>
    <rPh sb="5" eb="11">
      <t>ボシュウセツメイシリョウ</t>
    </rPh>
    <phoneticPr fontId="1"/>
  </si>
  <si>
    <t xml:space="preserve"> WAM NETメルマガ</t>
    <phoneticPr fontId="1"/>
  </si>
  <si>
    <t>他の民間団体・個人からの情報提供【情報提供元：</t>
    <rPh sb="2" eb="4">
      <t>ミンカン</t>
    </rPh>
    <rPh sb="21" eb="22">
      <t>モト</t>
    </rPh>
    <phoneticPr fontId="1"/>
  </si>
  <si>
    <t>福祉新聞、その他メディア記事（具体的に：</t>
    <phoneticPr fontId="1"/>
  </si>
  <si>
    <r>
      <t>１. 令和3年度ＷＡＭ助成（補正予算事業）の募集について、</t>
    </r>
    <r>
      <rPr>
        <b/>
        <sz val="11"/>
        <color rgb="FFFF0000"/>
        <rFont val="游ゴシック"/>
        <family val="3"/>
        <charset val="128"/>
      </rPr>
      <t>初めて知った媒体・機会</t>
    </r>
    <r>
      <rPr>
        <sz val="11"/>
        <color theme="1"/>
        <rFont val="游ゴシック"/>
        <family val="3"/>
        <charset val="128"/>
      </rPr>
      <t>はどちらになりますか。
※あてはまるものを一つ選び、チェック（</t>
    </r>
    <r>
      <rPr>
        <sz val="11"/>
        <color theme="1"/>
        <rFont val="Segoe UI Symbol"/>
        <family val="3"/>
      </rPr>
      <t>☑</t>
    </r>
    <r>
      <rPr>
        <sz val="11"/>
        <color theme="1"/>
        <rFont val="游ゴシック"/>
        <family val="3"/>
        <charset val="128"/>
      </rPr>
      <t>）を入れてください</t>
    </r>
    <rPh sb="3" eb="5">
      <t>レイワ</t>
    </rPh>
    <rPh sb="14" eb="20">
      <t>ホセイヨサンジギョウ</t>
    </rPh>
    <rPh sb="61" eb="62">
      <t>ヒト</t>
    </rPh>
    <rPh sb="63" eb="64">
      <t>エラ</t>
    </rPh>
    <rPh sb="74" eb="75">
      <t>イ</t>
    </rPh>
    <phoneticPr fontId="1"/>
  </si>
  <si>
    <r>
      <t>２．今回の応募手続きを踏まえ、</t>
    </r>
    <r>
      <rPr>
        <b/>
        <sz val="11"/>
        <color rgb="FFFF0000"/>
        <rFont val="游ゴシック"/>
        <family val="3"/>
        <charset val="128"/>
      </rPr>
      <t>今後の応募の方法に関する改善点や工夫について</t>
    </r>
    <r>
      <rPr>
        <sz val="11"/>
        <rFont val="游ゴシック"/>
        <family val="3"/>
        <charset val="128"/>
      </rPr>
      <t>、ご意見等がございましたらお聞かせください。</t>
    </r>
    <rPh sb="21" eb="23">
      <t>ホウホウ</t>
    </rPh>
    <rPh sb="24" eb="25">
      <t>カン</t>
    </rPh>
    <phoneticPr fontId="1"/>
  </si>
  <si>
    <r>
      <t>３．今回の</t>
    </r>
    <r>
      <rPr>
        <b/>
        <sz val="11"/>
        <color rgb="FFFF0000"/>
        <rFont val="游ゴシック"/>
        <family val="3"/>
        <charset val="128"/>
      </rPr>
      <t>募集内容（プログラムの枠組み、要件、対象経費、テーマ等）について</t>
    </r>
    <r>
      <rPr>
        <sz val="11"/>
        <color theme="1"/>
        <rFont val="游ゴシック"/>
        <family val="3"/>
        <charset val="128"/>
      </rPr>
      <t>、ご意見等ございましたらお聞かせください。</t>
    </r>
    <rPh sb="16" eb="18">
      <t>ワクグ</t>
    </rPh>
    <rPh sb="20" eb="22">
      <t>ヨウケン</t>
    </rPh>
    <rPh sb="23" eb="27">
      <t>タイショウケイヒ</t>
    </rPh>
    <rPh sb="31" eb="32">
      <t>ナド</t>
    </rPh>
    <phoneticPr fontId="1"/>
  </si>
  <si>
    <r>
      <t>４．</t>
    </r>
    <r>
      <rPr>
        <b/>
        <sz val="11"/>
        <color rgb="FFFF0000"/>
        <rFont val="游ゴシック"/>
        <family val="3"/>
        <charset val="128"/>
      </rPr>
      <t>応募の理由や新型コロナウイルス感染症等の影響による組織運営上の課題について</t>
    </r>
    <r>
      <rPr>
        <sz val="11"/>
        <color theme="1"/>
        <rFont val="游ゴシック"/>
        <family val="3"/>
        <charset val="128"/>
      </rPr>
      <t>、教えてください。</t>
    </r>
    <rPh sb="2" eb="4">
      <t>オウボ</t>
    </rPh>
    <rPh sb="5" eb="7">
      <t>リユウ</t>
    </rPh>
    <rPh sb="8" eb="10">
      <t>シンガタ</t>
    </rPh>
    <rPh sb="17" eb="21">
      <t>カンセンショウナド</t>
    </rPh>
    <rPh sb="22" eb="24">
      <t>エイキョウ</t>
    </rPh>
    <rPh sb="27" eb="32">
      <t>ソシキウンエイジョウ</t>
    </rPh>
    <rPh sb="33" eb="35">
      <t>カダイ</t>
    </rPh>
    <rPh sb="40" eb="41">
      <t>オシ</t>
    </rPh>
    <phoneticPr fontId="1"/>
  </si>
  <si>
    <r>
      <t>５．上記の組織運営上の課題等に関して、</t>
    </r>
    <r>
      <rPr>
        <b/>
        <sz val="11"/>
        <color rgb="FFFF0000"/>
        <rFont val="游ゴシック"/>
        <family val="3"/>
        <charset val="128"/>
      </rPr>
      <t>WAMに期待するサービスやご意見</t>
    </r>
    <r>
      <rPr>
        <sz val="11"/>
        <color theme="1"/>
        <rFont val="游ゴシック"/>
        <family val="3"/>
        <charset val="128"/>
      </rPr>
      <t>等がありましたらお聞かせください。</t>
    </r>
    <rPh sb="2" eb="4">
      <t>ジョウキ</t>
    </rPh>
    <rPh sb="5" eb="10">
      <t>ソシキウンエイジョウ</t>
    </rPh>
    <rPh sb="11" eb="13">
      <t>カダイ</t>
    </rPh>
    <rPh sb="13" eb="14">
      <t>ナド</t>
    </rPh>
    <rPh sb="15" eb="16">
      <t>カン</t>
    </rPh>
    <rPh sb="23" eb="25">
      <t>キタイ</t>
    </rPh>
    <rPh sb="33" eb="35">
      <t>イケン</t>
    </rPh>
    <phoneticPr fontId="1"/>
  </si>
  <si>
    <r>
      <t>＊</t>
    </r>
    <r>
      <rPr>
        <b/>
        <u/>
        <sz val="14"/>
        <color rgb="FFFF0000"/>
        <rFont val="游ゴシック"/>
        <family val="3"/>
        <charset val="128"/>
      </rPr>
      <t>ご回答の有無やご回答の内容は、選考には一切影響いたしません。</t>
    </r>
    <rPh sb="2" eb="4">
      <t>カイトウ</t>
    </rPh>
    <rPh sb="5" eb="7">
      <t>ウム</t>
    </rPh>
    <phoneticPr fontId="1"/>
  </si>
  <si>
    <t>要件不備チェック欄</t>
    <rPh sb="0" eb="2">
      <t>ヨウケン</t>
    </rPh>
    <rPh sb="2" eb="4">
      <t>フビ</t>
    </rPh>
    <rPh sb="8" eb="9">
      <t>ラン</t>
    </rPh>
    <phoneticPr fontId="1"/>
  </si>
  <si>
    <t>「要件不備チェック欄」</t>
    <rPh sb="1" eb="3">
      <t>ヨウケン</t>
    </rPh>
    <rPh sb="3" eb="5">
      <t>フビ</t>
    </rPh>
    <rPh sb="9" eb="10">
      <t>ラン</t>
    </rPh>
    <phoneticPr fontId="1"/>
  </si>
  <si>
    <t>・「要件不備チェック欄」が無になっている。
有になっている場合は下記の項目で不備である可能性があります。
・「反社会的勢力」「不正行為」の該当を「有」にチェックを入れている。（文頭チェック項目）
・活動実績の有無の確認欄に「有」が入っていない（1.団体概要）
・連携団体の記載がない（5.事業実施体制）
・監事の記載がない（6.その他関連情報）</t>
    <rPh sb="2" eb="4">
      <t>ヨウケン</t>
    </rPh>
    <rPh sb="4" eb="6">
      <t>フビ</t>
    </rPh>
    <rPh sb="10" eb="11">
      <t>ラン</t>
    </rPh>
    <rPh sb="13" eb="14">
      <t>ナ</t>
    </rPh>
    <rPh sb="22" eb="23">
      <t>アリ</t>
    </rPh>
    <rPh sb="29" eb="31">
      <t>バアイ</t>
    </rPh>
    <rPh sb="32" eb="34">
      <t>カキ</t>
    </rPh>
    <rPh sb="35" eb="37">
      <t>コウモク</t>
    </rPh>
    <rPh sb="38" eb="40">
      <t>フビ</t>
    </rPh>
    <rPh sb="43" eb="46">
      <t>カノウセイ</t>
    </rPh>
    <rPh sb="55" eb="59">
      <t>ハンシャカイテキ</t>
    </rPh>
    <rPh sb="59" eb="61">
      <t>セイリョク</t>
    </rPh>
    <rPh sb="63" eb="65">
      <t>フセイ</t>
    </rPh>
    <rPh sb="65" eb="67">
      <t>コウイ</t>
    </rPh>
    <rPh sb="69" eb="71">
      <t>ガイトウ</t>
    </rPh>
    <rPh sb="73" eb="74">
      <t>アリ</t>
    </rPh>
    <rPh sb="81" eb="82">
      <t>イ</t>
    </rPh>
    <rPh sb="88" eb="90">
      <t>ブントウ</t>
    </rPh>
    <rPh sb="94" eb="96">
      <t>コウモク</t>
    </rPh>
    <rPh sb="99" eb="103">
      <t>カツドウジッセキ</t>
    </rPh>
    <rPh sb="104" eb="106">
      <t>ウム</t>
    </rPh>
    <rPh sb="107" eb="110">
      <t>カクニンラン</t>
    </rPh>
    <rPh sb="112" eb="113">
      <t>アリ</t>
    </rPh>
    <rPh sb="115" eb="116">
      <t>ハイ</t>
    </rPh>
    <rPh sb="124" eb="128">
      <t>ダンタイガイヨウ</t>
    </rPh>
    <rPh sb="131" eb="135">
      <t>レンケイダンタイ</t>
    </rPh>
    <rPh sb="136" eb="138">
      <t>キサイ</t>
    </rPh>
    <rPh sb="144" eb="146">
      <t>ジギョウ</t>
    </rPh>
    <rPh sb="146" eb="148">
      <t>ジッシ</t>
    </rPh>
    <rPh sb="148" eb="150">
      <t>タイセイ</t>
    </rPh>
    <rPh sb="153" eb="155">
      <t>カンジ</t>
    </rPh>
    <rPh sb="156" eb="158">
      <t>キサイ</t>
    </rPh>
    <rPh sb="166" eb="167">
      <t>ホカ</t>
    </rPh>
    <rPh sb="167" eb="169">
      <t>カンレン</t>
    </rPh>
    <rPh sb="169" eb="171">
      <t>ジョウホウ</t>
    </rPh>
    <phoneticPr fontId="1"/>
  </si>
  <si>
    <t>月</t>
    <phoneticPr fontId="1"/>
  </si>
  <si>
    <r>
      <t xml:space="preserve">令和3年度社会福祉振興助成事業  要望書
</t>
    </r>
    <r>
      <rPr>
        <b/>
        <sz val="12"/>
        <rFont val="HG丸ｺﾞｼｯｸM-PRO"/>
        <family val="3"/>
        <charset val="128"/>
        <scheme val="major"/>
      </rPr>
      <t>（コロナ禍における生活困窮者及びひきこもり支援に係る民間団体活動助成事業）</t>
    </r>
    <rPh sb="0" eb="2">
      <t>レイワ</t>
    </rPh>
    <rPh sb="17" eb="20">
      <t>ヨウボウショ</t>
    </rPh>
    <rPh sb="25" eb="26">
      <t>カ</t>
    </rPh>
    <rPh sb="30" eb="35">
      <t>セイカツコンキュウシャ</t>
    </rPh>
    <rPh sb="35" eb="36">
      <t>オヨ</t>
    </rPh>
    <rPh sb="42" eb="44">
      <t>シエン</t>
    </rPh>
    <rPh sb="45" eb="46">
      <t>カカ</t>
    </rPh>
    <rPh sb="47" eb="57">
      <t>ミンカンダンタイカツドウジョセイジギョウ</t>
    </rPh>
    <phoneticPr fontId="1"/>
  </si>
  <si>
    <r>
      <t xml:space="preserve">Ｈ31年度
</t>
    </r>
    <r>
      <rPr>
        <sz val="8"/>
        <rFont val="HG丸ｺﾞｼｯｸM-PRO"/>
        <family val="3"/>
        <charset val="128"/>
        <scheme val="major"/>
      </rPr>
      <t>（R1年度）</t>
    </r>
    <rPh sb="3" eb="5">
      <t>ネンド</t>
    </rPh>
    <rPh sb="9" eb="11">
      <t>ネンド</t>
    </rPh>
    <phoneticPr fontId="1"/>
  </si>
  <si>
    <t>これまでの生活困窮者やひきこもり状態にある者等に対し、行ってきた支援の取り組み及び新型コロナウイルス感染症の影響等により見えてきた地域・社会の課題や事業の対象者・関係者のニーズを記載してください。（650字以内）</t>
    <rPh sb="5" eb="10">
      <t>セイカツコンキュウシャ</t>
    </rPh>
    <rPh sb="16" eb="18">
      <t>ジョウタイ</t>
    </rPh>
    <rPh sb="21" eb="22">
      <t>シャ</t>
    </rPh>
    <rPh sb="22" eb="23">
      <t>ナド</t>
    </rPh>
    <rPh sb="24" eb="25">
      <t>タイ</t>
    </rPh>
    <rPh sb="27" eb="28">
      <t>オコナ</t>
    </rPh>
    <rPh sb="32" eb="34">
      <t>シエン</t>
    </rPh>
    <rPh sb="35" eb="36">
      <t>ト</t>
    </rPh>
    <rPh sb="37" eb="38">
      <t>ク</t>
    </rPh>
    <rPh sb="39" eb="40">
      <t>オヨ</t>
    </rPh>
    <rPh sb="41" eb="43">
      <t>シンガタ</t>
    </rPh>
    <rPh sb="50" eb="53">
      <t>カンセンショウ</t>
    </rPh>
    <rPh sb="54" eb="56">
      <t>エイキョウ</t>
    </rPh>
    <rPh sb="56" eb="57">
      <t>ナド</t>
    </rPh>
    <rPh sb="60" eb="61">
      <t>ミ</t>
    </rPh>
    <rPh sb="65" eb="67">
      <t>チイキ</t>
    </rPh>
    <rPh sb="68" eb="70">
      <t>シャカイ</t>
    </rPh>
    <rPh sb="71" eb="73">
      <t>カダイ</t>
    </rPh>
    <rPh sb="74" eb="76">
      <t>ジギョウ</t>
    </rPh>
    <rPh sb="77" eb="80">
      <t>タイショウシャ</t>
    </rPh>
    <rPh sb="81" eb="84">
      <t>カンケイシャ</t>
    </rPh>
    <rPh sb="89" eb="91">
      <t>キサイ</t>
    </rPh>
    <phoneticPr fontId="1"/>
  </si>
  <si>
    <r>
      <rPr>
        <sz val="10"/>
        <rFont val="HG丸ｺﾞｼｯｸM-PRO"/>
        <family val="3"/>
        <charset val="128"/>
      </rPr>
      <t>上記課題や把握したニーズに対し、行政の施策や他団体の取り組みを踏まえ、貴団体が取り組む理由を記載してください。（650字以内）</t>
    </r>
    <r>
      <rPr>
        <sz val="10"/>
        <rFont val="メイリオ"/>
        <family val="3"/>
        <charset val="128"/>
      </rPr>
      <t xml:space="preserve">
</t>
    </r>
    <r>
      <rPr>
        <sz val="8"/>
        <rFont val="メイリオ"/>
        <family val="3"/>
        <charset val="128"/>
      </rPr>
      <t>◆審査項目（２）事業の目的、内容等の妥当性（事業の目的及びその必要性）の確認項目です。</t>
    </r>
    <rPh sb="0" eb="2">
      <t>ジョウキ</t>
    </rPh>
    <rPh sb="2" eb="4">
      <t>カダイ</t>
    </rPh>
    <rPh sb="5" eb="7">
      <t>ハアク</t>
    </rPh>
    <rPh sb="13" eb="14">
      <t>タイ</t>
    </rPh>
    <rPh sb="16" eb="18">
      <t>ギョウセイ</t>
    </rPh>
    <rPh sb="19" eb="21">
      <t>シサク</t>
    </rPh>
    <rPh sb="22" eb="23">
      <t>タ</t>
    </rPh>
    <rPh sb="23" eb="25">
      <t>ダンタイ</t>
    </rPh>
    <rPh sb="26" eb="27">
      <t>ト</t>
    </rPh>
    <rPh sb="28" eb="29">
      <t>ク</t>
    </rPh>
    <rPh sb="31" eb="32">
      <t>フ</t>
    </rPh>
    <rPh sb="35" eb="36">
      <t>キ</t>
    </rPh>
    <rPh sb="36" eb="38">
      <t>ダンタイ</t>
    </rPh>
    <rPh sb="39" eb="40">
      <t>ト</t>
    </rPh>
    <rPh sb="41" eb="42">
      <t>ク</t>
    </rPh>
    <rPh sb="43" eb="45">
      <t>リユウ</t>
    </rPh>
    <rPh sb="46" eb="48">
      <t>キサイ</t>
    </rPh>
    <phoneticPr fontId="1"/>
  </si>
  <si>
    <t>子ども・子育て家庭</t>
    <rPh sb="0" eb="1">
      <t>コ</t>
    </rPh>
    <rPh sb="4" eb="6">
      <t>コソダ</t>
    </rPh>
    <rPh sb="7" eb="9">
      <t>カテイ</t>
    </rPh>
    <phoneticPr fontId="1"/>
  </si>
  <si>
    <t>高齢者・介護者</t>
    <rPh sb="0" eb="3">
      <t>コウレイシャ</t>
    </rPh>
    <rPh sb="4" eb="6">
      <t>カイゴ</t>
    </rPh>
    <rPh sb="6" eb="7">
      <t>シャ</t>
    </rPh>
    <phoneticPr fontId="1"/>
  </si>
  <si>
    <r>
      <t xml:space="preserve">事業内容
</t>
    </r>
    <r>
      <rPr>
        <sz val="8"/>
        <rFont val="HG丸ｺﾞｼｯｸM-PRO"/>
        <family val="3"/>
        <charset val="128"/>
      </rPr>
      <t>柱立てNo、①目的②内容③実施場所（拠点名及び住所）・方法④実施期間・日時⑤予算（主な経費・概算額）
（上段、下段各　1,300字以内）</t>
    </r>
    <r>
      <rPr>
        <sz val="10"/>
        <rFont val="HG丸ｺﾞｼｯｸM-PRO"/>
        <family val="3"/>
        <charset val="128"/>
      </rPr>
      <t xml:space="preserve">
　　　</t>
    </r>
    <r>
      <rPr>
        <sz val="8"/>
        <rFont val="HG丸ｺﾞｼｯｸM-PRO"/>
        <family val="3"/>
        <charset val="128"/>
      </rPr>
      <t>◆審査項目（２）事業の目的、内容等の妥当性（計画の妥当性）の確認項目です。</t>
    </r>
    <rPh sb="0" eb="2">
      <t>ジギョウ</t>
    </rPh>
    <rPh sb="2" eb="4">
      <t>ナイヨウ</t>
    </rPh>
    <rPh sb="5" eb="7">
      <t>ハシラダ</t>
    </rPh>
    <rPh sb="12" eb="14">
      <t>モクテキ</t>
    </rPh>
    <rPh sb="15" eb="17">
      <t>ナイヨウ</t>
    </rPh>
    <rPh sb="18" eb="20">
      <t>ジッシ</t>
    </rPh>
    <rPh sb="20" eb="22">
      <t>バショ</t>
    </rPh>
    <rPh sb="23" eb="25">
      <t>キョテン</t>
    </rPh>
    <rPh sb="25" eb="26">
      <t>メイ</t>
    </rPh>
    <rPh sb="26" eb="27">
      <t>オヨ</t>
    </rPh>
    <rPh sb="28" eb="30">
      <t>ジュウショ</t>
    </rPh>
    <rPh sb="32" eb="34">
      <t>ホウホウ</t>
    </rPh>
    <rPh sb="35" eb="37">
      <t>ジッシ</t>
    </rPh>
    <rPh sb="37" eb="39">
      <t>キカン</t>
    </rPh>
    <rPh sb="40" eb="42">
      <t>ニチジ</t>
    </rPh>
    <rPh sb="43" eb="45">
      <t>ヨサン</t>
    </rPh>
    <rPh sb="46" eb="47">
      <t>オモ</t>
    </rPh>
    <rPh sb="48" eb="50">
      <t>ケイヒ</t>
    </rPh>
    <rPh sb="51" eb="53">
      <t>ガイサン</t>
    </rPh>
    <rPh sb="53" eb="54">
      <t>ガク</t>
    </rPh>
    <rPh sb="55" eb="57">
      <t>ジョウダン</t>
    </rPh>
    <rPh sb="58" eb="60">
      <t>ゲダン</t>
    </rPh>
    <rPh sb="60" eb="61">
      <t>カク</t>
    </rPh>
    <rPh sb="67" eb="68">
      <t>ジ</t>
    </rPh>
    <rPh sb="68" eb="70">
      <t>イナイ</t>
    </rPh>
    <phoneticPr fontId="25"/>
  </si>
  <si>
    <t>イベント、報告会等の開催</t>
    <rPh sb="5" eb="7">
      <t>ホウコク</t>
    </rPh>
    <rPh sb="7" eb="8">
      <t>カイ</t>
    </rPh>
    <rPh sb="8" eb="9">
      <t>ナド</t>
    </rPh>
    <rPh sb="10" eb="12">
      <t>カイサイ</t>
    </rPh>
    <phoneticPr fontId="1"/>
  </si>
  <si>
    <r>
      <rPr>
        <sz val="10"/>
        <rFont val="HG丸ｺﾞｼｯｸM-PRO"/>
        <family val="3"/>
        <charset val="128"/>
      </rPr>
      <t>＜事業普及に向けた取り組み＞</t>
    </r>
    <r>
      <rPr>
        <sz val="10"/>
        <color rgb="FFFF0000"/>
        <rFont val="HG丸ｺﾞｼｯｸM-PRO"/>
        <family val="3"/>
        <charset val="128"/>
      </rPr>
      <t>（</t>
    </r>
    <r>
      <rPr>
        <u/>
        <sz val="10"/>
        <color rgb="FFFF0000"/>
        <rFont val="HG丸ｺﾞｼｯｸM-PRO"/>
        <family val="3"/>
        <charset val="128"/>
      </rPr>
      <t>※事業報告書の作成は必須</t>
    </r>
    <r>
      <rPr>
        <sz val="10"/>
        <color rgb="FFFF0000"/>
        <rFont val="HG丸ｺﾞｼｯｸM-PRO"/>
        <family val="3"/>
        <charset val="128"/>
      </rPr>
      <t>）</t>
    </r>
    <r>
      <rPr>
        <sz val="10"/>
        <rFont val="メイリオ"/>
        <family val="3"/>
        <charset val="128"/>
      </rPr>
      <t xml:space="preserve">
</t>
    </r>
    <r>
      <rPr>
        <sz val="8"/>
        <rFont val="HG丸ｺﾞｼｯｸM-PRO"/>
        <family val="3"/>
        <charset val="128"/>
      </rPr>
      <t>◆審査項目（２）事業の目的、内容等の妥当性（計画の妥当性及び助成の効果）の確認項目です。</t>
    </r>
    <rPh sb="1" eb="3">
      <t>ジギョウ</t>
    </rPh>
    <rPh sb="3" eb="5">
      <t>フキュウ</t>
    </rPh>
    <rPh sb="6" eb="7">
      <t>ム</t>
    </rPh>
    <rPh sb="9" eb="10">
      <t>ト</t>
    </rPh>
    <rPh sb="11" eb="12">
      <t>ク</t>
    </rPh>
    <rPh sb="16" eb="18">
      <t>ジギョウ</t>
    </rPh>
    <rPh sb="18" eb="21">
      <t>ホウコクショ</t>
    </rPh>
    <rPh sb="22" eb="24">
      <t>サクセイ</t>
    </rPh>
    <rPh sb="51" eb="53">
      <t>ケイカク</t>
    </rPh>
    <rPh sb="54" eb="57">
      <t>ダトウセイ</t>
    </rPh>
    <rPh sb="57" eb="58">
      <t>オヨ</t>
    </rPh>
    <phoneticPr fontId="1"/>
  </si>
  <si>
    <r>
      <rPr>
        <sz val="10"/>
        <rFont val="HG丸ｺﾞｼｯｸM-PRO"/>
        <family val="3"/>
        <charset val="128"/>
      </rPr>
      <t>＜事業継続体制の計画＞ 事業継続のための方針を下記より選択し（複数選択可）、そのために助成期間中から取り組む具体的な内容を記載してください。（600字以内）</t>
    </r>
    <r>
      <rPr>
        <sz val="9"/>
        <rFont val="HG丸ｺﾞｼｯｸM-PRO"/>
        <family val="3"/>
        <charset val="128"/>
      </rPr>
      <t xml:space="preserve">
 ◆ 審査項目（４）自立的継続性・将来発展性（自立的継続性）の確認項目となります。</t>
    </r>
    <rPh sb="1" eb="3">
      <t>ジギョウ</t>
    </rPh>
    <rPh sb="5" eb="7">
      <t>タイセイ</t>
    </rPh>
    <rPh sb="8" eb="10">
      <t>ケイカク</t>
    </rPh>
    <rPh sb="12" eb="14">
      <t>ジギョウ</t>
    </rPh>
    <rPh sb="14" eb="16">
      <t>ケイゾク</t>
    </rPh>
    <rPh sb="20" eb="22">
      <t>ホウシン</t>
    </rPh>
    <rPh sb="23" eb="25">
      <t>カキ</t>
    </rPh>
    <rPh sb="27" eb="29">
      <t>センタク</t>
    </rPh>
    <rPh sb="31" eb="35">
      <t>フクスウセンタク</t>
    </rPh>
    <rPh sb="35" eb="36">
      <t>カ</t>
    </rPh>
    <rPh sb="43" eb="45">
      <t>ジョセイ</t>
    </rPh>
    <rPh sb="45" eb="48">
      <t>キカンチュウ</t>
    </rPh>
    <rPh sb="50" eb="51">
      <t>ト</t>
    </rPh>
    <rPh sb="52" eb="53">
      <t>ク</t>
    </rPh>
    <rPh sb="54" eb="57">
      <t>グタイテキ</t>
    </rPh>
    <rPh sb="58" eb="60">
      <t>ナイヨウ</t>
    </rPh>
    <rPh sb="61" eb="63">
      <t>キサイ</t>
    </rPh>
    <rPh sb="75" eb="77">
      <t>イナイ</t>
    </rPh>
    <phoneticPr fontId="1"/>
  </si>
  <si>
    <t>参加費等の事業収入確保による継続</t>
    <rPh sb="0" eb="3">
      <t>サンカヒ</t>
    </rPh>
    <rPh sb="3" eb="4">
      <t>ナド</t>
    </rPh>
    <rPh sb="5" eb="9">
      <t>ジギョウシュウニュウ</t>
    </rPh>
    <rPh sb="9" eb="11">
      <t>カクホ</t>
    </rPh>
    <rPh sb="14" eb="16">
      <t>ケイゾク</t>
    </rPh>
    <phoneticPr fontId="1"/>
  </si>
  <si>
    <r>
      <t>６.事業実施体制　</t>
    </r>
    <r>
      <rPr>
        <sz val="8"/>
        <rFont val="HG丸ｺﾞｼｯｸM-PRO"/>
        <family val="3"/>
        <charset val="128"/>
        <scheme val="major"/>
      </rPr>
      <t>◆審査項目（１）事業実施体制（実施体制、専門性等）の確認項目となります。</t>
    </r>
    <rPh sb="2" eb="4">
      <t>ジギョウ</t>
    </rPh>
    <rPh sb="4" eb="6">
      <t>ジッシ</t>
    </rPh>
    <rPh sb="6" eb="8">
      <t>タイセイ</t>
    </rPh>
    <rPh sb="24" eb="28">
      <t>ジッシタイセイ</t>
    </rPh>
    <rPh sb="29" eb="32">
      <t>センモンセイ</t>
    </rPh>
    <rPh sb="32" eb="33">
      <t>ナド</t>
    </rPh>
    <phoneticPr fontId="1"/>
  </si>
  <si>
    <r>
      <t>活動実績</t>
    </r>
    <r>
      <rPr>
        <sz val="9"/>
        <rFont val="HG丸ｺﾞｼｯｸM-PRO"/>
        <family val="3"/>
        <charset val="128"/>
      </rPr>
      <t xml:space="preserve">
※多数の実績がある場合、今回の応募事業に関連する活動を記載</t>
    </r>
    <rPh sb="0" eb="2">
      <t>カツドウ</t>
    </rPh>
    <rPh sb="2" eb="4">
      <t>ジッセキ</t>
    </rPh>
    <rPh sb="6" eb="8">
      <t>タスウ</t>
    </rPh>
    <rPh sb="9" eb="11">
      <t>ジッセキ</t>
    </rPh>
    <rPh sb="14" eb="16">
      <t>バアイ</t>
    </rPh>
    <rPh sb="17" eb="19">
      <t>コンカイ</t>
    </rPh>
    <rPh sb="25" eb="27">
      <t>カンレン</t>
    </rPh>
    <rPh sb="29" eb="31">
      <t>カツドウ</t>
    </rPh>
    <rPh sb="32" eb="34">
      <t>キサイ</t>
    </rPh>
    <phoneticPr fontId="25"/>
  </si>
  <si>
    <t>活動財源
（財源種類及び額）</t>
    <rPh sb="0" eb="2">
      <t>カツドウ</t>
    </rPh>
    <rPh sb="2" eb="4">
      <t>ザイゲン</t>
    </rPh>
    <rPh sb="6" eb="8">
      <t>ザイゲン</t>
    </rPh>
    <rPh sb="8" eb="10">
      <t>シュルイ</t>
    </rPh>
    <rPh sb="10" eb="11">
      <t>オヨ</t>
    </rPh>
    <rPh sb="12" eb="13">
      <t>ガク</t>
    </rPh>
    <phoneticPr fontId="25"/>
  </si>
  <si>
    <t>令和3年度WAM助成（補正予算事業）応募書類チェックリスト</t>
    <rPh sb="0" eb="2">
      <t>レイワ</t>
    </rPh>
    <rPh sb="3" eb="5">
      <t>ネンド</t>
    </rPh>
    <rPh sb="8" eb="10">
      <t>ジョセイ</t>
    </rPh>
    <rPh sb="11" eb="13">
      <t>ホセイ</t>
    </rPh>
    <rPh sb="13" eb="15">
      <t>ヨサン</t>
    </rPh>
    <rPh sb="15" eb="17">
      <t>ジギョウ</t>
    </rPh>
    <rPh sb="18" eb="20">
      <t>オウボ</t>
    </rPh>
    <rPh sb="20" eb="22">
      <t>ショルイ</t>
    </rPh>
    <phoneticPr fontId="1"/>
  </si>
  <si>
    <t>軽量版</t>
    <rPh sb="0" eb="3">
      <t>ケイリョウバン</t>
    </rPh>
    <phoneticPr fontId="1"/>
  </si>
  <si>
    <t>特定非営利活動法人あいう会</t>
    <phoneticPr fontId="25"/>
  </si>
  <si>
    <r>
      <t xml:space="preserve">　　謝金
</t>
    </r>
    <r>
      <rPr>
        <sz val="9"/>
        <color theme="1"/>
        <rFont val="ＭＳ Ｐゴシック"/>
        <family val="3"/>
        <charset val="128"/>
      </rPr>
      <t>※ 1人1回（日）あたり 15,700円が助成金負担上限額
　です。上限額を超える部分は、Ｂ その他の経費で計
　上してください。</t>
    </r>
    <phoneticPr fontId="22"/>
  </si>
  <si>
    <t>柱1）研修会の講師謝金20,000円×3名×3日＝180,000円
※対象外費用（（20,000-15,700）×3名×3日＝38,700円）を除いた額
柱4）その他謝金5,000円×8名×6日＝240,000円</t>
    <rPh sb="0" eb="1">
      <t>ハシラ</t>
    </rPh>
    <rPh sb="7" eb="9">
      <t>コウシ</t>
    </rPh>
    <rPh sb="9" eb="11">
      <t>シャキン</t>
    </rPh>
    <rPh sb="20" eb="21">
      <t>ナ</t>
    </rPh>
    <rPh sb="23" eb="24">
      <t>ニチ</t>
    </rPh>
    <rPh sb="35" eb="38">
      <t>タイショウガイ</t>
    </rPh>
    <rPh sb="38" eb="40">
      <t>ヒヨウ</t>
    </rPh>
    <rPh sb="72" eb="73">
      <t>ノゾ</t>
    </rPh>
    <rPh sb="75" eb="76">
      <t>ガク</t>
    </rPh>
    <rPh sb="77" eb="78">
      <t>ハシラ</t>
    </rPh>
    <rPh sb="82" eb="83">
      <t>ホカ</t>
    </rPh>
    <rPh sb="83" eb="85">
      <t>シャキン</t>
    </rPh>
    <rPh sb="90" eb="91">
      <t>エン</t>
    </rPh>
    <rPh sb="93" eb="94">
      <t>メイ</t>
    </rPh>
    <rPh sb="96" eb="97">
      <t>ニチ</t>
    </rPh>
    <rPh sb="105" eb="106">
      <t>エン</t>
    </rPh>
    <phoneticPr fontId="25"/>
  </si>
  <si>
    <t>柱1）講師旅費2,000円×3名×3日＝18,000円
柱3）ボランティア旅費500円×2日×48名＝48,000円
柱1～4）アルバイト旅費800円×216日＝172,800円</t>
    <rPh sb="0" eb="1">
      <t>ハシラ</t>
    </rPh>
    <rPh sb="3" eb="5">
      <t>コウシ</t>
    </rPh>
    <rPh sb="5" eb="7">
      <t>リョヒ</t>
    </rPh>
    <rPh sb="22" eb="27">
      <t>０００エン</t>
    </rPh>
    <rPh sb="28" eb="29">
      <t>ハシラ</t>
    </rPh>
    <rPh sb="37" eb="39">
      <t>リョヒ</t>
    </rPh>
    <rPh sb="42" eb="43">
      <t>エン</t>
    </rPh>
    <rPh sb="45" eb="46">
      <t>ニチ</t>
    </rPh>
    <rPh sb="49" eb="50">
      <t>メイ</t>
    </rPh>
    <rPh sb="57" eb="58">
      <t>エン</t>
    </rPh>
    <rPh sb="59" eb="60">
      <t>ハシラ</t>
    </rPh>
    <rPh sb="69" eb="71">
      <t>リョヒ</t>
    </rPh>
    <rPh sb="74" eb="75">
      <t>エン</t>
    </rPh>
    <rPh sb="79" eb="80">
      <t>ニチ</t>
    </rPh>
    <rPh sb="88" eb="89">
      <t>エン</t>
    </rPh>
    <phoneticPr fontId="25"/>
  </si>
  <si>
    <t>柱1）@1,000円×3Ｈ×3日×2名＝18,000円
柱2）@1,000円×5Ｈ×9日×2名＝90,000円
全体事務）@1,000円×5Ｈ×16日×12ヶ月×1名＝960,000円</t>
    <rPh sb="0" eb="1">
      <t>ハシラ</t>
    </rPh>
    <rPh sb="28" eb="29">
      <t>ハシラ</t>
    </rPh>
    <rPh sb="56" eb="58">
      <t>ゼンタイ</t>
    </rPh>
    <rPh sb="58" eb="60">
      <t>ジム</t>
    </rPh>
    <rPh sb="67" eb="68">
      <t>エン</t>
    </rPh>
    <rPh sb="74" eb="75">
      <t>ニチ</t>
    </rPh>
    <rPh sb="79" eb="80">
      <t>ゲツ</t>
    </rPh>
    <rPh sb="91" eb="92">
      <t>エン</t>
    </rPh>
    <phoneticPr fontId="25"/>
  </si>
  <si>
    <t>柱3）70,000円×12ヶ月＝840,000円</t>
    <rPh sb="0" eb="1">
      <t>ハシラ</t>
    </rPh>
    <rPh sb="9" eb="10">
      <t>エン</t>
    </rPh>
    <rPh sb="14" eb="15">
      <t>ゲツ</t>
    </rPh>
    <rPh sb="23" eb="24">
      <t>エン</t>
    </rPh>
    <phoneticPr fontId="25"/>
  </si>
  <si>
    <t>柱3）電気料金3000円×12ヶ月＝36,000円</t>
    <rPh sb="0" eb="1">
      <t>ハシラ</t>
    </rPh>
    <rPh sb="3" eb="5">
      <t>デンキ</t>
    </rPh>
    <rPh sb="5" eb="7">
      <t>リョウキン</t>
    </rPh>
    <rPh sb="11" eb="12">
      <t>エン</t>
    </rPh>
    <rPh sb="16" eb="17">
      <t>ゲツ</t>
    </rPh>
    <rPh sb="24" eb="25">
      <t>エン</t>
    </rPh>
    <phoneticPr fontId="25"/>
  </si>
  <si>
    <t>柱3）冷蔵庫（中古）70,000円×1台</t>
    <rPh sb="0" eb="1">
      <t>ハシラ</t>
    </rPh>
    <rPh sb="3" eb="6">
      <t>レイゾウコ</t>
    </rPh>
    <rPh sb="7" eb="9">
      <t>チュウコ</t>
    </rPh>
    <rPh sb="16" eb="17">
      <t>エン</t>
    </rPh>
    <rPh sb="19" eb="20">
      <t>ダイ</t>
    </rPh>
    <phoneticPr fontId="25"/>
  </si>
  <si>
    <t>柱3）食材費10,000×12ヶ月＝120,000円
柱1～4）コピー用紙、文房具等20,000円</t>
    <rPh sb="0" eb="1">
      <t>ハシラ</t>
    </rPh>
    <rPh sb="3" eb="5">
      <t>ショクザイ</t>
    </rPh>
    <rPh sb="5" eb="6">
      <t>ヒ</t>
    </rPh>
    <rPh sb="16" eb="17">
      <t>ゲツ</t>
    </rPh>
    <rPh sb="25" eb="26">
      <t>エン</t>
    </rPh>
    <rPh sb="27" eb="28">
      <t>ハシラ</t>
    </rPh>
    <rPh sb="35" eb="37">
      <t>ヨウシ</t>
    </rPh>
    <rPh sb="38" eb="41">
      <t>ブンボウグ</t>
    </rPh>
    <rPh sb="41" eb="42">
      <t>トウ</t>
    </rPh>
    <rPh sb="48" eb="49">
      <t>エン</t>
    </rPh>
    <phoneticPr fontId="25"/>
  </si>
  <si>
    <t>柱1）研修会会場借料3,000円×3回＝9,000円
柱3）相談会会場借料1,000円×4Ｈ×9回＝36,000円</t>
    <rPh sb="0" eb="1">
      <t>ハシラ</t>
    </rPh>
    <rPh sb="3" eb="5">
      <t>ケンシュウ</t>
    </rPh>
    <rPh sb="6" eb="8">
      <t>カイジョウ</t>
    </rPh>
    <rPh sb="8" eb="10">
      <t>シャクリョウ</t>
    </rPh>
    <rPh sb="15" eb="16">
      <t>エン</t>
    </rPh>
    <rPh sb="18" eb="19">
      <t>カイ</t>
    </rPh>
    <rPh sb="25" eb="26">
      <t>エン</t>
    </rPh>
    <rPh sb="27" eb="28">
      <t>ハシラ</t>
    </rPh>
    <rPh sb="30" eb="32">
      <t>ソウダン</t>
    </rPh>
    <rPh sb="33" eb="35">
      <t>カイジョウ</t>
    </rPh>
    <rPh sb="35" eb="36">
      <t>シャク</t>
    </rPh>
    <rPh sb="42" eb="43">
      <t>エン</t>
    </rPh>
    <rPh sb="48" eb="49">
      <t>カイ</t>
    </rPh>
    <rPh sb="56" eb="57">
      <t>エン</t>
    </rPh>
    <phoneticPr fontId="25"/>
  </si>
  <si>
    <t>柱4）報告書印刷費300円×500部＝150,000円</t>
    <rPh sb="0" eb="1">
      <t>ハシラ</t>
    </rPh>
    <rPh sb="3" eb="6">
      <t>ホウコクショ</t>
    </rPh>
    <rPh sb="6" eb="8">
      <t>インサツ</t>
    </rPh>
    <rPh sb="8" eb="9">
      <t>ヒ</t>
    </rPh>
    <rPh sb="12" eb="13">
      <t>エン</t>
    </rPh>
    <rPh sb="17" eb="18">
      <t>ブ</t>
    </rPh>
    <rPh sb="26" eb="27">
      <t>エン</t>
    </rPh>
    <phoneticPr fontId="25"/>
  </si>
  <si>
    <t xml:space="preserve">柱3）光熱水費6,000円×12ヶ月＝72,000円
       </t>
    <rPh sb="0" eb="1">
      <t>ハシラ</t>
    </rPh>
    <rPh sb="3" eb="5">
      <t>コウネツ</t>
    </rPh>
    <rPh sb="6" eb="7">
      <t>ヒ</t>
    </rPh>
    <rPh sb="12" eb="13">
      <t>エン</t>
    </rPh>
    <rPh sb="17" eb="18">
      <t>ゲツ</t>
    </rPh>
    <rPh sb="25" eb="26">
      <t>エン</t>
    </rPh>
    <phoneticPr fontId="25"/>
  </si>
  <si>
    <t>柱4）ＨＰ作成にかかる業務委託費100,000円</t>
    <rPh sb="0" eb="1">
      <t>ハシラ</t>
    </rPh>
    <rPh sb="5" eb="7">
      <t>サクセイ</t>
    </rPh>
    <rPh sb="11" eb="13">
      <t>ギョウム</t>
    </rPh>
    <rPh sb="13" eb="15">
      <t>イタク</t>
    </rPh>
    <rPh sb="15" eb="16">
      <t>ヒ</t>
    </rPh>
    <rPh sb="23" eb="24">
      <t>エン</t>
    </rPh>
    <phoneticPr fontId="25"/>
  </si>
  <si>
    <t>柱1）研修会における託児料金@1,000×3Ｈ×3日＝9,000円</t>
    <rPh sb="0" eb="1">
      <t>ハシラ</t>
    </rPh>
    <rPh sb="3" eb="6">
      <t>ケンシュウカイ</t>
    </rPh>
    <rPh sb="10" eb="12">
      <t>タクジ</t>
    </rPh>
    <rPh sb="12" eb="14">
      <t>リョウキン</t>
    </rPh>
    <rPh sb="25" eb="26">
      <t>ニチ</t>
    </rPh>
    <rPh sb="32" eb="33">
      <t>エン</t>
    </rPh>
    <phoneticPr fontId="25"/>
  </si>
  <si>
    <t>柱3）ボランティア保険@300円×10人＝3,000円</t>
    <rPh sb="0" eb="1">
      <t>ハシラ</t>
    </rPh>
    <rPh sb="9" eb="11">
      <t>ホケン</t>
    </rPh>
    <rPh sb="15" eb="16">
      <t>エン</t>
    </rPh>
    <rPh sb="19" eb="20">
      <t>ヒト</t>
    </rPh>
    <rPh sb="26" eb="27">
      <t>エン</t>
    </rPh>
    <phoneticPr fontId="25"/>
  </si>
  <si>
    <t>助成金対象外費用（謝金）38,700円
その他自己資金で賄う資金（施設修繕費）100,000円</t>
    <rPh sb="0" eb="3">
      <t>ジョセイキン</t>
    </rPh>
    <rPh sb="3" eb="6">
      <t>タイショウガイ</t>
    </rPh>
    <rPh sb="6" eb="8">
      <t>ヒヨウ</t>
    </rPh>
    <rPh sb="9" eb="11">
      <t>シャキン</t>
    </rPh>
    <rPh sb="18" eb="19">
      <t>エン</t>
    </rPh>
    <rPh sb="22" eb="23">
      <t>タ</t>
    </rPh>
    <rPh sb="23" eb="25">
      <t>ジコ</t>
    </rPh>
    <rPh sb="25" eb="27">
      <t>シキン</t>
    </rPh>
    <rPh sb="28" eb="29">
      <t>マカナ</t>
    </rPh>
    <rPh sb="30" eb="32">
      <t>シキン</t>
    </rPh>
    <rPh sb="33" eb="35">
      <t>シセツ</t>
    </rPh>
    <rPh sb="35" eb="38">
      <t>シュウゼンヒ</t>
    </rPh>
    <rPh sb="46" eb="47">
      <t>エン</t>
    </rPh>
    <phoneticPr fontId="25"/>
  </si>
  <si>
    <r>
      <rPr>
        <b/>
        <sz val="18"/>
        <color theme="1"/>
        <rFont val="ＭＳ Ｐゴシック"/>
        <family val="3"/>
        <charset val="128"/>
      </rPr>
      <t xml:space="preserve"> Ｃ </t>
    </r>
    <r>
      <rPr>
        <sz val="12"/>
        <color theme="1"/>
        <rFont val="ＭＳ Ｐゴシック"/>
        <family val="3"/>
        <charset val="128"/>
      </rPr>
      <t>総事業費　　</t>
    </r>
    <r>
      <rPr>
        <b/>
        <sz val="18"/>
        <color theme="1"/>
        <rFont val="ＭＳ Ｐゴシック"/>
        <family val="3"/>
        <charset val="128"/>
      </rPr>
      <t>（Ａ＋Ｂ）</t>
    </r>
    <rPh sb="3" eb="7">
      <t>ソウジギョウヒ</t>
    </rPh>
    <phoneticPr fontId="22"/>
  </si>
  <si>
    <r>
      <t>　　　　　参加費収入
　　　　</t>
    </r>
    <r>
      <rPr>
        <sz val="9"/>
        <color theme="1"/>
        <rFont val="ＭＳ Ｐゴシック"/>
        <family val="3"/>
        <charset val="128"/>
      </rPr>
      <t>※ 参加費、利用料など、この助成事業におい　　　　　　
　　　　　　て発生する収益の内訳を記載してください。</t>
    </r>
    <rPh sb="5" eb="8">
      <t>サンカヒ</t>
    </rPh>
    <rPh sb="8" eb="10">
      <t>シュウニュウ</t>
    </rPh>
    <phoneticPr fontId="22"/>
  </si>
  <si>
    <t>参加費100円×15家庭×48回＝72,000円</t>
    <rPh sb="0" eb="3">
      <t>サンカヒ</t>
    </rPh>
    <phoneticPr fontId="25"/>
  </si>
  <si>
    <r>
      <t>　　　　　寄付金・協賛金収入
　　　　</t>
    </r>
    <r>
      <rPr>
        <sz val="9"/>
        <color theme="1"/>
        <rFont val="ＭＳ Ｐゴシック"/>
        <family val="3"/>
        <charset val="128"/>
      </rPr>
      <t>※ この助成事業に使途を指定された場合のみ、
　　　　　　内訳に■■企業から○○円、個人から○○円
　　　　　　というように記載してください。</t>
    </r>
    <rPh sb="5" eb="8">
      <t>キフキン</t>
    </rPh>
    <rPh sb="9" eb="12">
      <t>キョウサンキン</t>
    </rPh>
    <rPh sb="12" eb="14">
      <t>シュウニュウ</t>
    </rPh>
    <phoneticPr fontId="22"/>
  </si>
  <si>
    <t>●●商店から、30,000円、（株）●●社から、30,000円
個人より5,000円×22人=110,000円</t>
    <rPh sb="2" eb="4">
      <t>ショウテン</t>
    </rPh>
    <rPh sb="13" eb="14">
      <t>エン</t>
    </rPh>
    <rPh sb="16" eb="17">
      <t>カブ</t>
    </rPh>
    <rPh sb="20" eb="21">
      <t>シャ</t>
    </rPh>
    <rPh sb="30" eb="31">
      <t>エン</t>
    </rPh>
    <rPh sb="32" eb="34">
      <t>コジン</t>
    </rPh>
    <rPh sb="41" eb="42">
      <t>エン</t>
    </rPh>
    <rPh sb="45" eb="46">
      <t>ヒト</t>
    </rPh>
    <rPh sb="54" eb="55">
      <t>エン</t>
    </rPh>
    <phoneticPr fontId="25"/>
  </si>
  <si>
    <r>
      <t>　　　　　一般会計繰入金
　　　　</t>
    </r>
    <r>
      <rPr>
        <sz val="9"/>
        <color theme="1"/>
        <rFont val="ＭＳ Ｐゴシック"/>
        <family val="3"/>
        <charset val="128"/>
      </rPr>
      <t>※ 自己資金</t>
    </r>
    <rPh sb="5" eb="7">
      <t>イッパン</t>
    </rPh>
    <rPh sb="7" eb="9">
      <t>カイケイ</t>
    </rPh>
    <rPh sb="9" eb="11">
      <t>クリイレ</t>
    </rPh>
    <rPh sb="11" eb="12">
      <t>キン</t>
    </rPh>
    <rPh sb="19" eb="21">
      <t>ジコ</t>
    </rPh>
    <rPh sb="21" eb="23">
      <t>シキン</t>
    </rPh>
    <phoneticPr fontId="22"/>
  </si>
  <si>
    <r>
      <rPr>
        <b/>
        <sz val="18"/>
        <color theme="1"/>
        <rFont val="ＭＳ Ｐゴシック"/>
        <family val="3"/>
        <charset val="128"/>
      </rPr>
      <t xml:space="preserve"> Ｄ </t>
    </r>
    <r>
      <rPr>
        <sz val="12"/>
        <color theme="1"/>
        <rFont val="ＭＳ Ｐゴシック"/>
        <family val="3"/>
        <charset val="128"/>
      </rPr>
      <t>収入合計</t>
    </r>
    <rPh sb="3" eb="5">
      <t>シュウニュウ</t>
    </rPh>
    <rPh sb="5" eb="7">
      <t>ゴウケイ</t>
    </rPh>
    <phoneticPr fontId="22"/>
  </si>
  <si>
    <r>
      <rPr>
        <b/>
        <sz val="18"/>
        <color theme="1"/>
        <rFont val="ＭＳ Ｐゴシック"/>
        <family val="3"/>
        <charset val="128"/>
      </rPr>
      <t xml:space="preserve">Ｃ </t>
    </r>
    <r>
      <rPr>
        <sz val="11"/>
        <color theme="1"/>
        <rFont val="ＭＳ Ｐゴシック"/>
        <family val="3"/>
        <charset val="128"/>
      </rPr>
      <t>総事業費－</t>
    </r>
    <r>
      <rPr>
        <b/>
        <sz val="18"/>
        <color theme="1"/>
        <rFont val="ＭＳ Ｐゴシック"/>
        <family val="3"/>
        <charset val="128"/>
      </rPr>
      <t xml:space="preserve">Ｄ </t>
    </r>
    <r>
      <rPr>
        <sz val="12"/>
        <color theme="1"/>
        <rFont val="ＭＳ Ｐゴシック"/>
        <family val="3"/>
        <charset val="128"/>
      </rPr>
      <t>収入</t>
    </r>
    <r>
      <rPr>
        <sz val="11"/>
        <color theme="1"/>
        <rFont val="ＭＳ Ｐゴシック"/>
        <family val="3"/>
        <charset val="128"/>
      </rPr>
      <t>合計</t>
    </r>
    <rPh sb="9" eb="11">
      <t>シュウニュウ</t>
    </rPh>
    <rPh sb="11" eb="13">
      <t>ゴウケイ</t>
    </rPh>
    <phoneticPr fontId="22"/>
  </si>
  <si>
    <t>柱1）@1,200円×3Ｈ×3日×2名＝21,600円
柱2）@1,200円×5Ｈ×9日×2名108,000円
全体事務）@1,200円×5Ｈ×16日×12ヶ月×1名＝1,152,000円</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</si>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</sst>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 numFmtId="182" formatCode="#,##0.000_ "/>
    <numFmt numFmtId="183" formatCode="0.0%"/>
  </numFmts>
  <fonts count="137">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2"/>
      <color theme="1"/>
      <name val="HG丸ｺﾞｼｯｸM-PRO"/>
      <family val="3"/>
      <charset val="128"/>
      <scheme val="major"/>
    </font>
    <font>
      <b/>
      <sz val="10"/>
      <color theme="1"/>
      <name val="HG丸ｺﾞｼｯｸM-PRO"/>
      <family val="3"/>
      <charset val="128"/>
      <scheme val="major"/>
    </font>
    <font>
      <u/>
      <sz val="10"/>
      <color theme="1"/>
      <name val="HG丸ｺﾞｼｯｸM-PRO"/>
      <family val="3"/>
      <charset val="128"/>
      <scheme val="major"/>
    </font>
    <font>
      <sz val="10.5"/>
      <color theme="1"/>
      <name val="メイリオ"/>
      <family val="3"/>
      <charset val="128"/>
    </font>
    <font>
      <sz val="10.5"/>
      <color theme="1"/>
      <name val="游ゴシック"/>
      <family val="3"/>
      <charset val="128"/>
    </font>
    <font>
      <sz val="11"/>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sz val="11"/>
      <color theme="1"/>
      <name val="ＭＳ Ｐゴシック"/>
      <family val="3"/>
      <charset val="128"/>
    </font>
    <font>
      <b/>
      <sz val="9"/>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6"/>
      <color theme="1"/>
      <name val="ＭＳ ゴシック"/>
      <family val="3"/>
      <charset val="128"/>
      <scheme val="minor"/>
    </font>
    <font>
      <sz val="22"/>
      <color rgb="FFFF0000"/>
      <name val="ＭＳ ゴシック"/>
      <family val="2"/>
      <charset val="128"/>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5"/>
      <color theme="1"/>
      <name val="HG丸ｺﾞｼｯｸM-PRO"/>
      <family val="3"/>
      <charset val="128"/>
      <scheme val="major"/>
    </font>
    <font>
      <sz val="9"/>
      <color theme="1"/>
      <name val="HG丸ｺﾞｼｯｸM-PRO"/>
      <family val="3"/>
      <charset val="128"/>
    </font>
    <font>
      <sz val="10"/>
      <color rgb="FFFF0000"/>
      <name val="HG丸ｺﾞｼｯｸM-PRO"/>
      <family val="3"/>
      <charset val="128"/>
    </font>
    <font>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b/>
      <sz val="10"/>
      <color theme="1"/>
      <name val="HG丸ｺﾞｼｯｸM-PRO"/>
      <family val="3"/>
      <charset val="128"/>
    </font>
    <font>
      <sz val="14"/>
      <color rgb="FFFF0000"/>
      <name val="HG丸ｺﾞｼｯｸM-PRO"/>
      <family val="3"/>
      <charset val="128"/>
    </font>
    <font>
      <sz val="6"/>
      <color theme="1"/>
      <name val="HG丸ｺﾞｼｯｸM-PRO"/>
      <family val="3"/>
      <charset val="128"/>
    </font>
    <font>
      <sz val="4.5"/>
      <color theme="1"/>
      <name val="HG丸ｺﾞｼｯｸM-PRO"/>
      <family val="3"/>
      <charset val="128"/>
      <scheme val="major"/>
    </font>
    <font>
      <sz val="10"/>
      <name val="HG丸ｺﾞｼｯｸM-PRO"/>
      <family val="3"/>
      <charset val="128"/>
      <scheme val="major"/>
    </font>
    <font>
      <b/>
      <sz val="20"/>
      <color theme="1"/>
      <name val="ＭＳ ｐゴシック"/>
      <family val="3"/>
      <charset val="128"/>
    </font>
    <font>
      <sz val="10"/>
      <name val="HG丸ｺﾞｼｯｸM-PRO"/>
      <family val="3"/>
      <charset val="128"/>
    </font>
    <font>
      <sz val="9"/>
      <color indexed="81"/>
      <name val="MS P ゴシック"/>
      <family val="3"/>
      <charset val="128"/>
    </font>
    <font>
      <b/>
      <sz val="9"/>
      <color indexed="81"/>
      <name val="MS P ゴシック"/>
      <family val="3"/>
      <charset val="128"/>
    </font>
    <font>
      <sz val="9"/>
      <name val="HG丸ｺﾞｼｯｸM-PRO"/>
      <family val="3"/>
      <charset val="128"/>
    </font>
    <font>
      <sz val="16"/>
      <color theme="1"/>
      <name val="HG丸ｺﾞｼｯｸM-PRO"/>
      <family val="3"/>
      <charset val="128"/>
      <scheme val="major"/>
    </font>
    <font>
      <sz val="10.5"/>
      <color theme="1"/>
      <name val="ＭＳ 明朝"/>
      <family val="1"/>
      <charset val="128"/>
    </font>
    <font>
      <b/>
      <sz val="14"/>
      <name val="HG丸ｺﾞｼｯｸM-PRO"/>
      <family val="3"/>
      <charset val="128"/>
      <scheme val="major"/>
    </font>
    <font>
      <sz val="9"/>
      <name val="HG丸ｺﾞｼｯｸM-PRO"/>
      <family val="3"/>
      <charset val="128"/>
      <scheme val="major"/>
    </font>
    <font>
      <sz val="8"/>
      <name val="HG丸ｺﾞｼｯｸM-PRO"/>
      <family val="3"/>
      <charset val="128"/>
    </font>
    <font>
      <sz val="8"/>
      <name val="HG丸ｺﾞｼｯｸM-PRO"/>
      <family val="3"/>
      <charset val="128"/>
      <scheme val="major"/>
    </font>
    <font>
      <sz val="11"/>
      <name val="HG丸ｺﾞｼｯｸM-PRO"/>
      <family val="3"/>
      <charset val="128"/>
      <scheme val="major"/>
    </font>
    <font>
      <sz val="6"/>
      <name val="HG丸ｺﾞｼｯｸM-PRO"/>
      <family val="3"/>
      <charset val="128"/>
    </font>
    <font>
      <sz val="9"/>
      <name val="ＭＳ Ｐゴシック"/>
      <family val="3"/>
      <charset val="128"/>
    </font>
    <font>
      <sz val="9"/>
      <color theme="1"/>
      <name val="ＭＳ ゴシック"/>
      <family val="3"/>
      <charset val="128"/>
      <scheme val="minor"/>
    </font>
    <font>
      <sz val="10"/>
      <color theme="1"/>
      <name val="ＭＳ Ｐゴシック"/>
      <family val="3"/>
      <charset val="128"/>
    </font>
    <font>
      <sz val="10"/>
      <name val="メイリオ"/>
      <family val="3"/>
      <charset val="128"/>
    </font>
    <font>
      <sz val="9"/>
      <name val="メイリオ"/>
      <family val="3"/>
      <charset val="128"/>
    </font>
    <font>
      <sz val="9"/>
      <color theme="1"/>
      <name val="メイリオ"/>
      <family val="3"/>
      <charset val="128"/>
    </font>
    <font>
      <sz val="8"/>
      <color rgb="FFFF0000"/>
      <name val="HG丸ｺﾞｼｯｸM-PRO"/>
      <family val="3"/>
      <charset val="128"/>
    </font>
    <font>
      <b/>
      <sz val="14"/>
      <color rgb="FFFF0000"/>
      <name val="HG丸ｺﾞｼｯｸM-PRO"/>
      <family val="3"/>
      <charset val="128"/>
      <scheme val="major"/>
    </font>
    <font>
      <b/>
      <u/>
      <sz val="10"/>
      <color rgb="FFFF0000"/>
      <name val="HG丸ｺﾞｼｯｸM-PRO"/>
      <family val="3"/>
      <charset val="128"/>
    </font>
    <font>
      <b/>
      <sz val="12"/>
      <name val="HG丸ｺﾞｼｯｸM-PRO"/>
      <family val="3"/>
      <charset val="128"/>
      <scheme val="major"/>
    </font>
    <font>
      <sz val="36"/>
      <color theme="1"/>
      <name val="ＭＳ ゴシック"/>
      <family val="3"/>
      <charset val="128"/>
    </font>
    <font>
      <sz val="22"/>
      <name val="ＭＳ Ｐゴシック"/>
      <family val="3"/>
      <charset val="128"/>
    </font>
    <font>
      <b/>
      <sz val="20"/>
      <color theme="1"/>
      <name val="游ゴシック"/>
      <family val="3"/>
      <charset val="128"/>
    </font>
    <font>
      <b/>
      <sz val="10"/>
      <name val="HG丸ｺﾞｼｯｸM-PRO"/>
      <family val="3"/>
      <charset val="128"/>
    </font>
    <font>
      <u/>
      <sz val="20"/>
      <color theme="10"/>
      <name val="ＭＳ ゴシック"/>
      <family val="3"/>
      <charset val="128"/>
      <scheme val="minor"/>
    </font>
    <font>
      <u/>
      <sz val="22"/>
      <color theme="10"/>
      <name val="ＭＳ ゴシック"/>
      <family val="3"/>
      <charset val="128"/>
      <scheme val="minor"/>
    </font>
    <font>
      <sz val="14"/>
      <color theme="1"/>
      <name val="游ゴシック"/>
      <family val="3"/>
      <charset val="128"/>
    </font>
    <font>
      <sz val="16"/>
      <color theme="1"/>
      <name val="游ゴシック"/>
      <family val="3"/>
      <charset val="128"/>
    </font>
    <font>
      <b/>
      <sz val="14"/>
      <color theme="1"/>
      <name val="游ゴシック"/>
      <family val="3"/>
      <charset val="128"/>
    </font>
    <font>
      <b/>
      <sz val="14"/>
      <color rgb="FFFF0000"/>
      <name val="游ゴシック"/>
      <family val="3"/>
      <charset val="128"/>
    </font>
    <font>
      <b/>
      <sz val="28"/>
      <color theme="1"/>
      <name val="游ゴシック"/>
      <family val="3"/>
      <charset val="128"/>
    </font>
    <font>
      <b/>
      <sz val="11"/>
      <color rgb="FFFF0000"/>
      <name val="游ゴシック"/>
      <family val="3"/>
      <charset val="128"/>
    </font>
    <font>
      <sz val="11"/>
      <color theme="1"/>
      <name val="Segoe UI Symbol"/>
      <family val="3"/>
    </font>
    <font>
      <sz val="11"/>
      <name val="游ゴシック"/>
      <family val="3"/>
      <charset val="128"/>
    </font>
    <font>
      <b/>
      <u/>
      <sz val="14"/>
      <color rgb="FFFF0000"/>
      <name val="游ゴシック"/>
      <family val="3"/>
      <charset val="128"/>
    </font>
    <font>
      <sz val="22"/>
      <color theme="1"/>
      <name val="ＭＳ Ｐゴシック"/>
      <family val="3"/>
      <charset val="128"/>
    </font>
    <font>
      <b/>
      <sz val="10"/>
      <name val="HG丸ｺﾞｼｯｸM-PRO"/>
      <family val="3"/>
      <charset val="128"/>
      <scheme val="major"/>
    </font>
    <font>
      <sz val="8"/>
      <name val="メイリオ"/>
      <family val="3"/>
      <charset val="128"/>
    </font>
    <font>
      <u/>
      <sz val="10"/>
      <color rgb="FFFF0000"/>
      <name val="HG丸ｺﾞｼｯｸM-PRO"/>
      <family val="3"/>
      <charset val="128"/>
    </font>
    <font>
      <b/>
      <sz val="12"/>
      <color theme="1"/>
      <name val="ＭＳ Ｐゴシック"/>
      <family val="3"/>
      <charset val="128"/>
    </font>
    <font>
      <sz val="15"/>
      <color theme="1"/>
      <name val="ＭＳ Ｐゴシック"/>
      <family val="3"/>
      <charset val="128"/>
    </font>
    <font>
      <b/>
      <sz val="12"/>
      <color theme="1"/>
      <name val="HG丸ｺﾞｼｯｸM-PRO"/>
      <family val="3"/>
      <charset val="128"/>
      <scheme val="major"/>
    </font>
    <font>
      <sz val="12"/>
      <color theme="1"/>
      <name val="ＭＳ ゴシック"/>
      <family val="3"/>
      <charset val="128"/>
    </font>
    <font>
      <b/>
      <sz val="14"/>
      <color theme="1"/>
      <name val="ＭＳ Ｐゴシック"/>
      <family val="3"/>
      <charset val="128"/>
    </font>
    <font>
      <b/>
      <sz val="15"/>
      <color theme="1"/>
      <name val="ＭＳ ゴシック"/>
      <family val="3"/>
      <charset val="128"/>
      <scheme val="minor"/>
    </font>
    <font>
      <sz val="12"/>
      <color theme="1"/>
      <name val="ＭＳ ゴシック"/>
      <family val="3"/>
      <charset val="128"/>
      <scheme val="minor"/>
    </font>
  </fonts>
  <fills count="10">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s>
  <borders count="2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left style="thin">
        <color indexed="64"/>
      </left>
      <right style="hair">
        <color indexed="64"/>
      </right>
      <top style="thin">
        <color indexed="64"/>
      </top>
      <bottom style="thin">
        <color indexed="64"/>
      </bottom>
      <diagonal/>
    </border>
    <border diagonalDown="1">
      <left/>
      <right style="thin">
        <color indexed="64"/>
      </right>
      <top/>
      <bottom style="thin">
        <color indexed="64"/>
      </bottom>
      <diagonal style="thin">
        <color auto="1"/>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diagonalDown="1">
      <left/>
      <right style="medium">
        <color indexed="64"/>
      </right>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top style="medium">
        <color indexed="64"/>
      </top>
      <bottom style="thin">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style="medium">
        <color indexed="64"/>
      </right>
      <top style="hair">
        <color indexed="64"/>
      </top>
      <bottom/>
      <diagonal/>
    </border>
    <border>
      <left style="double">
        <color indexed="64"/>
      </left>
      <right/>
      <top style="medium">
        <color indexed="64"/>
      </top>
      <bottom/>
      <diagonal/>
    </border>
    <border diagonalDown="1">
      <left style="double">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14" fillId="0" borderId="0">
      <alignment vertical="center"/>
    </xf>
    <xf numFmtId="0" fontId="14" fillId="0" borderId="0">
      <alignment vertical="center"/>
    </xf>
    <xf numFmtId="38" fontId="38" fillId="0" borderId="0" applyFont="0" applyFill="0" applyBorder="0" applyAlignment="0" applyProtection="0">
      <alignment vertical="center"/>
    </xf>
    <xf numFmtId="0" fontId="72" fillId="0" borderId="0">
      <alignment vertical="center"/>
    </xf>
    <xf numFmtId="0" fontId="81" fillId="0" borderId="0" applyNumberFormat="0" applyFill="0" applyBorder="0" applyAlignment="0" applyProtection="0">
      <alignment vertical="center"/>
    </xf>
    <xf numFmtId="0" fontId="72" fillId="0" borderId="0">
      <alignment vertical="center"/>
    </xf>
    <xf numFmtId="9" fontId="72" fillId="0" borderId="0" applyFont="0" applyFill="0" applyBorder="0" applyAlignment="0" applyProtection="0">
      <alignment vertical="center"/>
    </xf>
  </cellStyleXfs>
  <cellXfs count="1490">
    <xf numFmtId="0" fontId="0" fillId="0" borderId="0" xfId="0">
      <alignment vertical="center"/>
    </xf>
    <xf numFmtId="0" fontId="0" fillId="0" borderId="0" xfId="0" applyBorder="1">
      <alignment vertical="center"/>
    </xf>
    <xf numFmtId="0" fontId="14" fillId="0" borderId="0" xfId="2" applyProtection="1">
      <alignment vertical="center"/>
    </xf>
    <xf numFmtId="0" fontId="14" fillId="7" borderId="0" xfId="2" applyFill="1" applyProtection="1">
      <alignment vertical="center"/>
    </xf>
    <xf numFmtId="0" fontId="14" fillId="8" borderId="0" xfId="2" applyFill="1" applyProtection="1">
      <alignment vertical="center"/>
    </xf>
    <xf numFmtId="0" fontId="14" fillId="7" borderId="0" xfId="2" applyFill="1" applyProtection="1">
      <alignment vertical="center"/>
      <protection locked="0"/>
    </xf>
    <xf numFmtId="38" fontId="38" fillId="0" borderId="0" xfId="3" applyFont="1" applyBorder="1" applyAlignment="1" applyProtection="1">
      <alignment horizontal="center" vertical="center"/>
    </xf>
    <xf numFmtId="0" fontId="14" fillId="0" borderId="0" xfId="2" applyFill="1" applyBorder="1" applyAlignment="1" applyProtection="1">
      <alignment horizontal="right" vertical="center"/>
    </xf>
    <xf numFmtId="38" fontId="38" fillId="0" borderId="0" xfId="3" applyFont="1" applyFill="1" applyBorder="1" applyAlignment="1" applyProtection="1">
      <alignment horizontal="center" vertical="center"/>
    </xf>
    <xf numFmtId="0" fontId="14" fillId="0" borderId="0" xfId="2" applyBorder="1" applyAlignment="1" applyProtection="1">
      <alignment vertical="center" wrapText="1"/>
    </xf>
    <xf numFmtId="0" fontId="14" fillId="0" borderId="0" xfId="2" applyBorder="1" applyAlignment="1" applyProtection="1">
      <alignment horizontal="left" vertical="center"/>
    </xf>
    <xf numFmtId="0" fontId="14" fillId="0" borderId="90" xfId="2" applyFill="1" applyBorder="1" applyAlignment="1" applyProtection="1">
      <alignment vertical="center" wrapText="1"/>
      <protection locked="0"/>
    </xf>
    <xf numFmtId="0" fontId="14" fillId="0" borderId="40" xfId="2" applyBorder="1" applyProtection="1">
      <alignment vertical="center"/>
    </xf>
    <xf numFmtId="0" fontId="14" fillId="0" borderId="32" xfId="2" applyFill="1" applyBorder="1" applyAlignment="1" applyProtection="1">
      <alignment vertical="center" wrapText="1"/>
      <protection locked="0"/>
    </xf>
    <xf numFmtId="0" fontId="14" fillId="0" borderId="61" xfId="2" applyBorder="1" applyProtection="1">
      <alignment vertical="center"/>
    </xf>
    <xf numFmtId="0" fontId="14" fillId="0" borderId="40" xfId="2" applyFill="1" applyBorder="1" applyAlignment="1" applyProtection="1">
      <alignment vertical="center" wrapText="1"/>
      <protection locked="0"/>
    </xf>
    <xf numFmtId="0" fontId="14" fillId="0" borderId="40" xfId="2" applyFill="1" applyBorder="1" applyProtection="1">
      <alignment vertical="center"/>
    </xf>
    <xf numFmtId="0" fontId="14" fillId="0" borderId="56" xfId="2" applyBorder="1" applyAlignment="1" applyProtection="1">
      <alignment horizontal="center" vertical="center"/>
    </xf>
    <xf numFmtId="0" fontId="14" fillId="0" borderId="14" xfId="2" applyBorder="1" applyProtection="1">
      <alignment vertical="center"/>
    </xf>
    <xf numFmtId="0" fontId="14" fillId="0" borderId="0" xfId="2" applyBorder="1" applyAlignment="1" applyProtection="1">
      <alignment vertical="center" shrinkToFit="1"/>
      <protection hidden="1"/>
    </xf>
    <xf numFmtId="0" fontId="14" fillId="0" borderId="20" xfId="2" applyBorder="1" applyProtection="1">
      <alignment vertical="center"/>
    </xf>
    <xf numFmtId="0" fontId="43" fillId="0" borderId="0" xfId="2" applyFont="1" applyProtection="1">
      <alignment vertical="center"/>
    </xf>
    <xf numFmtId="0" fontId="44" fillId="7" borderId="0" xfId="2" applyFont="1" applyFill="1" applyProtection="1">
      <alignment vertical="center"/>
    </xf>
    <xf numFmtId="0" fontId="45" fillId="7" borderId="0" xfId="2" applyFont="1" applyFill="1" applyProtection="1">
      <alignment vertical="center"/>
    </xf>
    <xf numFmtId="0" fontId="46" fillId="7" borderId="0" xfId="2" applyFont="1" applyFill="1" applyProtection="1">
      <alignment vertical="center"/>
    </xf>
    <xf numFmtId="0" fontId="47" fillId="7" borderId="0" xfId="2" applyFont="1" applyFill="1" applyProtection="1">
      <alignment vertical="center"/>
    </xf>
    <xf numFmtId="0" fontId="0" fillId="0" borderId="0" xfId="0" applyAlignment="1">
      <alignment vertical="center"/>
    </xf>
    <xf numFmtId="0" fontId="0" fillId="0" borderId="0" xfId="0" applyAlignment="1">
      <alignment horizontal="left" vertical="center"/>
    </xf>
    <xf numFmtId="0" fontId="56" fillId="0" borderId="0" xfId="0" applyFont="1" applyBorder="1" applyAlignment="1">
      <alignment horizontal="center" vertical="center"/>
    </xf>
    <xf numFmtId="0" fontId="14" fillId="0" borderId="91" xfId="2" applyBorder="1" applyAlignment="1" applyProtection="1">
      <alignment horizontal="center" vertical="center"/>
    </xf>
    <xf numFmtId="0" fontId="0" fillId="0" borderId="0" xfId="0" applyFont="1">
      <alignment vertical="center"/>
    </xf>
    <xf numFmtId="0" fontId="0" fillId="0" borderId="0" xfId="0" applyFont="1" applyBorder="1">
      <alignment vertical="center"/>
    </xf>
    <xf numFmtId="0" fontId="14" fillId="0" borderId="20" xfId="0" applyFont="1" applyBorder="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6" fillId="0" borderId="0" xfId="1" applyFont="1" applyBorder="1" applyProtection="1">
      <alignment vertical="center"/>
    </xf>
    <xf numFmtId="0" fontId="18" fillId="0" borderId="0" xfId="1" applyFont="1" applyBorder="1" applyAlignment="1" applyProtection="1">
      <alignment horizontal="left" vertical="top" wrapText="1"/>
    </xf>
    <xf numFmtId="0" fontId="58" fillId="0" borderId="0" xfId="1" applyFont="1" applyProtection="1">
      <alignment vertical="center"/>
    </xf>
    <xf numFmtId="0" fontId="15" fillId="0" borderId="0" xfId="1" applyFont="1" applyProtection="1">
      <alignment vertical="center"/>
    </xf>
    <xf numFmtId="0" fontId="35" fillId="0" borderId="0" xfId="1" applyFont="1" applyAlignment="1" applyProtection="1">
      <alignment vertical="center"/>
    </xf>
    <xf numFmtId="0" fontId="37" fillId="0" borderId="46" xfId="1" applyFont="1" applyBorder="1" applyAlignment="1" applyProtection="1">
      <alignment horizontal="center" vertical="center"/>
    </xf>
    <xf numFmtId="0" fontId="34" fillId="0" borderId="0" xfId="1" applyFont="1" applyBorder="1" applyAlignment="1" applyProtection="1">
      <alignment horizontal="left" vertical="center" wrapText="1"/>
    </xf>
    <xf numFmtId="0" fontId="16" fillId="0" borderId="12" xfId="1" applyFont="1" applyBorder="1" applyProtection="1">
      <alignment vertical="center"/>
    </xf>
    <xf numFmtId="0" fontId="18" fillId="6" borderId="18" xfId="1" applyFont="1" applyFill="1" applyBorder="1" applyAlignment="1" applyProtection="1">
      <alignment horizontal="left" vertical="center"/>
    </xf>
    <xf numFmtId="0" fontId="18" fillId="6" borderId="3" xfId="1" applyFont="1" applyFill="1" applyBorder="1" applyAlignment="1" applyProtection="1">
      <alignment horizontal="left" vertical="center"/>
    </xf>
    <xf numFmtId="0" fontId="18" fillId="6" borderId="4" xfId="1" applyFont="1" applyFill="1" applyBorder="1" applyAlignment="1" applyProtection="1">
      <alignment horizontal="left" vertical="center"/>
    </xf>
    <xf numFmtId="0" fontId="18" fillId="6" borderId="23" xfId="1" applyFont="1" applyFill="1" applyBorder="1" applyAlignment="1" applyProtection="1">
      <alignment vertical="center"/>
    </xf>
    <xf numFmtId="0" fontId="18" fillId="6" borderId="24" xfId="1" applyFont="1" applyFill="1" applyBorder="1" applyAlignment="1" applyProtection="1">
      <alignment horizontal="left" vertical="center"/>
    </xf>
    <xf numFmtId="0" fontId="18" fillId="6" borderId="25" xfId="1" applyFont="1" applyFill="1" applyBorder="1" applyAlignment="1" applyProtection="1">
      <alignment horizontal="left" vertical="center"/>
    </xf>
    <xf numFmtId="0" fontId="18" fillId="6" borderId="80" xfId="1" applyFont="1" applyFill="1" applyBorder="1" applyAlignment="1" applyProtection="1">
      <alignment horizontal="left" vertical="center"/>
    </xf>
    <xf numFmtId="0" fontId="18" fillId="6" borderId="77" xfId="1" applyFont="1" applyFill="1" applyBorder="1" applyAlignment="1" applyProtection="1">
      <alignment horizontal="justify" vertical="center" wrapText="1"/>
    </xf>
    <xf numFmtId="0" fontId="18" fillId="6" borderId="79" xfId="1" applyFont="1" applyFill="1" applyBorder="1" applyAlignment="1" applyProtection="1">
      <alignment horizontal="justify" vertical="center" wrapText="1"/>
    </xf>
    <xf numFmtId="0" fontId="18" fillId="6" borderId="74" xfId="1" applyFont="1" applyFill="1" applyBorder="1" applyAlignment="1" applyProtection="1">
      <alignment horizontal="left" vertical="center"/>
    </xf>
    <xf numFmtId="0" fontId="18" fillId="6" borderId="73" xfId="1" applyFont="1" applyFill="1" applyBorder="1" applyAlignment="1" applyProtection="1">
      <alignment horizontal="justify" vertical="center" wrapText="1"/>
    </xf>
    <xf numFmtId="0" fontId="18" fillId="6" borderId="72" xfId="1" applyFont="1" applyFill="1" applyBorder="1" applyAlignment="1" applyProtection="1">
      <alignment horizontal="justify" vertical="center" wrapText="1"/>
    </xf>
    <xf numFmtId="0" fontId="18" fillId="0" borderId="6" xfId="1" applyFont="1" applyFill="1" applyBorder="1" applyAlignment="1" applyProtection="1">
      <alignment horizontal="left" vertical="center"/>
    </xf>
    <xf numFmtId="177" fontId="18" fillId="0" borderId="0" xfId="1" applyNumberFormat="1" applyFont="1" applyFill="1" applyBorder="1" applyAlignment="1" applyProtection="1">
      <alignment horizontal="left" vertical="center"/>
    </xf>
    <xf numFmtId="176" fontId="18" fillId="0" borderId="0" xfId="1" applyNumberFormat="1" applyFont="1" applyFill="1" applyBorder="1" applyAlignment="1" applyProtection="1">
      <alignment horizontal="center" vertical="center"/>
    </xf>
    <xf numFmtId="176" fontId="18" fillId="4" borderId="0" xfId="1" applyNumberFormat="1" applyFont="1" applyFill="1" applyBorder="1" applyAlignment="1" applyProtection="1">
      <alignment horizontal="center" vertical="center"/>
    </xf>
    <xf numFmtId="0" fontId="18" fillId="4" borderId="0" xfId="1" applyFont="1" applyFill="1" applyBorder="1" applyAlignment="1" applyProtection="1">
      <alignment horizontal="left" vertical="top" wrapText="1"/>
    </xf>
    <xf numFmtId="177" fontId="29" fillId="4" borderId="0" xfId="1" applyNumberFormat="1" applyFont="1" applyFill="1" applyBorder="1" applyAlignment="1" applyProtection="1">
      <alignment horizontal="left" vertical="top" wrapText="1"/>
    </xf>
    <xf numFmtId="176" fontId="18" fillId="0" borderId="59" xfId="1" applyNumberFormat="1" applyFont="1" applyFill="1" applyBorder="1" applyAlignment="1" applyProtection="1">
      <alignment horizontal="center" vertical="center"/>
    </xf>
    <xf numFmtId="0" fontId="27" fillId="0" borderId="0" xfId="1" applyFont="1" applyBorder="1" applyProtection="1">
      <alignment vertical="center"/>
    </xf>
    <xf numFmtId="176" fontId="27" fillId="0" borderId="0" xfId="1" applyNumberFormat="1" applyFont="1" applyFill="1" applyBorder="1" applyAlignment="1" applyProtection="1">
      <alignment horizontal="center" vertical="center"/>
    </xf>
    <xf numFmtId="0" fontId="27" fillId="4" borderId="0" xfId="1" applyFont="1" applyFill="1" applyBorder="1" applyAlignment="1" applyProtection="1">
      <alignment horizontal="center" vertical="center"/>
    </xf>
    <xf numFmtId="0" fontId="59" fillId="0" borderId="0" xfId="1" applyFont="1" applyFill="1" applyBorder="1" applyAlignment="1" applyProtection="1">
      <alignment horizontal="left" vertical="center"/>
    </xf>
    <xf numFmtId="0" fontId="27" fillId="0" borderId="0" xfId="1" applyFont="1" applyFill="1" applyBorder="1" applyAlignment="1" applyProtection="1">
      <alignment horizontal="left" vertical="center"/>
    </xf>
    <xf numFmtId="0" fontId="62" fillId="0" borderId="0" xfId="1" applyFont="1" applyFill="1" applyBorder="1" applyAlignment="1" applyProtection="1">
      <alignment horizontal="left" vertical="center"/>
    </xf>
    <xf numFmtId="0" fontId="27" fillId="0" borderId="0" xfId="1" applyFont="1" applyFill="1" applyBorder="1" applyAlignment="1" applyProtection="1">
      <alignment horizontal="center" vertical="center"/>
    </xf>
    <xf numFmtId="0" fontId="63" fillId="0" borderId="14" xfId="1" applyFont="1" applyFill="1" applyBorder="1" applyAlignment="1" applyProtection="1">
      <alignment vertical="center"/>
    </xf>
    <xf numFmtId="0" fontId="32" fillId="0" borderId="14" xfId="1" applyFont="1" applyFill="1" applyBorder="1" applyAlignment="1" applyProtection="1">
      <alignment vertical="center"/>
    </xf>
    <xf numFmtId="0" fontId="19" fillId="0" borderId="0" xfId="1" applyFont="1" applyBorder="1" applyAlignment="1" applyProtection="1">
      <alignment horizontal="left" vertical="top" wrapText="1"/>
    </xf>
    <xf numFmtId="0" fontId="59" fillId="0" borderId="0" xfId="1" applyFont="1" applyBorder="1" applyAlignment="1" applyProtection="1">
      <alignment vertical="top"/>
    </xf>
    <xf numFmtId="0" fontId="26" fillId="0" borderId="0" xfId="1" applyFont="1" applyBorder="1" applyAlignment="1" applyProtection="1">
      <alignment vertical="top"/>
    </xf>
    <xf numFmtId="0" fontId="18" fillId="0" borderId="0" xfId="1" applyFont="1" applyBorder="1" applyAlignment="1" applyProtection="1">
      <alignment horizontal="justify" vertical="center" wrapText="1"/>
    </xf>
    <xf numFmtId="176" fontId="18" fillId="0" borderId="0" xfId="1" applyNumberFormat="1" applyFont="1" applyBorder="1" applyAlignment="1" applyProtection="1">
      <alignment horizontal="right"/>
    </xf>
    <xf numFmtId="0" fontId="16" fillId="0" borderId="58" xfId="1" applyFont="1" applyBorder="1" applyProtection="1">
      <alignment vertical="center"/>
    </xf>
    <xf numFmtId="0" fontId="18" fillId="0" borderId="59" xfId="1" applyFont="1" applyFill="1" applyBorder="1" applyAlignment="1" applyProtection="1">
      <alignment horizontal="center" vertical="center"/>
    </xf>
    <xf numFmtId="0" fontId="23" fillId="0" borderId="0" xfId="1" applyFont="1" applyFill="1" applyBorder="1" applyAlignment="1" applyProtection="1">
      <alignment vertical="center"/>
    </xf>
    <xf numFmtId="178" fontId="17" fillId="0" borderId="46" xfId="1" applyNumberFormat="1" applyFont="1" applyBorder="1" applyAlignment="1" applyProtection="1">
      <alignment vertical="center"/>
    </xf>
    <xf numFmtId="0" fontId="17" fillId="0" borderId="11" xfId="1" applyFont="1" applyBorder="1" applyAlignment="1" applyProtection="1">
      <alignment horizontal="left" vertical="center"/>
    </xf>
    <xf numFmtId="0" fontId="16" fillId="0" borderId="0" xfId="1" applyFont="1" applyProtection="1">
      <alignment vertical="center"/>
    </xf>
    <xf numFmtId="0" fontId="13" fillId="0" borderId="0" xfId="0" applyFont="1" applyProtection="1">
      <alignment vertical="center"/>
    </xf>
    <xf numFmtId="0" fontId="13" fillId="3" borderId="0" xfId="0" applyFont="1" applyFill="1" applyProtection="1">
      <alignment vertical="center"/>
    </xf>
    <xf numFmtId="0" fontId="13" fillId="0" borderId="0" xfId="0" applyFont="1" applyBorder="1" applyProtection="1">
      <alignment vertical="center"/>
    </xf>
    <xf numFmtId="0" fontId="12" fillId="0" borderId="44" xfId="0" applyFont="1" applyFill="1" applyBorder="1" applyAlignment="1" applyProtection="1">
      <alignment vertical="center" wrapText="1"/>
    </xf>
    <xf numFmtId="0" fontId="13" fillId="0" borderId="38" xfId="0" applyFont="1" applyBorder="1" applyAlignment="1" applyProtection="1">
      <alignment vertical="center"/>
    </xf>
    <xf numFmtId="0" fontId="13" fillId="0" borderId="44" xfId="0" applyFont="1" applyBorder="1" applyAlignment="1" applyProtection="1">
      <alignment vertical="center"/>
    </xf>
    <xf numFmtId="0" fontId="13" fillId="0" borderId="12" xfId="0" applyFont="1" applyBorder="1" applyProtection="1">
      <alignment vertical="center"/>
    </xf>
    <xf numFmtId="0" fontId="13" fillId="0" borderId="9" xfId="0" applyFont="1" applyBorder="1" applyAlignment="1" applyProtection="1">
      <alignment horizontal="left" vertical="center"/>
    </xf>
    <xf numFmtId="0" fontId="13" fillId="0" borderId="9" xfId="0" applyFont="1" applyBorder="1" applyProtection="1">
      <alignment vertical="center"/>
    </xf>
    <xf numFmtId="0" fontId="13" fillId="0" borderId="9" xfId="0" applyFont="1" applyBorder="1" applyAlignment="1" applyProtection="1">
      <alignment horizontal="left" vertical="center" wrapText="1"/>
    </xf>
    <xf numFmtId="0" fontId="13" fillId="0" borderId="0" xfId="0" applyFont="1" applyFill="1" applyProtection="1">
      <alignment vertical="center"/>
    </xf>
    <xf numFmtId="0" fontId="13" fillId="0" borderId="14" xfId="0" applyFont="1" applyFill="1" applyBorder="1" applyProtection="1">
      <alignment vertical="center"/>
    </xf>
    <xf numFmtId="0" fontId="13" fillId="0" borderId="0" xfId="0" applyFont="1" applyFill="1" applyBorder="1" applyAlignment="1" applyProtection="1">
      <alignment horizontal="left" vertical="center"/>
    </xf>
    <xf numFmtId="0" fontId="13" fillId="0" borderId="26" xfId="0" applyFont="1" applyFill="1" applyBorder="1" applyProtection="1">
      <alignment vertical="center"/>
    </xf>
    <xf numFmtId="0" fontId="73" fillId="0" borderId="0" xfId="4" applyFont="1" applyFill="1" applyBorder="1" applyAlignment="1" applyProtection="1">
      <alignment horizontal="left" vertical="center" shrinkToFit="1"/>
    </xf>
    <xf numFmtId="0" fontId="73" fillId="0" borderId="0" xfId="4" applyFont="1" applyFill="1" applyBorder="1" applyAlignment="1" applyProtection="1">
      <alignment horizontal="center" shrinkToFit="1"/>
    </xf>
    <xf numFmtId="0" fontId="73" fillId="0" borderId="0" xfId="4" applyFont="1" applyFill="1" applyBorder="1" applyAlignment="1" applyProtection="1">
      <alignment horizontal="left" vertical="top" shrinkToFit="1"/>
    </xf>
    <xf numFmtId="0" fontId="76" fillId="0" borderId="0" xfId="4" applyFont="1" applyFill="1" applyBorder="1" applyAlignment="1" applyProtection="1">
      <alignment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3" fillId="0" borderId="0" xfId="0" applyFont="1" applyAlignment="1" applyProtection="1">
      <alignment vertical="center" shrinkToFit="1"/>
    </xf>
    <xf numFmtId="0" fontId="3" fillId="0" borderId="0" xfId="4" applyFont="1" applyAlignment="1" applyProtection="1">
      <alignment vertical="center" shrinkToFit="1"/>
    </xf>
    <xf numFmtId="0" fontId="73" fillId="0" borderId="0" xfId="4" applyFont="1" applyFill="1" applyAlignment="1" applyProtection="1">
      <alignment vertical="center" shrinkToFit="1"/>
    </xf>
    <xf numFmtId="0" fontId="79" fillId="0" borderId="0" xfId="4"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3" fillId="4" borderId="0" xfId="0" applyFont="1" applyFill="1" applyAlignment="1" applyProtection="1">
      <alignment vertical="center" shrinkToFit="1"/>
    </xf>
    <xf numFmtId="0" fontId="2" fillId="0" borderId="18"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lignment vertical="center"/>
    </xf>
    <xf numFmtId="0" fontId="2" fillId="0" borderId="0" xfId="0" applyFont="1">
      <alignment vertical="center"/>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9" fillId="0" borderId="0" xfId="0" applyFont="1" applyFill="1" applyAlignment="1" applyProtection="1">
      <alignment horizontal="center" vertical="center" shrinkToFit="1"/>
    </xf>
    <xf numFmtId="0" fontId="94" fillId="0" borderId="0" xfId="0" applyFont="1" applyAlignment="1" applyProtection="1">
      <alignment horizontal="justify" vertical="center"/>
    </xf>
    <xf numFmtId="0" fontId="3" fillId="0" borderId="4" xfId="0" applyFont="1" applyFill="1" applyBorder="1" applyAlignment="1" applyProtection="1">
      <alignment vertical="center" shrinkToFit="1"/>
    </xf>
    <xf numFmtId="0" fontId="3" fillId="0" borderId="0" xfId="4" applyFont="1" applyFill="1" applyAlignment="1" applyProtection="1">
      <alignment vertical="center" shrinkToFit="1"/>
    </xf>
    <xf numFmtId="0" fontId="73" fillId="0" borderId="0" xfId="4" applyFont="1" applyAlignment="1" applyProtection="1">
      <alignment vertical="center" shrinkToFit="1"/>
    </xf>
    <xf numFmtId="0" fontId="73" fillId="0" borderId="4" xfId="4" applyFont="1" applyFill="1" applyBorder="1" applyAlignment="1" applyProtection="1">
      <alignment horizontal="left" vertical="center" shrinkToFit="1"/>
    </xf>
    <xf numFmtId="0" fontId="80" fillId="0" borderId="0" xfId="4" applyFont="1" applyFill="1" applyAlignment="1" applyProtection="1">
      <alignment horizontal="left" vertical="center"/>
    </xf>
    <xf numFmtId="0" fontId="78" fillId="0" borderId="0" xfId="4" applyFont="1" applyFill="1" applyProtection="1">
      <alignment vertical="center"/>
    </xf>
    <xf numFmtId="0" fontId="8" fillId="0" borderId="0" xfId="0" applyFont="1" applyFill="1" applyAlignment="1" applyProtection="1">
      <alignment horizontal="left" vertical="center"/>
    </xf>
    <xf numFmtId="0" fontId="73" fillId="0" borderId="0" xfId="4" applyFont="1" applyFill="1" applyBorder="1" applyAlignment="1" applyProtection="1">
      <alignment vertical="center" shrinkToFit="1"/>
    </xf>
    <xf numFmtId="0" fontId="2" fillId="0" borderId="0" xfId="0" applyFont="1" applyFill="1" applyProtection="1">
      <alignment vertical="center"/>
    </xf>
    <xf numFmtId="0" fontId="0" fillId="0" borderId="0" xfId="0" applyProtection="1">
      <alignment vertical="center"/>
    </xf>
    <xf numFmtId="0" fontId="0" fillId="0" borderId="0" xfId="0" applyAlignment="1" applyProtection="1">
      <alignment horizontal="left" vertical="center"/>
    </xf>
    <xf numFmtId="0" fontId="3" fillId="0" borderId="0" xfId="0" applyFont="1" applyFill="1" applyAlignment="1" applyProtection="1">
      <alignment vertical="top" shrinkToFit="1"/>
    </xf>
    <xf numFmtId="0" fontId="3" fillId="0" borderId="0" xfId="0" applyFont="1" applyFill="1" applyBorder="1" applyAlignment="1" applyProtection="1">
      <alignment vertical="top" shrinkToFit="1"/>
    </xf>
    <xf numFmtId="0" fontId="3" fillId="0" borderId="0" xfId="0" applyFont="1" applyAlignment="1" applyProtection="1">
      <alignment vertical="top" shrinkToFit="1"/>
    </xf>
    <xf numFmtId="0" fontId="73" fillId="4" borderId="4" xfId="4" applyFont="1" applyFill="1" applyBorder="1" applyAlignment="1" applyProtection="1">
      <alignment vertical="center" wrapText="1" shrinkToFit="1"/>
    </xf>
    <xf numFmtId="0" fontId="3" fillId="4" borderId="0" xfId="0" applyFont="1" applyFill="1" applyBorder="1" applyAlignment="1" applyProtection="1">
      <alignment vertical="center" shrinkToFit="1"/>
    </xf>
    <xf numFmtId="0" fontId="3" fillId="4" borderId="2" xfId="0" applyFont="1" applyFill="1" applyBorder="1" applyAlignment="1" applyProtection="1">
      <alignment horizontal="center" vertical="center" wrapText="1" shrinkToFit="1"/>
    </xf>
    <xf numFmtId="0" fontId="3" fillId="4" borderId="24" xfId="0" applyFont="1" applyFill="1" applyBorder="1" applyAlignment="1" applyProtection="1">
      <alignment horizontal="center" vertical="center" wrapText="1" shrinkToFit="1"/>
    </xf>
    <xf numFmtId="0" fontId="3" fillId="4" borderId="3" xfId="0" applyFont="1" applyFill="1" applyBorder="1" applyAlignment="1" applyProtection="1">
      <alignment horizontal="center" vertical="center" wrapText="1" shrinkToFit="1"/>
    </xf>
    <xf numFmtId="0" fontId="73" fillId="4" borderId="24" xfId="4" applyFont="1" applyFill="1" applyBorder="1" applyAlignment="1" applyProtection="1">
      <alignment horizontal="center" vertical="center" shrinkToFit="1"/>
    </xf>
    <xf numFmtId="0" fontId="0" fillId="4" borderId="24" xfId="0" applyFill="1" applyBorder="1" applyAlignment="1" applyProtection="1">
      <alignment horizontal="center" vertical="center"/>
    </xf>
    <xf numFmtId="0" fontId="0" fillId="4" borderId="3" xfId="0" applyFill="1" applyBorder="1" applyAlignment="1" applyProtection="1">
      <alignment horizontal="center" vertical="center"/>
    </xf>
    <xf numFmtId="0" fontId="73" fillId="4" borderId="4" xfId="4" applyFont="1" applyFill="1" applyBorder="1" applyAlignment="1" applyProtection="1">
      <alignment horizontal="center" vertical="center" shrinkToFit="1"/>
    </xf>
    <xf numFmtId="0" fontId="8" fillId="0" borderId="0" xfId="0" applyFont="1" applyFill="1" applyAlignment="1" applyProtection="1">
      <alignment vertical="center" shrinkToFit="1"/>
    </xf>
    <xf numFmtId="0" fontId="3" fillId="0" borderId="0" xfId="4" applyFont="1" applyFill="1" applyBorder="1" applyAlignment="1" applyProtection="1">
      <alignment vertical="center" shrinkToFit="1"/>
    </xf>
    <xf numFmtId="0" fontId="7" fillId="0" borderId="0" xfId="4" applyFont="1" applyFill="1" applyBorder="1" applyAlignment="1" applyProtection="1">
      <alignment vertical="center" shrinkToFit="1"/>
    </xf>
    <xf numFmtId="0" fontId="9" fillId="0" borderId="0" xfId="0" applyFont="1" applyFill="1" applyAlignment="1" applyProtection="1">
      <alignment vertical="center"/>
    </xf>
    <xf numFmtId="0" fontId="9" fillId="0" borderId="0" xfId="0" applyFont="1" applyFill="1" applyAlignment="1" applyProtection="1">
      <alignment vertical="center" shrinkToFit="1"/>
    </xf>
    <xf numFmtId="181" fontId="3" fillId="0" borderId="0" xfId="0" applyNumberFormat="1" applyFont="1" applyFill="1" applyAlignment="1" applyProtection="1">
      <alignment vertical="center" shrinkToFit="1"/>
    </xf>
    <xf numFmtId="14" fontId="3" fillId="0" borderId="0" xfId="0" applyNumberFormat="1" applyFont="1" applyFill="1" applyAlignment="1" applyProtection="1">
      <alignment vertical="center" shrinkToFit="1"/>
    </xf>
    <xf numFmtId="0" fontId="3" fillId="0" borderId="0" xfId="0" applyFont="1" applyFill="1" applyAlignment="1" applyProtection="1">
      <alignment horizontal="center" vertical="center" shrinkToFit="1"/>
    </xf>
    <xf numFmtId="0" fontId="3" fillId="0" borderId="112" xfId="0" applyFont="1" applyFill="1" applyBorder="1" applyAlignment="1" applyProtection="1">
      <alignment vertical="center" shrinkToFit="1"/>
    </xf>
    <xf numFmtId="0" fontId="3" fillId="0" borderId="115" xfId="0" applyFont="1" applyFill="1" applyBorder="1" applyAlignment="1" applyProtection="1">
      <alignment vertical="center" shrinkToFit="1"/>
    </xf>
    <xf numFmtId="0" fontId="3" fillId="0" borderId="0" xfId="4" applyFont="1" applyFill="1" applyAlignment="1" applyProtection="1">
      <alignment horizontal="center" vertical="center" shrinkToFit="1"/>
    </xf>
    <xf numFmtId="0" fontId="3" fillId="0" borderId="77" xfId="0" applyFont="1" applyFill="1" applyBorder="1" applyAlignment="1" applyProtection="1">
      <alignment vertical="center" shrinkToFit="1"/>
    </xf>
    <xf numFmtId="0" fontId="3" fillId="0" borderId="79" xfId="0" applyFont="1" applyFill="1" applyBorder="1" applyAlignment="1" applyProtection="1">
      <alignment vertical="center" shrinkToFit="1"/>
    </xf>
    <xf numFmtId="0" fontId="3" fillId="0" borderId="0" xfId="4" applyFont="1" applyFill="1" applyAlignment="1" applyProtection="1">
      <alignment horizontal="left" vertical="center" shrinkToFit="1"/>
    </xf>
    <xf numFmtId="0" fontId="3" fillId="0" borderId="128" xfId="0" applyFont="1" applyFill="1" applyBorder="1" applyAlignment="1" applyProtection="1">
      <alignment vertical="center" shrinkToFit="1"/>
    </xf>
    <xf numFmtId="0" fontId="3" fillId="0" borderId="129" xfId="0" applyFont="1" applyFill="1" applyBorder="1" applyAlignment="1" applyProtection="1">
      <alignment vertical="center" shrinkToFit="1"/>
    </xf>
    <xf numFmtId="0" fontId="83" fillId="0" borderId="0" xfId="4" applyFont="1" applyFill="1" applyAlignment="1" applyProtection="1">
      <alignment vertical="center" shrinkToFit="1"/>
    </xf>
    <xf numFmtId="0" fontId="84" fillId="0" borderId="0" xfId="4" applyFont="1" applyFill="1" applyAlignment="1" applyProtection="1">
      <alignment vertical="center" shrinkToFit="1"/>
    </xf>
    <xf numFmtId="0" fontId="36" fillId="0" borderId="0" xfId="1" applyFont="1" applyBorder="1" applyAlignment="1" applyProtection="1">
      <alignment horizontal="left" vertical="distributed" wrapText="1"/>
    </xf>
    <xf numFmtId="0" fontId="35" fillId="0" borderId="0" xfId="1" applyFont="1" applyFill="1" applyBorder="1" applyAlignment="1" applyProtection="1">
      <alignment vertical="center" wrapText="1"/>
    </xf>
    <xf numFmtId="0" fontId="18" fillId="5" borderId="0" xfId="1" applyFont="1" applyFill="1" applyBorder="1" applyAlignment="1" applyProtection="1">
      <alignment horizontal="center" vertical="center"/>
    </xf>
    <xf numFmtId="176" fontId="18" fillId="0" borderId="0" xfId="1" applyNumberFormat="1" applyFont="1" applyBorder="1" applyAlignment="1" applyProtection="1">
      <alignment horizontal="left" vertical="top"/>
    </xf>
    <xf numFmtId="176" fontId="18" fillId="6" borderId="0" xfId="1" applyNumberFormat="1" applyFont="1" applyFill="1" applyBorder="1" applyAlignment="1" applyProtection="1">
      <alignment horizontal="center" vertical="center" wrapText="1"/>
    </xf>
    <xf numFmtId="176" fontId="18" fillId="6" borderId="0" xfId="1" applyNumberFormat="1" applyFont="1" applyFill="1" applyBorder="1" applyAlignment="1" applyProtection="1">
      <alignment horizontal="center" vertical="center"/>
    </xf>
    <xf numFmtId="176" fontId="18" fillId="4" borderId="0" xfId="1" applyNumberFormat="1" applyFont="1" applyFill="1" applyBorder="1" applyAlignment="1" applyProtection="1">
      <alignment horizontal="left" vertical="top"/>
    </xf>
    <xf numFmtId="176" fontId="18" fillId="0" borderId="0" xfId="1" applyNumberFormat="1" applyFont="1" applyFill="1" applyBorder="1" applyAlignment="1" applyProtection="1">
      <alignment horizontal="left" vertical="top"/>
    </xf>
    <xf numFmtId="0" fontId="20" fillId="0" borderId="0" xfId="1" applyFont="1" applyBorder="1" applyAlignment="1" applyProtection="1">
      <alignment horizontal="left" vertical="center" wrapText="1"/>
    </xf>
    <xf numFmtId="0" fontId="17" fillId="0" borderId="0" xfId="1" applyFont="1" applyBorder="1" applyAlignment="1" applyProtection="1">
      <alignment horizontal="center" vertical="center"/>
    </xf>
    <xf numFmtId="0" fontId="2" fillId="2" borderId="46"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171"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4" xfId="0" applyFont="1" applyFill="1" applyBorder="1" applyProtection="1">
      <alignment vertical="center"/>
      <protection locked="0"/>
    </xf>
    <xf numFmtId="0" fontId="87" fillId="0" borderId="2" xfId="0" applyFont="1" applyFill="1" applyBorder="1" applyAlignment="1" applyProtection="1">
      <alignment horizontal="right" vertical="center" shrinkToFit="1"/>
    </xf>
    <xf numFmtId="0" fontId="3" fillId="0" borderId="3" xfId="0" applyFont="1" applyBorder="1">
      <alignment vertical="center"/>
    </xf>
    <xf numFmtId="0" fontId="2" fillId="9" borderId="3" xfId="0" applyFont="1" applyFill="1" applyBorder="1" applyProtection="1">
      <alignment vertical="center"/>
      <protection locked="0"/>
    </xf>
    <xf numFmtId="0" fontId="2" fillId="2" borderId="160" xfId="0" applyFont="1" applyFill="1" applyBorder="1" applyAlignment="1" applyProtection="1">
      <alignment horizontal="center" vertical="center"/>
      <protection locked="0"/>
    </xf>
    <xf numFmtId="0" fontId="2" fillId="2" borderId="159" xfId="0" applyFont="1" applyFill="1" applyBorder="1" applyAlignment="1" applyProtection="1">
      <alignment horizontal="center" vertical="center"/>
      <protection locked="0"/>
    </xf>
    <xf numFmtId="0" fontId="2" fillId="2" borderId="161" xfId="0" applyFont="1" applyFill="1" applyBorder="1" applyAlignment="1" applyProtection="1">
      <alignment horizontal="center" vertical="center"/>
      <protection locked="0"/>
    </xf>
    <xf numFmtId="0" fontId="2" fillId="9" borderId="1"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73" fillId="0" borderId="0" xfId="4" applyFont="1" applyFill="1" applyBorder="1" applyAlignment="1" applyProtection="1">
      <alignment horizontal="left" vertical="center" wrapText="1" shrinkToFit="1"/>
    </xf>
    <xf numFmtId="0" fontId="9" fillId="0" borderId="0" xfId="0" applyFont="1" applyFill="1" applyBorder="1" applyAlignment="1" applyProtection="1">
      <alignment vertical="center" wrapText="1"/>
    </xf>
    <xf numFmtId="0" fontId="6" fillId="0" borderId="0" xfId="0" applyFont="1" applyFill="1" applyAlignment="1" applyProtection="1">
      <alignment vertical="center"/>
    </xf>
    <xf numFmtId="0" fontId="92" fillId="4" borderId="23" xfId="4" applyFont="1" applyFill="1" applyBorder="1" applyAlignment="1" applyProtection="1">
      <alignment vertical="center"/>
    </xf>
    <xf numFmtId="0" fontId="92" fillId="4" borderId="24" xfId="4" applyFont="1" applyFill="1" applyBorder="1" applyAlignment="1" applyProtection="1">
      <alignment vertical="center"/>
    </xf>
    <xf numFmtId="0" fontId="89" fillId="4" borderId="26" xfId="4" applyFont="1" applyFill="1" applyBorder="1" applyAlignment="1" applyProtection="1">
      <alignment vertical="center" shrinkToFit="1"/>
    </xf>
    <xf numFmtId="0" fontId="6" fillId="0" borderId="7" xfId="0" applyFont="1" applyFill="1" applyBorder="1" applyAlignment="1" applyProtection="1">
      <alignment vertical="center" wrapText="1" shrinkToFit="1"/>
    </xf>
    <xf numFmtId="182" fontId="18" fillId="0" borderId="0" xfId="1" applyNumberFormat="1" applyFont="1" applyBorder="1" applyAlignment="1" applyProtection="1">
      <alignment horizontal="left" vertical="top"/>
    </xf>
    <xf numFmtId="177" fontId="16" fillId="0" borderId="0" xfId="1" applyNumberFormat="1" applyFont="1" applyProtection="1">
      <alignment vertical="center"/>
    </xf>
    <xf numFmtId="176" fontId="16" fillId="0" borderId="0" xfId="1" applyNumberFormat="1" applyFont="1" applyProtection="1">
      <alignment vertical="center"/>
    </xf>
    <xf numFmtId="183" fontId="112" fillId="6" borderId="87" xfId="7" applyNumberFormat="1" applyFont="1" applyFill="1" applyBorder="1" applyAlignment="1" applyProtection="1">
      <alignment vertical="center" wrapText="1"/>
    </xf>
    <xf numFmtId="0" fontId="77" fillId="0" borderId="0" xfId="4" quotePrefix="1" applyFont="1" applyFill="1" applyBorder="1" applyAlignment="1" applyProtection="1">
      <alignment horizontal="left" vertical="center" shrinkToFit="1"/>
    </xf>
    <xf numFmtId="0" fontId="3" fillId="0" borderId="0" xfId="0" applyFont="1" applyFill="1" applyBorder="1" applyAlignment="1" applyProtection="1">
      <alignment horizontal="left" vertical="center" wrapText="1"/>
    </xf>
    <xf numFmtId="0" fontId="73" fillId="0" borderId="0" xfId="4" applyFont="1" applyFill="1" applyBorder="1" applyAlignment="1" applyProtection="1">
      <alignment horizontal="center" vertical="center" wrapText="1" shrinkToFit="1"/>
    </xf>
    <xf numFmtId="0" fontId="73" fillId="0" borderId="0" xfId="4" applyFont="1" applyFill="1" applyBorder="1" applyAlignment="1" applyProtection="1">
      <alignment horizontal="center" vertical="center" shrinkToFit="1"/>
    </xf>
    <xf numFmtId="0" fontId="73" fillId="0" borderId="2" xfId="4" applyFont="1" applyFill="1" applyBorder="1" applyAlignment="1" applyProtection="1">
      <alignment horizontal="left" vertical="center" shrinkToFit="1"/>
    </xf>
    <xf numFmtId="0" fontId="73" fillId="0" borderId="3" xfId="4" applyFont="1" applyFill="1" applyBorder="1" applyAlignment="1" applyProtection="1">
      <alignment horizontal="left" vertical="center" shrinkToFit="1"/>
    </xf>
    <xf numFmtId="0" fontId="73" fillId="0" borderId="3" xfId="4" applyFont="1" applyFill="1" applyBorder="1" applyAlignment="1" applyProtection="1">
      <alignment horizontal="center" vertical="center" shrinkToFit="1"/>
    </xf>
    <xf numFmtId="0" fontId="74" fillId="0" borderId="0" xfId="4" applyFont="1" applyFill="1" applyBorder="1" applyAlignment="1" applyProtection="1">
      <alignment horizontal="left" vertical="center" wrapText="1" shrinkToFit="1"/>
    </xf>
    <xf numFmtId="0" fontId="3" fillId="0" borderId="0" xfId="0" applyFont="1" applyFill="1" applyBorder="1" applyAlignment="1" applyProtection="1">
      <alignment vertical="center" shrinkToFit="1"/>
    </xf>
    <xf numFmtId="0" fontId="81" fillId="0" borderId="0" xfId="5" applyFill="1" applyBorder="1" applyAlignment="1" applyProtection="1">
      <alignment horizontal="left" vertical="center" shrinkToFit="1"/>
    </xf>
    <xf numFmtId="0" fontId="77" fillId="0" borderId="34" xfId="4" applyFont="1" applyFill="1" applyBorder="1" applyAlignment="1" applyProtection="1">
      <alignment horizontal="left" vertical="center" wrapText="1" shrinkToFit="1"/>
    </xf>
    <xf numFmtId="0" fontId="77" fillId="0" borderId="0" xfId="4" applyFont="1" applyFill="1" applyBorder="1" applyAlignment="1" applyProtection="1">
      <alignment horizontal="left" vertical="center" wrapText="1" shrinkToFit="1"/>
    </xf>
    <xf numFmtId="0" fontId="73" fillId="4" borderId="3" xfId="4" applyFont="1" applyFill="1" applyBorder="1" applyAlignment="1" applyProtection="1">
      <alignment horizontal="center" vertical="center" shrinkToFit="1"/>
    </xf>
    <xf numFmtId="0" fontId="73" fillId="0" borderId="0" xfId="4" applyFont="1" applyFill="1" applyBorder="1" applyAlignment="1" applyProtection="1">
      <alignment horizontal="left" vertical="top" wrapText="1" shrinkToFit="1"/>
    </xf>
    <xf numFmtId="0" fontId="89" fillId="4" borderId="25" xfId="4" applyFont="1" applyFill="1" applyBorder="1" applyAlignment="1" applyProtection="1">
      <alignment horizontal="center" vertical="center" wrapText="1" shrinkToFit="1"/>
    </xf>
    <xf numFmtId="0" fontId="3" fillId="0" borderId="0" xfId="0" applyFont="1" applyFill="1" applyBorder="1" applyAlignment="1" applyProtection="1">
      <alignment horizontal="left" vertical="center" shrinkToFit="1"/>
    </xf>
    <xf numFmtId="0" fontId="3"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wrapText="1" shrinkToFit="1"/>
    </xf>
    <xf numFmtId="0" fontId="73" fillId="0" borderId="2" xfId="4" applyFont="1" applyFill="1" applyBorder="1" applyAlignment="1" applyProtection="1">
      <alignment horizontal="center" vertical="center" shrinkToFit="1"/>
    </xf>
    <xf numFmtId="0" fontId="2" fillId="0" borderId="51" xfId="0" applyFont="1" applyBorder="1">
      <alignment vertical="center"/>
    </xf>
    <xf numFmtId="0" fontId="115" fillId="0" borderId="0" xfId="5" applyFont="1" applyProtection="1">
      <alignment vertical="center"/>
      <protection locked="0"/>
    </xf>
    <xf numFmtId="0" fontId="116" fillId="0" borderId="0" xfId="5" applyFont="1" applyProtection="1">
      <alignment vertical="center"/>
      <protection locked="0"/>
    </xf>
    <xf numFmtId="0" fontId="3" fillId="0" borderId="41" xfId="0" applyFont="1" applyBorder="1" applyAlignment="1">
      <alignment horizontal="center" vertical="center" wrapText="1"/>
    </xf>
    <xf numFmtId="183" fontId="126" fillId="6" borderId="79" xfId="7" applyNumberFormat="1" applyFont="1" applyFill="1" applyBorder="1" applyAlignment="1" applyProtection="1">
      <alignment vertical="center" wrapText="1"/>
    </xf>
    <xf numFmtId="0" fontId="4" fillId="0" borderId="0" xfId="0" applyFont="1" applyFill="1" applyAlignment="1" applyProtection="1">
      <alignment vertical="center" shrinkToFit="1"/>
    </xf>
    <xf numFmtId="179" fontId="73" fillId="0" borderId="0" xfId="4" applyNumberFormat="1" applyFont="1" applyFill="1" applyBorder="1" applyAlignment="1" applyProtection="1">
      <alignment horizontal="left" vertical="center" shrinkToFit="1"/>
    </xf>
    <xf numFmtId="0" fontId="76" fillId="0" borderId="0" xfId="4" applyFont="1" applyFill="1" applyBorder="1" applyAlignment="1" applyProtection="1">
      <alignment horizontal="center" shrinkToFit="1"/>
    </xf>
    <xf numFmtId="0" fontId="76" fillId="0" borderId="0" xfId="4" applyFont="1" applyFill="1" applyAlignment="1" applyProtection="1">
      <alignment shrinkToFit="1"/>
    </xf>
    <xf numFmtId="0" fontId="73" fillId="4" borderId="0" xfId="4" applyFont="1" applyFill="1" applyBorder="1" applyAlignment="1" applyProtection="1">
      <alignment horizontal="left" vertical="top" shrinkToFit="1"/>
    </xf>
    <xf numFmtId="0" fontId="76" fillId="0" borderId="0" xfId="4" applyFont="1" applyFill="1" applyBorder="1" applyAlignment="1" applyProtection="1">
      <alignment horizontal="left" vertical="top" wrapText="1" shrinkToFit="1"/>
    </xf>
    <xf numFmtId="0" fontId="77" fillId="0" borderId="34" xfId="4" applyFont="1" applyFill="1" applyBorder="1" applyAlignment="1" applyProtection="1">
      <alignment vertical="center" wrapText="1" shrinkToFit="1"/>
    </xf>
    <xf numFmtId="0" fontId="77" fillId="0" borderId="0" xfId="4" applyFont="1" applyFill="1" applyBorder="1" applyAlignment="1" applyProtection="1">
      <alignment vertical="center" wrapText="1" shrinkToFit="1"/>
    </xf>
    <xf numFmtId="0" fontId="4" fillId="0" borderId="0" xfId="0" quotePrefix="1" applyFont="1" applyFill="1" applyBorder="1" applyAlignment="1" applyProtection="1">
      <alignment vertical="center" shrinkToFit="1"/>
    </xf>
    <xf numFmtId="0" fontId="87" fillId="0" borderId="3" xfId="0" applyFont="1" applyFill="1" applyBorder="1" applyAlignment="1" applyProtection="1">
      <alignment vertical="center" shrinkToFit="1"/>
    </xf>
    <xf numFmtId="0" fontId="87" fillId="0" borderId="4" xfId="0" applyFont="1" applyFill="1" applyBorder="1" applyAlignment="1" applyProtection="1">
      <alignment vertical="center" shrinkToFit="1"/>
    </xf>
    <xf numFmtId="0" fontId="13" fillId="0" borderId="38" xfId="0" applyFont="1" applyBorder="1" applyAlignment="1" applyProtection="1">
      <alignment horizontal="left" vertical="center"/>
    </xf>
    <xf numFmtId="0" fontId="13" fillId="0" borderId="44" xfId="0" applyFont="1" applyBorder="1" applyAlignment="1" applyProtection="1">
      <alignment horizontal="left" vertical="center"/>
    </xf>
    <xf numFmtId="0" fontId="12" fillId="0" borderId="45"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0" fillId="0" borderId="11" xfId="0" applyBorder="1" applyProtection="1">
      <alignment vertical="center"/>
    </xf>
    <xf numFmtId="0" fontId="0" fillId="0" borderId="0" xfId="0" applyBorder="1" applyProtection="1">
      <alignment vertical="center"/>
    </xf>
    <xf numFmtId="0" fontId="0" fillId="0" borderId="43" xfId="0" applyBorder="1" applyProtection="1">
      <alignment vertical="center"/>
    </xf>
    <xf numFmtId="0" fontId="103" fillId="4" borderId="0" xfId="1" applyFont="1" applyFill="1" applyBorder="1" applyProtection="1">
      <alignment vertical="center"/>
    </xf>
    <xf numFmtId="0" fontId="130" fillId="4" borderId="0" xfId="1" applyFont="1" applyFill="1" applyBorder="1" applyAlignment="1" applyProtection="1">
      <alignment vertical="top" wrapText="1"/>
    </xf>
    <xf numFmtId="0" fontId="31" fillId="4" borderId="0" xfId="1" applyFont="1" applyFill="1" applyBorder="1" applyAlignment="1" applyProtection="1">
      <alignment horizontal="left" vertical="top" wrapText="1"/>
    </xf>
    <xf numFmtId="0" fontId="64" fillId="4" borderId="0" xfId="1" applyFont="1" applyFill="1" applyBorder="1" applyAlignment="1" applyProtection="1">
      <alignment horizontal="left" vertical="distributed" wrapText="1"/>
    </xf>
    <xf numFmtId="0" fontId="103" fillId="4" borderId="0" xfId="1" applyFont="1" applyFill="1" applyProtection="1">
      <alignment vertical="center"/>
    </xf>
    <xf numFmtId="0" fontId="103" fillId="0" borderId="0" xfId="1" applyFont="1" applyProtection="1">
      <alignment vertical="center"/>
    </xf>
    <xf numFmtId="0" fontId="58" fillId="4" borderId="0" xfId="1" applyFont="1" applyFill="1" applyProtection="1">
      <alignment vertical="center"/>
    </xf>
    <xf numFmtId="0" fontId="15" fillId="4" borderId="0" xfId="1" applyFont="1" applyFill="1" applyProtection="1">
      <alignment vertical="center"/>
    </xf>
    <xf numFmtId="0" fontId="35" fillId="4" borderId="0" xfId="1" applyFont="1" applyFill="1" applyAlignment="1" applyProtection="1">
      <alignment vertical="center"/>
    </xf>
    <xf numFmtId="0" fontId="58" fillId="4" borderId="46" xfId="1" applyFont="1" applyFill="1" applyBorder="1" applyAlignment="1" applyProtection="1">
      <alignment horizontal="center" vertical="center"/>
    </xf>
    <xf numFmtId="0" fontId="52" fillId="4" borderId="0" xfId="1" applyFont="1" applyFill="1" applyBorder="1" applyAlignment="1" applyProtection="1">
      <alignment horizontal="left" vertical="center" wrapText="1"/>
    </xf>
    <xf numFmtId="0" fontId="64" fillId="0" borderId="0" xfId="1" applyFont="1" applyBorder="1" applyAlignment="1" applyProtection="1">
      <alignment horizontal="left" vertical="distributed" wrapText="1"/>
    </xf>
    <xf numFmtId="0" fontId="103" fillId="4" borderId="12" xfId="1" applyFont="1" applyFill="1" applyBorder="1" applyProtection="1">
      <alignment vertical="center"/>
    </xf>
    <xf numFmtId="0" fontId="31" fillId="6" borderId="18" xfId="1" applyFont="1" applyFill="1" applyBorder="1" applyAlignment="1" applyProtection="1">
      <alignment horizontal="left" vertical="center"/>
    </xf>
    <xf numFmtId="0" fontId="31" fillId="6" borderId="3" xfId="1" applyFont="1" applyFill="1" applyBorder="1" applyAlignment="1" applyProtection="1">
      <alignment horizontal="left" vertical="center"/>
    </xf>
    <xf numFmtId="0" fontId="31" fillId="6" borderId="4" xfId="1" applyFont="1" applyFill="1" applyBorder="1" applyAlignment="1" applyProtection="1">
      <alignment horizontal="left" vertical="center"/>
    </xf>
    <xf numFmtId="0" fontId="31" fillId="0" borderId="0" xfId="1" applyFont="1" applyBorder="1" applyAlignment="1" applyProtection="1">
      <alignment horizontal="left" vertical="top" wrapText="1"/>
    </xf>
    <xf numFmtId="0" fontId="31" fillId="6" borderId="23" xfId="1" applyFont="1" applyFill="1" applyBorder="1" applyAlignment="1" applyProtection="1">
      <alignment vertical="center"/>
    </xf>
    <xf numFmtId="0" fontId="31" fillId="6" borderId="24" xfId="1" applyFont="1" applyFill="1" applyBorder="1" applyAlignment="1" applyProtection="1">
      <alignment horizontal="left" vertical="center"/>
    </xf>
    <xf numFmtId="0" fontId="31" fillId="6" borderId="25" xfId="1" applyFont="1" applyFill="1" applyBorder="1" applyAlignment="1" applyProtection="1">
      <alignment horizontal="left" vertical="center"/>
    </xf>
    <xf numFmtId="0" fontId="31" fillId="6" borderId="80" xfId="1" applyFont="1" applyFill="1" applyBorder="1" applyAlignment="1" applyProtection="1">
      <alignment horizontal="left" vertical="center"/>
    </xf>
    <xf numFmtId="0" fontId="31" fillId="6" borderId="77" xfId="1" applyFont="1" applyFill="1" applyBorder="1" applyAlignment="1" applyProtection="1">
      <alignment horizontal="justify" vertical="center" wrapText="1"/>
    </xf>
    <xf numFmtId="0" fontId="31" fillId="6" borderId="79" xfId="1" applyFont="1" applyFill="1" applyBorder="1" applyAlignment="1" applyProtection="1">
      <alignment horizontal="justify" vertical="center" wrapText="1"/>
    </xf>
    <xf numFmtId="0" fontId="52" fillId="0" borderId="0" xfId="1" applyFont="1" applyBorder="1" applyAlignment="1" applyProtection="1">
      <alignment horizontal="left" vertical="center" wrapText="1"/>
    </xf>
    <xf numFmtId="0" fontId="31" fillId="5" borderId="0" xfId="1" applyFont="1" applyFill="1" applyBorder="1" applyAlignment="1" applyProtection="1">
      <alignment horizontal="center" vertical="center"/>
    </xf>
    <xf numFmtId="176" fontId="31" fillId="0" borderId="0" xfId="1" applyNumberFormat="1" applyFont="1" applyBorder="1" applyAlignment="1" applyProtection="1">
      <alignment horizontal="left" vertical="top"/>
    </xf>
    <xf numFmtId="176" fontId="31" fillId="6" borderId="0" xfId="1" applyNumberFormat="1" applyFont="1" applyFill="1" applyBorder="1" applyAlignment="1" applyProtection="1">
      <alignment horizontal="center" vertical="center" wrapText="1"/>
    </xf>
    <xf numFmtId="0" fontId="31" fillId="6" borderId="74" xfId="1" applyFont="1" applyFill="1" applyBorder="1" applyAlignment="1" applyProtection="1">
      <alignment horizontal="left" vertical="center"/>
    </xf>
    <xf numFmtId="0" fontId="31" fillId="6" borderId="73" xfId="1" applyFont="1" applyFill="1" applyBorder="1" applyAlignment="1" applyProtection="1">
      <alignment horizontal="justify" vertical="center" wrapText="1"/>
    </xf>
    <xf numFmtId="0" fontId="31" fillId="6" borderId="72" xfId="1" applyFont="1" applyFill="1" applyBorder="1" applyAlignment="1" applyProtection="1">
      <alignment horizontal="justify" vertical="center" wrapText="1"/>
    </xf>
    <xf numFmtId="0" fontId="31" fillId="4" borderId="6" xfId="1" applyFont="1" applyFill="1" applyBorder="1" applyAlignment="1" applyProtection="1">
      <alignment horizontal="left" vertical="center"/>
    </xf>
    <xf numFmtId="177" fontId="31" fillId="4" borderId="0" xfId="1" applyNumberFormat="1" applyFont="1" applyFill="1" applyBorder="1" applyAlignment="1" applyProtection="1">
      <alignment horizontal="left" vertical="center"/>
    </xf>
    <xf numFmtId="176" fontId="31" fillId="4" borderId="0" xfId="1" applyNumberFormat="1" applyFont="1" applyFill="1" applyBorder="1" applyAlignment="1" applyProtection="1">
      <alignment horizontal="center" vertical="center"/>
    </xf>
    <xf numFmtId="177" fontId="131" fillId="4" borderId="0" xfId="1" applyNumberFormat="1" applyFont="1" applyFill="1" applyBorder="1" applyAlignment="1" applyProtection="1">
      <alignment horizontal="left" vertical="top" wrapText="1"/>
    </xf>
    <xf numFmtId="176" fontId="31" fillId="4" borderId="59" xfId="1" applyNumberFormat="1" applyFont="1" applyFill="1" applyBorder="1" applyAlignment="1" applyProtection="1">
      <alignment horizontal="center" vertical="center"/>
    </xf>
    <xf numFmtId="176" fontId="31" fillId="6" borderId="0" xfId="1" applyNumberFormat="1" applyFont="1" applyFill="1" applyBorder="1" applyAlignment="1" applyProtection="1">
      <alignment horizontal="center" vertical="center"/>
    </xf>
    <xf numFmtId="0" fontId="62" fillId="4" borderId="0" xfId="1" applyFont="1" applyFill="1" applyBorder="1" applyProtection="1">
      <alignment vertical="center"/>
    </xf>
    <xf numFmtId="176" fontId="62" fillId="4" borderId="0" xfId="1" applyNumberFormat="1" applyFont="1" applyFill="1" applyBorder="1" applyAlignment="1" applyProtection="1">
      <alignment horizontal="center" vertical="center"/>
    </xf>
    <xf numFmtId="0" fontId="59" fillId="4" borderId="0" xfId="1" applyFont="1" applyFill="1" applyBorder="1" applyAlignment="1" applyProtection="1">
      <alignment horizontal="left" vertical="center"/>
    </xf>
    <xf numFmtId="0" fontId="62" fillId="4" borderId="0" xfId="1" applyFont="1" applyFill="1" applyBorder="1" applyAlignment="1" applyProtection="1">
      <alignment horizontal="left" vertical="center"/>
    </xf>
    <xf numFmtId="0" fontId="62" fillId="4" borderId="0" xfId="1" applyFont="1" applyFill="1" applyBorder="1" applyAlignment="1" applyProtection="1">
      <alignment horizontal="center" vertical="center"/>
    </xf>
    <xf numFmtId="176" fontId="31" fillId="4" borderId="0" xfId="1" applyNumberFormat="1" applyFont="1" applyFill="1" applyBorder="1" applyAlignment="1" applyProtection="1">
      <alignment horizontal="left" vertical="top"/>
    </xf>
    <xf numFmtId="0" fontId="63" fillId="4" borderId="14" xfId="1" applyFont="1" applyFill="1" applyBorder="1" applyAlignment="1" applyProtection="1">
      <alignment vertical="center"/>
    </xf>
    <xf numFmtId="0" fontId="133" fillId="4" borderId="0" xfId="1" applyFont="1" applyFill="1" applyBorder="1" applyAlignment="1" applyProtection="1">
      <alignment horizontal="left" vertical="top" wrapText="1"/>
    </xf>
    <xf numFmtId="0" fontId="59" fillId="4" borderId="0" xfId="1" applyFont="1" applyFill="1" applyBorder="1" applyAlignment="1" applyProtection="1">
      <alignment vertical="top"/>
    </xf>
    <xf numFmtId="0" fontId="63" fillId="4" borderId="0" xfId="1" applyFont="1" applyFill="1" applyBorder="1" applyAlignment="1" applyProtection="1">
      <alignment vertical="top"/>
    </xf>
    <xf numFmtId="0" fontId="31" fillId="4" borderId="0" xfId="1" applyFont="1" applyFill="1" applyBorder="1" applyAlignment="1" applyProtection="1">
      <alignment horizontal="justify" vertical="center" wrapText="1"/>
    </xf>
    <xf numFmtId="176" fontId="31" fillId="4" borderId="0" xfId="1" applyNumberFormat="1" applyFont="1" applyFill="1" applyBorder="1" applyAlignment="1" applyProtection="1">
      <alignment horizontal="right"/>
    </xf>
    <xf numFmtId="0" fontId="103" fillId="4" borderId="58" xfId="1" applyFont="1" applyFill="1" applyBorder="1" applyProtection="1">
      <alignment vertical="center"/>
    </xf>
    <xf numFmtId="0" fontId="31" fillId="4" borderId="59" xfId="1" applyFont="1" applyFill="1" applyBorder="1" applyAlignment="1" applyProtection="1">
      <alignment horizontal="center" vertical="center"/>
    </xf>
    <xf numFmtId="0" fontId="130" fillId="4" borderId="0" xfId="1" applyFont="1" applyFill="1" applyBorder="1" applyAlignment="1" applyProtection="1">
      <alignment vertical="center"/>
    </xf>
    <xf numFmtId="178" fontId="135" fillId="4" borderId="46" xfId="1" applyNumberFormat="1" applyFont="1" applyFill="1" applyBorder="1" applyAlignment="1" applyProtection="1">
      <alignment vertical="center"/>
    </xf>
    <xf numFmtId="0" fontId="135" fillId="4" borderId="11" xfId="1" applyFont="1" applyFill="1" applyBorder="1" applyAlignment="1" applyProtection="1">
      <alignment horizontal="left" vertical="center"/>
    </xf>
    <xf numFmtId="176" fontId="31" fillId="0" borderId="0" xfId="1" applyNumberFormat="1" applyFont="1" applyFill="1" applyBorder="1" applyAlignment="1" applyProtection="1">
      <alignment horizontal="left" vertical="top"/>
    </xf>
    <xf numFmtId="0" fontId="103" fillId="4" borderId="0" xfId="1" applyFont="1" applyFill="1" applyAlignment="1" applyProtection="1">
      <alignment vertical="top"/>
    </xf>
    <xf numFmtId="0" fontId="8" fillId="0" borderId="0" xfId="1" applyFont="1" applyBorder="1" applyAlignment="1" applyProtection="1">
      <alignment horizontal="left" vertical="center" wrapText="1"/>
    </xf>
    <xf numFmtId="0" fontId="133" fillId="0" borderId="0" xfId="1" applyFont="1" applyBorder="1" applyAlignment="1" applyProtection="1">
      <alignment horizontal="left" vertical="top" wrapText="1"/>
    </xf>
    <xf numFmtId="176" fontId="31" fillId="0" borderId="0" xfId="1" applyNumberFormat="1" applyFont="1" applyBorder="1" applyAlignment="1" applyProtection="1">
      <alignment horizontal="right"/>
    </xf>
    <xf numFmtId="0" fontId="135" fillId="0" borderId="0" xfId="1" applyFont="1" applyBorder="1" applyAlignment="1" applyProtection="1">
      <alignment horizontal="center" vertical="center"/>
    </xf>
    <xf numFmtId="0" fontId="103" fillId="0" borderId="0" xfId="1" applyFont="1" applyBorder="1" applyProtection="1">
      <alignment vertical="center"/>
    </xf>
    <xf numFmtId="0" fontId="31" fillId="6" borderId="11" xfId="1" applyFont="1" applyFill="1" applyBorder="1" applyAlignment="1" applyProtection="1">
      <alignment vertical="center"/>
    </xf>
    <xf numFmtId="0" fontId="70" fillId="0" borderId="0" xfId="0" applyFont="1" applyAlignment="1">
      <alignment horizontal="left" vertical="center" wrapText="1"/>
    </xf>
    <xf numFmtId="0" fontId="71" fillId="0" borderId="99" xfId="0" applyFont="1" applyBorder="1" applyAlignment="1">
      <alignment horizontal="center" vertical="center"/>
    </xf>
    <xf numFmtId="0" fontId="57" fillId="0" borderId="98" xfId="0" applyFont="1" applyBorder="1" applyAlignment="1">
      <alignment horizontal="center" vertical="center"/>
    </xf>
    <xf numFmtId="0" fontId="57" fillId="0" borderId="97" xfId="0" applyFont="1" applyBorder="1" applyAlignment="1">
      <alignment horizontal="center" vertical="center"/>
    </xf>
    <xf numFmtId="0" fontId="57" fillId="0" borderId="96" xfId="0" applyFont="1" applyBorder="1" applyAlignment="1">
      <alignment horizontal="center" vertical="center"/>
    </xf>
    <xf numFmtId="0" fontId="57" fillId="0" borderId="0" xfId="0" applyFont="1" applyBorder="1" applyAlignment="1">
      <alignment horizontal="center" vertical="center"/>
    </xf>
    <xf numFmtId="0" fontId="57" fillId="0" borderId="95" xfId="0" applyFont="1" applyBorder="1" applyAlignment="1">
      <alignment horizontal="center" vertical="center"/>
    </xf>
    <xf numFmtId="0" fontId="57" fillId="0" borderId="94" xfId="0" applyFont="1" applyBorder="1" applyAlignment="1">
      <alignment horizontal="center" vertical="center"/>
    </xf>
    <xf numFmtId="0" fontId="57" fillId="0" borderId="93" xfId="0" applyFont="1" applyBorder="1" applyAlignment="1">
      <alignment horizontal="center" vertical="center"/>
    </xf>
    <xf numFmtId="0" fontId="57" fillId="0" borderId="92" xfId="0" applyFont="1" applyBorder="1" applyAlignment="1">
      <alignment horizontal="center" vertical="center"/>
    </xf>
    <xf numFmtId="0" fontId="54" fillId="0" borderId="29" xfId="0" applyFont="1" applyBorder="1" applyAlignment="1">
      <alignment horizontal="center" vertical="center" shrinkToFit="1"/>
    </xf>
    <xf numFmtId="0" fontId="54" fillId="0" borderId="24" xfId="0" applyFont="1" applyBorder="1" applyAlignment="1">
      <alignment horizontal="center" vertical="center" shrinkToFit="1"/>
    </xf>
    <xf numFmtId="0" fontId="54" fillId="0" borderId="25" xfId="0" applyFont="1" applyBorder="1" applyAlignment="1">
      <alignment horizontal="center" vertical="center" shrinkToFit="1"/>
    </xf>
    <xf numFmtId="0" fontId="54" fillId="0" borderId="34"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26" xfId="0" applyFont="1" applyBorder="1" applyAlignment="1">
      <alignment horizontal="center" vertical="center" shrinkToFit="1"/>
    </xf>
    <xf numFmtId="0" fontId="54" fillId="0" borderId="31" xfId="0" applyFont="1" applyBorder="1" applyAlignment="1">
      <alignment horizontal="center" vertical="center" shrinkToFit="1"/>
    </xf>
    <xf numFmtId="0" fontId="54" fillId="0" borderId="20" xfId="0" applyFont="1" applyBorder="1" applyAlignment="1">
      <alignment horizontal="center" vertical="center" shrinkToFit="1"/>
    </xf>
    <xf numFmtId="0" fontId="54" fillId="0" borderId="27" xfId="0" applyFont="1" applyBorder="1" applyAlignment="1">
      <alignment horizontal="center" vertical="center" shrinkToFit="1"/>
    </xf>
    <xf numFmtId="0" fontId="54" fillId="0" borderId="29"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31" xfId="0" applyFont="1" applyBorder="1" applyAlignment="1">
      <alignment horizontal="center" vertical="center"/>
    </xf>
    <xf numFmtId="0" fontId="55" fillId="0" borderId="20" xfId="0" applyFont="1" applyBorder="1" applyAlignment="1">
      <alignment horizontal="center" vertical="center"/>
    </xf>
    <xf numFmtId="0" fontId="55" fillId="0" borderId="27" xfId="0" applyFont="1" applyBorder="1" applyAlignment="1">
      <alignment horizontal="center" vertical="center"/>
    </xf>
    <xf numFmtId="0" fontId="49" fillId="0" borderId="29" xfId="0" applyFont="1" applyBorder="1" applyAlignment="1">
      <alignment horizontal="center" vertical="center" shrinkToFit="1"/>
    </xf>
    <xf numFmtId="0" fontId="49" fillId="0" borderId="24" xfId="0" applyFont="1" applyBorder="1" applyAlignment="1">
      <alignment horizontal="center" vertical="center" shrinkToFit="1"/>
    </xf>
    <xf numFmtId="0" fontId="49" fillId="0" borderId="31" xfId="0" applyFont="1" applyBorder="1" applyAlignment="1">
      <alignment horizontal="center" vertical="center" shrinkToFit="1"/>
    </xf>
    <xf numFmtId="0" fontId="49" fillId="0" borderId="20" xfId="0" applyFont="1" applyBorder="1" applyAlignment="1">
      <alignment horizontal="center" vertical="center" shrinkToFit="1"/>
    </xf>
    <xf numFmtId="0" fontId="48" fillId="0" borderId="24" xfId="0" applyFont="1" applyBorder="1" applyAlignment="1">
      <alignment horizontal="center" vertical="center" shrinkToFit="1"/>
    </xf>
    <xf numFmtId="0" fontId="48" fillId="0" borderId="25"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27" xfId="0" applyFont="1" applyBorder="1" applyAlignment="1">
      <alignment horizontal="center" vertical="center" shrinkToFit="1"/>
    </xf>
    <xf numFmtId="0" fontId="69" fillId="0" borderId="0" xfId="0" applyFont="1" applyAlignment="1">
      <alignment horizontal="left" vertical="center"/>
    </xf>
    <xf numFmtId="0" fontId="55" fillId="0" borderId="29"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55" fillId="0" borderId="26" xfId="0" applyFont="1" applyBorder="1" applyAlignment="1">
      <alignment horizontal="center" vertical="center"/>
    </xf>
    <xf numFmtId="0" fontId="54" fillId="0" borderId="29"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xf>
    <xf numFmtId="0" fontId="54" fillId="0" borderId="31" xfId="0" applyFont="1" applyBorder="1" applyAlignment="1">
      <alignment horizontal="center" vertical="center"/>
    </xf>
    <xf numFmtId="0" fontId="54" fillId="0" borderId="20" xfId="0" applyFont="1" applyBorder="1" applyAlignment="1">
      <alignment horizontal="center" vertical="center"/>
    </xf>
    <xf numFmtId="0" fontId="54" fillId="0" borderId="27" xfId="0" applyFont="1" applyBorder="1" applyAlignment="1">
      <alignment horizontal="center" vertical="center"/>
    </xf>
    <xf numFmtId="0" fontId="15" fillId="0" borderId="1" xfId="6" applyFont="1" applyBorder="1" applyAlignment="1">
      <alignment horizontal="left" vertical="center" wrapText="1"/>
    </xf>
    <xf numFmtId="0" fontId="49" fillId="0" borderId="29" xfId="6" applyFont="1" applyBorder="1" applyAlignment="1">
      <alignment horizontal="left" vertical="center" wrapText="1"/>
    </xf>
    <xf numFmtId="0" fontId="49" fillId="0" borderId="24" xfId="6" applyFont="1" applyBorder="1" applyAlignment="1">
      <alignment horizontal="left" vertical="center" wrapText="1"/>
    </xf>
    <xf numFmtId="0" fontId="49" fillId="0" borderId="25" xfId="6" applyFont="1" applyBorder="1" applyAlignment="1">
      <alignment horizontal="left" vertical="center" wrapText="1"/>
    </xf>
    <xf numFmtId="0" fontId="49" fillId="0" borderId="34" xfId="6" applyFont="1" applyBorder="1" applyAlignment="1">
      <alignment horizontal="left" vertical="center" wrapText="1"/>
    </xf>
    <xf numFmtId="0" fontId="49" fillId="0" borderId="0" xfId="6" applyFont="1" applyBorder="1" applyAlignment="1">
      <alignment horizontal="left" vertical="center" wrapText="1"/>
    </xf>
    <xf numFmtId="0" fontId="49" fillId="0" borderId="26" xfId="6" applyFont="1" applyBorder="1" applyAlignment="1">
      <alignment horizontal="left" vertical="center" wrapText="1"/>
    </xf>
    <xf numFmtId="0" fontId="49" fillId="0" borderId="31" xfId="6" applyFont="1" applyBorder="1" applyAlignment="1">
      <alignment horizontal="left" vertical="center" wrapText="1"/>
    </xf>
    <xf numFmtId="0" fontId="49" fillId="0" borderId="20" xfId="6" applyFont="1" applyBorder="1" applyAlignment="1">
      <alignment horizontal="left" vertical="center" wrapText="1"/>
    </xf>
    <xf numFmtId="0" fontId="49" fillId="0" borderId="27" xfId="6" applyFont="1" applyBorder="1" applyAlignment="1">
      <alignment horizontal="left" vertical="center" wrapText="1"/>
    </xf>
    <xf numFmtId="0" fontId="48" fillId="2" borderId="29" xfId="6" applyFont="1" applyFill="1" applyBorder="1" applyAlignment="1" applyProtection="1">
      <alignment horizontal="center" vertical="center"/>
      <protection locked="0"/>
    </xf>
    <xf numFmtId="0" fontId="48" fillId="2" borderId="24" xfId="6" applyFont="1" applyFill="1" applyBorder="1" applyAlignment="1" applyProtection="1">
      <alignment horizontal="center" vertical="center"/>
      <protection locked="0"/>
    </xf>
    <xf numFmtId="0" fontId="48" fillId="2" borderId="25" xfId="6" applyFont="1" applyFill="1" applyBorder="1" applyAlignment="1" applyProtection="1">
      <alignment horizontal="center" vertical="center"/>
      <protection locked="0"/>
    </xf>
    <xf numFmtId="0" fontId="48" fillId="2" borderId="34" xfId="6" applyFont="1" applyFill="1" applyBorder="1" applyAlignment="1" applyProtection="1">
      <alignment horizontal="center" vertical="center"/>
      <protection locked="0"/>
    </xf>
    <xf numFmtId="0" fontId="48" fillId="2" borderId="0" xfId="6" applyFont="1" applyFill="1" applyBorder="1" applyAlignment="1" applyProtection="1">
      <alignment horizontal="center" vertical="center"/>
      <protection locked="0"/>
    </xf>
    <xf numFmtId="0" fontId="48" fillId="2" borderId="26" xfId="6" applyFont="1" applyFill="1" applyBorder="1" applyAlignment="1" applyProtection="1">
      <alignment horizontal="center" vertical="center"/>
      <protection locked="0"/>
    </xf>
    <xf numFmtId="0" fontId="15" fillId="0" borderId="1" xfId="0" applyFont="1" applyBorder="1" applyAlignment="1">
      <alignment horizontal="left" vertical="center" wrapText="1"/>
    </xf>
    <xf numFmtId="0" fontId="51" fillId="0" borderId="34" xfId="0" applyFont="1" applyBorder="1" applyAlignment="1">
      <alignment horizontal="lef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31" xfId="0" applyFont="1" applyBorder="1" applyAlignment="1">
      <alignment horizontal="left" vertical="center"/>
    </xf>
    <xf numFmtId="0" fontId="51" fillId="0" borderId="20" xfId="0" applyFont="1" applyBorder="1" applyAlignment="1">
      <alignment horizontal="left" vertical="center"/>
    </xf>
    <xf numFmtId="0" fontId="51" fillId="0" borderId="27" xfId="0" applyFont="1" applyBorder="1" applyAlignment="1">
      <alignment horizontal="left" vertical="center"/>
    </xf>
    <xf numFmtId="0" fontId="15" fillId="0" borderId="1" xfId="0" applyFont="1" applyBorder="1" applyAlignment="1">
      <alignment horizontal="left" vertical="center"/>
    </xf>
    <xf numFmtId="0" fontId="51" fillId="0" borderId="29" xfId="0" applyFont="1" applyBorder="1" applyAlignment="1">
      <alignment horizontal="left" vertical="center" wrapText="1"/>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34" xfId="0" applyFont="1" applyBorder="1" applyAlignment="1">
      <alignment horizontal="left" vertical="center" wrapText="1"/>
    </xf>
    <xf numFmtId="0" fontId="48" fillId="2" borderId="31" xfId="6" applyFont="1" applyFill="1" applyBorder="1" applyAlignment="1" applyProtection="1">
      <alignment horizontal="center" vertical="center"/>
      <protection locked="0"/>
    </xf>
    <xf numFmtId="0" fontId="48" fillId="2" borderId="20" xfId="6" applyFont="1" applyFill="1" applyBorder="1" applyAlignment="1" applyProtection="1">
      <alignment horizontal="center" vertical="center"/>
      <protection locked="0"/>
    </xf>
    <xf numFmtId="0" fontId="48" fillId="2" borderId="27" xfId="6" applyFont="1" applyFill="1" applyBorder="1" applyAlignment="1" applyProtection="1">
      <alignment horizontal="center" vertical="center"/>
      <protection locked="0"/>
    </xf>
    <xf numFmtId="0" fontId="88" fillId="0" borderId="1" xfId="0" applyFont="1" applyBorder="1" applyAlignment="1">
      <alignment horizontal="left" vertical="center"/>
    </xf>
    <xf numFmtId="0" fontId="49" fillId="0" borderId="29" xfId="0" applyFont="1" applyBorder="1" applyAlignment="1">
      <alignment horizontal="left" vertical="center" wrapText="1"/>
    </xf>
    <xf numFmtId="0" fontId="49" fillId="0" borderId="24" xfId="0" applyFont="1" applyBorder="1" applyAlignment="1">
      <alignment horizontal="left" vertical="center"/>
    </xf>
    <xf numFmtId="0" fontId="49" fillId="0" borderId="25" xfId="0" applyFont="1" applyBorder="1" applyAlignment="1">
      <alignment horizontal="left" vertical="center"/>
    </xf>
    <xf numFmtId="0" fontId="49" fillId="0" borderId="34" xfId="0" applyFont="1" applyBorder="1" applyAlignment="1">
      <alignment horizontal="left" vertical="center"/>
    </xf>
    <xf numFmtId="0" fontId="49" fillId="0" borderId="0" xfId="0" applyFont="1" applyBorder="1" applyAlignment="1">
      <alignment horizontal="left" vertical="center"/>
    </xf>
    <xf numFmtId="0" fontId="49" fillId="0" borderId="26" xfId="0" applyFont="1" applyBorder="1" applyAlignment="1">
      <alignment horizontal="left" vertical="center"/>
    </xf>
    <xf numFmtId="0" fontId="49" fillId="0" borderId="31" xfId="0" applyFont="1" applyBorder="1" applyAlignment="1">
      <alignment horizontal="left" vertical="center"/>
    </xf>
    <xf numFmtId="0" fontId="49" fillId="0" borderId="20" xfId="0" applyFont="1" applyBorder="1" applyAlignment="1">
      <alignment horizontal="left" vertical="center"/>
    </xf>
    <xf numFmtId="0" fontId="49" fillId="0" borderId="27" xfId="0" applyFont="1" applyBorder="1" applyAlignment="1">
      <alignment horizontal="left" vertical="center"/>
    </xf>
    <xf numFmtId="0" fontId="49" fillId="0" borderId="29" xfId="0" applyFont="1" applyBorder="1" applyAlignment="1">
      <alignment horizontal="left" vertical="center"/>
    </xf>
    <xf numFmtId="0" fontId="15" fillId="0" borderId="1" xfId="0" applyFont="1" applyBorder="1" applyAlignment="1">
      <alignment horizontal="left" vertical="center" shrinkToFi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0" xfId="0" applyFont="1" applyBorder="1" applyAlignment="1">
      <alignment horizontal="left" vertical="center" wrapText="1"/>
    </xf>
    <xf numFmtId="0" fontId="51" fillId="0" borderId="26" xfId="0" applyFont="1" applyBorder="1" applyAlignment="1">
      <alignment horizontal="left" vertical="center" wrapText="1"/>
    </xf>
    <xf numFmtId="0" fontId="51" fillId="0" borderId="24" xfId="6" applyFont="1" applyBorder="1" applyAlignment="1">
      <alignment horizontal="left" vertical="center"/>
    </xf>
    <xf numFmtId="0" fontId="51" fillId="0" borderId="25" xfId="6" applyFont="1" applyBorder="1" applyAlignment="1">
      <alignment horizontal="left" vertical="center"/>
    </xf>
    <xf numFmtId="0" fontId="49" fillId="0" borderId="34" xfId="6" applyFont="1" applyBorder="1" applyAlignment="1">
      <alignment horizontal="left" vertical="center"/>
    </xf>
    <xf numFmtId="0" fontId="51" fillId="0" borderId="0" xfId="6" applyFont="1" applyBorder="1" applyAlignment="1">
      <alignment horizontal="left" vertical="center"/>
    </xf>
    <xf numFmtId="0" fontId="51" fillId="0" borderId="26" xfId="6" applyFont="1" applyBorder="1" applyAlignment="1">
      <alignment horizontal="left" vertical="center"/>
    </xf>
    <xf numFmtId="0" fontId="51" fillId="0" borderId="31" xfId="6" applyFont="1" applyBorder="1" applyAlignment="1">
      <alignment horizontal="left" vertical="center"/>
    </xf>
    <xf numFmtId="0" fontId="51" fillId="0" borderId="20" xfId="6" applyFont="1" applyBorder="1" applyAlignment="1">
      <alignment horizontal="left" vertical="center"/>
    </xf>
    <xf numFmtId="0" fontId="51" fillId="0" borderId="27" xfId="6" applyFont="1" applyBorder="1" applyAlignment="1">
      <alignment horizontal="left" vertical="center"/>
    </xf>
    <xf numFmtId="0" fontId="49" fillId="0" borderId="29" xfId="6" applyFont="1" applyBorder="1" applyAlignment="1">
      <alignment horizontal="left" vertical="center"/>
    </xf>
    <xf numFmtId="0" fontId="15" fillId="0" borderId="208" xfId="0" applyFont="1" applyBorder="1" applyAlignment="1">
      <alignment horizontal="left" vertical="center" wrapText="1"/>
    </xf>
    <xf numFmtId="0" fontId="15" fillId="0" borderId="209" xfId="0" applyFont="1" applyBorder="1" applyAlignment="1">
      <alignment horizontal="left" vertical="center"/>
    </xf>
    <xf numFmtId="0" fontId="51" fillId="0" borderId="185" xfId="6" applyFont="1" applyBorder="1" applyAlignment="1">
      <alignment horizontal="left" vertical="center" wrapText="1"/>
    </xf>
    <xf numFmtId="0" fontId="51" fillId="0" borderId="186" xfId="6" applyFont="1" applyBorder="1" applyAlignment="1">
      <alignment horizontal="left" vertical="center" wrapText="1"/>
    </xf>
    <xf numFmtId="0" fontId="51" fillId="0" borderId="187" xfId="6" applyFont="1" applyBorder="1" applyAlignment="1">
      <alignment horizontal="left" vertical="center" wrapText="1"/>
    </xf>
    <xf numFmtId="0" fontId="15" fillId="0" borderId="4" xfId="0" applyFont="1" applyBorder="1" applyAlignment="1">
      <alignment horizontal="left" vertical="center" wrapText="1"/>
    </xf>
    <xf numFmtId="0" fontId="66" fillId="0" borderId="29" xfId="0" applyFont="1" applyBorder="1" applyAlignment="1">
      <alignment horizontal="left" vertical="center" wrapText="1"/>
    </xf>
    <xf numFmtId="0" fontId="66" fillId="0" borderId="24" xfId="0" applyFont="1" applyBorder="1" applyAlignment="1">
      <alignment horizontal="left" vertical="center" wrapText="1"/>
    </xf>
    <xf numFmtId="0" fontId="66" fillId="0" borderId="25" xfId="0" applyFont="1" applyBorder="1" applyAlignment="1">
      <alignment horizontal="left" vertical="center" wrapText="1"/>
    </xf>
    <xf numFmtId="0" fontId="66" fillId="0" borderId="34" xfId="0" applyFont="1" applyBorder="1" applyAlignment="1">
      <alignment horizontal="left" vertical="center" wrapText="1"/>
    </xf>
    <xf numFmtId="0" fontId="66" fillId="0" borderId="0" xfId="0" applyFont="1" applyBorder="1" applyAlignment="1">
      <alignment horizontal="left" vertical="center" wrapText="1"/>
    </xf>
    <xf numFmtId="0" fontId="66" fillId="0" borderId="26" xfId="0" applyFont="1" applyBorder="1" applyAlignment="1">
      <alignment horizontal="left" vertical="center" wrapText="1"/>
    </xf>
    <xf numFmtId="0" fontId="66" fillId="0" borderId="31" xfId="0" applyFont="1" applyBorder="1" applyAlignment="1">
      <alignment horizontal="left" vertical="center" wrapText="1"/>
    </xf>
    <xf numFmtId="0" fontId="66" fillId="0" borderId="20" xfId="0" applyFont="1" applyBorder="1" applyAlignment="1">
      <alignment horizontal="left" vertical="center" wrapText="1"/>
    </xf>
    <xf numFmtId="0" fontId="66" fillId="0" borderId="27" xfId="0" applyFont="1" applyBorder="1" applyAlignment="1">
      <alignment horizontal="left" vertical="center" wrapText="1"/>
    </xf>
    <xf numFmtId="0" fontId="48" fillId="2" borderId="29" xfId="0" applyFont="1" applyFill="1" applyBorder="1" applyAlignment="1" applyProtection="1">
      <alignment horizontal="center" vertical="center"/>
      <protection locked="0"/>
    </xf>
    <xf numFmtId="0" fontId="48" fillId="2" borderId="24" xfId="0" applyFont="1" applyFill="1" applyBorder="1" applyAlignment="1" applyProtection="1">
      <alignment horizontal="center" vertical="center"/>
      <protection locked="0"/>
    </xf>
    <xf numFmtId="0" fontId="48" fillId="2" borderId="25" xfId="0" applyFont="1" applyFill="1" applyBorder="1" applyAlignment="1" applyProtection="1">
      <alignment horizontal="center" vertical="center"/>
      <protection locked="0"/>
    </xf>
    <xf numFmtId="0" fontId="48" fillId="2" borderId="34"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vertical="center"/>
      <protection locked="0"/>
    </xf>
    <xf numFmtId="0" fontId="48" fillId="2" borderId="26" xfId="0" applyFont="1" applyFill="1" applyBorder="1" applyAlignment="1" applyProtection="1">
      <alignment horizontal="center" vertical="center"/>
      <protection locked="0"/>
    </xf>
    <xf numFmtId="0" fontId="48" fillId="2" borderId="31"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27" xfId="0" applyFont="1" applyFill="1" applyBorder="1" applyAlignment="1" applyProtection="1">
      <alignment horizontal="center" vertical="center"/>
      <protection locked="0"/>
    </xf>
    <xf numFmtId="0" fontId="51" fillId="0" borderId="29" xfId="0" applyFont="1" applyBorder="1" applyAlignment="1">
      <alignment horizontal="left" vertical="center"/>
    </xf>
    <xf numFmtId="0" fontId="49" fillId="0" borderId="24" xfId="0" applyFont="1" applyBorder="1" applyAlignment="1">
      <alignment horizontal="left" vertical="center" wrapText="1"/>
    </xf>
    <xf numFmtId="0" fontId="49" fillId="0" borderId="25" xfId="0" applyFont="1" applyBorder="1" applyAlignment="1">
      <alignment horizontal="left" vertical="center" wrapText="1"/>
    </xf>
    <xf numFmtId="0" fontId="49" fillId="0" borderId="34" xfId="0" applyFont="1" applyBorder="1" applyAlignment="1">
      <alignment horizontal="left" vertical="center" wrapText="1"/>
    </xf>
    <xf numFmtId="0" fontId="49" fillId="0" borderId="0" xfId="0" applyFont="1" applyBorder="1" applyAlignment="1">
      <alignment horizontal="left" vertical="center" wrapText="1"/>
    </xf>
    <xf numFmtId="0" fontId="49" fillId="0" borderId="26" xfId="0" applyFont="1" applyBorder="1" applyAlignment="1">
      <alignment horizontal="left" vertical="center" wrapText="1"/>
    </xf>
    <xf numFmtId="0" fontId="49" fillId="0" borderId="31" xfId="0" applyFont="1" applyBorder="1" applyAlignment="1">
      <alignment horizontal="left" vertical="center" wrapText="1"/>
    </xf>
    <xf numFmtId="0" fontId="49" fillId="0" borderId="20" xfId="0" applyFont="1" applyBorder="1" applyAlignment="1">
      <alignment horizontal="left" vertical="center" wrapText="1"/>
    </xf>
    <xf numFmtId="0" fontId="49" fillId="0" borderId="27" xfId="0" applyFont="1" applyBorder="1" applyAlignment="1">
      <alignment horizontal="left" vertical="center" wrapText="1"/>
    </xf>
    <xf numFmtId="0" fontId="48" fillId="2" borderId="2" xfId="0" applyFont="1" applyFill="1" applyBorder="1" applyAlignment="1" applyProtection="1">
      <alignment horizontal="center" vertical="center"/>
      <protection locked="0"/>
    </xf>
    <xf numFmtId="0" fontId="48" fillId="2" borderId="3" xfId="0" applyFont="1" applyFill="1" applyBorder="1" applyAlignment="1" applyProtection="1">
      <alignment horizontal="center" vertical="center"/>
      <protection locked="0"/>
    </xf>
    <xf numFmtId="0" fontId="48" fillId="2" borderId="4" xfId="0" applyFont="1" applyFill="1" applyBorder="1" applyAlignment="1" applyProtection="1">
      <alignment horizontal="center" vertical="center"/>
      <protection locked="0"/>
    </xf>
    <xf numFmtId="0" fontId="52" fillId="0" borderId="4" xfId="0" applyFont="1" applyBorder="1" applyAlignment="1">
      <alignment horizontal="left" vertical="center"/>
    </xf>
    <xf numFmtId="0" fontId="52" fillId="0" borderId="1" xfId="0" applyFont="1" applyBorder="1" applyAlignment="1">
      <alignment horizontal="left" vertical="center"/>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4" xfId="0" applyFont="1" applyBorder="1" applyAlignment="1">
      <alignment horizontal="left" vertical="center" wrapText="1"/>
    </xf>
    <xf numFmtId="0" fontId="15" fillId="0" borderId="4" xfId="0" applyFont="1" applyBorder="1" applyAlignment="1">
      <alignment horizontal="left" vertical="center"/>
    </xf>
    <xf numFmtId="0" fontId="70" fillId="0" borderId="0" xfId="6" applyFont="1" applyAlignment="1">
      <alignment horizontal="left" vertical="center" wrapText="1"/>
    </xf>
    <xf numFmtId="0" fontId="53" fillId="0" borderId="190" xfId="0" applyFont="1" applyBorder="1" applyAlignment="1">
      <alignment horizontal="center" vertical="center" textRotation="255"/>
    </xf>
    <xf numFmtId="0" fontId="53" fillId="0" borderId="191" xfId="0" applyFont="1" applyBorder="1" applyAlignment="1">
      <alignment horizontal="center" vertical="center" textRotation="255"/>
    </xf>
    <xf numFmtId="0" fontId="53" fillId="0" borderId="192" xfId="0" applyFont="1" applyBorder="1" applyAlignment="1">
      <alignment horizontal="center" vertical="center" textRotation="255"/>
    </xf>
    <xf numFmtId="0" fontId="53" fillId="0" borderId="4" xfId="0" applyFont="1" applyBorder="1" applyAlignment="1">
      <alignment horizontal="center" vertical="center" textRotation="255"/>
    </xf>
    <xf numFmtId="0" fontId="51" fillId="0" borderId="2" xfId="0" applyFont="1" applyBorder="1" applyAlignment="1">
      <alignment horizontal="left" vertical="center" wrapText="1"/>
    </xf>
    <xf numFmtId="0" fontId="51" fillId="0" borderId="3" xfId="0" applyFont="1" applyBorder="1" applyAlignment="1">
      <alignment horizontal="left" vertical="center"/>
    </xf>
    <xf numFmtId="0" fontId="51" fillId="0" borderId="4" xfId="0" applyFont="1" applyBorder="1" applyAlignment="1">
      <alignment horizontal="left" vertical="center"/>
    </xf>
    <xf numFmtId="0" fontId="111" fillId="2" borderId="2" xfId="0" applyFont="1" applyFill="1" applyBorder="1" applyAlignment="1" applyProtection="1">
      <alignment horizontal="center" vertical="center"/>
      <protection locked="0"/>
    </xf>
    <xf numFmtId="0" fontId="111" fillId="2" borderId="3" xfId="0" applyFont="1" applyFill="1" applyBorder="1" applyAlignment="1" applyProtection="1">
      <alignment horizontal="center" vertical="center"/>
      <protection locked="0"/>
    </xf>
    <xf numFmtId="0" fontId="111" fillId="2" borderId="4" xfId="0" applyFont="1" applyFill="1" applyBorder="1" applyAlignment="1" applyProtection="1">
      <alignment horizontal="center" vertical="center"/>
      <protection locked="0"/>
    </xf>
    <xf numFmtId="0" fontId="50" fillId="0" borderId="34" xfId="0" applyFont="1" applyBorder="1" applyAlignment="1">
      <alignment horizontal="left" vertical="center" wrapText="1"/>
    </xf>
    <xf numFmtId="0" fontId="50" fillId="0" borderId="0" xfId="0" applyFont="1" applyBorder="1" applyAlignment="1">
      <alignment horizontal="left" vertical="center" wrapText="1"/>
    </xf>
    <xf numFmtId="0" fontId="50" fillId="0" borderId="26" xfId="0" applyFont="1" applyBorder="1" applyAlignment="1">
      <alignment horizontal="left" vertical="center" wrapText="1"/>
    </xf>
    <xf numFmtId="0" fontId="49" fillId="0" borderId="0" xfId="0" applyFont="1" applyAlignment="1">
      <alignment horizontal="left" vertical="center" wrapText="1"/>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0" fillId="0" borderId="4" xfId="0" applyFont="1" applyBorder="1" applyAlignment="1">
      <alignment horizontal="left" vertical="center"/>
    </xf>
    <xf numFmtId="0" fontId="51" fillId="0" borderId="3" xfId="0" applyFont="1" applyBorder="1" applyAlignment="1">
      <alignment horizontal="left" vertical="center" wrapText="1"/>
    </xf>
    <xf numFmtId="0" fontId="9" fillId="0" borderId="20" xfId="0" applyFont="1" applyFill="1" applyBorder="1" applyAlignment="1" applyProtection="1">
      <alignment vertical="center" wrapText="1"/>
    </xf>
    <xf numFmtId="0" fontId="97" fillId="0" borderId="107" xfId="4" applyFont="1" applyFill="1" applyBorder="1" applyAlignment="1" applyProtection="1">
      <alignment horizontal="left" vertical="center" wrapText="1" shrinkToFit="1"/>
    </xf>
    <xf numFmtId="0" fontId="89" fillId="0" borderId="108" xfId="4" applyFont="1" applyFill="1" applyBorder="1" applyAlignment="1" applyProtection="1">
      <alignment horizontal="left" vertical="center" wrapText="1" shrinkToFit="1"/>
    </xf>
    <xf numFmtId="0" fontId="89" fillId="0" borderId="109" xfId="4" applyFont="1" applyFill="1" applyBorder="1" applyAlignment="1" applyProtection="1">
      <alignment horizontal="left" vertical="center" wrapText="1" shrinkToFit="1"/>
    </xf>
    <xf numFmtId="0" fontId="89" fillId="0" borderId="162" xfId="4" applyFont="1" applyFill="1" applyBorder="1" applyAlignment="1" applyProtection="1">
      <alignment horizontal="left" vertical="center" wrapText="1" shrinkToFit="1"/>
    </xf>
    <xf numFmtId="0" fontId="89" fillId="0" borderId="37" xfId="4" applyFont="1" applyFill="1" applyBorder="1" applyAlignment="1" applyProtection="1">
      <alignment horizontal="left" vertical="center" wrapText="1" shrinkToFit="1"/>
    </xf>
    <xf numFmtId="0" fontId="89" fillId="0" borderId="100" xfId="4" applyFont="1" applyFill="1" applyBorder="1" applyAlignment="1" applyProtection="1">
      <alignment horizontal="left" vertical="center" wrapText="1" shrinkToFit="1"/>
    </xf>
    <xf numFmtId="0" fontId="104" fillId="0" borderId="29" xfId="0" applyFont="1" applyFill="1" applyBorder="1" applyAlignment="1" applyProtection="1">
      <alignment horizontal="left" vertical="center" wrapText="1" shrinkToFit="1"/>
    </xf>
    <xf numFmtId="0" fontId="104" fillId="0" borderId="24" xfId="0" applyFont="1" applyFill="1" applyBorder="1" applyAlignment="1" applyProtection="1">
      <alignment horizontal="left" vertical="center" shrinkToFit="1"/>
    </xf>
    <xf numFmtId="0" fontId="104" fillId="0" borderId="25" xfId="0" applyFont="1" applyFill="1" applyBorder="1" applyAlignment="1" applyProtection="1">
      <alignment horizontal="left" vertical="center" shrinkToFit="1"/>
    </xf>
    <xf numFmtId="0" fontId="98" fillId="0" borderId="2" xfId="0" applyFont="1" applyFill="1" applyBorder="1" applyAlignment="1" applyProtection="1">
      <alignment horizontal="center" vertical="center" wrapText="1" shrinkToFit="1"/>
    </xf>
    <xf numFmtId="0" fontId="98" fillId="0" borderId="3" xfId="0" applyFont="1" applyFill="1" applyBorder="1" applyAlignment="1" applyProtection="1">
      <alignment horizontal="center" vertical="center" wrapText="1" shrinkToFit="1"/>
    </xf>
    <xf numFmtId="0" fontId="87" fillId="9" borderId="3" xfId="0" applyFont="1" applyFill="1" applyBorder="1" applyAlignment="1" applyProtection="1">
      <alignment horizontal="center" vertical="center" wrapText="1" shrinkToFit="1"/>
      <protection locked="0"/>
    </xf>
    <xf numFmtId="0" fontId="98" fillId="0" borderId="34" xfId="0" applyFont="1" applyFill="1" applyBorder="1" applyAlignment="1" applyProtection="1">
      <alignment horizontal="left" vertical="center" wrapText="1" shrinkToFit="1"/>
    </xf>
    <xf numFmtId="0" fontId="87" fillId="0" borderId="0" xfId="0" applyFont="1" applyFill="1" applyBorder="1" applyAlignment="1" applyProtection="1">
      <alignment horizontal="left" vertical="center" wrapText="1" shrinkToFit="1"/>
    </xf>
    <xf numFmtId="0" fontId="87" fillId="0" borderId="26" xfId="0" applyFont="1" applyFill="1" applyBorder="1" applyAlignment="1" applyProtection="1">
      <alignment horizontal="left" vertical="center" wrapText="1" shrinkToFit="1"/>
    </xf>
    <xf numFmtId="0" fontId="89" fillId="4" borderId="29" xfId="4" applyFont="1" applyFill="1" applyBorder="1" applyAlignment="1" applyProtection="1">
      <alignment horizontal="center" vertical="center" wrapText="1" shrinkToFit="1"/>
    </xf>
    <xf numFmtId="0" fontId="89" fillId="4" borderId="24" xfId="4" applyFont="1" applyFill="1" applyBorder="1" applyAlignment="1" applyProtection="1">
      <alignment horizontal="center" vertical="center" wrapText="1" shrinkToFit="1"/>
    </xf>
    <xf numFmtId="0" fontId="89" fillId="4" borderId="25" xfId="4" applyFont="1" applyFill="1" applyBorder="1" applyAlignment="1" applyProtection="1">
      <alignment horizontal="center" vertical="center" wrapText="1" shrinkToFit="1"/>
    </xf>
    <xf numFmtId="0" fontId="89" fillId="4" borderId="34" xfId="4" applyFont="1" applyFill="1" applyBorder="1" applyAlignment="1" applyProtection="1">
      <alignment horizontal="center" vertical="center" wrapText="1" shrinkToFit="1"/>
    </xf>
    <xf numFmtId="0" fontId="89" fillId="4" borderId="0" xfId="4" applyFont="1" applyFill="1" applyBorder="1" applyAlignment="1" applyProtection="1">
      <alignment horizontal="center" vertical="center" wrapText="1" shrinkToFit="1"/>
    </xf>
    <xf numFmtId="0" fontId="89" fillId="4" borderId="26" xfId="4" applyFont="1" applyFill="1" applyBorder="1" applyAlignment="1" applyProtection="1">
      <alignment horizontal="center" vertical="center" wrapText="1" shrinkToFit="1"/>
    </xf>
    <xf numFmtId="0" fontId="89" fillId="4" borderId="31" xfId="4" applyFont="1" applyFill="1" applyBorder="1" applyAlignment="1" applyProtection="1">
      <alignment horizontal="center" vertical="center" wrapText="1" shrinkToFit="1"/>
    </xf>
    <xf numFmtId="0" fontId="89" fillId="4" borderId="20" xfId="4" applyFont="1" applyFill="1" applyBorder="1" applyAlignment="1" applyProtection="1">
      <alignment horizontal="center" vertical="center" wrapText="1" shrinkToFit="1"/>
    </xf>
    <xf numFmtId="0" fontId="89" fillId="4" borderId="27" xfId="4" applyFont="1" applyFill="1" applyBorder="1" applyAlignment="1" applyProtection="1">
      <alignment horizontal="center" vertical="center" wrapText="1" shrinkToFit="1"/>
    </xf>
    <xf numFmtId="0" fontId="128" fillId="0" borderId="34" xfId="0" applyFont="1" applyFill="1" applyBorder="1" applyAlignment="1" applyProtection="1">
      <alignment horizontal="left" vertical="center" wrapText="1" shrinkToFit="1"/>
    </xf>
    <xf numFmtId="0" fontId="128" fillId="0" borderId="0" xfId="0" applyFont="1" applyFill="1" applyBorder="1" applyAlignment="1" applyProtection="1">
      <alignment horizontal="left" vertical="center" wrapText="1" shrinkToFit="1"/>
    </xf>
    <xf numFmtId="0" fontId="128" fillId="0" borderId="26" xfId="0" applyFont="1" applyFill="1" applyBorder="1" applyAlignment="1" applyProtection="1">
      <alignment horizontal="left" vertical="center" wrapText="1" shrinkToFit="1"/>
    </xf>
    <xf numFmtId="0" fontId="87" fillId="2" borderId="5" xfId="0" applyFont="1" applyFill="1" applyBorder="1" applyAlignment="1" applyProtection="1">
      <alignment horizontal="center" vertical="center" shrinkToFit="1"/>
      <protection locked="0"/>
    </xf>
    <xf numFmtId="0" fontId="87" fillId="2" borderId="7" xfId="0" applyFont="1" applyFill="1" applyBorder="1" applyAlignment="1" applyProtection="1">
      <alignment horizontal="center" vertical="center" shrinkToFit="1"/>
      <protection locked="0"/>
    </xf>
    <xf numFmtId="0" fontId="87" fillId="0" borderId="47" xfId="0" applyFont="1" applyFill="1" applyBorder="1" applyAlignment="1" applyProtection="1">
      <alignment horizontal="left" vertical="center" wrapText="1" shrinkToFit="1"/>
    </xf>
    <xf numFmtId="0" fontId="87" fillId="0" borderId="6" xfId="0" applyFont="1" applyFill="1" applyBorder="1" applyAlignment="1" applyProtection="1">
      <alignment horizontal="left" vertical="center" wrapText="1" shrinkToFit="1"/>
    </xf>
    <xf numFmtId="0" fontId="3" fillId="0" borderId="1" xfId="0" applyFont="1" applyFill="1" applyBorder="1" applyAlignment="1" applyProtection="1">
      <alignment horizontal="center" vertical="center" wrapText="1" shrinkToFit="1"/>
    </xf>
    <xf numFmtId="0" fontId="96" fillId="0" borderId="3" xfId="0" applyFont="1" applyFill="1" applyBorder="1" applyAlignment="1" applyProtection="1">
      <alignment horizontal="left" vertical="center" wrapText="1" shrinkToFit="1"/>
    </xf>
    <xf numFmtId="0" fontId="96" fillId="0" borderId="4" xfId="0" applyFont="1" applyFill="1" applyBorder="1" applyAlignment="1" applyProtection="1">
      <alignment horizontal="left" vertical="center" wrapText="1" shrinkToFit="1"/>
    </xf>
    <xf numFmtId="41" fontId="96" fillId="9" borderId="3" xfId="0" applyNumberFormat="1" applyFont="1" applyFill="1" applyBorder="1" applyAlignment="1" applyProtection="1">
      <alignment horizontal="center" vertical="center" wrapText="1" shrinkToFit="1"/>
      <protection locked="0"/>
    </xf>
    <xf numFmtId="0" fontId="96" fillId="0" borderId="2" xfId="0" applyFont="1" applyFill="1" applyBorder="1" applyAlignment="1" applyProtection="1">
      <alignment horizontal="left" vertical="center" wrapText="1" shrinkToFit="1"/>
    </xf>
    <xf numFmtId="0" fontId="3" fillId="2" borderId="1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1" xfId="0" applyFont="1" applyFill="1" applyBorder="1" applyAlignment="1" applyProtection="1">
      <alignment horizontal="left" vertical="center" wrapText="1" shrinkToFit="1"/>
    </xf>
    <xf numFmtId="0" fontId="4" fillId="0" borderId="41" xfId="0" applyFont="1" applyFill="1" applyBorder="1" applyAlignment="1" applyProtection="1">
      <alignment horizontal="left" vertical="center" wrapText="1" shrinkToFit="1"/>
    </xf>
    <xf numFmtId="0" fontId="9" fillId="0" borderId="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9" fillId="0" borderId="24" xfId="0" applyFont="1" applyFill="1" applyBorder="1" applyAlignment="1" applyProtection="1">
      <alignment horizontal="left" vertical="center" shrinkToFit="1"/>
    </xf>
    <xf numFmtId="0" fontId="5"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5" fillId="0" borderId="103" xfId="0" applyFont="1" applyFill="1" applyBorder="1" applyAlignment="1" applyProtection="1">
      <alignment horizontal="center" vertical="center" shrinkToFit="1"/>
    </xf>
    <xf numFmtId="0" fontId="3" fillId="9" borderId="104" xfId="0" applyFont="1" applyFill="1" applyBorder="1" applyAlignment="1" applyProtection="1">
      <alignment horizontal="left" vertical="center" wrapText="1" shrinkToFit="1"/>
      <protection locked="0"/>
    </xf>
    <xf numFmtId="0" fontId="3" fillId="0" borderId="105" xfId="0" applyFont="1" applyFill="1" applyBorder="1" applyAlignment="1" applyProtection="1">
      <alignment horizontal="center" vertical="center" wrapText="1" shrinkToFit="1"/>
    </xf>
    <xf numFmtId="0" fontId="3" fillId="0" borderId="105" xfId="0" applyFont="1" applyFill="1" applyBorder="1" applyAlignment="1" applyProtection="1">
      <alignment horizontal="center" vertical="center" shrinkToFit="1"/>
    </xf>
    <xf numFmtId="0" fontId="73" fillId="9" borderId="105" xfId="4"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wrapText="1" shrinkToFit="1"/>
    </xf>
    <xf numFmtId="0" fontId="3" fillId="0" borderId="2"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49" fontId="73" fillId="9" borderId="2" xfId="4" applyNumberFormat="1" applyFont="1" applyFill="1" applyBorder="1" applyAlignment="1" applyProtection="1">
      <alignment horizontal="left" vertical="center" shrinkToFit="1"/>
      <protection locked="0"/>
    </xf>
    <xf numFmtId="49" fontId="73" fillId="9" borderId="3" xfId="4" applyNumberFormat="1" applyFont="1" applyFill="1" applyBorder="1" applyAlignment="1" applyProtection="1">
      <alignment horizontal="left" vertical="center" shrinkToFit="1"/>
      <protection locked="0"/>
    </xf>
    <xf numFmtId="49" fontId="73" fillId="9" borderId="4" xfId="4" applyNumberFormat="1" applyFont="1" applyFill="1" applyBorder="1" applyAlignment="1" applyProtection="1">
      <alignment horizontal="left" vertical="center" shrinkToFit="1"/>
      <protection locked="0"/>
    </xf>
    <xf numFmtId="0" fontId="3" fillId="0" borderId="2" xfId="0" applyFont="1" applyFill="1" applyBorder="1" applyAlignment="1" applyProtection="1">
      <alignment horizontal="center" vertical="center" shrinkToFit="1"/>
    </xf>
    <xf numFmtId="0" fontId="73" fillId="9" borderId="2" xfId="4" applyFont="1" applyFill="1" applyBorder="1" applyAlignment="1" applyProtection="1">
      <alignment horizontal="left" vertical="center" wrapText="1" shrinkToFit="1"/>
      <protection locked="0"/>
    </xf>
    <xf numFmtId="0" fontId="73" fillId="9" borderId="3" xfId="4" applyFont="1" applyFill="1" applyBorder="1" applyAlignment="1" applyProtection="1">
      <alignment horizontal="left" vertical="center" wrapText="1" shrinkToFit="1"/>
      <protection locked="0"/>
    </xf>
    <xf numFmtId="0" fontId="73" fillId="9" borderId="4" xfId="4" applyFont="1" applyFill="1" applyBorder="1" applyAlignment="1" applyProtection="1">
      <alignment horizontal="left" vertical="center" wrapText="1" shrinkToFit="1"/>
      <protection locked="0"/>
    </xf>
    <xf numFmtId="0" fontId="3" fillId="9" borderId="3" xfId="0" applyFont="1" applyFill="1" applyBorder="1" applyAlignment="1" applyProtection="1">
      <alignment horizontal="left" vertical="center" wrapText="1" shrinkToFit="1"/>
      <protection locked="0"/>
    </xf>
    <xf numFmtId="0" fontId="3" fillId="9" borderId="20" xfId="0" applyFont="1" applyFill="1" applyBorder="1" applyAlignment="1" applyProtection="1">
      <alignment horizontal="left" vertical="center" wrapText="1" shrinkToFit="1"/>
      <protection locked="0"/>
    </xf>
    <xf numFmtId="0" fontId="3" fillId="9" borderId="4" xfId="0" applyFont="1" applyFill="1" applyBorder="1" applyAlignment="1" applyProtection="1">
      <alignment horizontal="left" vertical="center" wrapText="1" shrinkToFit="1"/>
      <protection locked="0"/>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0" fontId="3" fillId="9" borderId="27" xfId="0" applyFont="1" applyFill="1" applyBorder="1" applyAlignment="1" applyProtection="1">
      <alignment horizontal="left" vertical="center" wrapText="1" shrinkToFit="1"/>
      <protection locked="0"/>
    </xf>
    <xf numFmtId="0" fontId="6" fillId="0" borderId="29" xfId="0" applyFont="1" applyFill="1" applyBorder="1" applyAlignment="1" applyProtection="1">
      <alignment horizontal="center" vertical="center" wrapText="1" shrinkToFit="1"/>
    </xf>
    <xf numFmtId="0" fontId="6" fillId="0" borderId="24" xfId="0" applyFont="1" applyFill="1" applyBorder="1" applyAlignment="1" applyProtection="1">
      <alignment horizontal="center" vertical="center" shrinkToFit="1"/>
    </xf>
    <xf numFmtId="0" fontId="6" fillId="0" borderId="25" xfId="0" applyFont="1" applyFill="1" applyBorder="1" applyAlignment="1" applyProtection="1">
      <alignment horizontal="center" vertical="center" shrinkToFit="1"/>
    </xf>
    <xf numFmtId="0" fontId="6" fillId="0" borderId="3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114" xfId="0" applyFont="1" applyFill="1" applyBorder="1" applyAlignment="1" applyProtection="1">
      <alignment horizontal="center" vertical="center" shrinkToFit="1"/>
    </xf>
    <xf numFmtId="0" fontId="3" fillId="0" borderId="112"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9" borderId="3" xfId="0" applyFont="1" applyFill="1" applyBorder="1" applyAlignment="1" applyProtection="1">
      <alignment horizontal="center" vertical="center" wrapText="1" shrinkToFit="1"/>
      <protection locked="0"/>
    </xf>
    <xf numFmtId="49" fontId="3" fillId="9" borderId="3" xfId="0" applyNumberFormat="1" applyFont="1" applyFill="1" applyBorder="1" applyAlignment="1" applyProtection="1">
      <alignment horizontal="left" vertical="center" wrapText="1" shrinkToFit="1"/>
      <protection locked="0"/>
    </xf>
    <xf numFmtId="49" fontId="3" fillId="9" borderId="4" xfId="0" applyNumberFormat="1" applyFont="1" applyFill="1" applyBorder="1" applyAlignment="1" applyProtection="1">
      <alignment horizontal="left" vertical="center" wrapText="1" shrinkToFit="1"/>
      <protection locked="0"/>
    </xf>
    <xf numFmtId="0" fontId="3" fillId="0" borderId="31"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95" fillId="0" borderId="0" xfId="0" applyFont="1" applyFill="1" applyAlignment="1" applyProtection="1">
      <alignment horizontal="center" vertical="center" wrapText="1" shrinkToFit="1"/>
    </xf>
    <xf numFmtId="0" fontId="95" fillId="0" borderId="0" xfId="0" applyFont="1" applyFill="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83" fillId="0" borderId="20" xfId="4" applyFont="1" applyFill="1" applyBorder="1" applyAlignment="1" applyProtection="1">
      <alignment horizontal="center" vertical="center" shrinkToFit="1"/>
    </xf>
    <xf numFmtId="0" fontId="114" fillId="9" borderId="20" xfId="4" applyFont="1" applyFill="1" applyBorder="1" applyAlignment="1" applyProtection="1">
      <alignment horizontal="center" vertical="center" shrinkToFit="1"/>
      <protection locked="0"/>
    </xf>
    <xf numFmtId="0" fontId="9" fillId="9" borderId="20" xfId="0" applyFont="1" applyFill="1" applyBorder="1" applyAlignment="1" applyProtection="1">
      <alignment horizontal="center" vertical="center" shrinkToFit="1"/>
      <protection locked="0"/>
    </xf>
    <xf numFmtId="0" fontId="127" fillId="0" borderId="20" xfId="0" applyFont="1" applyFill="1" applyBorder="1" applyAlignment="1" applyProtection="1">
      <alignment horizontal="center" vertical="center" shrinkToFit="1"/>
    </xf>
    <xf numFmtId="0" fontId="108" fillId="0" borderId="20" xfId="0" applyFont="1" applyFill="1" applyBorder="1" applyAlignment="1" applyProtection="1">
      <alignment horizontal="center" vertical="center" shrinkToFit="1"/>
    </xf>
    <xf numFmtId="0" fontId="87" fillId="2" borderId="48" xfId="0" applyFont="1" applyFill="1" applyBorder="1" applyAlignment="1" applyProtection="1">
      <alignment horizontal="center" vertical="center" shrinkToFit="1"/>
      <protection locked="0"/>
    </xf>
    <xf numFmtId="0" fontId="87" fillId="0" borderId="47" xfId="0" applyFont="1" applyFill="1" applyBorder="1" applyAlignment="1" applyProtection="1">
      <alignment horizontal="center" vertical="center" wrapText="1" shrinkToFit="1"/>
    </xf>
    <xf numFmtId="0" fontId="87" fillId="0" borderId="6" xfId="0" applyFont="1" applyFill="1" applyBorder="1" applyAlignment="1" applyProtection="1">
      <alignment horizontal="center" vertical="center" wrapText="1" shrinkToFit="1"/>
    </xf>
    <xf numFmtId="0" fontId="87" fillId="0" borderId="7" xfId="0" applyFont="1" applyFill="1" applyBorder="1" applyAlignment="1" applyProtection="1">
      <alignment horizontal="center" vertical="center" wrapText="1" shrinkToFit="1"/>
    </xf>
    <xf numFmtId="0" fontId="76" fillId="0" borderId="2" xfId="4" applyFont="1" applyFill="1" applyBorder="1" applyAlignment="1" applyProtection="1">
      <alignment horizontal="center" vertical="center" wrapText="1" shrinkToFit="1"/>
    </xf>
    <xf numFmtId="0" fontId="76" fillId="0" borderId="3" xfId="4" applyFont="1" applyFill="1" applyBorder="1" applyAlignment="1" applyProtection="1">
      <alignment horizontal="center" vertical="center" shrinkToFit="1"/>
    </xf>
    <xf numFmtId="0" fontId="106" fillId="9" borderId="127" xfId="4" applyFont="1" applyFill="1" applyBorder="1" applyAlignment="1" applyProtection="1">
      <alignment horizontal="left" vertical="top" wrapText="1" shrinkToFit="1"/>
      <protection locked="0"/>
    </xf>
    <xf numFmtId="0" fontId="106" fillId="9" borderId="128" xfId="4" applyFont="1" applyFill="1" applyBorder="1" applyAlignment="1" applyProtection="1">
      <alignment horizontal="left" vertical="top" wrapText="1" shrinkToFit="1"/>
      <protection locked="0"/>
    </xf>
    <xf numFmtId="0" fontId="106" fillId="9" borderId="129" xfId="4" applyFont="1" applyFill="1" applyBorder="1" applyAlignment="1" applyProtection="1">
      <alignment horizontal="left" vertical="top" wrapText="1" shrinkToFit="1"/>
      <protection locked="0"/>
    </xf>
    <xf numFmtId="0" fontId="106" fillId="9" borderId="2" xfId="4" applyFont="1" applyFill="1" applyBorder="1" applyAlignment="1" applyProtection="1">
      <alignment horizontal="left" vertical="top" wrapText="1" shrinkToFit="1"/>
      <protection locked="0"/>
    </xf>
    <xf numFmtId="0" fontId="106" fillId="9" borderId="3" xfId="4" applyFont="1" applyFill="1" applyBorder="1" applyAlignment="1" applyProtection="1">
      <alignment horizontal="left" vertical="top" wrapText="1" shrinkToFit="1"/>
      <protection locked="0"/>
    </xf>
    <xf numFmtId="0" fontId="106" fillId="9" borderId="4" xfId="4" applyFont="1" applyFill="1" applyBorder="1" applyAlignment="1" applyProtection="1">
      <alignment horizontal="left" vertical="top" wrapText="1" shrinkToFit="1"/>
      <protection locked="0"/>
    </xf>
    <xf numFmtId="0" fontId="77" fillId="0" borderId="34" xfId="4" applyFont="1" applyFill="1" applyBorder="1" applyAlignment="1" applyProtection="1">
      <alignment horizontal="left" vertical="center" wrapText="1" shrinkToFit="1"/>
    </xf>
    <xf numFmtId="0" fontId="3" fillId="0" borderId="29"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0" fontId="3" fillId="0" borderId="3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49" fontId="3" fillId="9" borderId="114" xfId="0" applyNumberFormat="1" applyFont="1" applyFill="1" applyBorder="1" applyAlignment="1" applyProtection="1">
      <alignment horizontal="left" vertical="center" wrapText="1" shrinkToFit="1"/>
      <protection locked="0"/>
    </xf>
    <xf numFmtId="49" fontId="3" fillId="9" borderId="112" xfId="0" applyNumberFormat="1" applyFont="1" applyFill="1" applyBorder="1" applyAlignment="1" applyProtection="1">
      <alignment horizontal="left" vertical="center" wrapText="1" shrinkToFit="1"/>
      <protection locked="0"/>
    </xf>
    <xf numFmtId="49" fontId="3" fillId="9" borderId="115" xfId="0" applyNumberFormat="1" applyFont="1" applyFill="1" applyBorder="1" applyAlignment="1" applyProtection="1">
      <alignment horizontal="left" vertical="center" wrapText="1" shrinkToFit="1"/>
      <protection locked="0"/>
    </xf>
    <xf numFmtId="0" fontId="81" fillId="9" borderId="3" xfId="5" applyFill="1" applyBorder="1" applyAlignment="1" applyProtection="1">
      <alignment horizontal="left" vertical="center" wrapText="1" shrinkToFit="1"/>
      <protection locked="0"/>
    </xf>
    <xf numFmtId="0" fontId="93" fillId="0" borderId="2" xfId="0" applyFont="1" applyFill="1" applyBorder="1" applyAlignment="1" applyProtection="1">
      <alignment horizontal="center" vertical="center" shrinkToFit="1"/>
    </xf>
    <xf numFmtId="0" fontId="93" fillId="0" borderId="3" xfId="0" applyFont="1" applyFill="1" applyBorder="1" applyAlignment="1" applyProtection="1">
      <alignment horizontal="center" vertical="center" shrinkToFit="1"/>
    </xf>
    <xf numFmtId="49" fontId="81" fillId="9" borderId="3" xfId="5" applyNumberFormat="1" applyFill="1" applyBorder="1" applyAlignment="1" applyProtection="1">
      <alignment horizontal="left" vertical="center" wrapText="1" shrinkToFit="1"/>
      <protection locked="0"/>
    </xf>
    <xf numFmtId="0" fontId="3" fillId="9" borderId="146" xfId="0" applyFont="1" applyFill="1" applyBorder="1" applyAlignment="1" applyProtection="1">
      <alignment horizontal="left" vertical="center" wrapText="1" shrinkToFit="1"/>
      <protection locked="0"/>
    </xf>
    <xf numFmtId="0" fontId="3" fillId="9" borderId="173" xfId="0" applyFont="1" applyFill="1" applyBorder="1" applyAlignment="1" applyProtection="1">
      <alignment horizontal="left" vertical="center" wrapText="1" shrinkToFit="1"/>
      <protection locked="0"/>
    </xf>
    <xf numFmtId="0" fontId="6" fillId="4" borderId="146" xfId="0" applyFont="1" applyFill="1" applyBorder="1" applyAlignment="1" applyProtection="1">
      <alignment horizontal="center" vertical="center" wrapText="1" shrinkToFit="1"/>
    </xf>
    <xf numFmtId="0" fontId="3" fillId="2" borderId="146" xfId="0" applyFont="1" applyFill="1" applyBorder="1" applyAlignment="1" applyProtection="1">
      <alignment horizontal="center" vertical="center" wrapText="1" shrinkToFit="1"/>
      <protection locked="0"/>
    </xf>
    <xf numFmtId="0" fontId="3" fillId="0" borderId="29"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3" fillId="0" borderId="34"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3" fillId="0" borderId="26" xfId="0" applyFont="1" applyFill="1" applyBorder="1" applyAlignment="1" applyProtection="1">
      <alignment horizontal="center" vertical="center" wrapText="1" shrinkToFit="1"/>
    </xf>
    <xf numFmtId="0" fontId="3" fillId="0" borderId="31" xfId="0" applyFont="1" applyFill="1" applyBorder="1" applyAlignment="1" applyProtection="1">
      <alignment horizontal="center" vertical="center" wrapText="1" shrinkToFit="1"/>
    </xf>
    <xf numFmtId="0" fontId="3" fillId="0" borderId="20"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0" fontId="3" fillId="9" borderId="24" xfId="0" applyFont="1" applyFill="1" applyBorder="1" applyAlignment="1" applyProtection="1">
      <alignment horizontal="left" vertical="center" wrapText="1" shrinkToFit="1"/>
      <protection locked="0"/>
    </xf>
    <xf numFmtId="0" fontId="87" fillId="9" borderId="3" xfId="0" applyFont="1" applyFill="1" applyBorder="1" applyAlignment="1" applyProtection="1">
      <alignment horizontal="center" vertical="center" shrinkToFit="1"/>
      <protection locked="0"/>
    </xf>
    <xf numFmtId="0" fontId="98" fillId="0" borderId="185" xfId="0" applyFont="1" applyFill="1" applyBorder="1" applyAlignment="1" applyProtection="1">
      <alignment horizontal="center" vertical="center" wrapText="1" shrinkToFit="1"/>
    </xf>
    <xf numFmtId="0" fontId="98" fillId="0" borderId="186" xfId="0" applyFont="1" applyFill="1" applyBorder="1" applyAlignment="1" applyProtection="1">
      <alignment horizontal="center" vertical="center" wrapText="1" shrinkToFit="1"/>
    </xf>
    <xf numFmtId="0" fontId="98" fillId="0" borderId="187" xfId="0" applyFont="1" applyFill="1" applyBorder="1" applyAlignment="1" applyProtection="1">
      <alignment horizontal="center" vertical="center" wrapText="1" shrinkToFit="1"/>
    </xf>
    <xf numFmtId="0" fontId="73" fillId="2" borderId="5" xfId="4" applyFont="1" applyFill="1" applyBorder="1" applyAlignment="1" applyProtection="1">
      <alignment horizontal="center" vertical="center" wrapText="1" shrinkToFit="1"/>
      <protection locked="0"/>
    </xf>
    <xf numFmtId="0" fontId="73" fillId="2" borderId="6" xfId="4" applyFont="1" applyFill="1" applyBorder="1" applyAlignment="1" applyProtection="1">
      <alignment horizontal="center" vertical="center" wrapText="1" shrinkToFit="1"/>
      <protection locked="0"/>
    </xf>
    <xf numFmtId="0" fontId="73" fillId="2" borderId="7" xfId="4" applyFont="1" applyFill="1" applyBorder="1" applyAlignment="1" applyProtection="1">
      <alignment horizontal="center" vertical="center" wrapText="1" shrinkToFit="1"/>
      <protection locked="0"/>
    </xf>
    <xf numFmtId="0" fontId="89" fillId="0" borderId="2" xfId="4" applyFont="1" applyFill="1" applyBorder="1" applyAlignment="1" applyProtection="1">
      <alignment horizontal="left" vertical="center" wrapText="1"/>
    </xf>
    <xf numFmtId="0" fontId="89" fillId="0" borderId="3" xfId="4" applyFont="1" applyFill="1" applyBorder="1" applyAlignment="1" applyProtection="1">
      <alignment horizontal="left" vertical="center" wrapText="1"/>
    </xf>
    <xf numFmtId="0" fontId="89" fillId="0" borderId="19" xfId="4" applyFont="1" applyFill="1" applyBorder="1" applyAlignment="1" applyProtection="1">
      <alignment horizontal="left" vertical="center" wrapText="1"/>
    </xf>
    <xf numFmtId="0" fontId="3" fillId="9" borderId="3"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left" vertical="center" shrinkToFit="1"/>
    </xf>
    <xf numFmtId="0" fontId="73" fillId="0" borderId="2" xfId="4" applyFont="1" applyFill="1" applyBorder="1" applyAlignment="1" applyProtection="1">
      <alignment horizontal="center" vertical="center" shrinkToFit="1"/>
    </xf>
    <xf numFmtId="0" fontId="73" fillId="0" borderId="3" xfId="4" applyFont="1" applyFill="1" applyBorder="1" applyAlignment="1" applyProtection="1">
      <alignment horizontal="center" vertical="center" shrinkToFit="1"/>
    </xf>
    <xf numFmtId="0" fontId="73" fillId="9" borderId="3" xfId="4" applyFont="1" applyFill="1" applyBorder="1" applyAlignment="1" applyProtection="1">
      <alignment horizontal="center" vertical="center" shrinkToFit="1"/>
      <protection locked="0"/>
    </xf>
    <xf numFmtId="0" fontId="73" fillId="0" borderId="3" xfId="4" applyFont="1" applyFill="1" applyBorder="1" applyAlignment="1" applyProtection="1">
      <alignment horizontal="left" vertical="center" shrinkToFit="1"/>
    </xf>
    <xf numFmtId="0" fontId="3" fillId="2" borderId="48" xfId="0"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wrapText="1" shrinkToFit="1"/>
    </xf>
    <xf numFmtId="0" fontId="3" fillId="0" borderId="6" xfId="0" applyFont="1" applyFill="1" applyBorder="1" applyAlignment="1" applyProtection="1">
      <alignment horizontal="center" vertical="center" wrapText="1" shrinkToFit="1"/>
    </xf>
    <xf numFmtId="0" fontId="3" fillId="0" borderId="7" xfId="0" applyFont="1" applyFill="1" applyBorder="1" applyAlignment="1" applyProtection="1">
      <alignment horizontal="center" vertical="center" wrapText="1" shrinkToFit="1"/>
    </xf>
    <xf numFmtId="0" fontId="3" fillId="0" borderId="132" xfId="0" applyFont="1" applyFill="1" applyBorder="1" applyAlignment="1" applyProtection="1">
      <alignment horizontal="left" vertical="center" wrapText="1" shrinkToFit="1"/>
    </xf>
    <xf numFmtId="0" fontId="3" fillId="0" borderId="133" xfId="0" applyFont="1" applyFill="1" applyBorder="1" applyAlignment="1" applyProtection="1">
      <alignment horizontal="left" vertical="center" wrapText="1" shrinkToFit="1"/>
    </xf>
    <xf numFmtId="0" fontId="3" fillId="0" borderId="134" xfId="0" applyFont="1" applyFill="1" applyBorder="1" applyAlignment="1" applyProtection="1">
      <alignment horizontal="left" vertical="center" wrapText="1" shrinkToFit="1"/>
    </xf>
    <xf numFmtId="0" fontId="87" fillId="0" borderId="0" xfId="0" applyFont="1" applyFill="1" applyBorder="1" applyAlignment="1" applyProtection="1">
      <alignment horizontal="left" vertical="center" shrinkToFit="1"/>
    </xf>
    <xf numFmtId="0" fontId="87" fillId="4" borderId="29" xfId="0" applyFont="1" applyFill="1" applyBorder="1" applyAlignment="1" applyProtection="1">
      <alignment horizontal="left" vertical="center" wrapText="1"/>
    </xf>
    <xf numFmtId="0" fontId="87" fillId="4" borderId="24" xfId="0" applyFont="1" applyFill="1" applyBorder="1" applyAlignment="1" applyProtection="1">
      <alignment horizontal="left" vertical="center" wrapText="1"/>
    </xf>
    <xf numFmtId="0" fontId="87" fillId="4" borderId="25" xfId="0" applyFont="1" applyFill="1" applyBorder="1" applyAlignment="1" applyProtection="1">
      <alignment horizontal="left" vertical="center" wrapText="1"/>
    </xf>
    <xf numFmtId="0" fontId="87" fillId="4" borderId="34" xfId="0" applyFont="1" applyFill="1" applyBorder="1" applyAlignment="1" applyProtection="1">
      <alignment horizontal="left" vertical="center" wrapText="1"/>
    </xf>
    <xf numFmtId="0" fontId="87" fillId="4" borderId="0" xfId="0" applyFont="1" applyFill="1" applyBorder="1" applyAlignment="1" applyProtection="1">
      <alignment horizontal="left" vertical="center" wrapText="1"/>
    </xf>
    <xf numFmtId="0" fontId="87" fillId="4" borderId="26" xfId="0" applyFont="1" applyFill="1" applyBorder="1" applyAlignment="1" applyProtection="1">
      <alignment horizontal="left" vertical="center" wrapText="1"/>
    </xf>
    <xf numFmtId="0" fontId="87" fillId="4" borderId="31" xfId="0" applyFont="1" applyFill="1" applyBorder="1" applyAlignment="1" applyProtection="1">
      <alignment horizontal="left" vertical="center" wrapText="1"/>
    </xf>
    <xf numFmtId="0" fontId="87" fillId="4" borderId="20" xfId="0" applyFont="1" applyFill="1" applyBorder="1" applyAlignment="1" applyProtection="1">
      <alignment horizontal="left" vertical="center" wrapText="1"/>
    </xf>
    <xf numFmtId="0" fontId="87" fillId="4" borderId="27" xfId="0" applyFont="1" applyFill="1" applyBorder="1" applyAlignment="1" applyProtection="1">
      <alignment horizontal="left" vertical="center" wrapText="1"/>
    </xf>
    <xf numFmtId="0" fontId="89" fillId="0" borderId="162" xfId="0" applyFont="1" applyFill="1" applyBorder="1" applyAlignment="1" applyProtection="1">
      <alignment horizontal="left" vertical="center" wrapText="1" shrinkToFit="1"/>
    </xf>
    <xf numFmtId="0" fontId="89" fillId="0" borderId="37" xfId="0" applyFont="1" applyFill="1" applyBorder="1" applyAlignment="1" applyProtection="1">
      <alignment horizontal="left" vertical="center" shrinkToFit="1"/>
    </xf>
    <xf numFmtId="0" fontId="89" fillId="0" borderId="100" xfId="0" applyFont="1" applyFill="1" applyBorder="1" applyAlignment="1" applyProtection="1">
      <alignment horizontal="left" vertical="center" shrinkToFit="1"/>
    </xf>
    <xf numFmtId="0" fontId="106" fillId="9" borderId="83" xfId="0" applyFont="1" applyFill="1" applyBorder="1" applyAlignment="1" applyProtection="1">
      <alignment horizontal="left" vertical="top" wrapText="1" shrinkToFit="1"/>
      <protection locked="0"/>
    </xf>
    <xf numFmtId="0" fontId="106" fillId="9" borderId="82" xfId="0" applyFont="1" applyFill="1" applyBorder="1" applyAlignment="1" applyProtection="1">
      <alignment horizontal="left" vertical="top" wrapText="1" shrinkToFit="1"/>
      <protection locked="0"/>
    </xf>
    <xf numFmtId="0" fontId="106" fillId="9" borderId="84" xfId="0" applyFont="1" applyFill="1" applyBorder="1" applyAlignment="1" applyProtection="1">
      <alignment horizontal="left" vertical="top" wrapText="1" shrinkToFit="1"/>
      <protection locked="0"/>
    </xf>
    <xf numFmtId="0" fontId="106" fillId="9" borderId="34" xfId="0" applyFont="1" applyFill="1" applyBorder="1" applyAlignment="1" applyProtection="1">
      <alignment horizontal="left" vertical="top" wrapText="1" shrinkToFit="1"/>
      <protection locked="0"/>
    </xf>
    <xf numFmtId="0" fontId="106" fillId="9" borderId="0" xfId="0" applyFont="1" applyFill="1" applyBorder="1" applyAlignment="1" applyProtection="1">
      <alignment horizontal="left" vertical="top" wrapText="1" shrinkToFit="1"/>
      <protection locked="0"/>
    </xf>
    <xf numFmtId="0" fontId="106" fillId="9" borderId="26" xfId="0" applyFont="1" applyFill="1" applyBorder="1" applyAlignment="1" applyProtection="1">
      <alignment horizontal="left" vertical="top" wrapText="1" shrinkToFit="1"/>
      <protection locked="0"/>
    </xf>
    <xf numFmtId="0" fontId="106" fillId="9" borderId="31" xfId="0" applyFont="1" applyFill="1" applyBorder="1" applyAlignment="1" applyProtection="1">
      <alignment horizontal="left" vertical="top" wrapText="1" shrinkToFit="1"/>
      <protection locked="0"/>
    </xf>
    <xf numFmtId="0" fontId="106" fillId="9" borderId="20" xfId="0" applyFont="1" applyFill="1" applyBorder="1" applyAlignment="1" applyProtection="1">
      <alignment horizontal="left" vertical="top" wrapText="1" shrinkToFit="1"/>
      <protection locked="0"/>
    </xf>
    <xf numFmtId="0" fontId="106" fillId="9" borderId="27" xfId="0" applyFont="1" applyFill="1" applyBorder="1" applyAlignment="1" applyProtection="1">
      <alignment horizontal="left" vertical="top" wrapText="1" shrinkToFit="1"/>
      <protection locked="0"/>
    </xf>
    <xf numFmtId="0" fontId="104" fillId="0" borderId="24" xfId="0" applyFont="1" applyFill="1" applyBorder="1" applyAlignment="1" applyProtection="1">
      <alignment horizontal="left" vertical="center" wrapText="1" shrinkToFit="1"/>
    </xf>
    <xf numFmtId="0" fontId="104" fillId="0" borderId="25" xfId="0" applyFont="1" applyFill="1" applyBorder="1" applyAlignment="1" applyProtection="1">
      <alignment horizontal="left" vertical="center" wrapText="1" shrinkToFit="1"/>
    </xf>
    <xf numFmtId="0" fontId="105" fillId="9" borderId="83" xfId="0" applyFont="1" applyFill="1" applyBorder="1" applyAlignment="1" applyProtection="1">
      <alignment horizontal="left" vertical="top" wrapText="1" shrinkToFit="1"/>
      <protection locked="0"/>
    </xf>
    <xf numFmtId="0" fontId="105" fillId="9" borderId="82" xfId="0" applyFont="1" applyFill="1" applyBorder="1" applyAlignment="1" applyProtection="1">
      <alignment horizontal="left" vertical="top" wrapText="1" shrinkToFit="1"/>
      <protection locked="0"/>
    </xf>
    <xf numFmtId="0" fontId="105" fillId="9" borderId="84" xfId="0" applyFont="1" applyFill="1" applyBorder="1" applyAlignment="1" applyProtection="1">
      <alignment horizontal="left" vertical="top" wrapText="1" shrinkToFit="1"/>
      <protection locked="0"/>
    </xf>
    <xf numFmtId="0" fontId="105" fillId="9" borderId="34" xfId="0" applyFont="1" applyFill="1" applyBorder="1" applyAlignment="1" applyProtection="1">
      <alignment horizontal="left" vertical="top" wrapText="1" shrinkToFit="1"/>
      <protection locked="0"/>
    </xf>
    <xf numFmtId="0" fontId="105" fillId="9" borderId="0" xfId="0" applyFont="1" applyFill="1" applyBorder="1" applyAlignment="1" applyProtection="1">
      <alignment horizontal="left" vertical="top" wrapText="1" shrinkToFit="1"/>
      <protection locked="0"/>
    </xf>
    <xf numFmtId="0" fontId="105" fillId="9" borderId="26" xfId="0" applyFont="1" applyFill="1" applyBorder="1" applyAlignment="1" applyProtection="1">
      <alignment horizontal="left" vertical="top" wrapText="1" shrinkToFit="1"/>
      <protection locked="0"/>
    </xf>
    <xf numFmtId="0" fontId="105" fillId="9" borderId="31" xfId="0" applyFont="1" applyFill="1" applyBorder="1" applyAlignment="1" applyProtection="1">
      <alignment horizontal="left" vertical="top" wrapText="1" shrinkToFit="1"/>
      <protection locked="0"/>
    </xf>
    <xf numFmtId="0" fontId="105" fillId="9" borderId="20" xfId="0" applyFont="1" applyFill="1" applyBorder="1" applyAlignment="1" applyProtection="1">
      <alignment horizontal="left" vertical="top" wrapText="1" shrinkToFit="1"/>
      <protection locked="0"/>
    </xf>
    <xf numFmtId="0" fontId="105" fillId="9" borderId="27"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0" fontId="3" fillId="0" borderId="24" xfId="0" applyFont="1" applyFill="1" applyBorder="1" applyAlignment="1" applyProtection="1">
      <alignment horizontal="left" vertical="center" shrinkToFit="1"/>
    </xf>
    <xf numFmtId="0" fontId="3" fillId="0" borderId="25" xfId="0" applyFont="1" applyFill="1" applyBorder="1" applyAlignment="1" applyProtection="1">
      <alignment horizontal="left" vertical="center" shrinkToFit="1"/>
    </xf>
    <xf numFmtId="0" fontId="73" fillId="2" borderId="15" xfId="4" applyFont="1" applyFill="1" applyBorder="1" applyAlignment="1" applyProtection="1">
      <alignment horizontal="center" vertical="center" shrinkToFit="1"/>
      <protection locked="0"/>
    </xf>
    <xf numFmtId="0" fontId="73" fillId="2" borderId="6" xfId="4" applyFont="1" applyFill="1" applyBorder="1" applyAlignment="1" applyProtection="1">
      <alignment horizontal="center" vertical="center" shrinkToFit="1"/>
      <protection locked="0"/>
    </xf>
    <xf numFmtId="0" fontId="73" fillId="2" borderId="7" xfId="4"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left" vertical="center" wrapText="1" shrinkToFit="1"/>
    </xf>
    <xf numFmtId="0" fontId="3" fillId="0" borderId="0" xfId="0"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wrapText="1" shrinkToFit="1"/>
    </xf>
    <xf numFmtId="0" fontId="3" fillId="9" borderId="31" xfId="0" applyFont="1" applyFill="1" applyBorder="1" applyAlignment="1" applyProtection="1">
      <alignment horizontal="left" vertical="center" wrapText="1" shrinkToFit="1"/>
      <protection locked="0"/>
    </xf>
    <xf numFmtId="0" fontId="8" fillId="0" borderId="20" xfId="0" applyFont="1" applyFill="1" applyBorder="1" applyAlignment="1" applyProtection="1">
      <alignment horizontal="left" vertical="center" wrapText="1" shrinkToFit="1"/>
    </xf>
    <xf numFmtId="0" fontId="8" fillId="0" borderId="27" xfId="0" applyFont="1" applyFill="1" applyBorder="1" applyAlignment="1" applyProtection="1">
      <alignment horizontal="left" vertical="center" wrapText="1" shrinkToFit="1"/>
    </xf>
    <xf numFmtId="0" fontId="73" fillId="0" borderId="35" xfId="4" applyFont="1" applyFill="1" applyBorder="1" applyAlignment="1" applyProtection="1">
      <alignment horizontal="left" vertical="center" wrapText="1" shrinkToFit="1"/>
    </xf>
    <xf numFmtId="0" fontId="73" fillId="0" borderId="9" xfId="4" applyFont="1" applyFill="1" applyBorder="1" applyAlignment="1" applyProtection="1">
      <alignment horizontal="left" vertical="center" wrapText="1" shrinkToFit="1"/>
    </xf>
    <xf numFmtId="0" fontId="73" fillId="0" borderId="36" xfId="4" applyFont="1" applyFill="1" applyBorder="1" applyAlignment="1" applyProtection="1">
      <alignment horizontal="left" vertical="center" wrapText="1" shrinkToFit="1"/>
    </xf>
    <xf numFmtId="0" fontId="106" fillId="9" borderId="83" xfId="4" applyFont="1" applyFill="1" applyBorder="1" applyAlignment="1" applyProtection="1">
      <alignment horizontal="left" vertical="top" wrapText="1" shrinkToFit="1"/>
      <protection locked="0"/>
    </xf>
    <xf numFmtId="0" fontId="106" fillId="9" borderId="82" xfId="4" applyFont="1" applyFill="1" applyBorder="1" applyAlignment="1" applyProtection="1">
      <alignment horizontal="left" vertical="top" wrapText="1" shrinkToFit="1"/>
      <protection locked="0"/>
    </xf>
    <xf numFmtId="0" fontId="106" fillId="9" borderId="84" xfId="4" applyFont="1" applyFill="1" applyBorder="1" applyAlignment="1" applyProtection="1">
      <alignment horizontal="left" vertical="top" wrapText="1" shrinkToFit="1"/>
      <protection locked="0"/>
    </xf>
    <xf numFmtId="0" fontId="106" fillId="9" borderId="31" xfId="4" applyFont="1" applyFill="1" applyBorder="1" applyAlignment="1" applyProtection="1">
      <alignment horizontal="left" vertical="top" wrapText="1" shrinkToFit="1"/>
      <protection locked="0"/>
    </xf>
    <xf numFmtId="0" fontId="106" fillId="9" borderId="20" xfId="4" applyFont="1" applyFill="1" applyBorder="1" applyAlignment="1" applyProtection="1">
      <alignment horizontal="left" vertical="top" wrapText="1" shrinkToFit="1"/>
      <protection locked="0"/>
    </xf>
    <xf numFmtId="0" fontId="106" fillId="9" borderId="27" xfId="4" applyFont="1" applyFill="1" applyBorder="1" applyAlignment="1" applyProtection="1">
      <alignment horizontal="left" vertical="top" wrapText="1" shrinkToFit="1"/>
      <protection locked="0"/>
    </xf>
    <xf numFmtId="0" fontId="96" fillId="0" borderId="34" xfId="0" applyFont="1" applyFill="1" applyBorder="1" applyAlignment="1" applyProtection="1">
      <alignment horizontal="left" vertical="center" wrapText="1" shrinkToFit="1"/>
    </xf>
    <xf numFmtId="0" fontId="96" fillId="0" borderId="0" xfId="0" applyFont="1" applyFill="1" applyBorder="1" applyAlignment="1" applyProtection="1">
      <alignment horizontal="left" vertical="center" wrapText="1" shrinkToFit="1"/>
    </xf>
    <xf numFmtId="0" fontId="96" fillId="0" borderId="26" xfId="0" applyFont="1" applyFill="1" applyBorder="1" applyAlignment="1" applyProtection="1">
      <alignment horizontal="left" vertical="center" wrapText="1" shrinkToFit="1"/>
    </xf>
    <xf numFmtId="0" fontId="98" fillId="0" borderId="47" xfId="0" applyFont="1" applyFill="1" applyBorder="1" applyAlignment="1" applyProtection="1">
      <alignment horizontal="left" vertical="center" shrinkToFit="1"/>
    </xf>
    <xf numFmtId="0" fontId="98" fillId="0" borderId="6" xfId="0" applyFont="1" applyFill="1" applyBorder="1" applyAlignment="1" applyProtection="1">
      <alignment horizontal="left" vertical="center" shrinkToFit="1"/>
    </xf>
    <xf numFmtId="0" fontId="98" fillId="0" borderId="7" xfId="0" applyFont="1" applyFill="1" applyBorder="1" applyAlignment="1" applyProtection="1">
      <alignment horizontal="left" vertical="center" shrinkToFit="1"/>
    </xf>
    <xf numFmtId="0" fontId="87" fillId="0" borderId="7" xfId="0" applyFont="1" applyFill="1" applyBorder="1" applyAlignment="1" applyProtection="1">
      <alignment horizontal="left" vertical="center" wrapText="1" shrinkToFit="1"/>
    </xf>
    <xf numFmtId="0" fontId="3" fillId="2" borderId="6" xfId="0" applyFont="1" applyFill="1" applyBorder="1" applyAlignment="1" applyProtection="1">
      <alignment horizontal="left" vertical="center" wrapText="1" shrinkToFit="1"/>
      <protection locked="0"/>
    </xf>
    <xf numFmtId="0" fontId="87" fillId="0" borderId="5" xfId="0" applyFont="1" applyFill="1" applyBorder="1" applyAlignment="1" applyProtection="1">
      <alignment horizontal="left" vertical="center" shrinkToFit="1"/>
    </xf>
    <xf numFmtId="0" fontId="87" fillId="0" borderId="6" xfId="0" applyFont="1" applyFill="1" applyBorder="1" applyAlignment="1" applyProtection="1">
      <alignment horizontal="left" vertical="center" shrinkToFit="1"/>
    </xf>
    <xf numFmtId="0" fontId="87" fillId="0" borderId="7" xfId="0" applyFont="1" applyFill="1" applyBorder="1" applyAlignment="1" applyProtection="1">
      <alignment horizontal="left" vertical="center" shrinkToFit="1"/>
    </xf>
    <xf numFmtId="0" fontId="79" fillId="0" borderId="34" xfId="4" applyFont="1" applyFill="1" applyBorder="1" applyAlignment="1" applyProtection="1">
      <alignment horizontal="left" vertical="center" wrapText="1" shrinkToFit="1"/>
    </xf>
    <xf numFmtId="0" fontId="3" fillId="0" borderId="34" xfId="0" applyFont="1" applyFill="1" applyBorder="1" applyAlignment="1" applyProtection="1">
      <alignment horizontal="left" vertical="center" shrinkToFit="1"/>
    </xf>
    <xf numFmtId="0" fontId="3" fillId="0" borderId="26"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wrapText="1" shrinkToFit="1"/>
    </xf>
    <xf numFmtId="0" fontId="3" fillId="2" borderId="15"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3" fillId="2" borderId="5"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81" fillId="0" borderId="0" xfId="5" applyFill="1" applyBorder="1" applyAlignment="1" applyProtection="1">
      <alignment horizontal="left" vertical="center" shrinkToFit="1"/>
    </xf>
    <xf numFmtId="0" fontId="89" fillId="0" borderId="111" xfId="4" applyFont="1" applyFill="1" applyBorder="1" applyAlignment="1" applyProtection="1">
      <alignment horizontal="center" vertical="center" wrapText="1" shrinkToFit="1"/>
    </xf>
    <xf numFmtId="0" fontId="89" fillId="0" borderId="112" xfId="4" applyFont="1" applyFill="1" applyBorder="1" applyAlignment="1" applyProtection="1">
      <alignment horizontal="center" vertical="center" wrapText="1" shrinkToFit="1"/>
    </xf>
    <xf numFmtId="0" fontId="89" fillId="0" borderId="113" xfId="4" applyFont="1" applyFill="1" applyBorder="1" applyAlignment="1" applyProtection="1">
      <alignment horizontal="center" vertical="center" wrapText="1" shrinkToFit="1"/>
    </xf>
    <xf numFmtId="0" fontId="89" fillId="0" borderId="114" xfId="4" applyFont="1" applyFill="1" applyBorder="1" applyAlignment="1" applyProtection="1">
      <alignment horizontal="center" vertical="center" wrapText="1" shrinkToFit="1"/>
    </xf>
    <xf numFmtId="0" fontId="89" fillId="0" borderId="112" xfId="4" applyFont="1" applyFill="1" applyBorder="1" applyAlignment="1" applyProtection="1">
      <alignment horizontal="center" vertical="center" shrinkToFit="1"/>
    </xf>
    <xf numFmtId="0" fontId="89" fillId="0" borderId="115" xfId="4" applyFont="1" applyFill="1" applyBorder="1" applyAlignment="1" applyProtection="1">
      <alignment horizontal="center" vertical="center" shrinkToFit="1"/>
    </xf>
    <xf numFmtId="0" fontId="92" fillId="4" borderId="1" xfId="4" applyFont="1" applyFill="1" applyBorder="1" applyAlignment="1" applyProtection="1">
      <alignment horizontal="center" vertical="center" wrapText="1" shrinkToFit="1"/>
    </xf>
    <xf numFmtId="0" fontId="3" fillId="4" borderId="40" xfId="0" applyFont="1" applyFill="1" applyBorder="1" applyAlignment="1" applyProtection="1">
      <alignment horizontal="left" vertical="center" wrapText="1" shrinkToFit="1"/>
    </xf>
    <xf numFmtId="0" fontId="3" fillId="4" borderId="41" xfId="0" applyFont="1" applyFill="1" applyBorder="1" applyAlignment="1" applyProtection="1">
      <alignment horizontal="left" vertical="center" wrapText="1" shrinkToFit="1"/>
    </xf>
    <xf numFmtId="0" fontId="106" fillId="9" borderId="105" xfId="0" applyFont="1" applyFill="1" applyBorder="1" applyAlignment="1" applyProtection="1">
      <alignment horizontal="left" vertical="top" wrapText="1" shrinkToFit="1"/>
      <protection locked="0"/>
    </xf>
    <xf numFmtId="0" fontId="87" fillId="0" borderId="47" xfId="0" applyFont="1" applyFill="1" applyBorder="1" applyAlignment="1" applyProtection="1">
      <alignment horizontal="left" vertical="center" shrinkToFit="1"/>
    </xf>
    <xf numFmtId="0" fontId="80" fillId="0" borderId="34" xfId="4" applyFont="1" applyFill="1" applyBorder="1" applyAlignment="1" applyProtection="1">
      <alignment horizontal="center" vertical="center" textRotation="255" shrinkToFit="1"/>
    </xf>
    <xf numFmtId="0" fontId="80" fillId="0" borderId="116" xfId="4" applyFont="1" applyFill="1" applyBorder="1" applyAlignment="1" applyProtection="1">
      <alignment horizontal="center" vertical="center" textRotation="255" shrinkToFit="1"/>
    </xf>
    <xf numFmtId="0" fontId="80" fillId="0" borderId="107" xfId="4" applyFont="1" applyFill="1" applyBorder="1" applyAlignment="1" applyProtection="1">
      <alignment horizontal="center" vertical="center" textRotation="255" shrinkToFit="1"/>
    </xf>
    <xf numFmtId="0" fontId="80" fillId="0" borderId="119" xfId="4" applyFont="1" applyFill="1" applyBorder="1" applyAlignment="1" applyProtection="1">
      <alignment horizontal="center" vertical="center" textRotation="255" shrinkToFit="1"/>
    </xf>
    <xf numFmtId="0" fontId="105" fillId="9" borderId="130" xfId="4" applyFont="1" applyFill="1" applyBorder="1" applyAlignment="1" applyProtection="1">
      <alignment horizontal="left" vertical="top" wrapText="1" shrinkToFit="1"/>
      <protection locked="0"/>
    </xf>
    <xf numFmtId="0" fontId="105" fillId="9" borderId="77" xfId="4" applyFont="1" applyFill="1" applyBorder="1" applyAlignment="1" applyProtection="1">
      <alignment horizontal="left" vertical="top" wrapText="1" shrinkToFit="1"/>
      <protection locked="0"/>
    </xf>
    <xf numFmtId="0" fontId="105" fillId="9" borderId="131" xfId="4" applyFont="1" applyFill="1" applyBorder="1" applyAlignment="1" applyProtection="1">
      <alignment horizontal="left" vertical="top" wrapText="1" shrinkToFit="1"/>
      <protection locked="0"/>
    </xf>
    <xf numFmtId="0" fontId="106" fillId="9" borderId="118" xfId="4" applyFont="1" applyFill="1" applyBorder="1" applyAlignment="1" applyProtection="1">
      <alignment horizontal="left" vertical="top" wrapText="1" shrinkToFit="1"/>
      <protection locked="0"/>
    </xf>
    <xf numFmtId="0" fontId="106" fillId="9" borderId="117" xfId="4" applyFont="1" applyFill="1" applyBorder="1" applyAlignment="1" applyProtection="1">
      <alignment horizontal="left" vertical="top" wrapText="1" shrinkToFit="1"/>
      <protection locked="0"/>
    </xf>
    <xf numFmtId="0" fontId="106" fillId="9" borderId="0" xfId="4" applyFont="1" applyFill="1" applyBorder="1" applyAlignment="1" applyProtection="1">
      <alignment horizontal="left" vertical="top" wrapText="1" shrinkToFit="1"/>
      <protection locked="0"/>
    </xf>
    <xf numFmtId="0" fontId="106" fillId="9" borderId="26" xfId="4" applyFont="1" applyFill="1" applyBorder="1" applyAlignment="1" applyProtection="1">
      <alignment horizontal="left" vertical="top" wrapText="1" shrinkToFit="1"/>
      <protection locked="0"/>
    </xf>
    <xf numFmtId="0" fontId="106" fillId="9" borderId="120" xfId="4" applyFont="1" applyFill="1" applyBorder="1" applyAlignment="1" applyProtection="1">
      <alignment horizontal="left" vertical="top" wrapText="1" shrinkToFit="1"/>
      <protection locked="0"/>
    </xf>
    <xf numFmtId="0" fontId="106" fillId="9" borderId="108" xfId="4" applyFont="1" applyFill="1" applyBorder="1" applyAlignment="1" applyProtection="1">
      <alignment horizontal="left" vertical="top" wrapText="1" shrinkToFit="1"/>
      <protection locked="0"/>
    </xf>
    <xf numFmtId="0" fontId="106" fillId="9" borderId="109" xfId="4" applyFont="1" applyFill="1" applyBorder="1" applyAlignment="1" applyProtection="1">
      <alignment horizontal="left" vertical="top" wrapText="1" shrinkToFit="1"/>
      <protection locked="0"/>
    </xf>
    <xf numFmtId="0" fontId="89" fillId="4" borderId="29" xfId="4" applyFont="1" applyFill="1" applyBorder="1" applyAlignment="1" applyProtection="1">
      <alignment horizontal="left" vertical="center" wrapText="1" shrinkToFit="1"/>
    </xf>
    <xf numFmtId="0" fontId="89" fillId="4" borderId="24" xfId="4" applyFont="1" applyFill="1" applyBorder="1" applyAlignment="1" applyProtection="1">
      <alignment horizontal="left" vertical="center" wrapText="1" shrinkToFit="1"/>
    </xf>
    <xf numFmtId="0" fontId="89" fillId="4" borderId="25" xfId="4" applyFont="1" applyFill="1" applyBorder="1" applyAlignment="1" applyProtection="1">
      <alignment horizontal="left" vertical="center" wrapText="1" shrinkToFit="1"/>
    </xf>
    <xf numFmtId="0" fontId="92" fillId="4" borderId="2" xfId="4" applyFont="1" applyFill="1" applyBorder="1" applyAlignment="1" applyProtection="1">
      <alignment horizontal="center" vertical="center" wrapText="1" shrinkToFit="1"/>
    </xf>
    <xf numFmtId="0" fontId="92" fillId="4" borderId="3" xfId="4" applyFont="1" applyFill="1" applyBorder="1" applyAlignment="1" applyProtection="1">
      <alignment horizontal="center" vertical="center" wrapText="1" shrinkToFit="1"/>
    </xf>
    <xf numFmtId="0" fontId="92" fillId="4" borderId="4" xfId="4" applyFont="1" applyFill="1" applyBorder="1" applyAlignment="1" applyProtection="1">
      <alignment horizontal="center" vertical="center" wrapText="1" shrinkToFit="1"/>
    </xf>
    <xf numFmtId="0" fontId="105" fillId="9" borderId="2" xfId="4" applyFont="1" applyFill="1" applyBorder="1" applyAlignment="1" applyProtection="1">
      <alignment horizontal="left" vertical="top" wrapText="1" shrinkToFit="1"/>
      <protection locked="0"/>
    </xf>
    <xf numFmtId="0" fontId="105" fillId="9" borderId="3" xfId="4" applyFont="1" applyFill="1" applyBorder="1" applyAlignment="1" applyProtection="1">
      <alignment horizontal="left" vertical="top" wrapText="1" shrinkToFit="1"/>
      <protection locked="0"/>
    </xf>
    <xf numFmtId="0" fontId="105" fillId="9" borderId="4" xfId="4" applyFont="1" applyFill="1" applyBorder="1" applyAlignment="1" applyProtection="1">
      <alignment horizontal="left" vertical="top" wrapText="1" shrinkToFit="1"/>
      <protection locked="0"/>
    </xf>
    <xf numFmtId="0" fontId="73" fillId="0" borderId="29" xfId="4" applyFont="1" applyFill="1" applyBorder="1" applyAlignment="1" applyProtection="1">
      <alignment horizontal="center" vertical="center" wrapText="1" shrinkToFit="1"/>
    </xf>
    <xf numFmtId="0" fontId="73" fillId="0" borderId="24" xfId="4" applyFont="1" applyFill="1" applyBorder="1" applyAlignment="1" applyProtection="1">
      <alignment horizontal="center" vertical="center" wrapText="1" shrinkToFit="1"/>
    </xf>
    <xf numFmtId="0" fontId="73" fillId="0" borderId="25" xfId="4" applyFont="1" applyFill="1" applyBorder="1" applyAlignment="1" applyProtection="1">
      <alignment horizontal="center" vertical="center" wrapText="1" shrinkToFit="1"/>
    </xf>
    <xf numFmtId="0" fontId="80" fillId="0" borderId="83" xfId="4" applyFont="1" applyFill="1" applyBorder="1" applyAlignment="1" applyProtection="1">
      <alignment horizontal="center" vertical="center" textRotation="255" shrinkToFit="1"/>
    </xf>
    <xf numFmtId="0" fontId="80" fillId="0" borderId="121" xfId="4" applyFont="1" applyFill="1" applyBorder="1" applyAlignment="1" applyProtection="1">
      <alignment horizontal="center" vertical="center" textRotation="255" shrinkToFit="1"/>
    </xf>
    <xf numFmtId="0" fontId="80" fillId="0" borderId="31" xfId="4" applyFont="1" applyFill="1" applyBorder="1" applyAlignment="1" applyProtection="1">
      <alignment horizontal="center" vertical="center" textRotation="255" shrinkToFit="1"/>
    </xf>
    <xf numFmtId="0" fontId="80" fillId="0" borderId="178" xfId="4" applyFont="1" applyFill="1" applyBorder="1" applyAlignment="1" applyProtection="1">
      <alignment horizontal="center" vertical="center" textRotation="255" shrinkToFit="1"/>
    </xf>
    <xf numFmtId="0" fontId="105" fillId="9" borderId="176" xfId="4" applyFont="1" applyFill="1" applyBorder="1" applyAlignment="1" applyProtection="1">
      <alignment horizontal="left" vertical="top" wrapText="1" shrinkToFit="1"/>
      <protection locked="0"/>
    </xf>
    <xf numFmtId="0" fontId="105" fillId="9" borderId="128" xfId="4" applyFont="1" applyFill="1" applyBorder="1" applyAlignment="1" applyProtection="1">
      <alignment horizontal="left" vertical="top" wrapText="1" shrinkToFit="1"/>
      <protection locked="0"/>
    </xf>
    <xf numFmtId="0" fontId="105" fillId="9" borderId="177" xfId="4" applyFont="1" applyFill="1" applyBorder="1" applyAlignment="1" applyProtection="1">
      <alignment horizontal="left" vertical="top" wrapText="1" shrinkToFit="1"/>
      <protection locked="0"/>
    </xf>
    <xf numFmtId="0" fontId="106" fillId="9" borderId="179" xfId="4" applyFont="1" applyFill="1" applyBorder="1" applyAlignment="1" applyProtection="1">
      <alignment horizontal="left" vertical="top" wrapText="1" shrinkToFit="1"/>
      <protection locked="0"/>
    </xf>
    <xf numFmtId="0" fontId="89" fillId="0" borderId="2" xfId="4" applyFont="1" applyFill="1" applyBorder="1" applyAlignment="1" applyProtection="1">
      <alignment horizontal="left" vertical="center" shrinkToFit="1"/>
    </xf>
    <xf numFmtId="0" fontId="89" fillId="0" borderId="3" xfId="4" applyFont="1" applyFill="1" applyBorder="1" applyAlignment="1" applyProtection="1">
      <alignment horizontal="left" vertical="center" shrinkToFit="1"/>
    </xf>
    <xf numFmtId="0" fontId="89" fillId="0" borderId="4" xfId="4" applyFont="1" applyFill="1" applyBorder="1" applyAlignment="1" applyProtection="1">
      <alignment horizontal="left" vertical="center" shrinkToFit="1"/>
    </xf>
    <xf numFmtId="0" fontId="92" fillId="4" borderId="29" xfId="4" applyFont="1" applyFill="1" applyBorder="1" applyAlignment="1" applyProtection="1">
      <alignment horizontal="left" vertical="center" wrapText="1" shrinkToFit="1"/>
    </xf>
    <xf numFmtId="0" fontId="92" fillId="4" borderId="24" xfId="4" applyFont="1" applyFill="1" applyBorder="1" applyAlignment="1" applyProtection="1">
      <alignment horizontal="left" vertical="center" shrinkToFit="1"/>
    </xf>
    <xf numFmtId="0" fontId="92" fillId="4" borderId="25" xfId="4" applyFont="1" applyFill="1" applyBorder="1" applyAlignment="1" applyProtection="1">
      <alignment horizontal="left" vertical="center" shrinkToFit="1"/>
    </xf>
    <xf numFmtId="0" fontId="92" fillId="4" borderId="31" xfId="4" applyFont="1" applyFill="1" applyBorder="1" applyAlignment="1" applyProtection="1">
      <alignment horizontal="left" vertical="center" shrinkToFit="1"/>
    </xf>
    <xf numFmtId="0" fontId="92" fillId="4" borderId="20" xfId="4" applyFont="1" applyFill="1" applyBorder="1" applyAlignment="1" applyProtection="1">
      <alignment horizontal="left" vertical="center" shrinkToFit="1"/>
    </xf>
    <xf numFmtId="0" fontId="92" fillId="4" borderId="27" xfId="4" applyFont="1" applyFill="1" applyBorder="1" applyAlignment="1" applyProtection="1">
      <alignment horizontal="left" vertical="center" shrinkToFit="1"/>
    </xf>
    <xf numFmtId="0" fontId="97" fillId="4" borderId="29" xfId="4" applyFont="1" applyFill="1" applyBorder="1" applyAlignment="1" applyProtection="1">
      <alignment horizontal="left" vertical="top" wrapText="1" shrinkToFit="1"/>
    </xf>
    <xf numFmtId="0" fontId="97" fillId="4" borderId="24" xfId="4" applyFont="1" applyFill="1" applyBorder="1" applyAlignment="1" applyProtection="1">
      <alignment horizontal="left" vertical="top" wrapText="1" shrinkToFit="1"/>
    </xf>
    <xf numFmtId="0" fontId="97" fillId="4" borderId="25" xfId="4" applyFont="1" applyFill="1" applyBorder="1" applyAlignment="1" applyProtection="1">
      <alignment horizontal="left" vertical="top" wrapText="1" shrinkToFit="1"/>
    </xf>
    <xf numFmtId="0" fontId="92" fillId="4" borderId="29" xfId="4" applyFont="1" applyFill="1" applyBorder="1" applyAlignment="1" applyProtection="1">
      <alignment horizontal="center" vertical="center" wrapText="1" shrinkToFit="1"/>
    </xf>
    <xf numFmtId="0" fontId="92" fillId="4" borderId="24" xfId="4" applyFont="1" applyFill="1" applyBorder="1" applyAlignment="1" applyProtection="1">
      <alignment horizontal="center" vertical="center" wrapText="1" shrinkToFit="1"/>
    </xf>
    <xf numFmtId="0" fontId="92" fillId="4" borderId="25" xfId="4" applyFont="1" applyFill="1" applyBorder="1" applyAlignment="1" applyProtection="1">
      <alignment horizontal="center" vertical="center" wrapText="1" shrinkToFit="1"/>
    </xf>
    <xf numFmtId="0" fontId="92" fillId="4" borderId="31" xfId="4" applyFont="1" applyFill="1" applyBorder="1" applyAlignment="1" applyProtection="1">
      <alignment horizontal="center" vertical="center" wrapText="1" shrinkToFit="1"/>
    </xf>
    <xf numFmtId="0" fontId="92" fillId="4" borderId="20" xfId="4" applyFont="1" applyFill="1" applyBorder="1" applyAlignment="1" applyProtection="1">
      <alignment horizontal="center" vertical="center" wrapText="1" shrinkToFit="1"/>
    </xf>
    <xf numFmtId="0" fontId="92" fillId="4" borderId="27" xfId="4" applyFont="1" applyFill="1" applyBorder="1" applyAlignment="1" applyProtection="1">
      <alignment horizontal="center" vertical="center" wrapText="1" shrinkToFit="1"/>
    </xf>
    <xf numFmtId="0" fontId="92" fillId="4" borderId="29" xfId="4" applyFont="1" applyFill="1" applyBorder="1" applyAlignment="1" applyProtection="1">
      <alignment horizontal="left" vertical="top" wrapText="1" shrinkToFit="1"/>
    </xf>
    <xf numFmtId="0" fontId="92" fillId="4" borderId="24" xfId="4" applyFont="1" applyFill="1" applyBorder="1" applyAlignment="1" applyProtection="1">
      <alignment horizontal="left" vertical="top" wrapText="1" shrinkToFit="1"/>
    </xf>
    <xf numFmtId="0" fontId="92" fillId="4" borderId="25" xfId="4" applyFont="1" applyFill="1" applyBorder="1" applyAlignment="1" applyProtection="1">
      <alignment horizontal="left" vertical="top" wrapText="1" shrinkToFit="1"/>
    </xf>
    <xf numFmtId="0" fontId="105" fillId="9" borderId="83" xfId="4" applyFont="1" applyFill="1" applyBorder="1" applyAlignment="1" applyProtection="1">
      <alignment horizontal="left" vertical="top" wrapText="1" shrinkToFit="1"/>
      <protection locked="0"/>
    </xf>
    <xf numFmtId="0" fontId="105" fillId="9" borderId="82" xfId="4" applyFont="1" applyFill="1" applyBorder="1" applyAlignment="1" applyProtection="1">
      <alignment horizontal="left" vertical="top" wrapText="1" shrinkToFit="1"/>
      <protection locked="0"/>
    </xf>
    <xf numFmtId="0" fontId="105" fillId="9" borderId="84" xfId="4" applyFont="1" applyFill="1" applyBorder="1" applyAlignment="1" applyProtection="1">
      <alignment horizontal="left" vertical="top" wrapText="1" shrinkToFit="1"/>
      <protection locked="0"/>
    </xf>
    <xf numFmtId="0" fontId="105" fillId="9" borderId="34" xfId="4" applyFont="1" applyFill="1" applyBorder="1" applyAlignment="1" applyProtection="1">
      <alignment horizontal="left" vertical="top" wrapText="1" shrinkToFit="1"/>
      <protection locked="0"/>
    </xf>
    <xf numFmtId="0" fontId="105" fillId="9" borderId="0" xfId="4" applyFont="1" applyFill="1" applyBorder="1" applyAlignment="1" applyProtection="1">
      <alignment horizontal="left" vertical="top" wrapText="1" shrinkToFit="1"/>
      <protection locked="0"/>
    </xf>
    <xf numFmtId="0" fontId="105" fillId="9" borderId="26" xfId="4" applyFont="1" applyFill="1" applyBorder="1" applyAlignment="1" applyProtection="1">
      <alignment horizontal="left" vertical="top" wrapText="1" shrinkToFit="1"/>
      <protection locked="0"/>
    </xf>
    <xf numFmtId="0" fontId="105" fillId="9" borderId="31" xfId="4" applyFont="1" applyFill="1" applyBorder="1" applyAlignment="1" applyProtection="1">
      <alignment horizontal="left" vertical="top" wrapText="1" shrinkToFit="1"/>
      <protection locked="0"/>
    </xf>
    <xf numFmtId="0" fontId="105" fillId="9" borderId="20" xfId="4" applyFont="1" applyFill="1" applyBorder="1" applyAlignment="1" applyProtection="1">
      <alignment horizontal="left" vertical="top" wrapText="1" shrinkToFit="1"/>
      <protection locked="0"/>
    </xf>
    <xf numFmtId="0" fontId="105" fillId="9" borderId="27" xfId="4" applyFont="1" applyFill="1" applyBorder="1" applyAlignment="1" applyProtection="1">
      <alignment horizontal="left" vertical="top" wrapText="1" shrinkToFit="1"/>
      <protection locked="0"/>
    </xf>
    <xf numFmtId="0" fontId="92" fillId="4" borderId="3" xfId="4" applyFont="1" applyFill="1" applyBorder="1" applyAlignment="1" applyProtection="1">
      <alignment horizontal="left" vertical="center" wrapText="1" shrinkToFit="1"/>
    </xf>
    <xf numFmtId="0" fontId="89" fillId="2" borderId="5" xfId="4" applyFont="1" applyFill="1" applyBorder="1" applyAlignment="1" applyProtection="1">
      <alignment horizontal="center" vertical="center" shrinkToFit="1"/>
      <protection locked="0"/>
    </xf>
    <xf numFmtId="0" fontId="89" fillId="2" borderId="7" xfId="4" applyFont="1" applyFill="1" applyBorder="1" applyAlignment="1" applyProtection="1">
      <alignment horizontal="center" vertical="center" shrinkToFit="1"/>
      <protection locked="0"/>
    </xf>
    <xf numFmtId="0" fontId="92" fillId="4" borderId="18" xfId="4" applyFont="1" applyFill="1" applyBorder="1" applyAlignment="1" applyProtection="1">
      <alignment horizontal="left" vertical="center" wrapText="1"/>
    </xf>
    <xf numFmtId="0" fontId="92" fillId="4" borderId="3" xfId="4" applyFont="1" applyFill="1" applyBorder="1" applyAlignment="1" applyProtection="1">
      <alignment horizontal="left" vertical="center" wrapText="1"/>
    </xf>
    <xf numFmtId="0" fontId="89" fillId="2" borderId="5" xfId="4" applyFont="1" applyFill="1" applyBorder="1" applyAlignment="1" applyProtection="1">
      <alignment horizontal="center" vertical="center" wrapText="1" shrinkToFit="1"/>
      <protection locked="0"/>
    </xf>
    <xf numFmtId="0" fontId="89" fillId="2" borderId="7" xfId="4" applyFont="1" applyFill="1" applyBorder="1" applyAlignment="1" applyProtection="1">
      <alignment horizontal="center" vertical="center" wrapText="1" shrinkToFit="1"/>
      <protection locked="0"/>
    </xf>
    <xf numFmtId="0" fontId="89" fillId="0" borderId="5" xfId="4" applyFont="1" applyFill="1" applyBorder="1" applyAlignment="1" applyProtection="1">
      <alignment horizontal="center" vertical="center" wrapText="1" shrinkToFit="1"/>
    </xf>
    <xf numFmtId="0" fontId="89" fillId="0" borderId="7" xfId="4" applyFont="1" applyFill="1" applyBorder="1" applyAlignment="1" applyProtection="1">
      <alignment horizontal="center" vertical="center" wrapText="1" shrinkToFit="1"/>
    </xf>
    <xf numFmtId="0" fontId="89" fillId="0" borderId="23" xfId="4" applyFont="1" applyFill="1" applyBorder="1" applyAlignment="1" applyProtection="1">
      <alignment horizontal="left" vertical="center" wrapText="1" shrinkToFit="1"/>
    </xf>
    <xf numFmtId="0" fontId="89" fillId="0" borderId="24" xfId="4" applyFont="1" applyFill="1" applyBorder="1" applyAlignment="1" applyProtection="1">
      <alignment horizontal="left" vertical="center" shrinkToFit="1"/>
    </xf>
    <xf numFmtId="0" fontId="89" fillId="0" borderId="25" xfId="4" applyFont="1" applyFill="1" applyBorder="1" applyAlignment="1" applyProtection="1">
      <alignment horizontal="left" vertical="center" shrinkToFit="1"/>
    </xf>
    <xf numFmtId="0" fontId="105" fillId="9" borderId="180" xfId="4" applyFont="1" applyFill="1" applyBorder="1" applyAlignment="1" applyProtection="1">
      <alignment horizontal="left" vertical="top" wrapText="1" shrinkToFit="1"/>
      <protection locked="0"/>
    </xf>
    <xf numFmtId="0" fontId="105" fillId="9" borderId="11" xfId="4" applyFont="1" applyFill="1" applyBorder="1" applyAlignment="1" applyProtection="1">
      <alignment horizontal="left" vertical="top" wrapText="1" shrinkToFit="1"/>
      <protection locked="0"/>
    </xf>
    <xf numFmtId="0" fontId="105" fillId="9" borderId="110" xfId="4" applyFont="1" applyFill="1" applyBorder="1" applyAlignment="1" applyProtection="1">
      <alignment horizontal="left" vertical="top" wrapText="1" shrinkToFit="1"/>
      <protection locked="0"/>
    </xf>
    <xf numFmtId="0" fontId="76" fillId="9" borderId="144" xfId="4" applyFont="1" applyFill="1" applyBorder="1" applyAlignment="1" applyProtection="1">
      <alignment horizontal="center" vertical="center" wrapText="1" shrinkToFit="1"/>
      <protection locked="0"/>
    </xf>
    <xf numFmtId="0" fontId="73" fillId="0" borderId="29" xfId="4" applyFont="1" applyFill="1" applyBorder="1" applyAlignment="1" applyProtection="1">
      <alignment horizontal="left" vertical="top" wrapText="1" shrinkToFit="1"/>
    </xf>
    <xf numFmtId="0" fontId="73" fillId="0" borderId="24" xfId="4" applyFont="1" applyFill="1" applyBorder="1" applyAlignment="1" applyProtection="1">
      <alignment horizontal="left" vertical="top" wrapText="1" shrinkToFit="1"/>
    </xf>
    <xf numFmtId="0" fontId="73" fillId="0" borderId="25" xfId="4" applyFont="1" applyFill="1" applyBorder="1" applyAlignment="1" applyProtection="1">
      <alignment horizontal="left" vertical="top" wrapText="1" shrinkToFit="1"/>
    </xf>
    <xf numFmtId="0" fontId="73" fillId="0" borderId="34" xfId="4" applyFont="1" applyFill="1" applyBorder="1" applyAlignment="1" applyProtection="1">
      <alignment horizontal="left" vertical="top" wrapText="1" shrinkToFit="1"/>
    </xf>
    <xf numFmtId="0" fontId="73" fillId="0" borderId="0" xfId="4" applyFont="1" applyFill="1" applyBorder="1" applyAlignment="1" applyProtection="1">
      <alignment horizontal="left" vertical="top" wrapText="1" shrinkToFit="1"/>
    </xf>
    <xf numFmtId="0" fontId="73" fillId="0" borderId="26" xfId="4" applyFont="1" applyFill="1" applyBorder="1" applyAlignment="1" applyProtection="1">
      <alignment horizontal="left" vertical="top" wrapText="1" shrinkToFit="1"/>
    </xf>
    <xf numFmtId="0" fontId="78" fillId="0" borderId="66" xfId="4" applyFont="1" applyFill="1" applyBorder="1" applyAlignment="1" applyProtection="1">
      <alignment horizontal="center" vertical="center" wrapText="1" shrinkToFit="1"/>
    </xf>
    <xf numFmtId="0" fontId="78" fillId="0" borderId="65" xfId="4" applyFont="1" applyFill="1" applyBorder="1" applyAlignment="1" applyProtection="1">
      <alignment horizontal="center" vertical="center" wrapText="1" shrinkToFit="1"/>
    </xf>
    <xf numFmtId="0" fontId="78" fillId="0" borderId="122" xfId="4" applyFont="1" applyFill="1" applyBorder="1" applyAlignment="1" applyProtection="1">
      <alignment horizontal="center" vertical="center" wrapText="1" shrinkToFit="1"/>
    </xf>
    <xf numFmtId="180" fontId="80" fillId="9" borderId="123" xfId="4" applyNumberFormat="1" applyFont="1" applyFill="1" applyBorder="1" applyAlignment="1" applyProtection="1">
      <alignment horizontal="center" vertical="center" wrapText="1" shrinkToFit="1"/>
    </xf>
    <xf numFmtId="180" fontId="80" fillId="9" borderId="65" xfId="4" applyNumberFormat="1" applyFont="1" applyFill="1" applyBorder="1" applyAlignment="1" applyProtection="1">
      <alignment horizontal="center" vertical="center" wrapText="1" shrinkToFit="1"/>
    </xf>
    <xf numFmtId="180" fontId="80" fillId="9" borderId="64" xfId="4" applyNumberFormat="1" applyFont="1" applyFill="1" applyBorder="1" applyAlignment="1" applyProtection="1">
      <alignment horizontal="center" vertical="center" wrapText="1" shrinkToFit="1"/>
    </xf>
    <xf numFmtId="0" fontId="92" fillId="4" borderId="18" xfId="4" applyFont="1" applyFill="1" applyBorder="1" applyAlignment="1" applyProtection="1">
      <alignment horizontal="left" vertical="center" wrapText="1" shrinkToFit="1"/>
    </xf>
    <xf numFmtId="41" fontId="3" fillId="0" borderId="162" xfId="0" applyNumberFormat="1" applyFont="1" applyFill="1" applyBorder="1" applyAlignment="1" applyProtection="1">
      <alignment horizontal="center" vertical="center" wrapText="1" shrinkToFit="1"/>
    </xf>
    <xf numFmtId="41" fontId="3" fillId="0" borderId="37" xfId="0" applyNumberFormat="1" applyFont="1" applyFill="1" applyBorder="1" applyAlignment="1" applyProtection="1">
      <alignment horizontal="center" vertical="center" wrapText="1" shrinkToFit="1"/>
    </xf>
    <xf numFmtId="0" fontId="3" fillId="0" borderId="37" xfId="0" applyFont="1" applyFill="1" applyBorder="1" applyAlignment="1" applyProtection="1">
      <alignment horizontal="left" vertical="center" shrinkToFit="1"/>
    </xf>
    <xf numFmtId="0" fontId="3" fillId="0" borderId="100" xfId="0" applyFont="1" applyFill="1" applyBorder="1" applyAlignment="1" applyProtection="1">
      <alignment horizontal="left" vertical="center" shrinkToFit="1"/>
    </xf>
    <xf numFmtId="0" fontId="3" fillId="0" borderId="163" xfId="0" applyFont="1" applyFill="1" applyBorder="1" applyAlignment="1" applyProtection="1">
      <alignment horizontal="center" vertical="center" shrinkToFit="1"/>
    </xf>
    <xf numFmtId="0" fontId="3" fillId="0" borderId="38" xfId="0" applyFont="1" applyFill="1" applyBorder="1" applyAlignment="1" applyProtection="1">
      <alignment horizontal="center" vertical="center" shrinkToFit="1"/>
    </xf>
    <xf numFmtId="0" fontId="3" fillId="0" borderId="101" xfId="0" applyFont="1" applyFill="1" applyBorder="1" applyAlignment="1" applyProtection="1">
      <alignment horizontal="center" vertical="center" shrinkToFit="1"/>
    </xf>
    <xf numFmtId="41" fontId="3" fillId="0" borderId="163" xfId="0" applyNumberFormat="1" applyFont="1" applyFill="1" applyBorder="1" applyAlignment="1" applyProtection="1">
      <alignment horizontal="center" vertical="center" wrapText="1" shrinkToFit="1"/>
    </xf>
    <xf numFmtId="41" fontId="3" fillId="0" borderId="38" xfId="0" applyNumberFormat="1" applyFont="1" applyFill="1" applyBorder="1" applyAlignment="1" applyProtection="1">
      <alignment horizontal="center" vertical="center" wrapText="1" shrinkToFit="1"/>
    </xf>
    <xf numFmtId="0" fontId="3" fillId="0" borderId="38" xfId="0" applyFont="1" applyFill="1" applyBorder="1" applyAlignment="1" applyProtection="1">
      <alignment horizontal="left" vertical="center" shrinkToFit="1"/>
    </xf>
    <xf numFmtId="0" fontId="3" fillId="0" borderId="101" xfId="0" applyFont="1" applyFill="1" applyBorder="1" applyAlignment="1" applyProtection="1">
      <alignment horizontal="left" vertical="center" shrinkToFit="1"/>
    </xf>
    <xf numFmtId="41" fontId="3" fillId="0" borderId="164" xfId="0" applyNumberFormat="1" applyFont="1" applyFill="1" applyBorder="1" applyAlignment="1" applyProtection="1">
      <alignment horizontal="center" vertical="center" wrapText="1" shrinkToFit="1"/>
    </xf>
    <xf numFmtId="41" fontId="3" fillId="0" borderId="42" xfId="0" applyNumberFormat="1" applyFont="1" applyFill="1" applyBorder="1" applyAlignment="1" applyProtection="1">
      <alignment horizontal="center" vertical="center" wrapText="1" shrinkToFit="1"/>
    </xf>
    <xf numFmtId="0" fontId="3" fillId="0" borderId="42" xfId="0" applyFont="1" applyFill="1" applyBorder="1" applyAlignment="1" applyProtection="1">
      <alignment horizontal="left" vertical="center" shrinkToFit="1"/>
    </xf>
    <xf numFmtId="0" fontId="3" fillId="0" borderId="102" xfId="0" applyFont="1" applyFill="1" applyBorder="1" applyAlignment="1" applyProtection="1">
      <alignment horizontal="left" vertical="center" shrinkToFit="1"/>
    </xf>
    <xf numFmtId="0" fontId="89" fillId="4" borderId="18" xfId="4" applyFont="1" applyFill="1" applyBorder="1" applyAlignment="1" applyProtection="1">
      <alignment horizontal="left" vertical="center" wrapText="1"/>
    </xf>
    <xf numFmtId="0" fontId="89" fillId="4" borderId="3" xfId="4" applyFont="1" applyFill="1" applyBorder="1" applyAlignment="1" applyProtection="1">
      <alignment horizontal="left" vertical="center" wrapText="1"/>
    </xf>
    <xf numFmtId="0" fontId="92" fillId="4" borderId="4" xfId="4" applyFont="1" applyFill="1" applyBorder="1" applyAlignment="1" applyProtection="1">
      <alignment horizontal="left" vertical="center" wrapText="1"/>
    </xf>
    <xf numFmtId="0" fontId="76" fillId="9" borderId="144" xfId="4" applyFont="1" applyFill="1" applyBorder="1" applyAlignment="1" applyProtection="1">
      <alignment horizontal="left" vertical="center" wrapText="1" shrinkToFit="1"/>
      <protection locked="0"/>
    </xf>
    <xf numFmtId="0" fontId="76" fillId="9" borderId="130" xfId="4" applyFont="1" applyFill="1" applyBorder="1" applyAlignment="1" applyProtection="1">
      <alignment horizontal="left" vertical="center" wrapText="1" shrinkToFit="1"/>
      <protection locked="0"/>
    </xf>
    <xf numFmtId="0" fontId="74" fillId="2" borderId="153" xfId="4" applyFont="1" applyFill="1" applyBorder="1" applyAlignment="1" applyProtection="1">
      <alignment horizontal="center" vertical="center" wrapText="1" shrinkToFit="1"/>
      <protection locked="0"/>
    </xf>
    <xf numFmtId="0" fontId="74" fillId="2" borderId="154" xfId="4" applyFont="1" applyFill="1" applyBorder="1" applyAlignment="1" applyProtection="1">
      <alignment horizontal="center" vertical="center" wrapText="1" shrinkToFit="1"/>
      <protection locked="0"/>
    </xf>
    <xf numFmtId="0" fontId="74" fillId="2" borderId="155" xfId="4" applyFont="1" applyFill="1" applyBorder="1" applyAlignment="1" applyProtection="1">
      <alignment horizontal="center" vertical="center" wrapText="1" shrinkToFit="1"/>
      <protection locked="0"/>
    </xf>
    <xf numFmtId="0" fontId="76" fillId="9" borderId="143" xfId="4" applyFont="1" applyFill="1" applyBorder="1" applyAlignment="1" applyProtection="1">
      <alignment horizontal="center" vertical="center" wrapText="1" shrinkToFit="1"/>
      <protection locked="0"/>
    </xf>
    <xf numFmtId="0" fontId="73" fillId="9" borderId="20" xfId="4" applyFont="1" applyFill="1" applyBorder="1" applyAlignment="1" applyProtection="1">
      <alignment horizontal="center" vertical="center" shrinkToFit="1"/>
      <protection locked="0"/>
    </xf>
    <xf numFmtId="0" fontId="89" fillId="0" borderId="20" xfId="4" applyFont="1" applyFill="1" applyBorder="1" applyAlignment="1" applyProtection="1">
      <alignment horizontal="center" vertical="center" shrinkToFit="1"/>
    </xf>
    <xf numFmtId="0" fontId="89" fillId="0" borderId="27" xfId="4" applyFont="1" applyFill="1" applyBorder="1" applyAlignment="1" applyProtection="1">
      <alignment horizontal="center" vertical="center" shrinkToFit="1"/>
    </xf>
    <xf numFmtId="0" fontId="87" fillId="4" borderId="29" xfId="0" applyFont="1" applyFill="1" applyBorder="1" applyAlignment="1" applyProtection="1">
      <alignment horizontal="center" vertical="center" wrapText="1" shrinkToFit="1"/>
    </xf>
    <xf numFmtId="0" fontId="87" fillId="4" borderId="24" xfId="0" applyFont="1" applyFill="1" applyBorder="1" applyAlignment="1" applyProtection="1">
      <alignment horizontal="center" vertical="center" wrapText="1" shrinkToFit="1"/>
    </xf>
    <xf numFmtId="0" fontId="87" fillId="4" borderId="25" xfId="0" applyFont="1" applyFill="1" applyBorder="1" applyAlignment="1" applyProtection="1">
      <alignment horizontal="center" vertical="center" wrapText="1" shrinkToFit="1"/>
    </xf>
    <xf numFmtId="0" fontId="87" fillId="4" borderId="31" xfId="0" applyFont="1" applyFill="1" applyBorder="1" applyAlignment="1" applyProtection="1">
      <alignment horizontal="center" vertical="center" wrapText="1" shrinkToFit="1"/>
    </xf>
    <xf numFmtId="0" fontId="87" fillId="4" borderId="20" xfId="0" applyFont="1" applyFill="1" applyBorder="1" applyAlignment="1" applyProtection="1">
      <alignment horizontal="center" vertical="center" wrapText="1" shrinkToFit="1"/>
    </xf>
    <xf numFmtId="0" fontId="87" fillId="4" borderId="27" xfId="0" applyFont="1" applyFill="1" applyBorder="1" applyAlignment="1" applyProtection="1">
      <alignment horizontal="center" vertical="center" wrapText="1" shrinkToFit="1"/>
    </xf>
    <xf numFmtId="0" fontId="73" fillId="9" borderId="32" xfId="4" applyFont="1" applyFill="1" applyBorder="1" applyAlignment="1" applyProtection="1">
      <alignment horizontal="left" vertical="center" wrapText="1" shrinkToFit="1"/>
      <protection locked="0"/>
    </xf>
    <xf numFmtId="0" fontId="73" fillId="9" borderId="1" xfId="4" applyFont="1" applyFill="1" applyBorder="1" applyAlignment="1" applyProtection="1">
      <alignment horizontal="left" vertical="center" wrapText="1" shrinkToFit="1"/>
      <protection locked="0"/>
    </xf>
    <xf numFmtId="0" fontId="73" fillId="9" borderId="41" xfId="4" applyFont="1" applyFill="1" applyBorder="1" applyAlignment="1" applyProtection="1">
      <alignment horizontal="left" vertical="center" wrapText="1" shrinkToFit="1"/>
      <protection locked="0"/>
    </xf>
    <xf numFmtId="0" fontId="89" fillId="4" borderId="34" xfId="4" applyFont="1" applyFill="1" applyBorder="1" applyAlignment="1" applyProtection="1">
      <alignment horizontal="center" vertical="center" shrinkToFit="1"/>
    </xf>
    <xf numFmtId="0" fontId="89" fillId="4" borderId="0" xfId="4" applyFont="1" applyFill="1" applyBorder="1" applyAlignment="1" applyProtection="1">
      <alignment horizontal="center" vertical="center" shrinkToFit="1"/>
    </xf>
    <xf numFmtId="0" fontId="73" fillId="2" borderId="168" xfId="4" applyFont="1" applyFill="1" applyBorder="1" applyAlignment="1" applyProtection="1">
      <alignment horizontal="center" vertical="center" shrinkToFit="1"/>
      <protection locked="0"/>
    </xf>
    <xf numFmtId="0" fontId="73" fillId="2" borderId="61" xfId="4" applyFont="1" applyFill="1" applyBorder="1" applyAlignment="1" applyProtection="1">
      <alignment horizontal="center" vertical="center" shrinkToFit="1"/>
      <protection locked="0"/>
    </xf>
    <xf numFmtId="0" fontId="73" fillId="2" borderId="60" xfId="4" applyFont="1" applyFill="1" applyBorder="1" applyAlignment="1" applyProtection="1">
      <alignment horizontal="center" vertical="center" shrinkToFit="1"/>
      <protection locked="0"/>
    </xf>
    <xf numFmtId="0" fontId="89" fillId="0" borderId="26" xfId="4" applyFont="1" applyFill="1" applyBorder="1" applyAlignment="1" applyProtection="1">
      <alignment horizontal="center" vertical="center" shrinkToFit="1"/>
    </xf>
    <xf numFmtId="0" fontId="89" fillId="0" borderId="40" xfId="4" applyFont="1" applyFill="1" applyBorder="1" applyAlignment="1" applyProtection="1">
      <alignment horizontal="center" vertical="center" shrinkToFit="1"/>
    </xf>
    <xf numFmtId="0" fontId="89" fillId="0" borderId="34" xfId="4" applyFont="1" applyFill="1" applyBorder="1" applyAlignment="1" applyProtection="1">
      <alignment horizontal="center" vertical="center" shrinkToFit="1"/>
    </xf>
    <xf numFmtId="0" fontId="87" fillId="4" borderId="2" xfId="0" applyFont="1" applyFill="1" applyBorder="1" applyAlignment="1" applyProtection="1">
      <alignment horizontal="center" vertical="center" wrapText="1" shrinkToFit="1"/>
    </xf>
    <xf numFmtId="0" fontId="87" fillId="4" borderId="3" xfId="0" applyFont="1" applyFill="1" applyBorder="1" applyAlignment="1" applyProtection="1">
      <alignment horizontal="center" vertical="center" wrapText="1" shrinkToFit="1"/>
    </xf>
    <xf numFmtId="0" fontId="87" fillId="4" borderId="4" xfId="0" applyFont="1" applyFill="1" applyBorder="1" applyAlignment="1" applyProtection="1">
      <alignment horizontal="center" vertical="center" wrapText="1" shrinkToFit="1"/>
    </xf>
    <xf numFmtId="0" fontId="89" fillId="9" borderId="2" xfId="4" applyFont="1" applyFill="1" applyBorder="1" applyAlignment="1" applyProtection="1">
      <alignment horizontal="left" vertical="center" wrapText="1" shrinkToFit="1"/>
      <protection locked="0"/>
    </xf>
    <xf numFmtId="0" fontId="89" fillId="9" borderId="3" xfId="4" applyFont="1" applyFill="1" applyBorder="1" applyAlignment="1" applyProtection="1">
      <alignment horizontal="left" vertical="center" wrapText="1" shrinkToFit="1"/>
      <protection locked="0"/>
    </xf>
    <xf numFmtId="0" fontId="89" fillId="9" borderId="4" xfId="4" applyFont="1" applyFill="1" applyBorder="1" applyAlignment="1" applyProtection="1">
      <alignment horizontal="left" vertical="center" wrapText="1" shrinkToFit="1"/>
      <protection locked="0"/>
    </xf>
    <xf numFmtId="0" fontId="89" fillId="4" borderId="3" xfId="4" applyFont="1" applyFill="1" applyBorder="1" applyAlignment="1" applyProtection="1">
      <alignment horizontal="left" vertical="center" wrapText="1" shrinkToFit="1"/>
    </xf>
    <xf numFmtId="0" fontId="89" fillId="2" borderId="55" xfId="4" applyFont="1" applyFill="1" applyBorder="1" applyAlignment="1" applyProtection="1">
      <alignment horizontal="center" vertical="center" wrapText="1" shrinkToFit="1"/>
      <protection locked="0"/>
    </xf>
    <xf numFmtId="0" fontId="89" fillId="2" borderId="91" xfId="4" applyFont="1" applyFill="1" applyBorder="1" applyAlignment="1" applyProtection="1">
      <alignment horizontal="center" vertical="center" wrapText="1" shrinkToFit="1"/>
      <protection locked="0"/>
    </xf>
    <xf numFmtId="0" fontId="89" fillId="2" borderId="56" xfId="4" applyFont="1" applyFill="1" applyBorder="1" applyAlignment="1" applyProtection="1">
      <alignment horizontal="center" vertical="center" wrapText="1" shrinkToFit="1"/>
      <protection locked="0"/>
    </xf>
    <xf numFmtId="0" fontId="89" fillId="4" borderId="4" xfId="4" applyFont="1" applyFill="1" applyBorder="1" applyAlignment="1" applyProtection="1">
      <alignment horizontal="center" vertical="center" wrapText="1" shrinkToFit="1"/>
    </xf>
    <xf numFmtId="0" fontId="89" fillId="4" borderId="1" xfId="4" applyFont="1" applyFill="1" applyBorder="1" applyAlignment="1" applyProtection="1">
      <alignment horizontal="center" vertical="center" wrapText="1" shrinkToFit="1"/>
    </xf>
    <xf numFmtId="0" fontId="89" fillId="4" borderId="2" xfId="4" applyFont="1" applyFill="1" applyBorder="1" applyAlignment="1" applyProtection="1">
      <alignment horizontal="center" vertical="center" wrapText="1" shrinkToFit="1"/>
    </xf>
    <xf numFmtId="0" fontId="87" fillId="4" borderId="32" xfId="0" applyFont="1" applyFill="1" applyBorder="1" applyAlignment="1" applyProtection="1">
      <alignment horizontal="center" vertical="center" wrapText="1" shrinkToFit="1"/>
    </xf>
    <xf numFmtId="0" fontId="73" fillId="2" borderId="5" xfId="4" applyFont="1" applyFill="1" applyBorder="1" applyAlignment="1" applyProtection="1">
      <alignment horizontal="center" vertical="center" shrinkToFit="1"/>
      <protection locked="0"/>
    </xf>
    <xf numFmtId="0" fontId="89" fillId="0" borderId="24" xfId="4" applyFont="1" applyFill="1" applyBorder="1" applyAlignment="1" applyProtection="1">
      <alignment horizontal="center" vertical="center" shrinkToFit="1"/>
    </xf>
    <xf numFmtId="0" fontId="89" fillId="0" borderId="0" xfId="4" applyFont="1" applyFill="1" applyBorder="1" applyAlignment="1" applyProtection="1">
      <alignment horizontal="center" vertical="center" shrinkToFit="1"/>
    </xf>
    <xf numFmtId="0" fontId="89" fillId="2" borderId="168" xfId="4" applyFont="1" applyFill="1" applyBorder="1" applyAlignment="1" applyProtection="1">
      <alignment horizontal="center" vertical="center" shrinkToFit="1"/>
      <protection locked="0"/>
    </xf>
    <xf numFmtId="0" fontId="89" fillId="2" borderId="61" xfId="4" applyFont="1" applyFill="1" applyBorder="1" applyAlignment="1" applyProtection="1">
      <alignment horizontal="center" vertical="center" shrinkToFit="1"/>
      <protection locked="0"/>
    </xf>
    <xf numFmtId="0" fontId="89" fillId="2" borderId="60" xfId="4" applyFont="1" applyFill="1" applyBorder="1" applyAlignment="1" applyProtection="1">
      <alignment horizontal="center" vertical="center" shrinkToFit="1"/>
      <protection locked="0"/>
    </xf>
    <xf numFmtId="0" fontId="98" fillId="4" borderId="29" xfId="0" applyFont="1" applyFill="1" applyBorder="1" applyAlignment="1" applyProtection="1">
      <alignment horizontal="center" vertical="center" wrapText="1" shrinkToFit="1"/>
    </xf>
    <xf numFmtId="0" fontId="98" fillId="4" borderId="24" xfId="0" applyFont="1" applyFill="1" applyBorder="1" applyAlignment="1" applyProtection="1">
      <alignment horizontal="center" vertical="center" wrapText="1" shrinkToFit="1"/>
    </xf>
    <xf numFmtId="0" fontId="98" fillId="4" borderId="34" xfId="0" applyFont="1" applyFill="1" applyBorder="1" applyAlignment="1" applyProtection="1">
      <alignment horizontal="center" vertical="center" wrapText="1" shrinkToFit="1"/>
    </xf>
    <xf numFmtId="0" fontId="98" fillId="4" borderId="0" xfId="0" applyFont="1" applyFill="1" applyBorder="1" applyAlignment="1" applyProtection="1">
      <alignment horizontal="center" vertical="center" wrapText="1" shrinkToFit="1"/>
    </xf>
    <xf numFmtId="0" fontId="89" fillId="0" borderId="3" xfId="4" applyFont="1" applyFill="1" applyBorder="1" applyAlignment="1" applyProtection="1">
      <alignment horizontal="center" vertical="center" shrinkToFit="1"/>
    </xf>
    <xf numFmtId="0" fontId="73" fillId="4" borderId="3" xfId="4" applyFont="1" applyFill="1" applyBorder="1" applyAlignment="1" applyProtection="1">
      <alignment horizontal="center" vertical="center" shrinkToFit="1"/>
    </xf>
    <xf numFmtId="0" fontId="87" fillId="0" borderId="18" xfId="0" applyFont="1" applyBorder="1" applyAlignment="1" applyProtection="1">
      <alignment horizontal="left" vertical="center"/>
    </xf>
    <xf numFmtId="0" fontId="87" fillId="0" borderId="3" xfId="0" applyFont="1" applyBorder="1" applyAlignment="1" applyProtection="1">
      <alignment horizontal="left" vertical="center"/>
    </xf>
    <xf numFmtId="0" fontId="87" fillId="0" borderId="19" xfId="0" applyFont="1" applyBorder="1" applyAlignment="1" applyProtection="1">
      <alignment horizontal="left" vertical="center"/>
    </xf>
    <xf numFmtId="0" fontId="0" fillId="0" borderId="169" xfId="0" applyBorder="1" applyAlignment="1" applyProtection="1">
      <alignment horizontal="center" vertical="center"/>
    </xf>
    <xf numFmtId="0" fontId="0" fillId="0" borderId="170" xfId="0" applyBorder="1" applyAlignment="1" applyProtection="1">
      <alignment horizontal="center" vertical="center"/>
    </xf>
    <xf numFmtId="0" fontId="0" fillId="0" borderId="196" xfId="0" applyBorder="1" applyAlignment="1" applyProtection="1">
      <alignment horizontal="center" vertical="center"/>
    </xf>
    <xf numFmtId="0" fontId="87" fillId="4" borderId="29" xfId="0" applyFont="1" applyFill="1" applyBorder="1" applyAlignment="1" applyProtection="1">
      <alignment horizontal="left" vertical="center" wrapText="1" shrinkToFit="1"/>
    </xf>
    <xf numFmtId="0" fontId="87" fillId="4" borderId="24" xfId="0" applyFont="1" applyFill="1" applyBorder="1" applyAlignment="1" applyProtection="1">
      <alignment horizontal="left" vertical="center" wrapText="1" shrinkToFit="1"/>
    </xf>
    <xf numFmtId="0" fontId="87" fillId="4" borderId="25" xfId="0" applyFont="1" applyFill="1" applyBorder="1" applyAlignment="1" applyProtection="1">
      <alignment horizontal="left" vertical="center" wrapText="1" shrinkToFit="1"/>
    </xf>
    <xf numFmtId="0" fontId="87" fillId="4" borderId="1" xfId="0" applyFont="1" applyFill="1" applyBorder="1" applyAlignment="1" applyProtection="1">
      <alignment horizontal="center" vertical="center" wrapText="1" shrinkToFit="1"/>
    </xf>
    <xf numFmtId="0" fontId="73" fillId="9" borderId="31" xfId="4" applyFont="1" applyFill="1" applyBorder="1" applyAlignment="1" applyProtection="1">
      <alignment horizontal="center" vertical="center" shrinkToFit="1"/>
      <protection locked="0"/>
    </xf>
    <xf numFmtId="0" fontId="99" fillId="0" borderId="20" xfId="0" applyFont="1" applyBorder="1" applyAlignment="1" applyProtection="1">
      <alignment horizontal="center" vertical="center"/>
    </xf>
    <xf numFmtId="0" fontId="89" fillId="9" borderId="20" xfId="4" applyFont="1" applyFill="1" applyBorder="1" applyAlignment="1" applyProtection="1">
      <alignment horizontal="center" vertical="center" shrinkToFit="1"/>
      <protection locked="0"/>
    </xf>
    <xf numFmtId="0" fontId="89" fillId="9" borderId="31" xfId="4" applyFont="1" applyFill="1" applyBorder="1" applyAlignment="1" applyProtection="1">
      <alignment horizontal="center" vertical="center" shrinkToFit="1"/>
      <protection locked="0"/>
    </xf>
    <xf numFmtId="0" fontId="99" fillId="0" borderId="0" xfId="0" applyFont="1" applyBorder="1" applyAlignment="1" applyProtection="1">
      <alignment horizontal="center" vertical="center"/>
    </xf>
    <xf numFmtId="0" fontId="89" fillId="9" borderId="0" xfId="4" applyFont="1" applyFill="1" applyBorder="1" applyAlignment="1" applyProtection="1">
      <alignment horizontal="center" vertical="center" shrinkToFit="1"/>
      <protection locked="0"/>
    </xf>
    <xf numFmtId="0" fontId="73" fillId="0" borderId="34" xfId="4" applyFont="1" applyFill="1" applyBorder="1" applyAlignment="1" applyProtection="1">
      <alignment horizontal="left" vertical="center" shrinkToFit="1"/>
    </xf>
    <xf numFmtId="0" fontId="89" fillId="0" borderId="29" xfId="4" applyFont="1" applyFill="1" applyBorder="1" applyAlignment="1" applyProtection="1">
      <alignment horizontal="left" vertical="center" wrapText="1" shrinkToFit="1"/>
    </xf>
    <xf numFmtId="0" fontId="89" fillId="0" borderId="24" xfId="4" applyFont="1" applyFill="1" applyBorder="1" applyAlignment="1" applyProtection="1">
      <alignment horizontal="left" vertical="center" wrapText="1" shrinkToFit="1"/>
    </xf>
    <xf numFmtId="0" fontId="89" fillId="0" borderId="25" xfId="4" applyFont="1" applyFill="1" applyBorder="1" applyAlignment="1" applyProtection="1">
      <alignment horizontal="left" vertical="center" wrapText="1" shrinkToFit="1"/>
    </xf>
    <xf numFmtId="0" fontId="89" fillId="0" borderId="34" xfId="4" applyFont="1" applyFill="1" applyBorder="1" applyAlignment="1" applyProtection="1">
      <alignment horizontal="left" vertical="center" wrapText="1" shrinkToFit="1"/>
    </xf>
    <xf numFmtId="0" fontId="89" fillId="0" borderId="0" xfId="4" applyFont="1" applyFill="1" applyBorder="1" applyAlignment="1" applyProtection="1">
      <alignment horizontal="left" vertical="center" wrapText="1" shrinkToFit="1"/>
    </xf>
    <xf numFmtId="0" fontId="89" fillId="0" borderId="26" xfId="4" applyFont="1" applyFill="1" applyBorder="1" applyAlignment="1" applyProtection="1">
      <alignment horizontal="left" vertical="center" wrapText="1" shrinkToFit="1"/>
    </xf>
    <xf numFmtId="0" fontId="89" fillId="4" borderId="142" xfId="4" applyFont="1" applyFill="1" applyBorder="1" applyAlignment="1" applyProtection="1">
      <alignment horizontal="center" vertical="center" wrapText="1" shrinkToFit="1"/>
    </xf>
    <xf numFmtId="0" fontId="89" fillId="4" borderId="148" xfId="4" applyFont="1" applyFill="1" applyBorder="1" applyAlignment="1" applyProtection="1">
      <alignment horizontal="center" vertical="center" wrapText="1" shrinkToFit="1"/>
    </xf>
    <xf numFmtId="0" fontId="89" fillId="4" borderId="149" xfId="4" applyFont="1" applyFill="1" applyBorder="1" applyAlignment="1" applyProtection="1">
      <alignment horizontal="center" vertical="center" wrapText="1" shrinkToFit="1"/>
    </xf>
    <xf numFmtId="0" fontId="74" fillId="9" borderId="143" xfId="4" applyFont="1" applyFill="1" applyBorder="1" applyAlignment="1" applyProtection="1">
      <alignment horizontal="center" vertical="center" wrapText="1" shrinkToFit="1"/>
      <protection locked="0"/>
    </xf>
    <xf numFmtId="0" fontId="74" fillId="9" borderId="144" xfId="4" applyFont="1" applyFill="1" applyBorder="1" applyAlignment="1" applyProtection="1">
      <alignment horizontal="center" vertical="center" wrapText="1" shrinkToFit="1"/>
      <protection locked="0"/>
    </xf>
    <xf numFmtId="0" fontId="74" fillId="9" borderId="144" xfId="4" applyFont="1" applyFill="1" applyBorder="1" applyAlignment="1" applyProtection="1">
      <alignment horizontal="left" vertical="center" wrapText="1" shrinkToFit="1"/>
      <protection locked="0"/>
    </xf>
    <xf numFmtId="0" fontId="74" fillId="9" borderId="130" xfId="4" applyFont="1" applyFill="1" applyBorder="1" applyAlignment="1" applyProtection="1">
      <alignment horizontal="left" vertical="center" wrapText="1" shrinkToFit="1"/>
      <protection locked="0"/>
    </xf>
    <xf numFmtId="0" fontId="74" fillId="2" borderId="150" xfId="4" applyFont="1" applyFill="1" applyBorder="1" applyAlignment="1" applyProtection="1">
      <alignment horizontal="center" vertical="center" wrapText="1" shrinkToFit="1"/>
      <protection locked="0"/>
    </xf>
    <xf numFmtId="0" fontId="74" fillId="2" borderId="151" xfId="4" applyFont="1" applyFill="1" applyBorder="1" applyAlignment="1" applyProtection="1">
      <alignment horizontal="center" vertical="center" wrapText="1" shrinkToFit="1"/>
      <protection locked="0"/>
    </xf>
    <xf numFmtId="0" fontId="74" fillId="2" borderId="152" xfId="4" applyFont="1" applyFill="1" applyBorder="1" applyAlignment="1" applyProtection="1">
      <alignment horizontal="center" vertical="center" wrapText="1" shrinkToFit="1"/>
      <protection locked="0"/>
    </xf>
    <xf numFmtId="0" fontId="97" fillId="0" borderId="135" xfId="4" applyFont="1" applyFill="1" applyBorder="1" applyAlignment="1" applyProtection="1">
      <alignment horizontal="left" vertical="center" wrapText="1" shrinkToFit="1"/>
    </xf>
    <xf numFmtId="0" fontId="89" fillId="0" borderId="3" xfId="4" applyFont="1" applyFill="1" applyBorder="1" applyAlignment="1" applyProtection="1">
      <alignment horizontal="left" vertical="center" wrapText="1" shrinkToFit="1"/>
    </xf>
    <xf numFmtId="0" fontId="89" fillId="0" borderId="4" xfId="4" applyFont="1" applyFill="1" applyBorder="1" applyAlignment="1" applyProtection="1">
      <alignment horizontal="left" vertical="center" wrapText="1" shrinkToFit="1"/>
    </xf>
    <xf numFmtId="0" fontId="85" fillId="0" borderId="139" xfId="4" applyFont="1" applyFill="1" applyBorder="1" applyAlignment="1" applyProtection="1">
      <alignment horizontal="center" vertical="center" wrapText="1" shrinkToFit="1"/>
    </xf>
    <xf numFmtId="0" fontId="85" fillId="0" borderId="140" xfId="4" applyFont="1" applyFill="1" applyBorder="1" applyAlignment="1" applyProtection="1">
      <alignment horizontal="center" vertical="center" shrinkToFit="1"/>
    </xf>
    <xf numFmtId="0" fontId="73" fillId="0" borderId="140" xfId="4" applyFont="1" applyFill="1" applyBorder="1" applyAlignment="1" applyProtection="1">
      <alignment horizontal="center" vertical="center" wrapText="1" shrinkToFit="1"/>
    </xf>
    <xf numFmtId="0" fontId="76" fillId="9" borderId="77" xfId="4" applyFont="1" applyFill="1" applyBorder="1" applyAlignment="1" applyProtection="1">
      <alignment horizontal="left" vertical="center" wrapText="1" shrinkToFit="1"/>
      <protection locked="0"/>
    </xf>
    <xf numFmtId="0" fontId="76" fillId="9" borderId="131" xfId="4" applyFont="1" applyFill="1" applyBorder="1" applyAlignment="1" applyProtection="1">
      <alignment horizontal="left" vertical="center" wrapText="1" shrinkToFit="1"/>
      <protection locked="0"/>
    </xf>
    <xf numFmtId="0" fontId="3" fillId="0" borderId="0" xfId="0" applyFont="1" applyFill="1" applyBorder="1" applyAlignment="1" applyProtection="1">
      <alignment vertical="center" shrinkToFit="1"/>
    </xf>
    <xf numFmtId="0" fontId="76" fillId="9" borderId="145" xfId="4" applyFont="1" applyFill="1" applyBorder="1" applyAlignment="1" applyProtection="1">
      <alignment horizontal="center" vertical="center" wrapText="1" shrinkToFit="1"/>
      <protection locked="0"/>
    </xf>
    <xf numFmtId="0" fontId="76" fillId="9" borderId="146" xfId="4" applyFont="1" applyFill="1" applyBorder="1" applyAlignment="1" applyProtection="1">
      <alignment horizontal="center" vertical="center" wrapText="1" shrinkToFit="1"/>
      <protection locked="0"/>
    </xf>
    <xf numFmtId="0" fontId="76" fillId="9" borderId="146" xfId="4" applyFont="1" applyFill="1" applyBorder="1" applyAlignment="1" applyProtection="1">
      <alignment horizontal="left" vertical="center" wrapText="1" shrinkToFit="1"/>
      <protection locked="0"/>
    </xf>
    <xf numFmtId="0" fontId="76" fillId="9" borderId="147" xfId="4" applyFont="1" applyFill="1" applyBorder="1" applyAlignment="1" applyProtection="1">
      <alignment horizontal="left" vertical="center" wrapText="1" shrinkToFit="1"/>
      <protection locked="0"/>
    </xf>
    <xf numFmtId="0" fontId="76" fillId="9" borderId="118" xfId="4" applyFont="1" applyFill="1" applyBorder="1" applyAlignment="1" applyProtection="1">
      <alignment horizontal="left" vertical="center" wrapText="1" shrinkToFit="1"/>
      <protection locked="0"/>
    </xf>
    <xf numFmtId="0" fontId="74" fillId="2" borderId="156" xfId="4" applyFont="1" applyFill="1" applyBorder="1" applyAlignment="1" applyProtection="1">
      <alignment horizontal="center" vertical="center" wrapText="1" shrinkToFit="1"/>
      <protection locked="0"/>
    </xf>
    <xf numFmtId="0" fontId="74" fillId="2" borderId="157" xfId="4" applyFont="1" applyFill="1" applyBorder="1" applyAlignment="1" applyProtection="1">
      <alignment horizontal="center" vertical="center" wrapText="1" shrinkToFit="1"/>
      <protection locked="0"/>
    </xf>
    <xf numFmtId="0" fontId="74" fillId="2" borderId="158" xfId="4" applyFont="1" applyFill="1" applyBorder="1" applyAlignment="1" applyProtection="1">
      <alignment horizontal="center" vertical="center" wrapText="1" shrinkToFit="1"/>
      <protection locked="0"/>
    </xf>
    <xf numFmtId="0" fontId="76" fillId="9" borderId="176" xfId="4" applyFont="1" applyFill="1" applyBorder="1" applyAlignment="1" applyProtection="1">
      <alignment horizontal="left" vertical="center" wrapText="1" shrinkToFit="1"/>
      <protection locked="0"/>
    </xf>
    <xf numFmtId="0" fontId="76" fillId="9" borderId="128" xfId="4" applyFont="1" applyFill="1" applyBorder="1" applyAlignment="1" applyProtection="1">
      <alignment horizontal="left" vertical="center" wrapText="1" shrinkToFit="1"/>
      <protection locked="0"/>
    </xf>
    <xf numFmtId="0" fontId="76" fillId="9" borderId="177" xfId="4" applyFont="1" applyFill="1" applyBorder="1" applyAlignment="1" applyProtection="1">
      <alignment horizontal="left" vertical="center" wrapText="1" shrinkToFit="1"/>
      <protection locked="0"/>
    </xf>
    <xf numFmtId="0" fontId="3" fillId="9" borderId="1" xfId="0" applyFont="1" applyFill="1" applyBorder="1" applyAlignment="1" applyProtection="1">
      <alignment horizontal="left" vertical="center" wrapText="1" shrinkToFit="1"/>
      <protection locked="0"/>
    </xf>
    <xf numFmtId="0" fontId="3" fillId="0" borderId="29"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0" borderId="132" xfId="0" applyFont="1" applyFill="1" applyBorder="1" applyAlignment="1" applyProtection="1">
      <alignment horizontal="center" vertical="center" shrinkToFit="1"/>
    </xf>
    <xf numFmtId="0" fontId="3" fillId="0" borderId="133" xfId="0" applyFont="1" applyFill="1" applyBorder="1" applyAlignment="1" applyProtection="1">
      <alignment horizontal="center" vertical="center" shrinkToFit="1"/>
    </xf>
    <xf numFmtId="0" fontId="3" fillId="0" borderId="134" xfId="0" applyFont="1" applyFill="1" applyBorder="1" applyAlignment="1" applyProtection="1">
      <alignment horizontal="center" vertical="center" shrinkToFit="1"/>
    </xf>
    <xf numFmtId="0" fontId="89" fillId="0" borderId="2" xfId="4" applyFont="1" applyFill="1" applyBorder="1" applyAlignment="1" applyProtection="1">
      <alignment horizontal="center" vertical="center" wrapText="1" shrinkToFit="1"/>
    </xf>
    <xf numFmtId="0" fontId="89" fillId="0" borderId="3" xfId="4" applyFont="1" applyFill="1" applyBorder="1" applyAlignment="1" applyProtection="1">
      <alignment horizontal="center" vertical="center" wrapText="1" shrinkToFit="1"/>
    </xf>
    <xf numFmtId="0" fontId="89" fillId="0" borderId="4" xfId="4" applyFont="1" applyFill="1" applyBorder="1" applyAlignment="1" applyProtection="1">
      <alignment horizontal="center" vertical="center" wrapText="1" shrinkToFit="1"/>
    </xf>
    <xf numFmtId="0" fontId="89" fillId="0" borderId="2" xfId="4" applyFont="1" applyFill="1" applyBorder="1" applyAlignment="1" applyProtection="1">
      <alignment horizontal="right" vertical="center" wrapText="1" shrinkToFit="1"/>
    </xf>
    <xf numFmtId="0" fontId="89" fillId="0" borderId="3" xfId="4" applyFont="1" applyFill="1" applyBorder="1" applyAlignment="1" applyProtection="1">
      <alignment horizontal="right" vertical="center" wrapText="1" shrinkToFit="1"/>
    </xf>
    <xf numFmtId="0" fontId="81" fillId="0" borderId="3" xfId="5" applyBorder="1" applyProtection="1">
      <alignment vertical="center"/>
    </xf>
    <xf numFmtId="0" fontId="81" fillId="0" borderId="19" xfId="5" applyBorder="1" applyProtection="1">
      <alignment vertical="center"/>
    </xf>
    <xf numFmtId="0" fontId="89" fillId="2" borderId="90" xfId="4" applyFont="1" applyFill="1" applyBorder="1" applyAlignment="1" applyProtection="1">
      <alignment horizontal="center" vertical="center" wrapText="1" shrinkToFit="1"/>
      <protection locked="0"/>
    </xf>
    <xf numFmtId="0" fontId="89" fillId="2" borderId="89" xfId="4" applyFont="1" applyFill="1" applyBorder="1" applyAlignment="1" applyProtection="1">
      <alignment horizontal="center" vertical="center" wrapText="1" shrinkToFit="1"/>
      <protection locked="0"/>
    </xf>
    <xf numFmtId="0" fontId="6" fillId="0" borderId="103" xfId="0" applyFont="1" applyFill="1" applyBorder="1" applyAlignment="1" applyProtection="1">
      <alignment horizontal="center" vertical="center" wrapText="1" shrinkToFit="1"/>
    </xf>
    <xf numFmtId="0" fontId="4" fillId="4" borderId="111" xfId="0" applyFont="1" applyFill="1" applyBorder="1" applyAlignment="1" applyProtection="1">
      <alignment horizontal="center" vertical="center" shrinkToFit="1"/>
    </xf>
    <xf numFmtId="0" fontId="4" fillId="4" borderId="115" xfId="0" applyFont="1" applyFill="1" applyBorder="1" applyAlignment="1" applyProtection="1">
      <alignment horizontal="center" vertical="center" shrinkToFit="1"/>
    </xf>
    <xf numFmtId="0" fontId="6" fillId="9" borderId="111" xfId="0" applyFont="1" applyFill="1" applyBorder="1" applyAlignment="1" applyProtection="1">
      <alignment horizontal="left" vertical="center" wrapText="1" shrinkToFit="1"/>
      <protection locked="0"/>
    </xf>
    <xf numFmtId="0" fontId="6" fillId="9" borderId="112" xfId="0" applyFont="1" applyFill="1" applyBorder="1" applyAlignment="1" applyProtection="1">
      <alignment horizontal="left" vertical="center" wrapText="1" shrinkToFit="1"/>
      <protection locked="0"/>
    </xf>
    <xf numFmtId="0" fontId="6" fillId="9" borderId="115" xfId="0" applyFont="1" applyFill="1" applyBorder="1" applyAlignment="1" applyProtection="1">
      <alignment horizontal="left" vertical="center" wrapText="1" shrinkToFit="1"/>
      <protection locked="0"/>
    </xf>
    <xf numFmtId="0" fontId="2" fillId="4" borderId="111" xfId="0" applyFont="1" applyFill="1" applyBorder="1" applyAlignment="1" applyProtection="1">
      <alignment horizontal="center" vertical="center" shrinkToFit="1"/>
    </xf>
    <xf numFmtId="0" fontId="2" fillId="4" borderId="115" xfId="0" applyFont="1" applyFill="1" applyBorder="1" applyAlignment="1" applyProtection="1">
      <alignment horizontal="center" vertical="center" shrinkToFit="1"/>
    </xf>
    <xf numFmtId="0" fontId="98" fillId="4" borderId="30" xfId="0" applyFont="1" applyFill="1" applyBorder="1" applyAlignment="1" applyProtection="1">
      <alignment horizontal="center" vertical="center" wrapText="1" shrinkToFit="1"/>
    </xf>
    <xf numFmtId="0" fontId="98" fillId="4" borderId="12" xfId="0" applyFont="1" applyFill="1" applyBorder="1" applyAlignment="1" applyProtection="1">
      <alignment horizontal="center" vertical="center" wrapText="1" shrinkToFit="1"/>
    </xf>
    <xf numFmtId="0" fontId="98" fillId="4" borderId="31" xfId="0" applyFont="1" applyFill="1" applyBorder="1" applyAlignment="1" applyProtection="1">
      <alignment horizontal="center" vertical="center" wrapText="1" shrinkToFit="1"/>
    </xf>
    <xf numFmtId="0" fontId="98" fillId="4" borderId="20" xfId="0" applyFont="1" applyFill="1" applyBorder="1" applyAlignment="1" applyProtection="1">
      <alignment horizontal="center" vertical="center" wrapText="1" shrinkToFit="1"/>
    </xf>
    <xf numFmtId="0" fontId="98" fillId="4" borderId="21" xfId="0" applyFont="1" applyFill="1" applyBorder="1" applyAlignment="1" applyProtection="1">
      <alignment horizontal="center" vertical="center" wrapText="1" shrinkToFit="1"/>
    </xf>
    <xf numFmtId="0" fontId="3" fillId="2" borderId="8" xfId="0" applyFont="1" applyFill="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136" xfId="0" applyFont="1" applyFill="1" applyBorder="1" applyAlignment="1" applyProtection="1">
      <alignment horizontal="center" vertical="center" wrapText="1" shrinkToFit="1"/>
      <protection locked="0"/>
    </xf>
    <xf numFmtId="0" fontId="3" fillId="0" borderId="106" xfId="0" applyFont="1" applyFill="1" applyBorder="1" applyAlignment="1" applyProtection="1">
      <alignment horizontal="center" vertical="center" wrapText="1" shrinkToFit="1"/>
    </xf>
    <xf numFmtId="0" fontId="4" fillId="4" borderId="83" xfId="0" applyFont="1" applyFill="1" applyBorder="1" applyAlignment="1" applyProtection="1">
      <alignment horizontal="center" vertical="center" shrinkToFit="1"/>
    </xf>
    <xf numFmtId="0" fontId="4" fillId="4" borderId="84" xfId="0"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shrinkToFit="1"/>
    </xf>
    <xf numFmtId="0" fontId="4" fillId="4" borderId="27" xfId="0" applyFont="1" applyFill="1" applyBorder="1" applyAlignment="1" applyProtection="1">
      <alignment horizontal="center" vertical="center" shrinkToFit="1"/>
    </xf>
    <xf numFmtId="0" fontId="3" fillId="9" borderId="83" xfId="0" applyFont="1" applyFill="1" applyBorder="1" applyAlignment="1" applyProtection="1">
      <alignment horizontal="left" vertical="center" wrapText="1" shrinkToFit="1"/>
      <protection locked="0"/>
    </xf>
    <xf numFmtId="0" fontId="3" fillId="9" borderId="82" xfId="0" applyFont="1" applyFill="1" applyBorder="1" applyAlignment="1" applyProtection="1">
      <alignment horizontal="left" vertical="center" wrapText="1" shrinkToFit="1"/>
      <protection locked="0"/>
    </xf>
    <xf numFmtId="0" fontId="3" fillId="9" borderId="84" xfId="0" applyFont="1" applyFill="1" applyBorder="1" applyAlignment="1" applyProtection="1">
      <alignment horizontal="left" vertical="center" wrapText="1" shrinkToFit="1"/>
      <protection locked="0"/>
    </xf>
    <xf numFmtId="0" fontId="4" fillId="9" borderId="29" xfId="0" applyFont="1" applyFill="1" applyBorder="1" applyAlignment="1" applyProtection="1">
      <alignment horizontal="center" vertical="center" wrapText="1" shrinkToFit="1"/>
      <protection locked="0"/>
    </xf>
    <xf numFmtId="0" fontId="4" fillId="9" borderId="24" xfId="0" applyFont="1" applyFill="1" applyBorder="1" applyAlignment="1" applyProtection="1">
      <alignment horizontal="center" vertical="center" wrapText="1" shrinkToFit="1"/>
      <protection locked="0"/>
    </xf>
    <xf numFmtId="0" fontId="4" fillId="9" borderId="34" xfId="0" applyFont="1" applyFill="1" applyBorder="1" applyAlignment="1" applyProtection="1">
      <alignment horizontal="center" vertical="center" wrapText="1" shrinkToFit="1"/>
      <protection locked="0"/>
    </xf>
    <xf numFmtId="0" fontId="4" fillId="9" borderId="0" xfId="0" applyFont="1" applyFill="1" applyBorder="1" applyAlignment="1" applyProtection="1">
      <alignment horizontal="center" vertical="center" wrapText="1" shrinkToFit="1"/>
      <protection locked="0"/>
    </xf>
    <xf numFmtId="0" fontId="4" fillId="9" borderId="31" xfId="0" applyFont="1" applyFill="1" applyBorder="1" applyAlignment="1" applyProtection="1">
      <alignment horizontal="center" vertical="center" wrapText="1" shrinkToFit="1"/>
      <protection locked="0"/>
    </xf>
    <xf numFmtId="0" fontId="4"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6" fillId="9" borderId="24" xfId="0" applyFont="1" applyFill="1" applyBorder="1" applyAlignment="1" applyProtection="1">
      <alignment horizontal="center" vertical="center" wrapText="1" shrinkToFit="1"/>
      <protection locked="0"/>
    </xf>
    <xf numFmtId="0" fontId="6" fillId="9" borderId="0" xfId="0" applyFont="1" applyFill="1" applyBorder="1" applyAlignment="1" applyProtection="1">
      <alignment horizontal="center" vertical="center" wrapText="1" shrinkToFit="1"/>
      <protection locked="0"/>
    </xf>
    <xf numFmtId="0" fontId="6"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20" xfId="0" applyFont="1" applyFill="1" applyBorder="1" applyAlignment="1" applyProtection="1">
      <alignment horizontal="left" vertical="center" shrinkToFit="1"/>
    </xf>
    <xf numFmtId="49" fontId="3" fillId="9" borderId="2" xfId="0" applyNumberFormat="1" applyFont="1" applyFill="1" applyBorder="1" applyAlignment="1" applyProtection="1">
      <alignment horizontal="left" vertical="center" wrapText="1" shrinkToFit="1"/>
      <protection locked="0"/>
    </xf>
    <xf numFmtId="0" fontId="3" fillId="9" borderId="103" xfId="0" applyFont="1" applyFill="1" applyBorder="1" applyAlignment="1" applyProtection="1">
      <alignment horizontal="center" vertical="center" wrapText="1" shrinkToFit="1"/>
      <protection locked="0"/>
    </xf>
    <xf numFmtId="0" fontId="4" fillId="9" borderId="103" xfId="0" applyFont="1" applyFill="1" applyBorder="1" applyAlignment="1" applyProtection="1">
      <alignment horizontal="left" vertical="center" wrapText="1" shrinkToFit="1"/>
      <protection locked="0"/>
    </xf>
    <xf numFmtId="0" fontId="3" fillId="0" borderId="174" xfId="0" applyFont="1" applyFill="1" applyBorder="1" applyAlignment="1" applyProtection="1">
      <alignment horizontal="center" vertical="center" wrapText="1" shrinkToFit="1"/>
    </xf>
    <xf numFmtId="0" fontId="3" fillId="0" borderId="142" xfId="0" applyFont="1" applyFill="1" applyBorder="1" applyAlignment="1" applyProtection="1">
      <alignment horizontal="center" vertical="center" wrapText="1" shrinkToFit="1"/>
    </xf>
    <xf numFmtId="49" fontId="3" fillId="9" borderId="141" xfId="0" applyNumberFormat="1" applyFont="1" applyFill="1" applyBorder="1" applyAlignment="1" applyProtection="1">
      <alignment horizontal="left" vertical="center" wrapText="1" shrinkToFit="1"/>
      <protection locked="0"/>
    </xf>
    <xf numFmtId="49" fontId="3" fillId="9" borderId="175" xfId="0" applyNumberFormat="1"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shrinkToFit="1"/>
    </xf>
    <xf numFmtId="49" fontId="3" fillId="9" borderId="1" xfId="0" applyNumberFormat="1" applyFont="1" applyFill="1" applyBorder="1" applyAlignment="1" applyProtection="1">
      <alignment horizontal="left" vertical="center" wrapText="1" shrinkToFit="1"/>
      <protection locked="0"/>
    </xf>
    <xf numFmtId="0" fontId="6" fillId="4" borderId="145" xfId="0" applyFont="1" applyFill="1" applyBorder="1" applyAlignment="1" applyProtection="1">
      <alignment horizontal="center" vertical="center" wrapText="1" shrinkToFit="1"/>
    </xf>
    <xf numFmtId="0" fontId="3" fillId="9" borderId="146" xfId="0" applyFont="1" applyFill="1" applyBorder="1" applyAlignment="1" applyProtection="1">
      <alignment horizontal="center" vertical="center" wrapText="1" shrinkToFit="1"/>
      <protection locked="0"/>
    </xf>
    <xf numFmtId="0" fontId="3" fillId="9" borderId="106" xfId="0" applyFont="1" applyFill="1" applyBorder="1" applyAlignment="1" applyProtection="1">
      <alignment horizontal="center" vertical="center" wrapText="1" shrinkToFit="1"/>
      <protection locked="0"/>
    </xf>
    <xf numFmtId="0" fontId="4" fillId="9" borderId="106" xfId="0" applyFont="1" applyFill="1" applyBorder="1" applyAlignment="1" applyProtection="1">
      <alignment horizontal="left" vertical="center" wrapText="1" shrinkToFit="1"/>
      <protection locked="0"/>
    </xf>
    <xf numFmtId="0" fontId="3" fillId="9" borderId="105" xfId="0" applyFont="1" applyFill="1" applyBorder="1" applyAlignment="1" applyProtection="1">
      <alignment horizontal="center" vertical="center" wrapText="1" shrinkToFit="1"/>
      <protection locked="0"/>
    </xf>
    <xf numFmtId="0" fontId="4" fillId="9" borderId="105" xfId="0" applyFont="1" applyFill="1" applyBorder="1" applyAlignment="1" applyProtection="1">
      <alignment horizontal="left" vertical="center" wrapText="1" shrinkToFit="1"/>
      <protection locked="0"/>
    </xf>
    <xf numFmtId="0" fontId="73" fillId="0" borderId="29" xfId="4" applyFont="1" applyFill="1" applyBorder="1" applyAlignment="1" applyProtection="1">
      <alignment horizontal="center" vertical="center" shrinkToFit="1"/>
    </xf>
    <xf numFmtId="0" fontId="73" fillId="0" borderId="24" xfId="4" applyFont="1" applyFill="1" applyBorder="1" applyAlignment="1" applyProtection="1">
      <alignment horizontal="center" vertical="center" shrinkToFit="1"/>
    </xf>
    <xf numFmtId="0" fontId="73" fillId="0" borderId="25" xfId="4" applyFont="1" applyFill="1" applyBorder="1" applyAlignment="1" applyProtection="1">
      <alignment horizontal="center" vertical="center" shrinkToFit="1"/>
    </xf>
    <xf numFmtId="0" fontId="73" fillId="0" borderId="34" xfId="4" applyFont="1" applyFill="1" applyBorder="1" applyAlignment="1" applyProtection="1">
      <alignment horizontal="center" vertical="center" shrinkToFit="1"/>
    </xf>
    <xf numFmtId="0" fontId="73" fillId="0" borderId="0" xfId="4" applyFont="1" applyFill="1" applyBorder="1" applyAlignment="1" applyProtection="1">
      <alignment horizontal="center" vertical="center" shrinkToFit="1"/>
    </xf>
    <xf numFmtId="0" fontId="73" fillId="0" borderId="26" xfId="4" applyFont="1" applyFill="1" applyBorder="1" applyAlignment="1" applyProtection="1">
      <alignment horizontal="center" vertical="center" shrinkToFit="1"/>
    </xf>
    <xf numFmtId="0" fontId="73" fillId="0" borderId="2" xfId="4" applyFont="1" applyFill="1" applyBorder="1" applyAlignment="1" applyProtection="1">
      <alignment horizontal="left" vertical="center" shrinkToFit="1"/>
    </xf>
    <xf numFmtId="0" fontId="73" fillId="0" borderId="19" xfId="4" applyFont="1" applyFill="1" applyBorder="1" applyAlignment="1" applyProtection="1">
      <alignment horizontal="left" vertical="center" shrinkToFit="1"/>
    </xf>
    <xf numFmtId="0" fontId="73" fillId="0" borderId="4" xfId="4" applyFont="1" applyFill="1" applyBorder="1" applyAlignment="1" applyProtection="1">
      <alignment horizontal="center" vertical="center" shrinkToFit="1"/>
    </xf>
    <xf numFmtId="0" fontId="74" fillId="0" borderId="34" xfId="4" applyFont="1" applyFill="1" applyBorder="1" applyAlignment="1" applyProtection="1">
      <alignment horizontal="left" vertical="center" wrapText="1" shrinkToFit="1"/>
    </xf>
    <xf numFmtId="0" fontId="74" fillId="0" borderId="0" xfId="4" applyFont="1" applyFill="1" applyBorder="1" applyAlignment="1" applyProtection="1">
      <alignment horizontal="left" vertical="center" wrapText="1" shrinkToFit="1"/>
    </xf>
    <xf numFmtId="0" fontId="74" fillId="0" borderId="26" xfId="4" applyFont="1" applyFill="1" applyBorder="1" applyAlignment="1" applyProtection="1">
      <alignment horizontal="left" vertical="center" wrapText="1" shrinkToFit="1"/>
    </xf>
    <xf numFmtId="0" fontId="74" fillId="0" borderId="31" xfId="4" applyFont="1" applyFill="1" applyBorder="1" applyAlignment="1" applyProtection="1">
      <alignment horizontal="left" vertical="center" wrapText="1" shrinkToFit="1"/>
    </xf>
    <xf numFmtId="0" fontId="74" fillId="0" borderId="20" xfId="4" applyFont="1" applyFill="1" applyBorder="1" applyAlignment="1" applyProtection="1">
      <alignment horizontal="left" vertical="center" wrapText="1" shrinkToFit="1"/>
    </xf>
    <xf numFmtId="0" fontId="74" fillId="0" borderId="27" xfId="4" applyFont="1" applyFill="1" applyBorder="1" applyAlignment="1" applyProtection="1">
      <alignment horizontal="left" vertical="center" wrapText="1" shrinkToFit="1"/>
    </xf>
    <xf numFmtId="0" fontId="73" fillId="0" borderId="1" xfId="4" applyFont="1" applyFill="1" applyBorder="1" applyAlignment="1" applyProtection="1">
      <alignment horizontal="center" vertical="center" wrapText="1" shrinkToFit="1"/>
    </xf>
    <xf numFmtId="0" fontId="73" fillId="0" borderId="1" xfId="4" applyFont="1" applyFill="1" applyBorder="1" applyAlignment="1" applyProtection="1">
      <alignment horizontal="center" vertical="center" shrinkToFit="1"/>
    </xf>
    <xf numFmtId="0" fontId="76" fillId="9" borderId="111" xfId="4" applyFont="1" applyFill="1" applyBorder="1" applyAlignment="1" applyProtection="1">
      <alignment horizontal="center" vertical="center" wrapText="1" shrinkToFit="1"/>
      <protection locked="0"/>
    </xf>
    <xf numFmtId="0" fontId="76" fillId="9" borderId="112" xfId="4" applyFont="1" applyFill="1" applyBorder="1" applyAlignment="1" applyProtection="1">
      <alignment horizontal="center" vertical="center" wrapText="1" shrinkToFit="1"/>
      <protection locked="0"/>
    </xf>
    <xf numFmtId="0" fontId="76" fillId="9" borderId="115" xfId="4" applyFont="1" applyFill="1" applyBorder="1" applyAlignment="1" applyProtection="1">
      <alignment horizontal="center" vertical="center" wrapText="1" shrinkToFit="1"/>
      <protection locked="0"/>
    </xf>
    <xf numFmtId="0" fontId="76" fillId="9" borderId="111" xfId="4" applyFont="1" applyFill="1" applyBorder="1" applyAlignment="1" applyProtection="1">
      <alignment horizontal="left" vertical="center" wrapText="1" shrinkToFit="1"/>
      <protection locked="0"/>
    </xf>
    <xf numFmtId="0" fontId="76" fillId="9" borderId="112" xfId="4" applyFont="1" applyFill="1" applyBorder="1" applyAlignment="1" applyProtection="1">
      <alignment horizontal="left" vertical="center" wrapText="1" shrinkToFit="1"/>
      <protection locked="0"/>
    </xf>
    <xf numFmtId="0" fontId="74" fillId="2" borderId="182" xfId="4" applyFont="1" applyFill="1" applyBorder="1" applyAlignment="1" applyProtection="1">
      <alignment horizontal="center" vertical="center" shrinkToFit="1"/>
      <protection locked="0"/>
    </xf>
    <xf numFmtId="0" fontId="74" fillId="2" borderId="183" xfId="4" applyFont="1" applyFill="1" applyBorder="1" applyAlignment="1" applyProtection="1">
      <alignment horizontal="center" vertical="center" shrinkToFit="1"/>
      <protection locked="0"/>
    </xf>
    <xf numFmtId="0" fontId="76" fillId="2" borderId="124" xfId="4" applyFont="1" applyFill="1" applyBorder="1" applyAlignment="1" applyProtection="1">
      <alignment horizontal="center" vertical="center" wrapText="1" shrinkToFit="1"/>
      <protection locked="0"/>
    </xf>
    <xf numFmtId="0" fontId="6" fillId="9" borderId="165" xfId="0" applyFont="1" applyFill="1" applyBorder="1" applyAlignment="1" applyProtection="1">
      <alignment horizontal="left" vertical="center" wrapText="1" shrinkToFit="1"/>
      <protection locked="0"/>
    </xf>
    <xf numFmtId="0" fontId="6" fillId="9" borderId="112" xfId="0" applyFont="1" applyFill="1" applyBorder="1" applyAlignment="1" applyProtection="1">
      <alignment horizontal="center" vertical="center" wrapText="1" shrinkToFit="1"/>
      <protection locked="0"/>
    </xf>
    <xf numFmtId="0" fontId="73" fillId="0" borderId="34" xfId="4" applyFont="1" applyFill="1" applyBorder="1" applyAlignment="1" applyProtection="1">
      <alignment horizontal="center" vertical="center" wrapText="1" shrinkToFit="1"/>
    </xf>
    <xf numFmtId="0" fontId="73" fillId="0" borderId="26" xfId="4" applyFont="1" applyFill="1" applyBorder="1" applyAlignment="1" applyProtection="1">
      <alignment horizontal="center" vertical="center" wrapText="1" shrinkToFit="1"/>
    </xf>
    <xf numFmtId="0" fontId="73" fillId="0" borderId="31" xfId="4" applyFont="1" applyFill="1" applyBorder="1" applyAlignment="1" applyProtection="1">
      <alignment horizontal="center" vertical="center" wrapText="1" shrinkToFit="1"/>
    </xf>
    <xf numFmtId="0" fontId="73" fillId="0" borderId="27" xfId="4" applyFont="1" applyFill="1" applyBorder="1" applyAlignment="1" applyProtection="1">
      <alignment horizontal="center" vertical="center" wrapText="1" shrinkToFit="1"/>
    </xf>
    <xf numFmtId="0" fontId="73" fillId="0" borderId="31" xfId="4" applyFont="1" applyFill="1" applyBorder="1" applyAlignment="1" applyProtection="1">
      <alignment horizontal="center" vertical="center" shrinkToFit="1"/>
    </xf>
    <xf numFmtId="0" fontId="73" fillId="0" borderId="20" xfId="4" applyFont="1" applyFill="1" applyBorder="1" applyAlignment="1" applyProtection="1">
      <alignment horizontal="center" vertical="center" shrinkToFit="1"/>
    </xf>
    <xf numFmtId="0" fontId="73" fillId="0" borderId="27" xfId="4" applyFont="1" applyFill="1" applyBorder="1" applyAlignment="1" applyProtection="1">
      <alignment horizontal="center" vertical="center" shrinkToFit="1"/>
    </xf>
    <xf numFmtId="0" fontId="97" fillId="0" borderId="29" xfId="4" applyFont="1" applyFill="1" applyBorder="1" applyAlignment="1" applyProtection="1">
      <alignment horizontal="center" vertical="center" wrapText="1" shrinkToFit="1"/>
    </xf>
    <xf numFmtId="0" fontId="97" fillId="0" borderId="25" xfId="4" applyFont="1" applyFill="1" applyBorder="1" applyAlignment="1" applyProtection="1">
      <alignment horizontal="center" vertical="center" shrinkToFit="1"/>
    </xf>
    <xf numFmtId="0" fontId="97" fillId="0" borderId="34" xfId="4" applyFont="1" applyFill="1" applyBorder="1" applyAlignment="1" applyProtection="1">
      <alignment horizontal="center" vertical="center" shrinkToFit="1"/>
    </xf>
    <xf numFmtId="0" fontId="97" fillId="0" borderId="26" xfId="4" applyFont="1" applyFill="1" applyBorder="1" applyAlignment="1" applyProtection="1">
      <alignment horizontal="center" vertical="center" shrinkToFit="1"/>
    </xf>
    <xf numFmtId="0" fontId="97" fillId="0" borderId="1" xfId="4" applyFont="1" applyFill="1" applyBorder="1" applyAlignment="1" applyProtection="1">
      <alignment horizontal="center" vertical="center" wrapText="1" shrinkToFit="1"/>
    </xf>
    <xf numFmtId="0" fontId="97" fillId="0" borderId="41" xfId="4" applyFont="1" applyFill="1" applyBorder="1" applyAlignment="1" applyProtection="1">
      <alignment horizontal="center" vertical="center" wrapText="1" shrinkToFit="1"/>
    </xf>
    <xf numFmtId="0" fontId="76" fillId="9" borderId="78" xfId="4" applyFont="1" applyFill="1" applyBorder="1" applyAlignment="1" applyProtection="1">
      <alignment horizontal="center" vertical="center" wrapText="1" shrinkToFit="1"/>
      <protection locked="0"/>
    </xf>
    <xf numFmtId="0" fontId="76" fillId="9" borderId="77" xfId="4" applyFont="1" applyFill="1" applyBorder="1" applyAlignment="1" applyProtection="1">
      <alignment horizontal="center" vertical="center" wrapText="1" shrinkToFit="1"/>
      <protection locked="0"/>
    </xf>
    <xf numFmtId="0" fontId="76" fillId="9" borderId="79" xfId="4" applyFont="1" applyFill="1" applyBorder="1" applyAlignment="1" applyProtection="1">
      <alignment horizontal="center" vertical="center" wrapText="1" shrinkToFit="1"/>
      <protection locked="0"/>
    </xf>
    <xf numFmtId="0" fontId="76" fillId="9" borderId="78" xfId="4" applyFont="1" applyFill="1" applyBorder="1" applyAlignment="1" applyProtection="1">
      <alignment horizontal="left" vertical="center" wrapText="1" shrinkToFit="1"/>
      <protection locked="0"/>
    </xf>
    <xf numFmtId="0" fontId="74" fillId="2" borderId="125" xfId="4" applyFont="1" applyFill="1" applyBorder="1" applyAlignment="1" applyProtection="1">
      <alignment horizontal="center" vertical="center" shrinkToFit="1"/>
      <protection locked="0"/>
    </xf>
    <xf numFmtId="0" fontId="74" fillId="2" borderId="76" xfId="4" applyFont="1" applyFill="1" applyBorder="1" applyAlignment="1" applyProtection="1">
      <alignment horizontal="center" vertical="center" shrinkToFit="1"/>
      <protection locked="0"/>
    </xf>
    <xf numFmtId="0" fontId="76" fillId="2" borderId="125" xfId="4" applyFont="1" applyFill="1" applyBorder="1" applyAlignment="1" applyProtection="1">
      <alignment horizontal="center" vertical="center" wrapText="1" shrinkToFit="1"/>
      <protection locked="0"/>
    </xf>
    <xf numFmtId="0" fontId="76" fillId="2" borderId="77" xfId="4" applyFont="1" applyFill="1" applyBorder="1" applyAlignment="1" applyProtection="1">
      <alignment horizontal="center" vertical="center" wrapText="1" shrinkToFit="1"/>
      <protection locked="0"/>
    </xf>
    <xf numFmtId="0" fontId="76" fillId="2" borderId="76" xfId="4" applyFont="1" applyFill="1" applyBorder="1" applyAlignment="1" applyProtection="1">
      <alignment horizontal="center" vertical="center" wrapText="1" shrinkToFit="1"/>
      <protection locked="0"/>
    </xf>
    <xf numFmtId="0" fontId="6" fillId="9" borderId="125" xfId="0" applyFont="1" applyFill="1" applyBorder="1" applyAlignment="1" applyProtection="1">
      <alignment horizontal="left" vertical="center" wrapText="1" shrinkToFit="1"/>
      <protection locked="0"/>
    </xf>
    <xf numFmtId="0" fontId="6" fillId="9" borderId="77" xfId="0" applyFont="1" applyFill="1" applyBorder="1" applyAlignment="1" applyProtection="1">
      <alignment horizontal="left" vertical="center" wrapText="1" shrinkToFit="1"/>
      <protection locked="0"/>
    </xf>
    <xf numFmtId="0" fontId="6" fillId="9" borderId="77" xfId="0" applyFont="1" applyFill="1" applyBorder="1" applyAlignment="1" applyProtection="1">
      <alignment horizontal="center" vertical="center" wrapText="1" shrinkToFit="1"/>
      <protection locked="0"/>
    </xf>
    <xf numFmtId="0" fontId="76" fillId="2" borderId="126" xfId="4" applyFont="1" applyFill="1" applyBorder="1" applyAlignment="1" applyProtection="1">
      <alignment horizontal="center" vertical="center" wrapText="1" shrinkToFit="1"/>
      <protection locked="0"/>
    </xf>
    <xf numFmtId="0" fontId="76" fillId="0" borderId="78" xfId="4" applyFont="1" applyFill="1" applyBorder="1" applyAlignment="1" applyProtection="1">
      <alignment horizontal="center" vertical="center" wrapText="1" shrinkToFit="1"/>
    </xf>
    <xf numFmtId="0" fontId="76" fillId="0" borderId="77" xfId="4" applyFont="1" applyFill="1" applyBorder="1" applyAlignment="1" applyProtection="1">
      <alignment horizontal="center" vertical="center" wrapText="1" shrinkToFit="1"/>
    </xf>
    <xf numFmtId="0" fontId="76" fillId="0" borderId="79" xfId="4" applyFont="1" applyFill="1" applyBorder="1" applyAlignment="1" applyProtection="1">
      <alignment horizontal="center" vertical="center" wrapText="1" shrinkToFit="1"/>
    </xf>
    <xf numFmtId="0" fontId="6" fillId="9" borderId="128" xfId="0" applyFont="1" applyFill="1" applyBorder="1" applyAlignment="1" applyProtection="1">
      <alignment horizontal="center" vertical="center" wrapText="1" shrinkToFit="1"/>
      <protection locked="0"/>
    </xf>
    <xf numFmtId="0" fontId="89" fillId="0" borderId="20" xfId="4" applyFont="1" applyFill="1" applyBorder="1" applyAlignment="1" applyProtection="1">
      <alignment horizontal="center" vertical="center" wrapText="1" shrinkToFit="1"/>
    </xf>
    <xf numFmtId="0" fontId="81" fillId="0" borderId="20" xfId="5" applyBorder="1" applyProtection="1">
      <alignment vertical="center"/>
    </xf>
    <xf numFmtId="0" fontId="81" fillId="0" borderId="21" xfId="5" applyBorder="1" applyProtection="1">
      <alignment vertical="center"/>
    </xf>
    <xf numFmtId="0" fontId="76" fillId="0" borderId="127" xfId="4" applyFont="1" applyFill="1" applyBorder="1" applyAlignment="1" applyProtection="1">
      <alignment horizontal="center" vertical="center" wrapText="1" shrinkToFit="1"/>
    </xf>
    <xf numFmtId="0" fontId="76" fillId="0" borderId="128" xfId="4" applyFont="1" applyFill="1" applyBorder="1" applyAlignment="1" applyProtection="1">
      <alignment horizontal="center" vertical="center" wrapText="1" shrinkToFit="1"/>
    </xf>
    <xf numFmtId="0" fontId="76" fillId="0" borderId="129" xfId="4" applyFont="1" applyFill="1" applyBorder="1" applyAlignment="1" applyProtection="1">
      <alignment horizontal="center" vertical="center" wrapText="1" shrinkToFit="1"/>
    </xf>
    <xf numFmtId="0" fontId="76" fillId="9" borderId="127" xfId="4" applyFont="1" applyFill="1" applyBorder="1" applyAlignment="1" applyProtection="1">
      <alignment horizontal="left" vertical="center" wrapText="1" shrinkToFit="1"/>
      <protection locked="0"/>
    </xf>
    <xf numFmtId="0" fontId="74" fillId="2" borderId="184" xfId="4" applyFont="1" applyFill="1" applyBorder="1" applyAlignment="1" applyProtection="1">
      <alignment horizontal="center" vertical="center" shrinkToFit="1"/>
      <protection locked="0"/>
    </xf>
    <xf numFmtId="0" fontId="74" fillId="2" borderId="138" xfId="4" applyFont="1" applyFill="1" applyBorder="1" applyAlignment="1" applyProtection="1">
      <alignment horizontal="center" vertical="center" shrinkToFit="1"/>
      <protection locked="0"/>
    </xf>
    <xf numFmtId="0" fontId="76" fillId="2" borderId="166" xfId="4" applyFont="1" applyFill="1" applyBorder="1" applyAlignment="1" applyProtection="1">
      <alignment horizontal="center" vertical="center" wrapText="1" shrinkToFit="1"/>
      <protection locked="0"/>
    </xf>
    <xf numFmtId="0" fontId="6" fillId="9" borderId="167" xfId="0" applyFont="1" applyFill="1" applyBorder="1" applyAlignment="1" applyProtection="1">
      <alignment horizontal="left" vertical="center" wrapText="1" shrinkToFit="1"/>
      <protection locked="0"/>
    </xf>
    <xf numFmtId="0" fontId="6" fillId="9" borderId="128" xfId="0" applyFont="1" applyFill="1" applyBorder="1" applyAlignment="1" applyProtection="1">
      <alignment horizontal="left" vertical="center" wrapText="1" shrinkToFit="1"/>
      <protection locked="0"/>
    </xf>
    <xf numFmtId="0" fontId="76" fillId="9" borderId="106" xfId="4" applyFont="1" applyFill="1" applyBorder="1" applyAlignment="1" applyProtection="1">
      <alignment horizontal="left" vertical="center" wrapText="1" shrinkToFit="1"/>
      <protection locked="0"/>
    </xf>
    <xf numFmtId="0" fontId="73" fillId="9" borderId="78" xfId="4" applyFont="1" applyFill="1" applyBorder="1" applyAlignment="1" applyProtection="1">
      <alignment horizontal="center" vertical="center" wrapText="1" shrinkToFit="1"/>
      <protection locked="0"/>
    </xf>
    <xf numFmtId="0" fontId="73" fillId="9" borderId="77" xfId="4" applyFont="1" applyFill="1" applyBorder="1" applyAlignment="1" applyProtection="1">
      <alignment horizontal="center" vertical="center" wrapText="1" shrinkToFit="1"/>
      <protection locked="0"/>
    </xf>
    <xf numFmtId="0" fontId="73" fillId="9" borderId="79" xfId="4" applyFont="1" applyFill="1" applyBorder="1" applyAlignment="1" applyProtection="1">
      <alignment horizontal="center" vertical="center" wrapText="1" shrinkToFit="1"/>
      <protection locked="0"/>
    </xf>
    <xf numFmtId="0" fontId="76" fillId="9" borderId="79" xfId="4" applyFont="1" applyFill="1" applyBorder="1" applyAlignment="1" applyProtection="1">
      <alignment horizontal="left" vertical="center" wrapText="1" shrinkToFit="1"/>
      <protection locked="0"/>
    </xf>
    <xf numFmtId="0" fontId="73" fillId="0" borderId="2" xfId="4" applyFont="1" applyFill="1" applyBorder="1" applyAlignment="1" applyProtection="1">
      <alignment horizontal="center" vertical="center" wrapText="1" shrinkToFit="1"/>
    </xf>
    <xf numFmtId="0" fontId="73" fillId="0" borderId="3" xfId="4" applyFont="1" applyFill="1" applyBorder="1" applyAlignment="1" applyProtection="1">
      <alignment horizontal="center" vertical="center" wrapText="1" shrinkToFit="1"/>
    </xf>
    <xf numFmtId="0" fontId="73" fillId="0" borderId="4" xfId="4" applyFont="1" applyFill="1" applyBorder="1" applyAlignment="1" applyProtection="1">
      <alignment horizontal="center" vertical="center" wrapText="1" shrinkToFit="1"/>
    </xf>
    <xf numFmtId="0" fontId="89" fillId="0" borderId="1" xfId="4" applyFont="1" applyFill="1" applyBorder="1" applyAlignment="1" applyProtection="1">
      <alignment horizontal="center" vertical="center" wrapText="1" shrinkToFit="1"/>
    </xf>
    <xf numFmtId="0" fontId="73" fillId="9" borderId="111" xfId="4" applyFont="1" applyFill="1" applyBorder="1" applyAlignment="1" applyProtection="1">
      <alignment horizontal="center" vertical="center" wrapText="1" shrinkToFit="1"/>
      <protection locked="0"/>
    </xf>
    <xf numFmtId="0" fontId="73" fillId="9" borderId="112" xfId="4" applyFont="1" applyFill="1" applyBorder="1" applyAlignment="1" applyProtection="1">
      <alignment horizontal="center" vertical="center" wrapText="1" shrinkToFit="1"/>
      <protection locked="0"/>
    </xf>
    <xf numFmtId="0" fontId="73" fillId="9" borderId="115" xfId="4" applyFont="1" applyFill="1" applyBorder="1" applyAlignment="1" applyProtection="1">
      <alignment horizontal="center" vertical="center" wrapText="1" shrinkToFit="1"/>
      <protection locked="0"/>
    </xf>
    <xf numFmtId="0" fontId="92" fillId="9" borderId="111" xfId="4" applyFont="1" applyFill="1" applyBorder="1" applyAlignment="1" applyProtection="1">
      <alignment horizontal="left" vertical="center" wrapText="1" shrinkToFit="1"/>
      <protection locked="0"/>
    </xf>
    <xf numFmtId="0" fontId="92" fillId="9" borderId="112" xfId="4" applyFont="1" applyFill="1" applyBorder="1" applyAlignment="1" applyProtection="1">
      <alignment horizontal="left" vertical="center" wrapText="1" shrinkToFit="1"/>
      <protection locked="0"/>
    </xf>
    <xf numFmtId="0" fontId="92" fillId="9" borderId="115" xfId="4" applyFont="1" applyFill="1" applyBorder="1" applyAlignment="1" applyProtection="1">
      <alignment horizontal="left" vertical="center" wrapText="1" shrinkToFit="1"/>
      <protection locked="0"/>
    </xf>
    <xf numFmtId="0" fontId="76" fillId="9" borderId="103" xfId="4" applyFont="1" applyFill="1" applyBorder="1" applyAlignment="1" applyProtection="1">
      <alignment horizontal="left" vertical="center" wrapText="1" shrinkToFit="1"/>
      <protection locked="0"/>
    </xf>
    <xf numFmtId="0" fontId="3" fillId="2" borderId="53"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shrinkToFit="1"/>
    </xf>
    <xf numFmtId="0" fontId="81" fillId="0" borderId="3" xfId="5" applyBorder="1">
      <alignment vertical="center"/>
    </xf>
    <xf numFmtId="0" fontId="81" fillId="0" borderId="19" xfId="5" applyBorder="1">
      <alignment vertical="center"/>
    </xf>
    <xf numFmtId="0" fontId="3" fillId="2" borderId="5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shrinkToFit="1"/>
    </xf>
    <xf numFmtId="0" fontId="3" fillId="0" borderId="24" xfId="0" applyFont="1" applyFill="1" applyBorder="1" applyAlignment="1" applyProtection="1">
      <alignment horizontal="left" vertical="top" wrapText="1" shrinkToFit="1"/>
    </xf>
    <xf numFmtId="0" fontId="3" fillId="0" borderId="25" xfId="0" applyFont="1" applyFill="1" applyBorder="1" applyAlignment="1" applyProtection="1">
      <alignment horizontal="left" vertical="top" wrapText="1" shrinkToFit="1"/>
    </xf>
    <xf numFmtId="0" fontId="3" fillId="0" borderId="34"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26" xfId="0" applyFont="1" applyFill="1" applyBorder="1" applyAlignment="1" applyProtection="1">
      <alignment horizontal="left" vertical="top" wrapText="1" shrinkToFit="1"/>
    </xf>
    <xf numFmtId="0" fontId="3" fillId="2" borderId="49"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0" borderId="11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73" fillId="0" borderId="0" xfId="4" applyFont="1" applyFill="1" applyBorder="1" applyAlignment="1" applyProtection="1">
      <alignment horizontal="center" vertical="center" wrapText="1" shrinkToFit="1"/>
    </xf>
    <xf numFmtId="0" fontId="73" fillId="0" borderId="20" xfId="4" applyFont="1" applyFill="1" applyBorder="1" applyAlignment="1" applyProtection="1">
      <alignment horizontal="center" vertical="center" wrapText="1" shrinkToFit="1"/>
    </xf>
    <xf numFmtId="0" fontId="3" fillId="2" borderId="51"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73" fillId="9" borderId="127" xfId="4" applyFont="1" applyFill="1" applyBorder="1" applyAlignment="1" applyProtection="1">
      <alignment horizontal="center" vertical="center" wrapText="1" shrinkToFit="1"/>
      <protection locked="0"/>
    </xf>
    <xf numFmtId="0" fontId="73" fillId="9" borderId="128" xfId="4" applyFont="1" applyFill="1" applyBorder="1" applyAlignment="1" applyProtection="1">
      <alignment horizontal="center" vertical="center" wrapText="1" shrinkToFit="1"/>
      <protection locked="0"/>
    </xf>
    <xf numFmtId="0" fontId="73" fillId="9" borderId="129" xfId="4" applyFont="1" applyFill="1" applyBorder="1" applyAlignment="1" applyProtection="1">
      <alignment horizontal="center" vertical="center" wrapText="1" shrinkToFit="1"/>
      <protection locked="0"/>
    </xf>
    <xf numFmtId="0" fontId="76" fillId="9" borderId="129" xfId="4" applyFont="1" applyFill="1" applyBorder="1" applyAlignment="1" applyProtection="1">
      <alignment horizontal="left" vertical="center" wrapText="1" shrinkToFit="1"/>
      <protection locked="0"/>
    </xf>
    <xf numFmtId="0" fontId="76" fillId="9" borderId="105" xfId="4"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6" fillId="0" borderId="29"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74" fillId="9" borderId="77" xfId="4" applyFont="1" applyFill="1" applyBorder="1" applyAlignment="1" applyProtection="1">
      <alignment horizontal="left" vertical="center" wrapText="1" shrinkToFit="1"/>
      <protection locked="0"/>
    </xf>
    <xf numFmtId="0" fontId="74" fillId="9" borderId="131" xfId="4" applyFont="1" applyFill="1" applyBorder="1" applyAlignment="1" applyProtection="1">
      <alignment horizontal="left" vertical="center" wrapText="1" shrinkToFit="1"/>
      <protection locked="0"/>
    </xf>
    <xf numFmtId="0" fontId="89" fillId="4" borderId="114" xfId="4" applyFont="1" applyFill="1" applyBorder="1" applyAlignment="1" applyProtection="1">
      <alignment horizontal="center" vertical="center" wrapText="1" shrinkToFit="1"/>
    </xf>
    <xf numFmtId="0" fontId="89" fillId="4" borderId="112" xfId="4" applyFont="1" applyFill="1" applyBorder="1" applyAlignment="1" applyProtection="1">
      <alignment horizontal="center" vertical="center" wrapText="1" shrinkToFit="1"/>
    </xf>
    <xf numFmtId="0" fontId="89" fillId="4" borderId="113" xfId="4" applyFont="1" applyFill="1" applyBorder="1" applyAlignment="1" applyProtection="1">
      <alignment horizontal="center" vertical="center" wrapText="1" shrinkToFit="1"/>
    </xf>
    <xf numFmtId="0" fontId="92" fillId="4" borderId="41" xfId="4" applyFont="1" applyFill="1" applyBorder="1" applyAlignment="1" applyProtection="1">
      <alignment horizontal="left" vertical="top" wrapText="1" shrinkToFit="1"/>
    </xf>
    <xf numFmtId="0" fontId="73" fillId="2" borderId="55" xfId="4" applyFont="1" applyFill="1" applyBorder="1" applyAlignment="1" applyProtection="1">
      <alignment horizontal="center" vertical="center" wrapText="1" shrinkToFit="1"/>
      <protection locked="0"/>
    </xf>
    <xf numFmtId="0" fontId="73" fillId="2" borderId="56" xfId="4" applyFont="1" applyFill="1" applyBorder="1" applyAlignment="1" applyProtection="1">
      <alignment horizontal="center" vertical="center" wrapText="1" shrinkToFit="1"/>
      <protection locked="0"/>
    </xf>
    <xf numFmtId="0" fontId="92" fillId="0" borderId="29" xfId="4" applyFont="1" applyFill="1" applyBorder="1" applyAlignment="1" applyProtection="1">
      <alignment horizontal="left" vertical="top" wrapText="1" shrinkToFit="1"/>
    </xf>
    <xf numFmtId="0" fontId="92" fillId="0" borderId="24" xfId="4" applyFont="1" applyFill="1" applyBorder="1" applyAlignment="1" applyProtection="1">
      <alignment horizontal="left" vertical="top" wrapText="1" shrinkToFit="1"/>
    </xf>
    <xf numFmtId="0" fontId="92" fillId="0" borderId="25" xfId="4" applyFont="1" applyFill="1" applyBorder="1" applyAlignment="1" applyProtection="1">
      <alignment horizontal="left" vertical="top" wrapText="1" shrinkToFit="1"/>
    </xf>
    <xf numFmtId="0" fontId="92" fillId="0" borderId="34" xfId="4" applyFont="1" applyFill="1" applyBorder="1" applyAlignment="1" applyProtection="1">
      <alignment horizontal="left" vertical="top" wrapText="1" shrinkToFit="1"/>
    </xf>
    <xf numFmtId="0" fontId="92" fillId="0" borderId="0" xfId="4" applyFont="1" applyFill="1" applyBorder="1" applyAlignment="1" applyProtection="1">
      <alignment horizontal="left" vertical="top" wrapText="1" shrinkToFit="1"/>
    </xf>
    <xf numFmtId="0" fontId="92" fillId="0" borderId="26" xfId="4" applyFont="1" applyFill="1" applyBorder="1" applyAlignment="1" applyProtection="1">
      <alignment horizontal="left" vertical="top" wrapText="1" shrinkToFit="1"/>
    </xf>
    <xf numFmtId="0" fontId="73" fillId="4" borderId="120" xfId="4" applyFont="1" applyFill="1" applyBorder="1" applyAlignment="1" applyProtection="1">
      <alignment horizontal="center" vertical="center" wrapText="1" shrinkToFit="1"/>
    </xf>
    <xf numFmtId="0" fontId="73" fillId="4" borderId="108" xfId="4" applyFont="1" applyFill="1" applyBorder="1" applyAlignment="1" applyProtection="1">
      <alignment horizontal="center" vertical="center" wrapText="1" shrinkToFit="1"/>
    </xf>
    <xf numFmtId="0" fontId="73" fillId="4" borderId="119" xfId="4" applyFont="1" applyFill="1" applyBorder="1" applyAlignment="1" applyProtection="1">
      <alignment horizontal="center" vertical="center" wrapText="1" shrinkToFit="1"/>
    </xf>
    <xf numFmtId="0" fontId="92" fillId="4" borderId="181" xfId="4" applyFont="1" applyFill="1" applyBorder="1" applyAlignment="1" applyProtection="1">
      <alignment horizontal="left" vertical="top" wrapText="1" shrinkToFit="1"/>
    </xf>
    <xf numFmtId="0" fontId="92" fillId="4" borderId="23" xfId="4" applyFont="1" applyFill="1" applyBorder="1" applyAlignment="1" applyProtection="1">
      <alignment horizontal="center" vertical="center"/>
    </xf>
    <xf numFmtId="0" fontId="92" fillId="4" borderId="24" xfId="4" applyFont="1" applyFill="1" applyBorder="1" applyAlignment="1" applyProtection="1">
      <alignment horizontal="center" vertical="center"/>
    </xf>
    <xf numFmtId="0" fontId="97" fillId="9" borderId="0" xfId="4" applyFont="1" applyFill="1" applyBorder="1" applyAlignment="1" applyProtection="1">
      <alignment horizontal="left" vertical="top" wrapText="1" shrinkToFit="1"/>
      <protection locked="0"/>
    </xf>
    <xf numFmtId="0" fontId="92" fillId="4" borderId="4" xfId="4" applyFont="1" applyFill="1" applyBorder="1" applyAlignment="1" applyProtection="1">
      <alignment horizontal="left" vertical="top" wrapText="1"/>
    </xf>
    <xf numFmtId="0" fontId="92" fillId="4" borderId="1" xfId="4" applyFont="1" applyFill="1" applyBorder="1" applyAlignment="1" applyProtection="1">
      <alignment horizontal="left" vertical="top" wrapText="1"/>
    </xf>
    <xf numFmtId="0" fontId="92" fillId="4" borderId="4" xfId="4" applyFont="1" applyFill="1" applyBorder="1" applyAlignment="1" applyProtection="1">
      <alignment horizontal="left" vertical="top" wrapText="1" shrinkToFit="1"/>
    </xf>
    <xf numFmtId="0" fontId="92" fillId="4" borderId="1" xfId="4" applyFont="1" applyFill="1" applyBorder="1" applyAlignment="1" applyProtection="1">
      <alignment horizontal="left" vertical="top" wrapText="1" shrinkToFit="1"/>
    </xf>
    <xf numFmtId="0" fontId="92" fillId="4" borderId="2" xfId="4" applyFont="1" applyFill="1" applyBorder="1" applyAlignment="1" applyProtection="1">
      <alignment horizontal="left" vertical="top" wrapText="1" shrinkToFit="1"/>
    </xf>
    <xf numFmtId="0" fontId="87" fillId="0" borderId="29" xfId="0" applyFont="1" applyFill="1" applyBorder="1" applyAlignment="1" applyProtection="1">
      <alignment horizontal="center" vertical="center" wrapText="1" shrinkToFit="1"/>
    </xf>
    <xf numFmtId="0" fontId="87" fillId="0" borderId="24" xfId="0" applyFont="1" applyFill="1" applyBorder="1" applyAlignment="1" applyProtection="1">
      <alignment horizontal="center" vertical="center" wrapText="1" shrinkToFit="1"/>
    </xf>
    <xf numFmtId="0" fontId="87" fillId="0" borderId="34" xfId="0" applyFont="1" applyFill="1" applyBorder="1" applyAlignment="1" applyProtection="1">
      <alignment horizontal="center" vertical="center" wrapText="1" shrinkToFit="1"/>
    </xf>
    <xf numFmtId="0" fontId="87" fillId="0" borderId="0" xfId="0" applyFont="1" applyFill="1" applyBorder="1" applyAlignment="1" applyProtection="1">
      <alignment horizontal="center" vertical="center" wrapText="1" shrinkToFit="1"/>
    </xf>
    <xf numFmtId="0" fontId="87" fillId="0" borderId="31" xfId="0" applyFont="1" applyFill="1" applyBorder="1" applyAlignment="1" applyProtection="1">
      <alignment horizontal="center" vertical="center" wrapText="1" shrinkToFit="1"/>
    </xf>
    <xf numFmtId="0" fontId="87" fillId="0" borderId="20" xfId="0" applyFont="1" applyFill="1" applyBorder="1" applyAlignment="1" applyProtection="1">
      <alignment horizontal="center" vertical="center" wrapText="1" shrinkToFit="1"/>
    </xf>
    <xf numFmtId="0" fontId="89" fillId="0" borderId="18" xfId="4" applyFont="1" applyFill="1" applyBorder="1" applyAlignment="1" applyProtection="1">
      <alignment horizontal="left" vertical="center" shrinkToFit="1"/>
    </xf>
    <xf numFmtId="0" fontId="0" fillId="0" borderId="172" xfId="0" applyBorder="1" applyAlignment="1" applyProtection="1">
      <alignment horizontal="center" vertical="center"/>
    </xf>
    <xf numFmtId="0" fontId="89" fillId="4" borderId="18" xfId="4" applyFont="1" applyFill="1" applyBorder="1" applyAlignment="1" applyProtection="1">
      <alignment horizontal="left" vertical="center" shrinkToFit="1"/>
    </xf>
    <xf numFmtId="0" fontId="89" fillId="4" borderId="3" xfId="4" applyFont="1" applyFill="1" applyBorder="1" applyAlignment="1" applyProtection="1">
      <alignment horizontal="left" vertical="center" shrinkToFit="1"/>
    </xf>
    <xf numFmtId="0" fontId="92" fillId="9" borderId="20" xfId="4" applyFont="1" applyFill="1" applyBorder="1" applyAlignment="1" applyProtection="1">
      <alignment horizontal="left" vertical="center" wrapText="1" shrinkToFit="1"/>
      <protection locked="0"/>
    </xf>
    <xf numFmtId="0" fontId="87" fillId="0" borderId="20" xfId="0" applyFont="1" applyFill="1" applyBorder="1" applyAlignment="1" applyProtection="1">
      <alignment horizontal="left" vertical="center" shrinkToFit="1"/>
    </xf>
    <xf numFmtId="0" fontId="89" fillId="0" borderId="29" xfId="0" applyFont="1" applyFill="1" applyBorder="1" applyAlignment="1" applyProtection="1">
      <alignment horizontal="left" vertical="center" wrapText="1" shrinkToFit="1"/>
    </xf>
    <xf numFmtId="0" fontId="89" fillId="0" borderId="24" xfId="0" applyFont="1" applyFill="1" applyBorder="1" applyAlignment="1" applyProtection="1">
      <alignment horizontal="left" vertical="center" shrinkToFit="1"/>
    </xf>
    <xf numFmtId="0" fontId="89" fillId="0" borderId="25" xfId="0" applyFont="1" applyFill="1" applyBorder="1" applyAlignment="1" applyProtection="1">
      <alignment horizontal="left" vertical="center" shrinkToFit="1"/>
    </xf>
    <xf numFmtId="0" fontId="89" fillId="0" borderId="2" xfId="0" applyFont="1" applyFill="1" applyBorder="1" applyAlignment="1" applyProtection="1">
      <alignment horizontal="left" vertical="center" wrapText="1" shrinkToFit="1"/>
    </xf>
    <xf numFmtId="0" fontId="89" fillId="0" borderId="3" xfId="0" applyFont="1" applyFill="1" applyBorder="1" applyAlignment="1" applyProtection="1">
      <alignment horizontal="left" vertical="center" shrinkToFit="1"/>
    </xf>
    <xf numFmtId="0" fontId="89" fillId="0" borderId="4" xfId="0" applyFont="1" applyFill="1" applyBorder="1" applyAlignment="1" applyProtection="1">
      <alignment horizontal="left" vertical="center" shrinkToFit="1"/>
    </xf>
    <xf numFmtId="0" fontId="97" fillId="9" borderId="24" xfId="4" applyFont="1" applyFill="1" applyBorder="1" applyAlignment="1" applyProtection="1">
      <alignment horizontal="left" vertical="top" wrapText="1" shrinkToFit="1"/>
      <protection locked="0"/>
    </xf>
    <xf numFmtId="0" fontId="31" fillId="6" borderId="16" xfId="1" applyFont="1" applyFill="1" applyBorder="1" applyAlignment="1" applyProtection="1">
      <alignment horizontal="left" vertical="center" wrapText="1"/>
    </xf>
    <xf numFmtId="0" fontId="31" fillId="6" borderId="17" xfId="1" applyFont="1" applyFill="1" applyBorder="1" applyAlignment="1" applyProtection="1">
      <alignment horizontal="left" vertical="center"/>
    </xf>
    <xf numFmtId="0" fontId="31" fillId="6" borderId="22" xfId="1" applyFont="1" applyFill="1" applyBorder="1" applyAlignment="1" applyProtection="1">
      <alignment horizontal="left" vertical="center"/>
    </xf>
    <xf numFmtId="177" fontId="131" fillId="0" borderId="35" xfId="1" applyNumberFormat="1" applyFont="1" applyFill="1" applyBorder="1" applyAlignment="1" applyProtection="1">
      <alignment horizontal="center" vertical="center"/>
    </xf>
    <xf numFmtId="177" fontId="131" fillId="0" borderId="36" xfId="1" applyNumberFormat="1" applyFont="1" applyFill="1" applyBorder="1" applyAlignment="1" applyProtection="1">
      <alignment horizontal="center" vertical="center"/>
    </xf>
    <xf numFmtId="176" fontId="31" fillId="0" borderId="35" xfId="1" applyNumberFormat="1" applyFont="1" applyBorder="1" applyAlignment="1" applyProtection="1">
      <alignment horizontal="left" vertical="top" wrapText="1"/>
    </xf>
    <xf numFmtId="0" fontId="14" fillId="0" borderId="9" xfId="1" applyFont="1" applyBorder="1" applyProtection="1">
      <alignment vertical="center"/>
    </xf>
    <xf numFmtId="0" fontId="14" fillId="0" borderId="10" xfId="1" applyFont="1" applyBorder="1" applyProtection="1">
      <alignment vertical="center"/>
    </xf>
    <xf numFmtId="0" fontId="103" fillId="6" borderId="80" xfId="1" applyFont="1" applyFill="1" applyBorder="1" applyAlignment="1" applyProtection="1">
      <alignment horizontal="left" vertical="center" wrapText="1"/>
    </xf>
    <xf numFmtId="0" fontId="103" fillId="6" borderId="77" xfId="1" applyFont="1" applyFill="1" applyBorder="1" applyAlignment="1" applyProtection="1">
      <alignment horizontal="left" vertical="center" wrapText="1"/>
    </xf>
    <xf numFmtId="0" fontId="67" fillId="4" borderId="5" xfId="1" applyFont="1" applyFill="1" applyBorder="1" applyAlignment="1" applyProtection="1">
      <alignment horizontal="center" vertical="center"/>
    </xf>
    <xf numFmtId="0" fontId="67" fillId="4" borderId="6" xfId="1" applyFont="1" applyFill="1" applyBorder="1" applyAlignment="1" applyProtection="1">
      <alignment horizontal="center" vertical="center"/>
    </xf>
    <xf numFmtId="0" fontId="67" fillId="4" borderId="7" xfId="1" applyFont="1" applyFill="1" applyBorder="1" applyAlignment="1" applyProtection="1">
      <alignment horizontal="center" vertical="center"/>
    </xf>
    <xf numFmtId="0" fontId="59" fillId="4" borderId="14" xfId="1" applyFont="1" applyFill="1" applyBorder="1" applyAlignment="1" applyProtection="1">
      <alignment horizontal="left" vertical="center" wrapText="1"/>
    </xf>
    <xf numFmtId="0" fontId="31" fillId="5" borderId="5" xfId="1" applyFont="1" applyFill="1" applyBorder="1" applyAlignment="1" applyProtection="1">
      <alignment horizontal="left" vertical="center"/>
    </xf>
    <xf numFmtId="0" fontId="31" fillId="5" borderId="6" xfId="1" applyFont="1" applyFill="1" applyBorder="1" applyAlignment="1" applyProtection="1">
      <alignment horizontal="left" vertical="center"/>
    </xf>
    <xf numFmtId="0" fontId="31" fillId="5" borderId="33" xfId="1" applyFont="1" applyFill="1" applyBorder="1" applyAlignment="1" applyProtection="1">
      <alignment horizontal="left" vertical="center"/>
    </xf>
    <xf numFmtId="0" fontId="31" fillId="5" borderId="15" xfId="1" applyFont="1" applyFill="1" applyBorder="1" applyAlignment="1" applyProtection="1">
      <alignment horizontal="center" vertical="center"/>
    </xf>
    <xf numFmtId="0" fontId="31" fillId="5" borderId="33" xfId="1" applyFont="1" applyFill="1" applyBorder="1" applyAlignment="1" applyProtection="1">
      <alignment horizontal="center" vertical="center"/>
    </xf>
    <xf numFmtId="0" fontId="31" fillId="5" borderId="6" xfId="1" applyFont="1" applyFill="1" applyBorder="1" applyAlignment="1" applyProtection="1">
      <alignment horizontal="center" vertical="center"/>
    </xf>
    <xf numFmtId="0" fontId="31" fillId="5" borderId="7" xfId="1" applyFont="1" applyFill="1" applyBorder="1" applyAlignment="1" applyProtection="1">
      <alignment horizontal="center" vertical="center"/>
    </xf>
    <xf numFmtId="0" fontId="31" fillId="6" borderId="81" xfId="1" applyFont="1" applyFill="1" applyBorder="1" applyAlignment="1" applyProtection="1">
      <alignment horizontal="center" vertical="center"/>
    </xf>
    <xf numFmtId="0" fontId="31" fillId="6" borderId="75" xfId="1" applyFont="1" applyFill="1" applyBorder="1" applyAlignment="1" applyProtection="1">
      <alignment horizontal="center" vertical="center"/>
    </xf>
    <xf numFmtId="0" fontId="31" fillId="6" borderId="88" xfId="1" applyFont="1" applyFill="1" applyBorder="1" applyAlignment="1" applyProtection="1">
      <alignment horizontal="left" vertical="center" wrapText="1"/>
    </xf>
    <xf numFmtId="0" fontId="31" fillId="6" borderId="85" xfId="1" applyFont="1" applyFill="1" applyBorder="1" applyAlignment="1" applyProtection="1">
      <alignment horizontal="left" vertical="center" wrapText="1"/>
    </xf>
    <xf numFmtId="0" fontId="31" fillId="6" borderId="87" xfId="1" applyFont="1" applyFill="1" applyBorder="1" applyAlignment="1" applyProtection="1">
      <alignment horizontal="left" vertical="center" wrapText="1"/>
    </xf>
    <xf numFmtId="177" fontId="131" fillId="0" borderId="86" xfId="1" applyNumberFormat="1" applyFont="1" applyFill="1" applyBorder="1" applyAlignment="1" applyProtection="1">
      <alignment horizontal="center" vertical="center" wrapText="1"/>
    </xf>
    <xf numFmtId="177" fontId="131" fillId="0" borderId="87" xfId="1" applyNumberFormat="1" applyFont="1" applyFill="1" applyBorder="1" applyAlignment="1" applyProtection="1">
      <alignment horizontal="center" vertical="center" wrapText="1"/>
    </xf>
    <xf numFmtId="176" fontId="31" fillId="0" borderId="86" xfId="1" applyNumberFormat="1" applyFont="1" applyBorder="1" applyAlignment="1" applyProtection="1">
      <alignment horizontal="left" vertical="center" wrapText="1"/>
    </xf>
    <xf numFmtId="176" fontId="31" fillId="0" borderId="85" xfId="1" applyNumberFormat="1" applyFont="1" applyBorder="1" applyAlignment="1" applyProtection="1">
      <alignment horizontal="left" vertical="center"/>
    </xf>
    <xf numFmtId="176" fontId="31" fillId="0" borderId="204" xfId="1" applyNumberFormat="1" applyFont="1" applyBorder="1" applyAlignment="1" applyProtection="1">
      <alignment horizontal="left" vertical="center"/>
    </xf>
    <xf numFmtId="177" fontId="131" fillId="0" borderId="78" xfId="1" applyNumberFormat="1" applyFont="1" applyFill="1" applyBorder="1" applyAlignment="1" applyProtection="1">
      <alignment horizontal="center" vertical="center" wrapText="1"/>
    </xf>
    <xf numFmtId="177" fontId="131" fillId="0" borderId="79" xfId="1" applyNumberFormat="1" applyFont="1" applyFill="1" applyBorder="1" applyAlignment="1" applyProtection="1">
      <alignment horizontal="center" vertical="center" wrapText="1"/>
    </xf>
    <xf numFmtId="176" fontId="31" fillId="0" borderId="78" xfId="1" applyNumberFormat="1" applyFont="1" applyBorder="1" applyAlignment="1" applyProtection="1">
      <alignment horizontal="left" vertical="center"/>
    </xf>
    <xf numFmtId="176" fontId="31" fillId="0" borderId="77" xfId="1" applyNumberFormat="1" applyFont="1" applyBorder="1" applyAlignment="1" applyProtection="1">
      <alignment horizontal="left" vertical="center"/>
    </xf>
    <xf numFmtId="176" fontId="31" fillId="0" borderId="76" xfId="1" applyNumberFormat="1" applyFont="1" applyBorder="1" applyAlignment="1" applyProtection="1">
      <alignment horizontal="left" vertical="center"/>
    </xf>
    <xf numFmtId="176" fontId="31" fillId="0" borderId="78" xfId="1" applyNumberFormat="1" applyFont="1" applyBorder="1" applyAlignment="1" applyProtection="1">
      <alignment horizontal="left" vertical="center" wrapText="1"/>
    </xf>
    <xf numFmtId="177" fontId="131" fillId="0" borderId="2" xfId="1" applyNumberFormat="1" applyFont="1" applyFill="1" applyBorder="1" applyAlignment="1" applyProtection="1">
      <alignment horizontal="center" vertical="center"/>
    </xf>
    <xf numFmtId="177" fontId="131" fillId="0" borderId="4" xfId="1" applyNumberFormat="1" applyFont="1" applyFill="1" applyBorder="1" applyAlignment="1" applyProtection="1">
      <alignment horizontal="center" vertical="center"/>
    </xf>
    <xf numFmtId="176" fontId="31" fillId="0" borderId="2" xfId="1" applyNumberFormat="1" applyFont="1" applyBorder="1" applyAlignment="1" applyProtection="1">
      <alignment horizontal="left" vertical="top" wrapText="1"/>
    </xf>
    <xf numFmtId="176" fontId="31" fillId="0" borderId="3" xfId="1" applyNumberFormat="1" applyFont="1" applyBorder="1" applyAlignment="1" applyProtection="1">
      <alignment horizontal="left" vertical="top"/>
    </xf>
    <xf numFmtId="176" fontId="31" fillId="0" borderId="19" xfId="1" applyNumberFormat="1" applyFont="1" applyBorder="1" applyAlignment="1" applyProtection="1">
      <alignment horizontal="left" vertical="top"/>
    </xf>
    <xf numFmtId="177" fontId="131" fillId="0" borderId="29" xfId="1" applyNumberFormat="1" applyFont="1" applyFill="1" applyBorder="1" applyAlignment="1" applyProtection="1">
      <alignment horizontal="center" vertical="center"/>
    </xf>
    <xf numFmtId="177" fontId="131" fillId="0" borderId="25" xfId="1" applyNumberFormat="1" applyFont="1" applyFill="1" applyBorder="1" applyAlignment="1" applyProtection="1">
      <alignment horizontal="center" vertical="center"/>
    </xf>
    <xf numFmtId="176" fontId="31" fillId="6" borderId="63" xfId="1" applyNumberFormat="1" applyFont="1" applyFill="1" applyBorder="1" applyAlignment="1" applyProtection="1">
      <alignment horizontal="center" vertical="center" wrapText="1"/>
    </xf>
    <xf numFmtId="176" fontId="31" fillId="6" borderId="62" xfId="1" applyNumberFormat="1" applyFont="1" applyFill="1" applyBorder="1" applyAlignment="1" applyProtection="1">
      <alignment horizontal="center" vertical="center" wrapText="1"/>
    </xf>
    <xf numFmtId="176" fontId="31" fillId="6" borderId="68" xfId="1" applyNumberFormat="1" applyFont="1" applyFill="1" applyBorder="1" applyAlignment="1" applyProtection="1">
      <alignment horizontal="center" vertical="center" wrapText="1"/>
    </xf>
    <xf numFmtId="0" fontId="31" fillId="6" borderId="205" xfId="1" applyFont="1" applyFill="1" applyBorder="1" applyAlignment="1" applyProtection="1">
      <alignment horizontal="left" vertical="center" wrapText="1"/>
    </xf>
    <xf numFmtId="0" fontId="31" fillId="6" borderId="82" xfId="1" applyFont="1" applyFill="1" applyBorder="1" applyAlignment="1" applyProtection="1">
      <alignment horizontal="left" vertical="center"/>
    </xf>
    <xf numFmtId="0" fontId="31" fillId="6" borderId="84" xfId="1" applyFont="1" applyFill="1" applyBorder="1" applyAlignment="1" applyProtection="1">
      <alignment horizontal="left" vertical="center"/>
    </xf>
    <xf numFmtId="176" fontId="31" fillId="0" borderId="83" xfId="1" applyNumberFormat="1" applyFont="1" applyBorder="1" applyAlignment="1" applyProtection="1">
      <alignment horizontal="left" vertical="center"/>
    </xf>
    <xf numFmtId="176" fontId="31" fillId="0" borderId="82" xfId="1" applyNumberFormat="1" applyFont="1" applyBorder="1" applyAlignment="1" applyProtection="1">
      <alignment horizontal="left" vertical="center"/>
    </xf>
    <xf numFmtId="176" fontId="31" fillId="0" borderId="206" xfId="1" applyNumberFormat="1" applyFont="1" applyBorder="1" applyAlignment="1" applyProtection="1">
      <alignment horizontal="left" vertical="center"/>
    </xf>
    <xf numFmtId="177" fontId="131" fillId="0" borderId="31" xfId="1" applyNumberFormat="1" applyFont="1" applyFill="1" applyBorder="1" applyAlignment="1" applyProtection="1">
      <alignment horizontal="center" vertical="center" wrapText="1"/>
    </xf>
    <xf numFmtId="177" fontId="131" fillId="0" borderId="27" xfId="1" applyNumberFormat="1" applyFont="1" applyFill="1" applyBorder="1" applyAlignment="1" applyProtection="1">
      <alignment horizontal="center" vertical="center" wrapText="1"/>
    </xf>
    <xf numFmtId="176" fontId="31" fillId="0" borderId="31" xfId="1" applyNumberFormat="1" applyFont="1" applyBorder="1" applyAlignment="1" applyProtection="1">
      <alignment horizontal="left" vertical="center"/>
    </xf>
    <xf numFmtId="176" fontId="31" fillId="0" borderId="20" xfId="1" applyNumberFormat="1" applyFont="1" applyBorder="1" applyAlignment="1" applyProtection="1">
      <alignment horizontal="left" vertical="center"/>
    </xf>
    <xf numFmtId="176" fontId="31" fillId="0" borderId="21" xfId="1" applyNumberFormat="1" applyFont="1" applyBorder="1" applyAlignment="1" applyProtection="1">
      <alignment horizontal="left" vertical="center"/>
    </xf>
    <xf numFmtId="177" fontId="131" fillId="0" borderId="83" xfId="1" applyNumberFormat="1" applyFont="1" applyFill="1" applyBorder="1" applyAlignment="1" applyProtection="1">
      <alignment horizontal="center" vertical="center" wrapText="1"/>
    </xf>
    <xf numFmtId="177" fontId="131" fillId="0" borderId="84" xfId="1" applyNumberFormat="1" applyFont="1" applyFill="1" applyBorder="1" applyAlignment="1" applyProtection="1">
      <alignment horizontal="center" vertical="center" wrapText="1"/>
    </xf>
    <xf numFmtId="0" fontId="31" fillId="6" borderId="8" xfId="1" applyFont="1" applyFill="1" applyBorder="1" applyAlignment="1" applyProtection="1">
      <alignment horizontal="left" vertical="center" wrapText="1"/>
    </xf>
    <xf numFmtId="0" fontId="31" fillId="6" borderId="9" xfId="1" applyFont="1" applyFill="1" applyBorder="1" applyAlignment="1" applyProtection="1">
      <alignment horizontal="left" vertical="center" wrapText="1"/>
    </xf>
    <xf numFmtId="0" fontId="31" fillId="6" borderId="36" xfId="1" applyFont="1" applyFill="1" applyBorder="1" applyAlignment="1" applyProtection="1">
      <alignment horizontal="left" vertical="center" wrapText="1"/>
    </xf>
    <xf numFmtId="176" fontId="131" fillId="0" borderId="35" xfId="1" applyNumberFormat="1" applyFont="1" applyFill="1" applyBorder="1" applyAlignment="1" applyProtection="1">
      <alignment horizontal="center" vertical="center"/>
    </xf>
    <xf numFmtId="176" fontId="131" fillId="0" borderId="36" xfId="1" applyNumberFormat="1" applyFont="1" applyFill="1" applyBorder="1" applyAlignment="1" applyProtection="1">
      <alignment horizontal="center" vertical="center"/>
    </xf>
    <xf numFmtId="176" fontId="31" fillId="0" borderId="35" xfId="1" applyNumberFormat="1" applyFont="1" applyFill="1" applyBorder="1" applyAlignment="1" applyProtection="1">
      <alignment horizontal="left" vertical="center" wrapText="1"/>
    </xf>
    <xf numFmtId="176" fontId="31" fillId="0" borderId="9" xfId="1" applyNumberFormat="1" applyFont="1" applyFill="1" applyBorder="1" applyAlignment="1" applyProtection="1">
      <alignment horizontal="left" vertical="center" wrapText="1"/>
    </xf>
    <xf numFmtId="176" fontId="31" fillId="0" borderId="10" xfId="1" applyNumberFormat="1" applyFont="1" applyFill="1" applyBorder="1" applyAlignment="1" applyProtection="1">
      <alignment horizontal="left" vertical="center" wrapText="1"/>
    </xf>
    <xf numFmtId="0" fontId="31" fillId="6" borderId="5" xfId="1" applyFont="1" applyFill="1" applyBorder="1" applyAlignment="1" applyProtection="1">
      <alignment horizontal="left" vertical="center"/>
    </xf>
    <xf numFmtId="0" fontId="31" fillId="6" borderId="6" xfId="1" applyFont="1" applyFill="1" applyBorder="1" applyAlignment="1" applyProtection="1">
      <alignment horizontal="left" vertical="center"/>
    </xf>
    <xf numFmtId="0" fontId="31" fillId="6" borderId="33" xfId="1" applyFont="1" applyFill="1" applyBorder="1" applyAlignment="1" applyProtection="1">
      <alignment horizontal="left" vertical="center"/>
    </xf>
    <xf numFmtId="177" fontId="131" fillId="6" borderId="15" xfId="1" applyNumberFormat="1" applyFont="1" applyFill="1" applyBorder="1" applyAlignment="1" applyProtection="1">
      <alignment horizontal="center" vertical="center"/>
    </xf>
    <xf numFmtId="177" fontId="131" fillId="6" borderId="33" xfId="1" applyNumberFormat="1" applyFont="1" applyFill="1" applyBorder="1" applyAlignment="1" applyProtection="1">
      <alignment horizontal="center" vertical="center"/>
    </xf>
    <xf numFmtId="176" fontId="31" fillId="6" borderId="71" xfId="1" applyNumberFormat="1" applyFont="1" applyFill="1" applyBorder="1" applyAlignment="1" applyProtection="1">
      <alignment horizontal="center" vertical="center"/>
    </xf>
    <xf numFmtId="176" fontId="31" fillId="6" borderId="70" xfId="1" applyNumberFormat="1" applyFont="1" applyFill="1" applyBorder="1" applyAlignment="1" applyProtection="1">
      <alignment horizontal="center" vertical="center"/>
    </xf>
    <xf numFmtId="176" fontId="31" fillId="6" borderId="69" xfId="1" applyNumberFormat="1" applyFont="1" applyFill="1" applyBorder="1" applyAlignment="1" applyProtection="1">
      <alignment horizontal="center" vertical="center"/>
    </xf>
    <xf numFmtId="0" fontId="31" fillId="6" borderId="5" xfId="1" applyFont="1" applyFill="1" applyBorder="1" applyAlignment="1" applyProtection="1">
      <alignment horizontal="left" vertical="center" wrapText="1"/>
    </xf>
    <xf numFmtId="0" fontId="31" fillId="6" borderId="6" xfId="1" applyFont="1" applyFill="1" applyBorder="1" applyAlignment="1" applyProtection="1">
      <alignment horizontal="left" vertical="center" wrapText="1"/>
    </xf>
    <xf numFmtId="0" fontId="31" fillId="6" borderId="33" xfId="1" applyFont="1" applyFill="1" applyBorder="1" applyAlignment="1" applyProtection="1">
      <alignment horizontal="left" vertical="center" wrapText="1"/>
    </xf>
    <xf numFmtId="177" fontId="131" fillId="0" borderId="15" xfId="1" applyNumberFormat="1" applyFont="1" applyFill="1" applyBorder="1" applyAlignment="1" applyProtection="1">
      <alignment horizontal="center" vertical="center" wrapText="1"/>
    </xf>
    <xf numFmtId="177" fontId="131" fillId="0" borderId="33" xfId="1" applyNumberFormat="1" applyFont="1" applyFill="1" applyBorder="1" applyAlignment="1" applyProtection="1">
      <alignment horizontal="center" vertical="center" wrapText="1"/>
    </xf>
    <xf numFmtId="176" fontId="31" fillId="4" borderId="15" xfId="1" applyNumberFormat="1" applyFont="1" applyFill="1" applyBorder="1" applyAlignment="1" applyProtection="1">
      <alignment horizontal="left" vertical="center" wrapText="1"/>
    </xf>
    <xf numFmtId="176" fontId="31" fillId="4" borderId="6" xfId="1" applyNumberFormat="1" applyFont="1" applyFill="1" applyBorder="1" applyAlignment="1" applyProtection="1">
      <alignment horizontal="left" vertical="center"/>
    </xf>
    <xf numFmtId="176" fontId="31" fillId="4" borderId="7" xfId="1" applyNumberFormat="1" applyFont="1" applyFill="1" applyBorder="1" applyAlignment="1" applyProtection="1">
      <alignment horizontal="left" vertical="center"/>
    </xf>
    <xf numFmtId="0" fontId="31" fillId="6" borderId="67" xfId="1" applyFont="1" applyFill="1" applyBorder="1" applyAlignment="1" applyProtection="1">
      <alignment horizontal="left" vertical="center" wrapText="1"/>
    </xf>
    <xf numFmtId="177" fontId="131" fillId="6" borderId="66" xfId="1" applyNumberFormat="1" applyFont="1" applyFill="1" applyBorder="1" applyAlignment="1" applyProtection="1">
      <alignment horizontal="center" vertical="center" wrapText="1"/>
    </xf>
    <xf numFmtId="177" fontId="131" fillId="6" borderId="64" xfId="1" applyNumberFormat="1" applyFont="1" applyFill="1" applyBorder="1" applyAlignment="1" applyProtection="1">
      <alignment horizontal="center" vertical="center" wrapText="1"/>
    </xf>
    <xf numFmtId="0" fontId="31" fillId="5" borderId="5" xfId="1" applyFont="1" applyFill="1" applyBorder="1" applyAlignment="1" applyProtection="1">
      <alignment vertical="center"/>
    </xf>
    <xf numFmtId="0" fontId="31" fillId="5" borderId="6" xfId="1" applyFont="1" applyFill="1" applyBorder="1" applyAlignment="1" applyProtection="1">
      <alignment vertical="center"/>
    </xf>
    <xf numFmtId="0" fontId="31" fillId="5" borderId="33" xfId="1" applyFont="1" applyFill="1" applyBorder="1" applyAlignment="1" applyProtection="1">
      <alignment vertical="center"/>
    </xf>
    <xf numFmtId="177" fontId="21" fillId="4" borderId="9" xfId="1" applyNumberFormat="1" applyFont="1" applyFill="1" applyBorder="1" applyAlignment="1" applyProtection="1">
      <alignment horizontal="center" vertical="center"/>
    </xf>
    <xf numFmtId="0" fontId="21" fillId="4" borderId="9" xfId="1" applyNumberFormat="1" applyFont="1" applyFill="1" applyBorder="1" applyAlignment="1" applyProtection="1">
      <alignment horizontal="center" vertical="center"/>
    </xf>
    <xf numFmtId="0" fontId="64" fillId="6" borderId="88" xfId="1" applyFont="1" applyFill="1" applyBorder="1" applyAlignment="1" applyProtection="1">
      <alignment horizontal="left" vertical="center" wrapText="1"/>
    </xf>
    <xf numFmtId="0" fontId="64" fillId="6" borderId="85" xfId="1" applyFont="1" applyFill="1" applyBorder="1" applyAlignment="1" applyProtection="1">
      <alignment horizontal="left" vertical="center" wrapText="1"/>
    </xf>
    <xf numFmtId="177" fontId="29" fillId="4" borderId="86" xfId="1" applyNumberFormat="1" applyFont="1" applyFill="1" applyBorder="1" applyAlignment="1" applyProtection="1">
      <alignment horizontal="center" vertical="center" wrapText="1"/>
    </xf>
    <xf numFmtId="177" fontId="29" fillId="4" borderId="87" xfId="1" applyNumberFormat="1" applyFont="1" applyFill="1" applyBorder="1" applyAlignment="1" applyProtection="1">
      <alignment horizontal="center" vertical="center" wrapText="1"/>
    </xf>
    <xf numFmtId="176" fontId="18" fillId="4" borderId="200" xfId="1" applyNumberFormat="1" applyFont="1" applyFill="1" applyBorder="1" applyAlignment="1" applyProtection="1">
      <alignment horizontal="left" vertical="top" wrapText="1"/>
    </xf>
    <xf numFmtId="0" fontId="136" fillId="4" borderId="201" xfId="1" applyFont="1" applyFill="1" applyBorder="1" applyProtection="1">
      <alignment vertical="center"/>
    </xf>
    <xf numFmtId="0" fontId="136" fillId="4" borderId="202" xfId="1" applyFont="1" applyFill="1" applyBorder="1" applyProtection="1">
      <alignment vertical="center"/>
    </xf>
    <xf numFmtId="0" fontId="130" fillId="6" borderId="5" xfId="1" applyFont="1" applyFill="1" applyBorder="1" applyAlignment="1" applyProtection="1">
      <alignment horizontal="left" vertical="center" wrapText="1"/>
    </xf>
    <xf numFmtId="0" fontId="130" fillId="6" borderId="6" xfId="1" applyFont="1" applyFill="1" applyBorder="1" applyAlignment="1" applyProtection="1">
      <alignment horizontal="left" vertical="center" wrapText="1"/>
    </xf>
    <xf numFmtId="0" fontId="130" fillId="6" borderId="67" xfId="1" applyFont="1" applyFill="1" applyBorder="1" applyAlignment="1" applyProtection="1">
      <alignment horizontal="left" vertical="center" wrapText="1"/>
    </xf>
    <xf numFmtId="176" fontId="131" fillId="6" borderId="66" xfId="1" applyNumberFormat="1" applyFont="1" applyFill="1" applyBorder="1" applyAlignment="1" applyProtection="1">
      <alignment horizontal="center" vertical="center"/>
    </xf>
    <xf numFmtId="176" fontId="131" fillId="6" borderId="64" xfId="1" applyNumberFormat="1" applyFont="1" applyFill="1" applyBorder="1" applyAlignment="1" applyProtection="1">
      <alignment horizontal="center" vertical="center"/>
    </xf>
    <xf numFmtId="0" fontId="132" fillId="0" borderId="207" xfId="1" applyFont="1" applyBorder="1" applyAlignment="1" applyProtection="1">
      <alignment horizontal="left" vertical="center" wrapText="1"/>
    </xf>
    <xf numFmtId="0" fontId="132" fillId="0" borderId="9" xfId="1" applyFont="1" applyBorder="1" applyAlignment="1" applyProtection="1">
      <alignment horizontal="left" vertical="center" wrapText="1"/>
    </xf>
    <xf numFmtId="176" fontId="60" fillId="4" borderId="0" xfId="1" applyNumberFormat="1" applyFont="1" applyFill="1" applyBorder="1" applyAlignment="1" applyProtection="1">
      <alignment horizontal="left" wrapText="1"/>
    </xf>
    <xf numFmtId="176" fontId="60" fillId="4" borderId="0" xfId="1" applyNumberFormat="1" applyFont="1" applyFill="1" applyBorder="1" applyAlignment="1" applyProtection="1">
      <alignment horizontal="left"/>
    </xf>
    <xf numFmtId="0" fontId="64" fillId="6" borderId="66" xfId="1" applyFont="1" applyFill="1" applyBorder="1" applyAlignment="1" applyProtection="1">
      <alignment horizontal="center" vertical="center"/>
    </xf>
    <xf numFmtId="0" fontId="64" fillId="6" borderId="65" xfId="1" applyFont="1" applyFill="1" applyBorder="1" applyAlignment="1" applyProtection="1">
      <alignment horizontal="center" vertical="center"/>
    </xf>
    <xf numFmtId="0" fontId="64" fillId="6" borderId="64" xfId="1" applyFont="1" applyFill="1" applyBorder="1" applyAlignment="1" applyProtection="1">
      <alignment horizontal="center" vertical="center"/>
    </xf>
    <xf numFmtId="176" fontId="134" fillId="0" borderId="5" xfId="1" applyNumberFormat="1" applyFont="1" applyFill="1" applyBorder="1" applyAlignment="1" applyProtection="1">
      <alignment horizontal="center" vertical="center" wrapText="1"/>
    </xf>
    <xf numFmtId="176" fontId="134" fillId="0" borderId="7" xfId="1" applyNumberFormat="1" applyFont="1" applyFill="1" applyBorder="1" applyAlignment="1" applyProtection="1">
      <alignment horizontal="center" vertical="center" wrapText="1"/>
    </xf>
    <xf numFmtId="0" fontId="31" fillId="6" borderId="23" xfId="1" applyFont="1" applyFill="1" applyBorder="1" applyAlignment="1" applyProtection="1">
      <alignment horizontal="left" vertical="center" wrapText="1"/>
    </xf>
    <xf numFmtId="0" fontId="31" fillId="6" borderId="24" xfId="1" applyFont="1" applyFill="1" applyBorder="1" applyAlignment="1" applyProtection="1">
      <alignment horizontal="left" vertical="center" wrapText="1"/>
    </xf>
    <xf numFmtId="0" fontId="31" fillId="6" borderId="25" xfId="1" applyFont="1" applyFill="1" applyBorder="1" applyAlignment="1" applyProtection="1">
      <alignment horizontal="left" vertical="center" wrapText="1"/>
    </xf>
    <xf numFmtId="176" fontId="131" fillId="0" borderId="29" xfId="1" applyNumberFormat="1" applyFont="1" applyFill="1" applyBorder="1" applyAlignment="1" applyProtection="1">
      <alignment horizontal="center" vertical="center"/>
    </xf>
    <xf numFmtId="176" fontId="131" fillId="0" borderId="25" xfId="1" applyNumberFormat="1" applyFont="1" applyFill="1" applyBorder="1" applyAlignment="1" applyProtection="1">
      <alignment horizontal="center" vertical="center"/>
    </xf>
    <xf numFmtId="176" fontId="31" fillId="0" borderId="2" xfId="1" applyNumberFormat="1" applyFont="1" applyFill="1" applyBorder="1" applyAlignment="1" applyProtection="1">
      <alignment horizontal="left" vertical="center" wrapText="1"/>
    </xf>
    <xf numFmtId="176" fontId="31" fillId="0" borderId="3" xfId="1" applyNumberFormat="1" applyFont="1" applyFill="1" applyBorder="1" applyAlignment="1" applyProtection="1">
      <alignment horizontal="left" vertical="center"/>
    </xf>
    <xf numFmtId="176" fontId="31" fillId="0" borderId="19" xfId="1" applyNumberFormat="1" applyFont="1" applyFill="1" applyBorder="1" applyAlignment="1" applyProtection="1">
      <alignment horizontal="left" vertical="center"/>
    </xf>
    <xf numFmtId="176" fontId="31" fillId="0" borderId="63" xfId="1" applyNumberFormat="1" applyFont="1" applyFill="1" applyBorder="1" applyAlignment="1" applyProtection="1">
      <alignment horizontal="left" vertical="top"/>
    </xf>
    <xf numFmtId="176" fontId="31" fillId="0" borderId="62" xfId="1" applyNumberFormat="1" applyFont="1" applyFill="1" applyBorder="1" applyAlignment="1" applyProtection="1">
      <alignment horizontal="left" vertical="top"/>
    </xf>
    <xf numFmtId="176" fontId="31" fillId="0" borderId="68" xfId="1" applyNumberFormat="1" applyFont="1" applyFill="1" applyBorder="1" applyAlignment="1" applyProtection="1">
      <alignment horizontal="left" vertical="top"/>
    </xf>
    <xf numFmtId="0" fontId="30" fillId="0" borderId="0" xfId="1" applyFont="1" applyBorder="1" applyAlignment="1" applyProtection="1">
      <alignment horizontal="center" vertical="top" wrapText="1"/>
    </xf>
    <xf numFmtId="0" fontId="67" fillId="0" borderId="5" xfId="1" applyFont="1" applyFill="1" applyBorder="1" applyAlignment="1" applyProtection="1">
      <alignment horizontal="center" vertical="center"/>
    </xf>
    <xf numFmtId="0" fontId="67" fillId="0" borderId="6" xfId="1" applyFont="1" applyFill="1" applyBorder="1" applyAlignment="1" applyProtection="1">
      <alignment horizontal="center" vertical="center"/>
    </xf>
    <xf numFmtId="0" fontId="67" fillId="0" borderId="7" xfId="1" applyFont="1" applyFill="1" applyBorder="1" applyAlignment="1" applyProtection="1">
      <alignment horizontal="center" vertical="center"/>
    </xf>
    <xf numFmtId="0" fontId="59" fillId="0" borderId="14" xfId="1" applyFont="1" applyBorder="1" applyAlignment="1" applyProtection="1">
      <alignment horizontal="left" vertical="center" wrapText="1"/>
    </xf>
    <xf numFmtId="0" fontId="18" fillId="5" borderId="5" xfId="1" applyFont="1" applyFill="1" applyBorder="1" applyAlignment="1" applyProtection="1">
      <alignment horizontal="left" vertical="center"/>
    </xf>
    <xf numFmtId="0" fontId="18" fillId="5" borderId="6" xfId="1" applyFont="1" applyFill="1" applyBorder="1" applyAlignment="1" applyProtection="1">
      <alignment horizontal="left" vertical="center"/>
    </xf>
    <xf numFmtId="0" fontId="18" fillId="5" borderId="33" xfId="1" applyFont="1" applyFill="1" applyBorder="1" applyAlignment="1" applyProtection="1">
      <alignment horizontal="left" vertical="center"/>
    </xf>
    <xf numFmtId="0" fontId="18" fillId="5" borderId="33" xfId="1" applyFont="1" applyFill="1" applyBorder="1" applyAlignment="1" applyProtection="1">
      <alignment horizontal="center" vertical="center"/>
    </xf>
    <xf numFmtId="0" fontId="18" fillId="5" borderId="15" xfId="1" applyFont="1" applyFill="1" applyBorder="1" applyAlignment="1" applyProtection="1">
      <alignment horizontal="center" vertical="center"/>
    </xf>
    <xf numFmtId="0" fontId="18" fillId="5" borderId="6" xfId="1" applyFont="1" applyFill="1" applyBorder="1" applyAlignment="1" applyProtection="1">
      <alignment horizontal="center" vertical="center"/>
    </xf>
    <xf numFmtId="0" fontId="18" fillId="5" borderId="7" xfId="1" applyFont="1" applyFill="1" applyBorder="1" applyAlignment="1" applyProtection="1">
      <alignment horizontal="center" vertical="center"/>
    </xf>
    <xf numFmtId="177" fontId="29" fillId="2" borderId="203" xfId="1" applyNumberFormat="1" applyFont="1" applyFill="1" applyBorder="1" applyAlignment="1" applyProtection="1">
      <alignment horizontal="center" vertical="center"/>
      <protection locked="0"/>
    </xf>
    <xf numFmtId="177" fontId="29" fillId="2" borderId="22" xfId="1" applyNumberFormat="1" applyFont="1" applyFill="1" applyBorder="1" applyAlignment="1" applyProtection="1">
      <alignment horizontal="center" vertical="center"/>
      <protection locked="0"/>
    </xf>
    <xf numFmtId="176" fontId="101" fillId="2" borderId="203" xfId="1" applyNumberFormat="1" applyFont="1" applyFill="1" applyBorder="1" applyAlignment="1" applyProtection="1">
      <alignment horizontal="left" vertical="top" wrapText="1"/>
      <protection locked="0"/>
    </xf>
    <xf numFmtId="0" fontId="102" fillId="2" borderId="17" xfId="1" applyFont="1" applyFill="1" applyBorder="1" applyProtection="1">
      <alignment vertical="center"/>
      <protection locked="0"/>
    </xf>
    <xf numFmtId="0" fontId="102" fillId="2" borderId="197" xfId="1" applyFont="1" applyFill="1" applyBorder="1" applyProtection="1">
      <alignment vertical="center"/>
      <protection locked="0"/>
    </xf>
    <xf numFmtId="177" fontId="29" fillId="2" borderId="2" xfId="1" applyNumberFormat="1" applyFont="1" applyFill="1" applyBorder="1" applyAlignment="1" applyProtection="1">
      <alignment horizontal="center" vertical="center"/>
      <protection locked="0"/>
    </xf>
    <xf numFmtId="177" fontId="29" fillId="2" borderId="4" xfId="1" applyNumberFormat="1" applyFont="1" applyFill="1" applyBorder="1" applyAlignment="1" applyProtection="1">
      <alignment horizontal="center" vertical="center"/>
      <protection locked="0"/>
    </xf>
    <xf numFmtId="176" fontId="101" fillId="2" borderId="2" xfId="1" applyNumberFormat="1" applyFont="1" applyFill="1" applyBorder="1" applyAlignment="1" applyProtection="1">
      <alignment horizontal="left" vertical="top" wrapText="1"/>
      <protection locked="0"/>
    </xf>
    <xf numFmtId="0" fontId="102" fillId="2" borderId="3" xfId="1" applyFont="1" applyFill="1" applyBorder="1" applyProtection="1">
      <alignment vertical="center"/>
      <protection locked="0"/>
    </xf>
    <xf numFmtId="0" fontId="102" fillId="2" borderId="19" xfId="1" applyFont="1" applyFill="1" applyBorder="1" applyProtection="1">
      <alignment vertical="center"/>
      <protection locked="0"/>
    </xf>
    <xf numFmtId="177" fontId="29" fillId="0" borderId="29" xfId="1" applyNumberFormat="1" applyFont="1" applyFill="1" applyBorder="1" applyAlignment="1" applyProtection="1">
      <alignment horizontal="center" vertical="center"/>
    </xf>
    <xf numFmtId="177" fontId="29" fillId="0" borderId="25" xfId="1" applyNumberFormat="1" applyFont="1" applyFill="1" applyBorder="1" applyAlignment="1" applyProtection="1">
      <alignment horizontal="center" vertical="center"/>
    </xf>
    <xf numFmtId="176" fontId="18" fillId="6" borderId="63" xfId="1" applyNumberFormat="1" applyFont="1" applyFill="1" applyBorder="1" applyAlignment="1" applyProtection="1">
      <alignment horizontal="center" vertical="center" wrapText="1"/>
    </xf>
    <xf numFmtId="176" fontId="18" fillId="6" borderId="62" xfId="1" applyNumberFormat="1" applyFont="1" applyFill="1" applyBorder="1" applyAlignment="1" applyProtection="1">
      <alignment horizontal="center" vertical="center" wrapText="1"/>
    </xf>
    <xf numFmtId="176" fontId="18" fillId="6" borderId="68" xfId="1" applyNumberFormat="1" applyFont="1" applyFill="1" applyBorder="1" applyAlignment="1" applyProtection="1">
      <alignment horizontal="center" vertical="center" wrapText="1"/>
    </xf>
    <xf numFmtId="177" fontId="29" fillId="2" borderId="78" xfId="1" applyNumberFormat="1" applyFont="1" applyFill="1" applyBorder="1" applyAlignment="1" applyProtection="1">
      <alignment horizontal="center" vertical="center" wrapText="1"/>
      <protection locked="0"/>
    </xf>
    <xf numFmtId="177" fontId="29" fillId="2" borderId="79" xfId="1" applyNumberFormat="1" applyFont="1" applyFill="1" applyBorder="1" applyAlignment="1" applyProtection="1">
      <alignment horizontal="center" vertical="center" wrapText="1"/>
      <protection locked="0"/>
    </xf>
    <xf numFmtId="176" fontId="101" fillId="2" borderId="78" xfId="1" applyNumberFormat="1" applyFont="1" applyFill="1" applyBorder="1" applyAlignment="1" applyProtection="1">
      <alignment horizontal="left" vertical="top" wrapText="1"/>
      <protection locked="0"/>
    </xf>
    <xf numFmtId="0" fontId="102" fillId="2" borderId="77" xfId="1" applyFont="1" applyFill="1" applyBorder="1" applyProtection="1">
      <alignment vertical="center"/>
      <protection locked="0"/>
    </xf>
    <xf numFmtId="0" fontId="102" fillId="2" borderId="76" xfId="1" applyFont="1" applyFill="1" applyBorder="1" applyProtection="1">
      <alignment vertical="center"/>
      <protection locked="0"/>
    </xf>
    <xf numFmtId="0" fontId="31" fillId="6" borderId="80" xfId="1" applyFont="1" applyFill="1" applyBorder="1" applyAlignment="1" applyProtection="1">
      <alignment horizontal="left" vertical="center" wrapText="1"/>
    </xf>
    <xf numFmtId="0" fontId="31" fillId="6" borderId="77" xfId="1" applyFont="1" applyFill="1" applyBorder="1" applyAlignment="1" applyProtection="1">
      <alignment horizontal="left" vertical="center"/>
    </xf>
    <xf numFmtId="0" fontId="31" fillId="6" borderId="79" xfId="1" applyFont="1" applyFill="1" applyBorder="1" applyAlignment="1" applyProtection="1">
      <alignment horizontal="left" vertical="center"/>
    </xf>
    <xf numFmtId="0" fontId="18" fillId="6" borderId="81" xfId="1" applyFont="1" applyFill="1" applyBorder="1" applyAlignment="1" applyProtection="1">
      <alignment horizontal="center" vertical="center"/>
    </xf>
    <xf numFmtId="0" fontId="18" fillId="6" borderId="75" xfId="1" applyFont="1" applyFill="1" applyBorder="1" applyAlignment="1" applyProtection="1">
      <alignment horizontal="center" vertical="center"/>
    </xf>
    <xf numFmtId="177" fontId="29" fillId="2" borderId="86" xfId="1" applyNumberFormat="1" applyFont="1" applyFill="1" applyBorder="1" applyAlignment="1" applyProtection="1">
      <alignment horizontal="center" vertical="center" wrapText="1"/>
      <protection locked="0"/>
    </xf>
    <xf numFmtId="177" fontId="29" fillId="2" borderId="87" xfId="1" applyNumberFormat="1" applyFont="1" applyFill="1" applyBorder="1" applyAlignment="1" applyProtection="1">
      <alignment horizontal="center" vertical="center" wrapText="1"/>
      <protection locked="0"/>
    </xf>
    <xf numFmtId="176" fontId="101" fillId="2" borderId="200" xfId="1" applyNumberFormat="1" applyFont="1" applyFill="1" applyBorder="1" applyAlignment="1" applyProtection="1">
      <alignment horizontal="left" vertical="top" wrapText="1"/>
      <protection locked="0"/>
    </xf>
    <xf numFmtId="0" fontId="102" fillId="2" borderId="201" xfId="1" applyFont="1" applyFill="1" applyBorder="1" applyProtection="1">
      <alignment vertical="center"/>
      <protection locked="0"/>
    </xf>
    <xf numFmtId="0" fontId="102" fillId="2" borderId="202" xfId="1" applyFont="1" applyFill="1" applyBorder="1" applyProtection="1">
      <alignment vertical="center"/>
      <protection locked="0"/>
    </xf>
    <xf numFmtId="0" fontId="31" fillId="6" borderId="77" xfId="1" applyFont="1" applyFill="1" applyBorder="1" applyAlignment="1" applyProtection="1">
      <alignment horizontal="left" vertical="center" wrapText="1"/>
    </xf>
    <xf numFmtId="0" fontId="31" fillId="6" borderId="79" xfId="1" applyFont="1" applyFill="1" applyBorder="1" applyAlignment="1" applyProtection="1">
      <alignment horizontal="left" vertical="center" wrapText="1"/>
    </xf>
    <xf numFmtId="176" fontId="101" fillId="2" borderId="15" xfId="1" applyNumberFormat="1" applyFont="1" applyFill="1" applyBorder="1" applyAlignment="1" applyProtection="1">
      <alignment horizontal="left" vertical="top" wrapText="1"/>
      <protection locked="0"/>
    </xf>
    <xf numFmtId="176" fontId="101" fillId="2" borderId="6" xfId="1" applyNumberFormat="1" applyFont="1" applyFill="1" applyBorder="1" applyAlignment="1" applyProtection="1">
      <alignment horizontal="left" vertical="top" wrapText="1"/>
      <protection locked="0"/>
    </xf>
    <xf numFmtId="176" fontId="101" fillId="2" borderId="7" xfId="1" applyNumberFormat="1" applyFont="1" applyFill="1" applyBorder="1" applyAlignment="1" applyProtection="1">
      <alignment horizontal="left" vertical="top" wrapText="1"/>
      <protection locked="0"/>
    </xf>
    <xf numFmtId="177" fontId="29" fillId="2" borderId="137" xfId="1" applyNumberFormat="1" applyFont="1" applyFill="1" applyBorder="1" applyAlignment="1" applyProtection="1">
      <alignment horizontal="center" vertical="center" wrapText="1"/>
      <protection locked="0"/>
    </xf>
    <xf numFmtId="177" fontId="29" fillId="2" borderId="72" xfId="1" applyNumberFormat="1" applyFont="1" applyFill="1" applyBorder="1" applyAlignment="1" applyProtection="1">
      <alignment horizontal="center" vertical="center" wrapText="1"/>
      <protection locked="0"/>
    </xf>
    <xf numFmtId="176" fontId="101" fillId="2" borderId="137" xfId="1" applyNumberFormat="1" applyFont="1" applyFill="1" applyBorder="1" applyAlignment="1" applyProtection="1">
      <alignment horizontal="left" vertical="top" wrapText="1"/>
      <protection locked="0"/>
    </xf>
    <xf numFmtId="0" fontId="102" fillId="2" borderId="73" xfId="1" applyFont="1" applyFill="1" applyBorder="1" applyProtection="1">
      <alignment vertical="center"/>
      <protection locked="0"/>
    </xf>
    <xf numFmtId="0" fontId="102" fillId="2" borderId="138" xfId="1" applyFont="1" applyFill="1" applyBorder="1" applyProtection="1">
      <alignment vertical="center"/>
      <protection locked="0"/>
    </xf>
    <xf numFmtId="0" fontId="28" fillId="0" borderId="188" xfId="1" applyFont="1" applyBorder="1" applyAlignment="1" applyProtection="1">
      <alignment horizontal="left" vertical="center" wrapText="1"/>
    </xf>
    <xf numFmtId="0" fontId="28" fillId="0" borderId="40" xfId="1" applyFont="1" applyBorder="1" applyAlignment="1" applyProtection="1">
      <alignment horizontal="left" vertical="center" wrapText="1"/>
    </xf>
    <xf numFmtId="0" fontId="28" fillId="0" borderId="57" xfId="1" applyFont="1" applyBorder="1" applyAlignment="1" applyProtection="1">
      <alignment horizontal="left" vertical="center" wrapText="1"/>
    </xf>
    <xf numFmtId="0" fontId="28" fillId="0" borderId="36" xfId="1" applyFont="1" applyBorder="1" applyAlignment="1" applyProtection="1">
      <alignment horizontal="left" vertical="center" wrapText="1"/>
    </xf>
    <xf numFmtId="0" fontId="28" fillId="0" borderId="61" xfId="1" applyFont="1" applyBorder="1" applyAlignment="1" applyProtection="1">
      <alignment horizontal="left" vertical="center" wrapText="1"/>
    </xf>
    <xf numFmtId="0" fontId="28" fillId="0" borderId="60" xfId="1" applyFont="1" applyBorder="1" applyAlignment="1" applyProtection="1">
      <alignment horizontal="left" vertical="center" wrapText="1"/>
    </xf>
    <xf numFmtId="176" fontId="60" fillId="0" borderId="0" xfId="1" applyNumberFormat="1" applyFont="1" applyBorder="1" applyAlignment="1" applyProtection="1">
      <alignment horizontal="left" wrapText="1"/>
    </xf>
    <xf numFmtId="176" fontId="60" fillId="0" borderId="0" xfId="1" applyNumberFormat="1" applyFont="1" applyBorder="1" applyAlignment="1" applyProtection="1">
      <alignment horizontal="left"/>
    </xf>
    <xf numFmtId="176" fontId="24" fillId="0" borderId="5" xfId="1" applyNumberFormat="1" applyFont="1" applyFill="1" applyBorder="1" applyAlignment="1" applyProtection="1">
      <alignment horizontal="center" vertical="center" wrapText="1"/>
    </xf>
    <xf numFmtId="176" fontId="24" fillId="0" borderId="7" xfId="1" applyNumberFormat="1" applyFont="1" applyFill="1" applyBorder="1" applyAlignment="1" applyProtection="1">
      <alignment horizontal="center" vertical="center" wrapText="1"/>
    </xf>
    <xf numFmtId="176" fontId="29" fillId="2" borderId="29" xfId="1" applyNumberFormat="1" applyFont="1" applyFill="1" applyBorder="1" applyAlignment="1" applyProtection="1">
      <alignment horizontal="center" vertical="center"/>
      <protection locked="0"/>
    </xf>
    <xf numFmtId="176" fontId="29" fillId="2" borderId="25" xfId="1" applyNumberFormat="1" applyFont="1" applyFill="1" applyBorder="1" applyAlignment="1" applyProtection="1">
      <alignment horizontal="center" vertical="center"/>
      <protection locked="0"/>
    </xf>
    <xf numFmtId="176" fontId="101" fillId="2" borderId="3" xfId="1" applyNumberFormat="1" applyFont="1" applyFill="1" applyBorder="1" applyAlignment="1" applyProtection="1">
      <alignment horizontal="left" vertical="top" wrapText="1"/>
      <protection locked="0"/>
    </xf>
    <xf numFmtId="176" fontId="101" fillId="2" borderId="19" xfId="1" applyNumberFormat="1" applyFont="1" applyFill="1" applyBorder="1" applyAlignment="1" applyProtection="1">
      <alignment horizontal="left" vertical="top" wrapText="1"/>
      <protection locked="0"/>
    </xf>
    <xf numFmtId="176" fontId="101" fillId="2" borderId="34" xfId="1" applyNumberFormat="1" applyFont="1" applyFill="1" applyBorder="1" applyAlignment="1" applyProtection="1">
      <alignment horizontal="left" vertical="top" wrapText="1"/>
      <protection locked="0"/>
    </xf>
    <xf numFmtId="176" fontId="101" fillId="2" borderId="0" xfId="1" applyNumberFormat="1" applyFont="1" applyFill="1" applyBorder="1" applyAlignment="1" applyProtection="1">
      <alignment horizontal="left" vertical="top" wrapText="1"/>
      <protection locked="0"/>
    </xf>
    <xf numFmtId="176" fontId="101" fillId="2" borderId="12" xfId="1" applyNumberFormat="1" applyFont="1" applyFill="1" applyBorder="1" applyAlignment="1" applyProtection="1">
      <alignment horizontal="left" vertical="top" wrapText="1"/>
      <protection locked="0"/>
    </xf>
    <xf numFmtId="0" fontId="18" fillId="6" borderId="5" xfId="1" applyFont="1" applyFill="1" applyBorder="1" applyAlignment="1" applyProtection="1">
      <alignment horizontal="left" vertical="center" wrapText="1"/>
    </xf>
    <xf numFmtId="0" fontId="18" fillId="6" borderId="6" xfId="1" applyFont="1" applyFill="1" applyBorder="1" applyAlignment="1" applyProtection="1">
      <alignment horizontal="left" vertical="center" wrapText="1"/>
    </xf>
    <xf numFmtId="0" fontId="18" fillId="6" borderId="67" xfId="1" applyFont="1" applyFill="1" applyBorder="1" applyAlignment="1" applyProtection="1">
      <alignment horizontal="left" vertical="center" wrapText="1"/>
    </xf>
    <xf numFmtId="177" fontId="29" fillId="6" borderId="66" xfId="1" applyNumberFormat="1" applyFont="1" applyFill="1" applyBorder="1" applyAlignment="1" applyProtection="1">
      <alignment horizontal="center" vertical="center" wrapText="1"/>
    </xf>
    <xf numFmtId="177" fontId="29" fillId="6" borderId="64" xfId="1" applyNumberFormat="1" applyFont="1" applyFill="1" applyBorder="1" applyAlignment="1" applyProtection="1">
      <alignment horizontal="center" vertical="center" wrapText="1"/>
    </xf>
    <xf numFmtId="0" fontId="31" fillId="6" borderId="11" xfId="1" applyFont="1" applyFill="1" applyBorder="1" applyAlignment="1" applyProtection="1">
      <alignment horizontal="left" vertical="center" wrapText="1"/>
    </xf>
    <xf numFmtId="0" fontId="31" fillId="6" borderId="0" xfId="1" applyFont="1" applyFill="1" applyBorder="1" applyAlignment="1" applyProtection="1">
      <alignment horizontal="left" vertical="center" wrapText="1"/>
    </xf>
    <xf numFmtId="0" fontId="31" fillId="6" borderId="13" xfId="1" applyFont="1" applyFill="1" applyBorder="1" applyAlignment="1" applyProtection="1">
      <alignment horizontal="left" vertical="center" wrapText="1"/>
    </xf>
    <xf numFmtId="0" fontId="31" fillId="6" borderId="14" xfId="1" applyFont="1" applyFill="1" applyBorder="1" applyAlignment="1" applyProtection="1">
      <alignment horizontal="left" vertical="center" wrapText="1"/>
    </xf>
    <xf numFmtId="176" fontId="29" fillId="6" borderId="193" xfId="1" applyNumberFormat="1" applyFont="1" applyFill="1" applyBorder="1" applyAlignment="1" applyProtection="1">
      <alignment horizontal="center" vertical="center"/>
    </xf>
    <xf numFmtId="176" fontId="29" fillId="6" borderId="194" xfId="1" applyNumberFormat="1" applyFont="1" applyFill="1" applyBorder="1" applyAlignment="1" applyProtection="1">
      <alignment horizontal="center" vertical="center"/>
    </xf>
    <xf numFmtId="176" fontId="29" fillId="6" borderId="59" xfId="1" applyNumberFormat="1" applyFont="1" applyFill="1" applyBorder="1" applyAlignment="1" applyProtection="1">
      <alignment horizontal="center" vertical="center"/>
    </xf>
    <xf numFmtId="176" fontId="29" fillId="6" borderId="58" xfId="1" applyNumberFormat="1" applyFont="1" applyFill="1" applyBorder="1" applyAlignment="1" applyProtection="1">
      <alignment horizontal="center" vertical="center"/>
    </xf>
    <xf numFmtId="176" fontId="29" fillId="6" borderId="189" xfId="1" applyNumberFormat="1" applyFont="1" applyFill="1" applyBorder="1" applyAlignment="1" applyProtection="1">
      <alignment horizontal="center" vertical="center"/>
    </xf>
    <xf numFmtId="176" fontId="29" fillId="6" borderId="195" xfId="1" applyNumberFormat="1" applyFont="1" applyFill="1" applyBorder="1" applyAlignment="1" applyProtection="1">
      <alignment horizontal="center" vertical="center"/>
    </xf>
    <xf numFmtId="0" fontId="28" fillId="0" borderId="28" xfId="1" applyFont="1" applyBorder="1" applyAlignment="1" applyProtection="1">
      <alignment horizontal="left" vertical="center" wrapText="1"/>
    </xf>
    <xf numFmtId="0" fontId="28" fillId="0" borderId="90" xfId="1" applyFont="1" applyBorder="1" applyAlignment="1" applyProtection="1">
      <alignment horizontal="left" vertical="center" wrapText="1"/>
    </xf>
    <xf numFmtId="0" fontId="28" fillId="0" borderId="89" xfId="1" applyFont="1" applyBorder="1" applyAlignment="1" applyProtection="1">
      <alignment horizontal="left" vertical="center" wrapText="1"/>
    </xf>
    <xf numFmtId="177" fontId="21" fillId="0" borderId="9" xfId="1" applyNumberFormat="1" applyFont="1" applyBorder="1" applyAlignment="1" applyProtection="1">
      <alignment horizontal="center" vertical="center"/>
    </xf>
    <xf numFmtId="0" fontId="21" fillId="0" borderId="9" xfId="1" applyNumberFormat="1" applyFont="1" applyBorder="1" applyAlignment="1" applyProtection="1">
      <alignment horizontal="center" vertical="center"/>
    </xf>
    <xf numFmtId="0" fontId="31" fillId="6" borderId="8" xfId="1" applyFont="1" applyFill="1" applyBorder="1" applyAlignment="1" applyProtection="1">
      <alignment vertical="center" wrapText="1"/>
    </xf>
    <xf numFmtId="0" fontId="31" fillId="6" borderId="9" xfId="1" applyFont="1" applyFill="1" applyBorder="1" applyAlignment="1" applyProtection="1">
      <alignment vertical="center" wrapText="1"/>
    </xf>
    <xf numFmtId="0" fontId="31" fillId="6" borderId="36" xfId="1" applyFont="1" applyFill="1" applyBorder="1" applyAlignment="1" applyProtection="1">
      <alignment vertical="center" wrapText="1"/>
    </xf>
    <xf numFmtId="176" fontId="29" fillId="2" borderId="35" xfId="1" applyNumberFormat="1" applyFont="1" applyFill="1" applyBorder="1" applyAlignment="1" applyProtection="1">
      <alignment horizontal="center" vertical="center"/>
      <protection locked="0"/>
    </xf>
    <xf numFmtId="176" fontId="29" fillId="2" borderId="36" xfId="1" applyNumberFormat="1" applyFont="1" applyFill="1" applyBorder="1" applyAlignment="1" applyProtection="1">
      <alignment horizontal="center" vertical="center"/>
      <protection locked="0"/>
    </xf>
    <xf numFmtId="176" fontId="101" fillId="2" borderId="35" xfId="1" applyNumberFormat="1" applyFont="1" applyFill="1" applyBorder="1" applyAlignment="1" applyProtection="1">
      <alignment horizontal="left" vertical="top" wrapText="1"/>
      <protection locked="0"/>
    </xf>
    <xf numFmtId="176" fontId="101" fillId="2" borderId="9" xfId="1" applyNumberFormat="1" applyFont="1" applyFill="1" applyBorder="1" applyAlignment="1" applyProtection="1">
      <alignment horizontal="left" vertical="top" wrapText="1"/>
      <protection locked="0"/>
    </xf>
    <xf numFmtId="176" fontId="101" fillId="2" borderId="10" xfId="1" applyNumberFormat="1" applyFont="1" applyFill="1" applyBorder="1" applyAlignment="1" applyProtection="1">
      <alignment horizontal="left" vertical="top" wrapText="1"/>
      <protection locked="0"/>
    </xf>
    <xf numFmtId="177" fontId="29" fillId="6" borderId="15" xfId="1" applyNumberFormat="1" applyFont="1" applyFill="1" applyBorder="1" applyAlignment="1" applyProtection="1">
      <alignment horizontal="center" vertical="center"/>
    </xf>
    <xf numFmtId="177" fontId="29" fillId="6" borderId="33" xfId="1" applyNumberFormat="1" applyFont="1" applyFill="1" applyBorder="1" applyAlignment="1" applyProtection="1">
      <alignment horizontal="center" vertical="center"/>
    </xf>
    <xf numFmtId="176" fontId="18" fillId="6" borderId="71" xfId="1" applyNumberFormat="1" applyFont="1" applyFill="1" applyBorder="1" applyAlignment="1" applyProtection="1">
      <alignment horizontal="center" vertical="center"/>
    </xf>
    <xf numFmtId="176" fontId="18" fillId="6" borderId="70" xfId="1" applyNumberFormat="1" applyFont="1" applyFill="1" applyBorder="1" applyAlignment="1" applyProtection="1">
      <alignment horizontal="center" vertical="center"/>
    </xf>
    <xf numFmtId="176" fontId="18" fillId="6" borderId="69" xfId="1" applyNumberFormat="1" applyFont="1" applyFill="1" applyBorder="1" applyAlignment="1" applyProtection="1">
      <alignment horizontal="center" vertical="center"/>
    </xf>
    <xf numFmtId="177" fontId="29" fillId="2" borderId="15" xfId="1" applyNumberFormat="1" applyFont="1" applyFill="1" applyBorder="1" applyAlignment="1" applyProtection="1">
      <alignment horizontal="center" vertical="center" wrapText="1"/>
      <protection locked="0"/>
    </xf>
    <xf numFmtId="177" fontId="29" fillId="2" borderId="33" xfId="1" applyNumberFormat="1" applyFont="1" applyFill="1" applyBorder="1" applyAlignment="1" applyProtection="1">
      <alignment horizontal="center" vertical="center" wrapText="1"/>
      <protection locked="0"/>
    </xf>
    <xf numFmtId="0" fontId="14" fillId="7" borderId="0" xfId="2" applyFill="1" applyAlignment="1" applyProtection="1">
      <alignment vertical="center"/>
    </xf>
    <xf numFmtId="0" fontId="14" fillId="0" borderId="11" xfId="2" applyFill="1" applyBorder="1" applyAlignment="1" applyProtection="1">
      <alignment horizontal="left" vertical="center" wrapText="1"/>
      <protection locked="0"/>
    </xf>
    <xf numFmtId="0" fontId="14" fillId="0" borderId="26" xfId="2" applyFill="1" applyBorder="1" applyAlignment="1" applyProtection="1">
      <alignment horizontal="left" vertical="center" wrapText="1"/>
      <protection locked="0"/>
    </xf>
    <xf numFmtId="38" fontId="39" fillId="0" borderId="34" xfId="3" applyFont="1" applyFill="1" applyBorder="1" applyAlignment="1" applyProtection="1">
      <alignment horizontal="right" vertical="center"/>
      <protection locked="0"/>
    </xf>
    <xf numFmtId="0" fontId="14" fillId="0" borderId="26" xfId="2" applyFill="1" applyBorder="1" applyAlignment="1" applyProtection="1">
      <alignment horizontal="right" vertical="center"/>
    </xf>
    <xf numFmtId="38" fontId="39" fillId="0" borderId="57" xfId="3" applyFont="1" applyFill="1" applyBorder="1" applyAlignment="1" applyProtection="1">
      <alignment horizontal="center" vertical="center"/>
      <protection locked="0"/>
    </xf>
    <xf numFmtId="0" fontId="14" fillId="0" borderId="8" xfId="2" applyFill="1" applyBorder="1" applyAlignment="1" applyProtection="1">
      <alignment horizontal="left" vertical="center" wrapText="1"/>
      <protection locked="0"/>
    </xf>
    <xf numFmtId="0" fontId="14" fillId="0" borderId="36" xfId="2" applyFill="1" applyBorder="1" applyAlignment="1" applyProtection="1">
      <alignment horizontal="left" vertical="center" wrapText="1"/>
      <protection locked="0"/>
    </xf>
    <xf numFmtId="0" fontId="14" fillId="0" borderId="13" xfId="2" applyFill="1" applyBorder="1" applyAlignment="1" applyProtection="1">
      <alignment horizontal="left" vertical="center" wrapText="1"/>
      <protection locked="0"/>
    </xf>
    <xf numFmtId="0" fontId="14" fillId="0" borderId="28" xfId="2" applyFill="1" applyBorder="1" applyAlignment="1" applyProtection="1">
      <alignment horizontal="left" vertical="center" wrapText="1"/>
      <protection locked="0"/>
    </xf>
    <xf numFmtId="38" fontId="39" fillId="0" borderId="35" xfId="3" applyFont="1" applyFill="1" applyBorder="1" applyAlignment="1" applyProtection="1">
      <alignment horizontal="right" vertical="center"/>
      <protection locked="0"/>
    </xf>
    <xf numFmtId="38" fontId="39" fillId="0" borderId="39" xfId="3" applyFont="1" applyFill="1" applyBorder="1" applyAlignment="1" applyProtection="1">
      <alignment horizontal="right" vertical="center"/>
      <protection locked="0"/>
    </xf>
    <xf numFmtId="0" fontId="14" fillId="0" borderId="36" xfId="2" applyFill="1" applyBorder="1" applyAlignment="1" applyProtection="1">
      <alignment horizontal="right" vertical="center"/>
    </xf>
    <xf numFmtId="0" fontId="14" fillId="0" borderId="28" xfId="2" applyFill="1" applyBorder="1" applyAlignment="1" applyProtection="1">
      <alignment horizontal="right" vertical="center"/>
    </xf>
    <xf numFmtId="38" fontId="39" fillId="0" borderId="60" xfId="3" applyFont="1" applyFill="1" applyBorder="1" applyAlignment="1" applyProtection="1">
      <alignment horizontal="center" vertical="center"/>
      <protection locked="0"/>
    </xf>
    <xf numFmtId="38" fontId="39" fillId="0" borderId="89" xfId="3" applyFont="1" applyFill="1" applyBorder="1" applyAlignment="1" applyProtection="1">
      <alignment horizontal="center" vertical="center"/>
      <protection locked="0"/>
    </xf>
    <xf numFmtId="0" fontId="42" fillId="0" borderId="0" xfId="2" applyFont="1" applyAlignment="1" applyProtection="1">
      <alignment horizontal="left" vertical="center"/>
    </xf>
    <xf numFmtId="0" fontId="41" fillId="0" borderId="0" xfId="2" applyFont="1" applyAlignment="1" applyProtection="1">
      <alignment horizontal="left" vertical="center"/>
    </xf>
    <xf numFmtId="0" fontId="40" fillId="0" borderId="0" xfId="2" applyFont="1" applyAlignment="1" applyProtection="1">
      <alignment horizontal="left" vertical="center"/>
    </xf>
    <xf numFmtId="0" fontId="14" fillId="0" borderId="20" xfId="2" applyBorder="1" applyAlignment="1" applyProtection="1">
      <alignment horizontal="left" vertical="center" shrinkToFit="1"/>
      <protection hidden="1"/>
    </xf>
    <xf numFmtId="0" fontId="14" fillId="0" borderId="55" xfId="2" applyBorder="1" applyAlignment="1" applyProtection="1">
      <alignment horizontal="center" vertical="center"/>
    </xf>
    <xf numFmtId="0" fontId="14" fillId="0" borderId="91" xfId="2" applyBorder="1" applyAlignment="1" applyProtection="1">
      <alignment horizontal="center" vertical="center"/>
    </xf>
    <xf numFmtId="0" fontId="12" fillId="9" borderId="1" xfId="0" applyFont="1" applyFill="1" applyBorder="1" applyAlignment="1" applyProtection="1">
      <alignment horizontal="left" vertical="top" wrapText="1"/>
      <protection locked="0"/>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2" borderId="38" xfId="0" applyFont="1" applyFill="1" applyBorder="1" applyAlignment="1" applyProtection="1">
      <alignment horizontal="left" vertical="center"/>
      <protection locked="0"/>
    </xf>
    <xf numFmtId="0" fontId="13" fillId="0" borderId="38" xfId="0" applyFont="1" applyBorder="1" applyAlignment="1" applyProtection="1">
      <alignment horizontal="left" vertical="center"/>
    </xf>
    <xf numFmtId="0" fontId="124" fillId="0" borderId="5" xfId="0" applyFont="1" applyBorder="1" applyAlignment="1" applyProtection="1">
      <alignment horizontal="left" vertical="center"/>
    </xf>
    <xf numFmtId="0" fontId="124" fillId="0" borderId="6" xfId="0" applyFont="1" applyBorder="1" applyAlignment="1" applyProtection="1">
      <alignment horizontal="left" vertical="center"/>
    </xf>
    <xf numFmtId="0" fontId="124" fillId="0" borderId="7" xfId="0" applyFont="1" applyBorder="1" applyAlignment="1" applyProtection="1">
      <alignment horizontal="left" vertical="center"/>
    </xf>
    <xf numFmtId="0" fontId="121" fillId="0" borderId="0" xfId="0" applyFont="1" applyAlignment="1" applyProtection="1">
      <alignment horizontal="center" vertical="center" wrapText="1"/>
    </xf>
    <xf numFmtId="0" fontId="117" fillId="0" borderId="0" xfId="0" applyFont="1" applyAlignment="1" applyProtection="1">
      <alignment horizontal="center" vertical="center" wrapText="1"/>
    </xf>
    <xf numFmtId="0" fontId="13" fillId="0" borderId="6" xfId="0" applyFont="1" applyBorder="1" applyAlignment="1" applyProtection="1">
      <alignment horizontal="left" vertical="center" wrapText="1"/>
    </xf>
    <xf numFmtId="0" fontId="13" fillId="0" borderId="44" xfId="0" applyFont="1" applyBorder="1" applyAlignment="1" applyProtection="1">
      <alignment horizontal="left" vertical="center"/>
    </xf>
    <xf numFmtId="0" fontId="120" fillId="0" borderId="0" xfId="0" applyFont="1" applyFill="1" applyAlignment="1" applyProtection="1">
      <alignment horizontal="left" vertical="center"/>
    </xf>
    <xf numFmtId="0" fontId="118" fillId="0" borderId="0" xfId="0" applyFont="1" applyFill="1" applyAlignment="1" applyProtection="1">
      <alignment horizontal="left" vertical="center"/>
    </xf>
    <xf numFmtId="0" fontId="13" fillId="9" borderId="29" xfId="0" applyFont="1" applyFill="1" applyBorder="1" applyAlignment="1" applyProtection="1">
      <alignment horizontal="left" vertical="center" wrapText="1"/>
      <protection locked="0"/>
    </xf>
    <xf numFmtId="0" fontId="13" fillId="9" borderId="24" xfId="0" applyFont="1" applyFill="1" applyBorder="1" applyAlignment="1" applyProtection="1">
      <alignment horizontal="left" vertical="center" wrapText="1"/>
      <protection locked="0"/>
    </xf>
    <xf numFmtId="0" fontId="13" fillId="9" borderId="25" xfId="0" applyFont="1" applyFill="1" applyBorder="1" applyAlignment="1" applyProtection="1">
      <alignment horizontal="left" vertical="center" wrapText="1"/>
      <protection locked="0"/>
    </xf>
    <xf numFmtId="0" fontId="13" fillId="9" borderId="34" xfId="0" applyFont="1" applyFill="1" applyBorder="1" applyAlignment="1" applyProtection="1">
      <alignment horizontal="left" vertical="center" wrapText="1"/>
      <protection locked="0"/>
    </xf>
    <xf numFmtId="0" fontId="13" fillId="9" borderId="0" xfId="0" applyFont="1" applyFill="1" applyBorder="1" applyAlignment="1" applyProtection="1">
      <alignment horizontal="left" vertical="center" wrapText="1"/>
      <protection locked="0"/>
    </xf>
    <xf numFmtId="0" fontId="13" fillId="9" borderId="26" xfId="0" applyFont="1" applyFill="1" applyBorder="1" applyAlignment="1" applyProtection="1">
      <alignment horizontal="left" vertical="center" wrapText="1"/>
      <protection locked="0"/>
    </xf>
    <xf numFmtId="0" fontId="13" fillId="9" borderId="31" xfId="0" applyFont="1" applyFill="1" applyBorder="1" applyAlignment="1" applyProtection="1">
      <alignment horizontal="left" vertical="center" wrapText="1"/>
      <protection locked="0"/>
    </xf>
    <xf numFmtId="0" fontId="13" fillId="9" borderId="20" xfId="0" applyFont="1" applyFill="1" applyBorder="1" applyAlignment="1" applyProtection="1">
      <alignment horizontal="left" vertical="center" wrapText="1"/>
      <protection locked="0"/>
    </xf>
    <xf numFmtId="0" fontId="13" fillId="9" borderId="27"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19" fillId="0" borderId="0" xfId="0" applyFont="1" applyFill="1" applyAlignment="1" applyProtection="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4" fillId="2" borderId="16" xfId="4" applyFont="1" applyFill="1" applyBorder="1" applyAlignment="1" applyProtection="1">
      <alignment horizontal="center" vertical="center" shrinkToFit="1"/>
      <protection locked="0"/>
    </xf>
    <xf numFmtId="0" fontId="74" fillId="2" borderId="197" xfId="4"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74" fillId="2" borderId="18" xfId="4" applyFont="1" applyFill="1" applyBorder="1" applyAlignment="1" applyProtection="1">
      <alignment horizontal="center" vertical="center" shrinkToFit="1"/>
      <protection locked="0"/>
    </xf>
    <xf numFmtId="0" fontId="74" fillId="2" borderId="19" xfId="4" applyFont="1" applyFill="1" applyBorder="1" applyAlignment="1" applyProtection="1">
      <alignment horizontal="center" vertical="center" shrinkToFit="1"/>
      <protection locked="0"/>
    </xf>
    <xf numFmtId="0" fontId="74" fillId="2" borderId="198" xfId="4" applyFont="1" applyFill="1" applyBorder="1" applyAlignment="1" applyProtection="1">
      <alignment horizontal="center" vertical="center" shrinkToFit="1"/>
      <protection locked="0"/>
    </xf>
    <xf numFmtId="0" fontId="74" fillId="2" borderId="199" xfId="4" applyFont="1" applyFill="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9" borderId="32" xfId="0" applyFont="1" applyFill="1" applyBorder="1" applyAlignment="1" applyProtection="1">
      <alignment horizontal="left" vertical="center"/>
      <protection locked="0"/>
    </xf>
    <xf numFmtId="0" fontId="2" fillId="9" borderId="1" xfId="0" applyFont="1" applyFill="1" applyBorder="1" applyAlignment="1" applyProtection="1">
      <alignment horizontal="left" vertical="center"/>
      <protection locked="0"/>
    </xf>
    <xf numFmtId="0" fontId="2" fillId="9" borderId="41"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2" xfId="0" applyFont="1" applyBorder="1" applyAlignment="1">
      <alignment horizontal="center" vertical="center"/>
    </xf>
  </cellXfs>
  <cellStyles count="8">
    <cellStyle name="パーセント" xfId="7" builtinId="5"/>
    <cellStyle name="ハイパーリンク" xfId="5" builtinId="8"/>
    <cellStyle name="桁区切り 2" xfId="3" xr:uid="{00000000-0005-0000-0000-000002000000}"/>
    <cellStyle name="標準" xfId="0" builtinId="0"/>
    <cellStyle name="標準 2" xfId="1" xr:uid="{00000000-0005-0000-0000-000004000000}"/>
    <cellStyle name="標準 2 2" xfId="2" xr:uid="{00000000-0005-0000-0000-000005000000}"/>
    <cellStyle name="標準 3" xfId="4" xr:uid="{00000000-0005-0000-0000-000006000000}"/>
    <cellStyle name="標準 6" xfId="6" xr:uid="{00000000-0005-0000-0000-000007000000}"/>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CCECFF"/>
      <color rgb="FF99CCFF"/>
      <color rgb="FFCCFF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236669</xdr:colOff>
      <xdr:row>10</xdr:row>
      <xdr:rowOff>362062</xdr:rowOff>
    </xdr:from>
    <xdr:to>
      <xdr:col>66</xdr:col>
      <xdr:colOff>78860</xdr:colOff>
      <xdr:row>15</xdr:row>
      <xdr:rowOff>55729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42419" y="3133837"/>
          <a:ext cx="4309416" cy="1255767"/>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51322</xdr:colOff>
      <xdr:row>42</xdr:row>
      <xdr:rowOff>73479</xdr:rowOff>
    </xdr:from>
    <xdr:to>
      <xdr:col>65</xdr:col>
      <xdr:colOff>46972</xdr:colOff>
      <xdr:row>44</xdr:row>
      <xdr:rowOff>380979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957072" y="13913304"/>
          <a:ext cx="4320000"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142875</xdr:colOff>
      <xdr:row>86</xdr:row>
      <xdr:rowOff>318407</xdr:rowOff>
    </xdr:from>
    <xdr:to>
      <xdr:col>65</xdr:col>
      <xdr:colOff>138525</xdr:colOff>
      <xdr:row>87</xdr:row>
      <xdr:rowOff>625907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048625" y="35265632"/>
          <a:ext cx="4320000"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89535</xdr:colOff>
      <xdr:row>162</xdr:row>
      <xdr:rowOff>51435</xdr:rowOff>
    </xdr:from>
    <xdr:to>
      <xdr:col>65</xdr:col>
      <xdr:colOff>85185</xdr:colOff>
      <xdr:row>167</xdr:row>
      <xdr:rowOff>358935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995285" y="72955785"/>
          <a:ext cx="4320000"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111703</xdr:colOff>
      <xdr:row>221</xdr:row>
      <xdr:rowOff>253711</xdr:rowOff>
    </xdr:from>
    <xdr:to>
      <xdr:col>65</xdr:col>
      <xdr:colOff>107353</xdr:colOff>
      <xdr:row>223</xdr:row>
      <xdr:rowOff>256411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8017453" y="91636561"/>
          <a:ext cx="4320000"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130385</xdr:colOff>
      <xdr:row>113</xdr:row>
      <xdr:rowOff>125941</xdr:rowOff>
    </xdr:from>
    <xdr:to>
      <xdr:col>65</xdr:col>
      <xdr:colOff>119685</xdr:colOff>
      <xdr:row>116</xdr:row>
      <xdr:rowOff>365707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8258385" y="58249608"/>
          <a:ext cx="4381383" cy="1255766"/>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◎枠内に収まるように記載してください。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68580</xdr:colOff>
      <xdr:row>105</xdr:row>
      <xdr:rowOff>38100</xdr:rowOff>
    </xdr:from>
    <xdr:to>
      <xdr:col>50</xdr:col>
      <xdr:colOff>520065</xdr:colOff>
      <xdr:row>110</xdr:row>
      <xdr:rowOff>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7174230" y="49110900"/>
          <a:ext cx="1851660" cy="5038725"/>
          <a:chOff x="7174230" y="52454175"/>
          <a:chExt cx="1851660" cy="4924425"/>
        </a:xfrm>
      </xdr:grpSpPr>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7174230" y="52454175"/>
            <a:ext cx="563880" cy="49244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7823835" y="54168675"/>
            <a:ext cx="1202055" cy="1533526"/>
          </a:xfrm>
          <a:prstGeom prst="roundRect">
            <a:avLst/>
          </a:prstGeom>
          <a:solidFill>
            <a:schemeClr val="bg1"/>
          </a:solid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r>
              <a:rPr kumimoji="1" lang="ja-JP" altLang="en-US" sz="1100">
                <a:solidFill>
                  <a:sysClr val="windowText" lastClr="000000"/>
                </a:solidFill>
                <a:latin typeface="+mj-ea"/>
                <a:ea typeface="+mj-ea"/>
              </a:rPr>
              <a:t>これら２つの項目は該当がある場合に記載してください。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217715</xdr:colOff>
      <xdr:row>33</xdr:row>
      <xdr:rowOff>305226</xdr:rowOff>
    </xdr:from>
    <xdr:to>
      <xdr:col>9</xdr:col>
      <xdr:colOff>18506</xdr:colOff>
      <xdr:row>34</xdr:row>
      <xdr:rowOff>642255</xdr:rowOff>
    </xdr:to>
    <xdr:grpSp>
      <xdr:nvGrpSpPr>
        <xdr:cNvPr id="2" name="グループ化 1">
          <a:extLst>
            <a:ext uri="{FF2B5EF4-FFF2-40B4-BE49-F238E27FC236}">
              <a16:creationId xmlns:a16="http://schemas.microsoft.com/office/drawing/2014/main" id="{9E59FF3D-E56A-4551-9B16-52BBEBFBE138}"/>
            </a:ext>
          </a:extLst>
        </xdr:cNvPr>
        <xdr:cNvGrpSpPr/>
      </xdr:nvGrpSpPr>
      <xdr:grpSpPr>
        <a:xfrm>
          <a:off x="5065940" y="19640976"/>
          <a:ext cx="1343841" cy="651354"/>
          <a:chOff x="6224086" y="59192653"/>
          <a:chExt cx="2124065" cy="297132"/>
        </a:xfrm>
      </xdr:grpSpPr>
      <xdr:cxnSp macro="">
        <xdr:nvCxnSpPr>
          <xdr:cNvPr id="3" name="直線矢印コネクタ 2">
            <a:extLst>
              <a:ext uri="{FF2B5EF4-FFF2-40B4-BE49-F238E27FC236}">
                <a16:creationId xmlns:a16="http://schemas.microsoft.com/office/drawing/2014/main" id="{EE843A56-AA24-41CB-8290-DA396A5A5B47}"/>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5623B0D2-02FA-4288-8177-0C5CC454F721}"/>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12</xdr:col>
      <xdr:colOff>421822</xdr:colOff>
      <xdr:row>0</xdr:row>
      <xdr:rowOff>122464</xdr:rowOff>
    </xdr:from>
    <xdr:to>
      <xdr:col>15</xdr:col>
      <xdr:colOff>180710</xdr:colOff>
      <xdr:row>4</xdr:row>
      <xdr:rowOff>11205</xdr:rowOff>
    </xdr:to>
    <xdr:sp macro="" textlink="">
      <xdr:nvSpPr>
        <xdr:cNvPr id="5" name="AutoShape 5">
          <a:extLst>
            <a:ext uri="{FF2B5EF4-FFF2-40B4-BE49-F238E27FC236}">
              <a16:creationId xmlns:a16="http://schemas.microsoft.com/office/drawing/2014/main" id="{3A141572-8FA6-491F-89A3-7ADBE049CB27}"/>
            </a:ext>
          </a:extLst>
        </xdr:cNvPr>
        <xdr:cNvSpPr>
          <a:spLocks/>
        </xdr:cNvSpPr>
      </xdr:nvSpPr>
      <xdr:spPr bwMode="auto">
        <a:xfrm>
          <a:off x="10165897" y="122464"/>
          <a:ext cx="1816288" cy="1222241"/>
        </a:xfrm>
        <a:prstGeom prst="borderCallout2">
          <a:avLst>
            <a:gd name="adj1" fmla="val 88341"/>
            <a:gd name="adj2" fmla="val -1152"/>
            <a:gd name="adj3" fmla="val 169267"/>
            <a:gd name="adj4" fmla="val -21799"/>
            <a:gd name="adj5" fmla="val 169490"/>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1086970</xdr:colOff>
      <xdr:row>4</xdr:row>
      <xdr:rowOff>0</xdr:rowOff>
    </xdr:from>
    <xdr:to>
      <xdr:col>12</xdr:col>
      <xdr:colOff>13604</xdr:colOff>
      <xdr:row>6</xdr:row>
      <xdr:rowOff>0</xdr:rowOff>
    </xdr:to>
    <xdr:sp macro="" textlink="">
      <xdr:nvSpPr>
        <xdr:cNvPr id="6" name="角丸四角形 6">
          <a:extLst>
            <a:ext uri="{FF2B5EF4-FFF2-40B4-BE49-F238E27FC236}">
              <a16:creationId xmlns:a16="http://schemas.microsoft.com/office/drawing/2014/main" id="{BFC97E90-722C-4B1F-9E6E-1A1AFDD24BAC}"/>
            </a:ext>
          </a:extLst>
        </xdr:cNvPr>
        <xdr:cNvSpPr/>
      </xdr:nvSpPr>
      <xdr:spPr>
        <a:xfrm>
          <a:off x="3439645" y="1333500"/>
          <a:ext cx="6318034" cy="1771650"/>
        </a:xfrm>
        <a:prstGeom prst="roundRect">
          <a:avLst>
            <a:gd name="adj" fmla="val 10338"/>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7</xdr:row>
      <xdr:rowOff>9525</xdr:rowOff>
    </xdr:from>
    <xdr:to>
      <xdr:col>12</xdr:col>
      <xdr:colOff>43543</xdr:colOff>
      <xdr:row>19</xdr:row>
      <xdr:rowOff>40821</xdr:rowOff>
    </xdr:to>
    <xdr:sp macro="" textlink="">
      <xdr:nvSpPr>
        <xdr:cNvPr id="7" name="角丸四角形 7">
          <a:extLst>
            <a:ext uri="{FF2B5EF4-FFF2-40B4-BE49-F238E27FC236}">
              <a16:creationId xmlns:a16="http://schemas.microsoft.com/office/drawing/2014/main" id="{91CE5BD2-C851-4B16-A63C-B8228FE30795}"/>
            </a:ext>
          </a:extLst>
        </xdr:cNvPr>
        <xdr:cNvSpPr/>
      </xdr:nvSpPr>
      <xdr:spPr>
        <a:xfrm>
          <a:off x="3438526" y="3771900"/>
          <a:ext cx="6349092" cy="9022896"/>
        </a:xfrm>
        <a:prstGeom prst="roundRect">
          <a:avLst>
            <a:gd name="adj" fmla="val 2835"/>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0</xdr:colOff>
      <xdr:row>20</xdr:row>
      <xdr:rowOff>141514</xdr:rowOff>
    </xdr:from>
    <xdr:to>
      <xdr:col>12</xdr:col>
      <xdr:colOff>54427</xdr:colOff>
      <xdr:row>22</xdr:row>
      <xdr:rowOff>54428</xdr:rowOff>
    </xdr:to>
    <xdr:sp macro="" textlink="">
      <xdr:nvSpPr>
        <xdr:cNvPr id="8" name="角丸四角形 8">
          <a:extLst>
            <a:ext uri="{FF2B5EF4-FFF2-40B4-BE49-F238E27FC236}">
              <a16:creationId xmlns:a16="http://schemas.microsoft.com/office/drawing/2014/main" id="{75A069F0-6390-4424-8137-3EF148A7EE33}"/>
            </a:ext>
          </a:extLst>
        </xdr:cNvPr>
        <xdr:cNvSpPr/>
      </xdr:nvSpPr>
      <xdr:spPr>
        <a:xfrm>
          <a:off x="3438525" y="11885839"/>
          <a:ext cx="6359977" cy="76063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xdr:colOff>
      <xdr:row>27</xdr:row>
      <xdr:rowOff>340178</xdr:rowOff>
    </xdr:from>
    <xdr:to>
      <xdr:col>7</xdr:col>
      <xdr:colOff>1</xdr:colOff>
      <xdr:row>31</xdr:row>
      <xdr:rowOff>13606</xdr:rowOff>
    </xdr:to>
    <xdr:sp macro="" textlink="">
      <xdr:nvSpPr>
        <xdr:cNvPr id="9" name="角丸四角形 9">
          <a:extLst>
            <a:ext uri="{FF2B5EF4-FFF2-40B4-BE49-F238E27FC236}">
              <a16:creationId xmlns:a16="http://schemas.microsoft.com/office/drawing/2014/main" id="{E29DD1F5-4B0B-491E-A01C-4BA6D9FF1E04}"/>
            </a:ext>
          </a:extLst>
        </xdr:cNvPr>
        <xdr:cNvSpPr/>
      </xdr:nvSpPr>
      <xdr:spPr>
        <a:xfrm>
          <a:off x="3438526" y="14551478"/>
          <a:ext cx="1409700" cy="2045153"/>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10886</xdr:colOff>
      <xdr:row>34</xdr:row>
      <xdr:rowOff>0</xdr:rowOff>
    </xdr:from>
    <xdr:to>
      <xdr:col>6</xdr:col>
      <xdr:colOff>739588</xdr:colOff>
      <xdr:row>35</xdr:row>
      <xdr:rowOff>19958</xdr:rowOff>
    </xdr:to>
    <xdr:sp macro="" textlink="">
      <xdr:nvSpPr>
        <xdr:cNvPr id="10" name="角丸四角形 10">
          <a:extLst>
            <a:ext uri="{FF2B5EF4-FFF2-40B4-BE49-F238E27FC236}">
              <a16:creationId xmlns:a16="http://schemas.microsoft.com/office/drawing/2014/main" id="{26053D56-D342-4248-BB62-64BDC0BC18AF}"/>
            </a:ext>
          </a:extLst>
        </xdr:cNvPr>
        <xdr:cNvSpPr/>
      </xdr:nvSpPr>
      <xdr:spPr>
        <a:xfrm>
          <a:off x="3449411" y="17668875"/>
          <a:ext cx="1385927" cy="677183"/>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661146</xdr:colOff>
      <xdr:row>34</xdr:row>
      <xdr:rowOff>16489</xdr:rowOff>
    </xdr:from>
    <xdr:to>
      <xdr:col>9</xdr:col>
      <xdr:colOff>738627</xdr:colOff>
      <xdr:row>35</xdr:row>
      <xdr:rowOff>34526</xdr:rowOff>
    </xdr:to>
    <xdr:sp macro="" textlink="">
      <xdr:nvSpPr>
        <xdr:cNvPr id="11" name="角丸四角形 11">
          <a:extLst>
            <a:ext uri="{FF2B5EF4-FFF2-40B4-BE49-F238E27FC236}">
              <a16:creationId xmlns:a16="http://schemas.microsoft.com/office/drawing/2014/main" id="{93BF9316-DE11-4C61-8F1C-0FC3D59773C1}"/>
            </a:ext>
          </a:extLst>
        </xdr:cNvPr>
        <xdr:cNvSpPr/>
      </xdr:nvSpPr>
      <xdr:spPr>
        <a:xfrm>
          <a:off x="6395196" y="17685364"/>
          <a:ext cx="734706" cy="675262"/>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178761</xdr:colOff>
      <xdr:row>30</xdr:row>
      <xdr:rowOff>234044</xdr:rowOff>
    </xdr:from>
    <xdr:to>
      <xdr:col>20</xdr:col>
      <xdr:colOff>208643</xdr:colOff>
      <xdr:row>37</xdr:row>
      <xdr:rowOff>171450</xdr:rowOff>
    </xdr:to>
    <xdr:sp macro="" textlink="">
      <xdr:nvSpPr>
        <xdr:cNvPr id="12" name="AutoShape 5">
          <a:extLst>
            <a:ext uri="{FF2B5EF4-FFF2-40B4-BE49-F238E27FC236}">
              <a16:creationId xmlns:a16="http://schemas.microsoft.com/office/drawing/2014/main" id="{80DDB372-0F15-46AE-8774-565593B22F72}"/>
            </a:ext>
          </a:extLst>
        </xdr:cNvPr>
        <xdr:cNvSpPr>
          <a:spLocks/>
        </xdr:cNvSpPr>
      </xdr:nvSpPr>
      <xdr:spPr bwMode="auto">
        <a:xfrm>
          <a:off x="9922836" y="17826719"/>
          <a:ext cx="5516282" cy="2852056"/>
        </a:xfrm>
        <a:prstGeom prst="borderCallout2">
          <a:avLst>
            <a:gd name="adj1" fmla="val 37372"/>
            <a:gd name="adj2" fmla="val 1244"/>
            <a:gd name="adj3" fmla="val 41549"/>
            <a:gd name="adj4" fmla="val -2257"/>
            <a:gd name="adj5" fmla="val 34661"/>
            <a:gd name="adj6" fmla="val -3239"/>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ea"/>
              <a:ea typeface="+mn-ea"/>
              <a:cs typeface="+mn-cs"/>
            </a:rPr>
            <a:t>●</a:t>
          </a:r>
          <a:r>
            <a:rPr kumimoji="1" lang="ja-JP" altLang="ja-JP" sz="1400" b="1">
              <a:solidFill>
                <a:schemeClr val="bg1"/>
              </a:solidFill>
              <a:latin typeface="+mn-ea"/>
              <a:ea typeface="+mn-ea"/>
              <a:cs typeface="+mn-cs"/>
            </a:rPr>
            <a:t>「</a:t>
          </a:r>
          <a:r>
            <a:rPr kumimoji="1" lang="ja-JP" altLang="en-US" sz="1400" b="1">
              <a:solidFill>
                <a:schemeClr val="bg1"/>
              </a:solidFill>
              <a:latin typeface="+mn-ea"/>
              <a:ea typeface="+mn-ea"/>
              <a:cs typeface="+mn-cs"/>
            </a:rPr>
            <a:t>Ｂの値より大きくしてください</a:t>
          </a:r>
          <a:r>
            <a:rPr kumimoji="1" lang="ja-JP" altLang="ja-JP" sz="1400" b="1">
              <a:solidFill>
                <a:schemeClr val="bg1"/>
              </a:solidFill>
              <a:latin typeface="+mn-ea"/>
              <a:ea typeface="+mn-ea"/>
              <a:cs typeface="+mn-cs"/>
            </a:rPr>
            <a:t>」と</a:t>
          </a:r>
          <a:r>
            <a:rPr kumimoji="1" lang="ja-JP" altLang="en-US" sz="1400" b="1">
              <a:solidFill>
                <a:schemeClr val="bg1"/>
              </a:solidFill>
              <a:latin typeface="+mn-ea"/>
              <a:ea typeface="+mn-ea"/>
              <a:cs typeface="+mn-cs"/>
            </a:rPr>
            <a:t>表示される</a:t>
          </a:r>
          <a:r>
            <a:rPr kumimoji="1" lang="ja-JP" altLang="ja-JP" sz="1400" b="1">
              <a:solidFill>
                <a:schemeClr val="bg1"/>
              </a:solidFill>
              <a:latin typeface="+mn-ea"/>
              <a:ea typeface="+mn-ea"/>
              <a:cs typeface="+mn-cs"/>
            </a:rPr>
            <a:t>場合</a:t>
          </a:r>
          <a:endParaRPr kumimoji="1" lang="en-US" altLang="ja-JP" sz="1400" b="1">
            <a:solidFill>
              <a:schemeClr val="bg1"/>
            </a:solidFill>
            <a:latin typeface="+mn-ea"/>
            <a:ea typeface="+mn-ea"/>
            <a:cs typeface="+mn-cs"/>
          </a:endParaRPr>
        </a:p>
        <a:p>
          <a:pPr algn="l" rtl="0">
            <a:defRPr sz="1000"/>
          </a:pPr>
          <a:r>
            <a:rPr kumimoji="1" lang="ja-JP" altLang="en-US" sz="1400" b="1">
              <a:solidFill>
                <a:schemeClr val="bg1"/>
              </a:solidFill>
              <a:latin typeface="+mn-ea"/>
              <a:ea typeface="+mn-ea"/>
              <a:cs typeface="+mn-cs"/>
            </a:rPr>
            <a:t>「Ｂ  その他の費用」又は「</a:t>
          </a:r>
          <a:r>
            <a:rPr kumimoji="1" lang="ja-JP" altLang="en-US" sz="1400" b="1" baseline="0">
              <a:solidFill>
                <a:schemeClr val="bg1"/>
              </a:solidFill>
              <a:latin typeface="+mn-ea"/>
              <a:ea typeface="+mn-ea"/>
              <a:cs typeface="+mn-cs"/>
            </a:rPr>
            <a:t> </a:t>
          </a:r>
          <a:r>
            <a:rPr kumimoji="1" lang="ja-JP" altLang="en-US" sz="1400" b="1">
              <a:solidFill>
                <a:schemeClr val="bg1"/>
              </a:solidFill>
              <a:latin typeface="+mn-ea"/>
              <a:ea typeface="+mn-ea"/>
              <a:cs typeface="+mn-cs"/>
            </a:rPr>
            <a:t>Ｄ  収入合計」の金額を調整し、</a:t>
          </a:r>
          <a:endParaRPr kumimoji="1" lang="en-US" altLang="ja-JP" sz="1400" b="1">
            <a:solidFill>
              <a:schemeClr val="bg1"/>
            </a:solidFill>
            <a:latin typeface="+mn-ea"/>
            <a:ea typeface="+mn-ea"/>
            <a:cs typeface="+mn-cs"/>
          </a:endParaRPr>
        </a:p>
        <a:p>
          <a:pPr algn="l" rtl="0">
            <a:defRPr sz="1000"/>
          </a:pPr>
          <a:r>
            <a:rPr kumimoji="1" lang="ja-JP" altLang="en-US" sz="1400" b="1">
              <a:solidFill>
                <a:schemeClr val="bg1"/>
              </a:solidFill>
              <a:latin typeface="+mn-ea"/>
              <a:ea typeface="+mn-ea"/>
              <a:cs typeface="+mn-cs"/>
            </a:rPr>
            <a:t>  Ｂ その他の経費　≦　</a:t>
          </a:r>
          <a:r>
            <a:rPr kumimoji="1" lang="ja-JP" altLang="ja-JP" sz="1400" b="1">
              <a:solidFill>
                <a:schemeClr val="bg1"/>
              </a:solidFill>
              <a:latin typeface="+mn-ea"/>
              <a:ea typeface="+mn-ea"/>
              <a:cs typeface="+mn-cs"/>
            </a:rPr>
            <a:t>Ｄ</a:t>
          </a:r>
          <a:r>
            <a:rPr kumimoji="1" lang="ja-JP" altLang="en-US" sz="1400" b="1" baseline="0">
              <a:solidFill>
                <a:schemeClr val="bg1"/>
              </a:solidFill>
              <a:latin typeface="+mn-ea"/>
              <a:ea typeface="+mn-ea"/>
              <a:cs typeface="+mn-cs"/>
            </a:rPr>
            <a:t> </a:t>
          </a:r>
          <a:r>
            <a:rPr kumimoji="1" lang="ja-JP" altLang="ja-JP" sz="1400" b="1">
              <a:solidFill>
                <a:schemeClr val="bg1"/>
              </a:solidFill>
              <a:latin typeface="+mn-ea"/>
              <a:ea typeface="+mn-ea"/>
              <a:cs typeface="+mn-cs"/>
            </a:rPr>
            <a:t>収入合計</a:t>
          </a:r>
          <a:r>
            <a:rPr kumimoji="1" lang="en-US" altLang="ja-JP" sz="1400" b="1">
              <a:solidFill>
                <a:schemeClr val="bg1"/>
              </a:solidFill>
              <a:latin typeface="+mn-ea"/>
              <a:ea typeface="+mn-ea"/>
              <a:cs typeface="+mn-cs"/>
            </a:rPr>
            <a:t> </a:t>
          </a:r>
          <a:r>
            <a:rPr kumimoji="1" lang="ja-JP" altLang="en-US" sz="1400" b="1">
              <a:solidFill>
                <a:schemeClr val="bg1"/>
              </a:solidFill>
              <a:latin typeface="+mn-ea"/>
              <a:ea typeface="+mn-ea"/>
              <a:cs typeface="+mn-cs"/>
            </a:rPr>
            <a:t>となるようにしてください。</a:t>
          </a:r>
          <a:endParaRPr kumimoji="1" lang="en-US" altLang="ja-JP" sz="1400" b="1">
            <a:solidFill>
              <a:schemeClr val="bg1"/>
            </a:solidFill>
            <a:latin typeface="+mn-ea"/>
            <a:ea typeface="+mn-ea"/>
            <a:cs typeface="+mn-cs"/>
          </a:endParaRPr>
        </a:p>
        <a:p>
          <a:pPr algn="l" rtl="0">
            <a:defRPr sz="1000"/>
          </a:pPr>
          <a:endParaRPr kumimoji="1" lang="en-US" altLang="ja-JP" sz="1400" b="1">
            <a:solidFill>
              <a:schemeClr val="bg1"/>
            </a:solidFill>
            <a:latin typeface="+mn-ea"/>
            <a:ea typeface="+mn-ea"/>
            <a:cs typeface="+mn-cs"/>
          </a:endParaRPr>
        </a:p>
        <a:p>
          <a:pPr algn="l" rtl="0">
            <a:defRPr sz="1000"/>
          </a:pPr>
          <a:r>
            <a:rPr kumimoji="1" lang="ja-JP" altLang="en-US" sz="1400" b="1">
              <a:solidFill>
                <a:schemeClr val="bg1"/>
              </a:solidFill>
              <a:latin typeface="+mn-ea"/>
              <a:ea typeface="+mn-ea"/>
              <a:cs typeface="+mn-cs"/>
            </a:rPr>
            <a:t>●「職員賃金の</a:t>
          </a:r>
          <a:r>
            <a:rPr kumimoji="1" lang="en-US" altLang="ja-JP" sz="1400" b="1">
              <a:solidFill>
                <a:schemeClr val="bg1"/>
              </a:solidFill>
              <a:latin typeface="+mn-ea"/>
              <a:ea typeface="+mn-ea"/>
              <a:cs typeface="+mn-cs"/>
            </a:rPr>
            <a:t>50%</a:t>
          </a:r>
          <a:r>
            <a:rPr kumimoji="1" lang="ja-JP" altLang="en-US" sz="1400" b="1">
              <a:solidFill>
                <a:schemeClr val="bg1"/>
              </a:solidFill>
              <a:latin typeface="+mn-ea"/>
              <a:ea typeface="+mn-ea"/>
              <a:cs typeface="+mn-cs"/>
            </a:rPr>
            <a:t>超過分は自己資金負担となります。」と出た場合は、助成金額のうち</a:t>
          </a:r>
          <a:r>
            <a:rPr kumimoji="1" lang="en-US" altLang="ja-JP" sz="1400" b="1">
              <a:solidFill>
                <a:schemeClr val="bg1"/>
              </a:solidFill>
              <a:latin typeface="+mn-ea"/>
              <a:ea typeface="+mn-ea"/>
              <a:cs typeface="+mn-cs"/>
            </a:rPr>
            <a:t>50</a:t>
          </a:r>
          <a:r>
            <a:rPr kumimoji="1" lang="ja-JP" altLang="en-US" sz="1400" b="1">
              <a:solidFill>
                <a:schemeClr val="bg1"/>
              </a:solidFill>
              <a:latin typeface="+mn-ea"/>
              <a:ea typeface="+mn-ea"/>
              <a:cs typeface="+mn-cs"/>
            </a:rPr>
            <a:t>％を超える部分を収入にご計上ください。</a:t>
          </a:r>
          <a:endParaRPr kumimoji="1" lang="en-US" altLang="ja-JP" sz="1400" b="1">
            <a:solidFill>
              <a:schemeClr val="bg1"/>
            </a:solidFill>
            <a:latin typeface="+mn-ea"/>
            <a:ea typeface="+mn-ea"/>
            <a:cs typeface="+mn-cs"/>
          </a:endParaRPr>
        </a:p>
        <a:p>
          <a:pPr algn="l" rtl="0">
            <a:defRPr sz="1000"/>
          </a:pPr>
          <a:endParaRPr kumimoji="1" lang="en-US" altLang="ja-JP" sz="1400" b="1">
            <a:solidFill>
              <a:schemeClr val="bg1"/>
            </a:solidFill>
            <a:latin typeface="+mn-ea"/>
            <a:ea typeface="+mn-ea"/>
            <a:cs typeface="+mn-cs"/>
          </a:endParaRPr>
        </a:p>
        <a:p>
          <a:pPr algn="l" rtl="0">
            <a:defRPr sz="1000"/>
          </a:pPr>
          <a:r>
            <a:rPr kumimoji="1" lang="ja-JP" altLang="en-US" sz="1400" b="1">
              <a:solidFill>
                <a:schemeClr val="bg1"/>
              </a:solidFill>
              <a:latin typeface="+mn-ea"/>
              <a:ea typeface="+mn-ea"/>
              <a:cs typeface="+mn-cs"/>
            </a:rPr>
            <a:t>●「職員賃金の</a:t>
          </a:r>
          <a:r>
            <a:rPr kumimoji="1" lang="en-US" altLang="ja-JP" sz="1400" b="1">
              <a:solidFill>
                <a:schemeClr val="bg1"/>
              </a:solidFill>
              <a:latin typeface="+mn-ea"/>
              <a:ea typeface="+mn-ea"/>
              <a:cs typeface="+mn-cs"/>
            </a:rPr>
            <a:t>50</a:t>
          </a:r>
          <a:r>
            <a:rPr kumimoji="1" lang="ja-JP" altLang="en-US" sz="1400" b="1">
              <a:solidFill>
                <a:schemeClr val="bg1"/>
              </a:solidFill>
              <a:latin typeface="+mn-ea"/>
              <a:ea typeface="+mn-ea"/>
              <a:cs typeface="+mn-cs"/>
            </a:rPr>
            <a:t>％超過部分と</a:t>
          </a:r>
          <a:r>
            <a:rPr kumimoji="1" lang="en-US" altLang="ja-JP" sz="1400" b="1">
              <a:solidFill>
                <a:schemeClr val="bg1"/>
              </a:solidFill>
              <a:latin typeface="+mn-ea"/>
              <a:ea typeface="+mn-ea"/>
              <a:cs typeface="+mn-cs"/>
            </a:rPr>
            <a:t>B</a:t>
          </a:r>
          <a:r>
            <a:rPr kumimoji="1" lang="ja-JP" altLang="en-US" sz="1400" b="1">
              <a:solidFill>
                <a:schemeClr val="bg1"/>
              </a:solidFill>
              <a:latin typeface="+mn-ea"/>
              <a:ea typeface="+mn-ea"/>
              <a:cs typeface="+mn-cs"/>
            </a:rPr>
            <a:t>その他の費用の合計額を</a:t>
          </a:r>
          <a:r>
            <a:rPr kumimoji="1" lang="en-US" altLang="ja-JP" sz="1400" b="1">
              <a:solidFill>
                <a:schemeClr val="bg1"/>
              </a:solidFill>
              <a:latin typeface="+mn-ea"/>
              <a:ea typeface="+mn-ea"/>
              <a:cs typeface="+mn-cs"/>
            </a:rPr>
            <a:t>D</a:t>
          </a:r>
          <a:r>
            <a:rPr kumimoji="1" lang="ja-JP" altLang="en-US" sz="1400" b="1">
              <a:solidFill>
                <a:schemeClr val="bg1"/>
              </a:solidFill>
              <a:latin typeface="+mn-ea"/>
              <a:ea typeface="+mn-ea"/>
              <a:cs typeface="+mn-cs"/>
            </a:rPr>
            <a:t>収入合計が超えるようにご計上ください」と出た場合は上記２つが満たされるように収入をご計上ください。</a:t>
          </a:r>
          <a:endParaRPr kumimoji="1" lang="en-US" altLang="ja-JP" sz="1400" b="1">
            <a:solidFill>
              <a:schemeClr val="bg1"/>
            </a:solidFill>
            <a:latin typeface="+mn-ea"/>
            <a:ea typeface="+mn-ea"/>
            <a:cs typeface="+mn-cs"/>
          </a:endParaRPr>
        </a:p>
      </xdr:txBody>
    </xdr:sp>
    <xdr:clientData/>
  </xdr:twoCellAnchor>
  <xdr:twoCellAnchor>
    <xdr:from>
      <xdr:col>3</xdr:col>
      <xdr:colOff>391885</xdr:colOff>
      <xdr:row>36</xdr:row>
      <xdr:rowOff>174171</xdr:rowOff>
    </xdr:from>
    <xdr:to>
      <xdr:col>10</xdr:col>
      <xdr:colOff>1596571</xdr:colOff>
      <xdr:row>47</xdr:row>
      <xdr:rowOff>27214</xdr:rowOff>
    </xdr:to>
    <xdr:sp macro="" textlink="">
      <xdr:nvSpPr>
        <xdr:cNvPr id="13" name="AutoShape 5">
          <a:extLst>
            <a:ext uri="{FF2B5EF4-FFF2-40B4-BE49-F238E27FC236}">
              <a16:creationId xmlns:a16="http://schemas.microsoft.com/office/drawing/2014/main" id="{B4BC3AFE-941A-4341-A1D8-579E2E40C425}"/>
            </a:ext>
          </a:extLst>
        </xdr:cNvPr>
        <xdr:cNvSpPr>
          <a:spLocks/>
        </xdr:cNvSpPr>
      </xdr:nvSpPr>
      <xdr:spPr bwMode="auto">
        <a:xfrm>
          <a:off x="2001610" y="18652671"/>
          <a:ext cx="6738711" cy="3834493"/>
        </a:xfrm>
        <a:prstGeom prst="borderCallout2">
          <a:avLst>
            <a:gd name="adj1" fmla="val 1040"/>
            <a:gd name="adj2" fmla="val 49369"/>
            <a:gd name="adj3" fmla="val -8326"/>
            <a:gd name="adj4" fmla="val 46511"/>
            <a:gd name="adj5" fmla="val -13261"/>
            <a:gd name="adj6" fmla="val 43781"/>
          </a:avLst>
        </a:prstGeom>
        <a:solidFill>
          <a:schemeClr val="accent1"/>
        </a:solidFill>
        <a:ln w="5715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ctr" anchorCtr="0" upright="1"/>
        <a:lstStyle/>
        <a:p>
          <a:pPr algn="ctr" rtl="0">
            <a:defRPr sz="1000"/>
          </a:pPr>
          <a:r>
            <a:rPr lang="ja-JP" altLang="en-US" sz="2000" b="1" i="0" u="none" strike="noStrike" baseline="0">
              <a:solidFill>
                <a:schemeClr val="bg1"/>
              </a:solidFill>
              <a:latin typeface="+mn-ea"/>
              <a:ea typeface="+mn-ea"/>
              <a:cs typeface="+mn-cs"/>
            </a:rPr>
            <a:t>自動的に表示されます。</a:t>
          </a:r>
          <a:endParaRPr lang="en-US" altLang="ja-JP" sz="2000" b="1" i="0" u="none" strike="noStrike" baseline="0">
            <a:solidFill>
              <a:schemeClr val="bg1"/>
            </a:solidFill>
            <a:latin typeface="+mn-ea"/>
            <a:ea typeface="+mn-ea"/>
            <a:cs typeface="+mn-cs"/>
          </a:endParaRPr>
        </a:p>
        <a:p>
          <a:pPr algn="l" rtl="0">
            <a:defRPr sz="1000"/>
          </a:pPr>
          <a:endParaRPr lang="en-US" altLang="ja-JP" sz="1400" b="1" i="0" u="none" strike="noStrike" baseline="0">
            <a:solidFill>
              <a:schemeClr val="bg1"/>
            </a:solidFill>
            <a:latin typeface="+mn-ea"/>
            <a:ea typeface="+mn-ea"/>
            <a:cs typeface="+mn-cs"/>
          </a:endParaRPr>
        </a:p>
        <a:p>
          <a:pPr algn="l" rtl="0">
            <a:defRPr sz="1000"/>
          </a:pPr>
          <a:r>
            <a:rPr kumimoji="1" lang="ja-JP" altLang="en-US" sz="1600">
              <a:solidFill>
                <a:schemeClr val="bg1"/>
              </a:solidFill>
              <a:latin typeface="+mn-ea"/>
              <a:ea typeface="+mn-ea"/>
              <a:cs typeface="+mn-cs"/>
            </a:rPr>
            <a:t>メッセージが表示される</a:t>
          </a:r>
          <a:r>
            <a:rPr kumimoji="1" lang="ja-JP" altLang="ja-JP" sz="1600">
              <a:solidFill>
                <a:schemeClr val="bg1"/>
              </a:solidFill>
              <a:latin typeface="+mn-ea"/>
              <a:ea typeface="+mn-ea"/>
              <a:cs typeface="+mn-cs"/>
            </a:rPr>
            <a:t>場合</a:t>
          </a:r>
          <a:r>
            <a:rPr kumimoji="1" lang="ja-JP" altLang="en-US" sz="1600">
              <a:solidFill>
                <a:schemeClr val="bg1"/>
              </a:solidFill>
              <a:latin typeface="+mn-ea"/>
              <a:ea typeface="+mn-ea"/>
              <a:cs typeface="+mn-cs"/>
            </a:rPr>
            <a:t>は、以下の調整が必要です。</a:t>
          </a:r>
          <a:endParaRPr kumimoji="1" lang="en-US" altLang="ja-JP" sz="1600">
            <a:solidFill>
              <a:schemeClr val="bg1"/>
            </a:solidFill>
            <a:latin typeface="+mn-ea"/>
            <a:ea typeface="+mn-ea"/>
            <a:cs typeface="+mn-cs"/>
          </a:endParaRPr>
        </a:p>
        <a:p>
          <a:pPr algn="l" rtl="0">
            <a:defRPr sz="1000"/>
          </a:pPr>
          <a:endParaRPr kumimoji="1" lang="en-US" altLang="ja-JP" sz="1200">
            <a:solidFill>
              <a:schemeClr val="bg1"/>
            </a:solidFill>
            <a:latin typeface="+mn-ea"/>
            <a:ea typeface="+mn-ea"/>
            <a:cs typeface="+mn-cs"/>
          </a:endParaRPr>
        </a:p>
        <a:p>
          <a:r>
            <a:rPr kumimoji="1" lang="ja-JP" altLang="ja-JP" sz="1600" b="1">
              <a:solidFill>
                <a:schemeClr val="bg1"/>
              </a:solidFill>
              <a:latin typeface="+mn-ea"/>
              <a:ea typeface="+mn-ea"/>
              <a:cs typeface="+mn-cs"/>
            </a:rPr>
            <a:t>＜メッセージが</a:t>
          </a:r>
          <a:r>
            <a:rPr kumimoji="1" lang="ja-JP" altLang="en-US" sz="1600" b="1">
              <a:solidFill>
                <a:schemeClr val="bg1"/>
              </a:solidFill>
              <a:latin typeface="+mn-ea"/>
              <a:ea typeface="+mn-ea"/>
              <a:cs typeface="+mn-cs"/>
            </a:rPr>
            <a:t>表示された</a:t>
          </a:r>
          <a:r>
            <a:rPr kumimoji="1" lang="ja-JP" altLang="ja-JP" sz="1600" b="1">
              <a:solidFill>
                <a:schemeClr val="bg1"/>
              </a:solidFill>
              <a:latin typeface="+mn-ea"/>
              <a:ea typeface="+mn-ea"/>
              <a:cs typeface="+mn-cs"/>
            </a:rPr>
            <a:t>場合</a:t>
          </a:r>
          <a:r>
            <a:rPr kumimoji="1" lang="ja-JP" altLang="en-US" sz="1600" b="1">
              <a:solidFill>
                <a:schemeClr val="bg1"/>
              </a:solidFill>
              <a:latin typeface="+mn-ea"/>
              <a:ea typeface="+mn-ea"/>
              <a:cs typeface="+mn-cs"/>
            </a:rPr>
            <a:t>の対応</a:t>
          </a:r>
          <a:r>
            <a:rPr kumimoji="1" lang="ja-JP" altLang="ja-JP" sz="1600" b="1">
              <a:solidFill>
                <a:schemeClr val="bg1"/>
              </a:solidFill>
              <a:latin typeface="+mn-ea"/>
              <a:ea typeface="+mn-ea"/>
              <a:cs typeface="+mn-cs"/>
            </a:rPr>
            <a:t>＞</a:t>
          </a:r>
          <a:endParaRPr kumimoji="1" lang="en-US" altLang="ja-JP" sz="1600" b="1">
            <a:solidFill>
              <a:schemeClr val="bg1"/>
            </a:solidFill>
            <a:latin typeface="+mn-ea"/>
            <a:ea typeface="+mn-ea"/>
            <a:cs typeface="+mn-cs"/>
          </a:endParaRPr>
        </a:p>
        <a:p>
          <a:endParaRPr kumimoji="1" lang="en-US" altLang="ja-JP" sz="1400">
            <a:solidFill>
              <a:schemeClr val="bg1"/>
            </a:solidFill>
            <a:latin typeface="+mn-ea"/>
            <a:ea typeface="+mn-ea"/>
            <a:cs typeface="+mn-cs"/>
          </a:endParaRPr>
        </a:p>
        <a:p>
          <a:r>
            <a:rPr kumimoji="1" lang="ja-JP" altLang="ja-JP" sz="1800">
              <a:solidFill>
                <a:schemeClr val="bg1"/>
              </a:solidFill>
              <a:latin typeface="+mn-ea"/>
              <a:ea typeface="+mn-ea"/>
              <a:cs typeface="+mn-cs"/>
            </a:rPr>
            <a:t>●</a:t>
          </a:r>
          <a:r>
            <a:rPr kumimoji="1" lang="ja-JP" altLang="ja-JP" sz="1800" b="1">
              <a:solidFill>
                <a:schemeClr val="bg1"/>
              </a:solidFill>
              <a:latin typeface="+mn-ea"/>
              <a:ea typeface="+mn-ea"/>
              <a:cs typeface="+mn-cs"/>
            </a:rPr>
            <a:t>「限度額の範囲としてください」</a:t>
          </a:r>
          <a:r>
            <a:rPr kumimoji="1" lang="ja-JP" altLang="en-US" sz="1800" b="1">
              <a:solidFill>
                <a:schemeClr val="bg1"/>
              </a:solidFill>
              <a:latin typeface="+mn-ea"/>
              <a:ea typeface="+mn-ea"/>
              <a:cs typeface="+mn-cs"/>
            </a:rPr>
            <a:t>　</a:t>
          </a:r>
          <a:r>
            <a:rPr kumimoji="1" lang="ja-JP" altLang="ja-JP" sz="1800" b="1">
              <a:solidFill>
                <a:schemeClr val="bg1"/>
              </a:solidFill>
              <a:latin typeface="+mn-ea"/>
              <a:ea typeface="+mn-ea"/>
              <a:cs typeface="+mn-cs"/>
            </a:rPr>
            <a:t>と表示される場合</a:t>
          </a:r>
          <a:endParaRPr kumimoji="1" lang="en-US" altLang="ja-JP" sz="1800" b="1">
            <a:solidFill>
              <a:schemeClr val="bg1"/>
            </a:solidFill>
            <a:latin typeface="+mn-ea"/>
            <a:ea typeface="+mn-ea"/>
            <a:cs typeface="+mn-cs"/>
          </a:endParaRPr>
        </a:p>
        <a:p>
          <a:r>
            <a:rPr kumimoji="1" lang="ja-JP" altLang="ja-JP" sz="1600">
              <a:solidFill>
                <a:schemeClr val="bg1"/>
              </a:solidFill>
              <a:latin typeface="+mn-ea"/>
              <a:ea typeface="+mn-ea"/>
              <a:cs typeface="+mn-cs"/>
            </a:rPr>
            <a:t>⇒助成金額の最小値は</a:t>
          </a:r>
          <a:r>
            <a:rPr kumimoji="1" lang="en-US" altLang="ja-JP" sz="1600">
              <a:solidFill>
                <a:schemeClr val="bg1"/>
              </a:solidFill>
              <a:latin typeface="+mn-ea"/>
              <a:ea typeface="+mn-ea"/>
              <a:cs typeface="+mn-cs"/>
            </a:rPr>
            <a:t>500</a:t>
          </a:r>
          <a:r>
            <a:rPr kumimoji="1" lang="ja-JP" altLang="ja-JP" sz="1600">
              <a:solidFill>
                <a:schemeClr val="bg1"/>
              </a:solidFill>
              <a:latin typeface="+mn-ea"/>
              <a:ea typeface="+mn-ea"/>
              <a:cs typeface="+mn-cs"/>
            </a:rPr>
            <a:t>千円、最大値は</a:t>
          </a:r>
          <a:r>
            <a:rPr kumimoji="1" lang="en-US" altLang="ja-JP" sz="1600">
              <a:solidFill>
                <a:schemeClr val="bg1"/>
              </a:solidFill>
              <a:latin typeface="+mn-ea"/>
              <a:ea typeface="+mn-ea"/>
              <a:cs typeface="+mn-cs"/>
            </a:rPr>
            <a:t>20,000</a:t>
          </a:r>
          <a:r>
            <a:rPr kumimoji="1" lang="ja-JP" altLang="ja-JP" sz="1600">
              <a:solidFill>
                <a:schemeClr val="bg1"/>
              </a:solidFill>
              <a:latin typeface="+mn-ea"/>
              <a:ea typeface="+mn-ea"/>
              <a:cs typeface="+mn-cs"/>
            </a:rPr>
            <a:t>千円です。</a:t>
          </a:r>
          <a:endParaRPr kumimoji="1" lang="en-US" altLang="ja-JP" sz="1600">
            <a:solidFill>
              <a:schemeClr val="bg1"/>
            </a:solidFill>
            <a:latin typeface="+mn-ea"/>
            <a:ea typeface="+mn-ea"/>
            <a:cs typeface="+mn-cs"/>
          </a:endParaRPr>
        </a:p>
        <a:p>
          <a:r>
            <a:rPr kumimoji="1" lang="en-US" altLang="ja-JP" sz="1600">
              <a:solidFill>
                <a:schemeClr val="bg1"/>
              </a:solidFill>
              <a:latin typeface="+mn-ea"/>
              <a:ea typeface="+mn-ea"/>
              <a:cs typeface="+mn-cs"/>
            </a:rPr>
            <a:t>C</a:t>
          </a:r>
          <a:r>
            <a:rPr kumimoji="1" lang="ja-JP" altLang="ja-JP" sz="1600">
              <a:solidFill>
                <a:schemeClr val="bg1"/>
              </a:solidFill>
              <a:latin typeface="+mn-ea"/>
              <a:ea typeface="+mn-ea"/>
              <a:cs typeface="+mn-cs"/>
            </a:rPr>
            <a:t>－</a:t>
          </a:r>
          <a:r>
            <a:rPr kumimoji="1" lang="en-US" altLang="ja-JP" sz="1600">
              <a:solidFill>
                <a:schemeClr val="bg1"/>
              </a:solidFill>
              <a:latin typeface="+mn-ea"/>
              <a:ea typeface="+mn-ea"/>
              <a:cs typeface="+mn-cs"/>
            </a:rPr>
            <a:t>D</a:t>
          </a:r>
          <a:r>
            <a:rPr kumimoji="1" lang="ja-JP" altLang="ja-JP" sz="1600">
              <a:solidFill>
                <a:schemeClr val="bg1"/>
              </a:solidFill>
              <a:latin typeface="+mn-ea"/>
              <a:ea typeface="+mn-ea"/>
              <a:cs typeface="+mn-cs"/>
            </a:rPr>
            <a:t>が</a:t>
          </a:r>
          <a:r>
            <a:rPr kumimoji="1" lang="en-US" altLang="ja-JP" sz="1600">
              <a:solidFill>
                <a:schemeClr val="bg1"/>
              </a:solidFill>
              <a:latin typeface="+mn-ea"/>
              <a:ea typeface="+mn-ea"/>
              <a:cs typeface="+mn-cs"/>
            </a:rPr>
            <a:t>500</a:t>
          </a:r>
          <a:r>
            <a:rPr kumimoji="1" lang="ja-JP" altLang="ja-JP" sz="1600">
              <a:solidFill>
                <a:schemeClr val="bg1"/>
              </a:solidFill>
              <a:latin typeface="+mn-ea"/>
              <a:ea typeface="+mn-ea"/>
              <a:cs typeface="+mn-cs"/>
            </a:rPr>
            <a:t>千円から</a:t>
          </a:r>
          <a:r>
            <a:rPr kumimoji="1" lang="en-US" altLang="ja-JP" sz="1600">
              <a:solidFill>
                <a:schemeClr val="bg1"/>
              </a:solidFill>
              <a:latin typeface="+mn-ea"/>
              <a:ea typeface="+mn-ea"/>
              <a:cs typeface="+mn-cs"/>
            </a:rPr>
            <a:t>20,000</a:t>
          </a:r>
          <a:r>
            <a:rPr kumimoji="1" lang="ja-JP" altLang="ja-JP" sz="1600">
              <a:solidFill>
                <a:schemeClr val="bg1"/>
              </a:solidFill>
              <a:latin typeface="+mn-ea"/>
              <a:ea typeface="+mn-ea"/>
              <a:cs typeface="+mn-cs"/>
            </a:rPr>
            <a:t>千円の間の値になるようにしてください。</a:t>
          </a:r>
          <a:endParaRPr kumimoji="1" lang="en-US" altLang="ja-JP" sz="1600">
            <a:solidFill>
              <a:schemeClr val="bg1"/>
            </a:solidFill>
            <a:latin typeface="+mn-ea"/>
            <a:ea typeface="+mn-ea"/>
            <a:cs typeface="+mn-cs"/>
          </a:endParaRPr>
        </a:p>
        <a:p>
          <a:endParaRPr kumimoji="1" lang="en-US" altLang="ja-JP" sz="1400">
            <a:solidFill>
              <a:schemeClr val="bg1"/>
            </a:solidFill>
            <a:latin typeface="+mn-ea"/>
            <a:ea typeface="+mn-ea"/>
            <a:cs typeface="+mn-cs"/>
          </a:endParaRPr>
        </a:p>
        <a:p>
          <a:r>
            <a:rPr kumimoji="1" lang="ja-JP" altLang="ja-JP" sz="1800">
              <a:solidFill>
                <a:schemeClr val="bg1"/>
              </a:solidFill>
              <a:latin typeface="+mn-ea"/>
              <a:ea typeface="+mn-ea"/>
              <a:cs typeface="+mn-cs"/>
            </a:rPr>
            <a:t>●</a:t>
          </a:r>
          <a:r>
            <a:rPr kumimoji="1" lang="ja-JP" altLang="ja-JP" sz="1800" b="1">
              <a:solidFill>
                <a:schemeClr val="bg1"/>
              </a:solidFill>
              <a:latin typeface="+mn-ea"/>
              <a:ea typeface="+mn-ea"/>
              <a:cs typeface="+mn-cs"/>
            </a:rPr>
            <a:t>「委託比率が</a:t>
          </a:r>
          <a:r>
            <a:rPr kumimoji="1" lang="en-US" altLang="ja-JP" sz="1800" b="1">
              <a:solidFill>
                <a:schemeClr val="bg1"/>
              </a:solidFill>
              <a:latin typeface="+mn-ea"/>
              <a:ea typeface="+mn-ea"/>
              <a:cs typeface="+mn-cs"/>
            </a:rPr>
            <a:t>50</a:t>
          </a:r>
          <a:r>
            <a:rPr kumimoji="1" lang="ja-JP" altLang="ja-JP" sz="1800" b="1">
              <a:solidFill>
                <a:schemeClr val="bg1"/>
              </a:solidFill>
              <a:latin typeface="+mn-ea"/>
              <a:ea typeface="+mn-ea"/>
              <a:cs typeface="+mn-cs"/>
            </a:rPr>
            <a:t>％以上」</a:t>
          </a:r>
          <a:r>
            <a:rPr kumimoji="1" lang="ja-JP" altLang="en-US" sz="1800" b="1">
              <a:solidFill>
                <a:schemeClr val="bg1"/>
              </a:solidFill>
              <a:latin typeface="+mn-ea"/>
              <a:ea typeface="+mn-ea"/>
              <a:cs typeface="+mn-cs"/>
            </a:rPr>
            <a:t>　</a:t>
          </a:r>
          <a:r>
            <a:rPr kumimoji="1" lang="ja-JP" altLang="ja-JP" sz="1800" b="1">
              <a:solidFill>
                <a:schemeClr val="bg1"/>
              </a:solidFill>
              <a:latin typeface="+mn-ea"/>
              <a:ea typeface="+mn-ea"/>
              <a:cs typeface="+mn-cs"/>
            </a:rPr>
            <a:t>と表示される場合</a:t>
          </a:r>
          <a:endParaRPr kumimoji="1" lang="en-US" altLang="ja-JP" sz="1800" b="1">
            <a:solidFill>
              <a:schemeClr val="bg1"/>
            </a:solidFill>
            <a:latin typeface="+mn-ea"/>
            <a:ea typeface="+mn-ea"/>
            <a:cs typeface="+mn-cs"/>
          </a:endParaRPr>
        </a:p>
        <a:p>
          <a:r>
            <a:rPr kumimoji="1" lang="ja-JP" altLang="ja-JP" sz="1600">
              <a:solidFill>
                <a:schemeClr val="bg1"/>
              </a:solidFill>
              <a:latin typeface="+mn-ea"/>
              <a:ea typeface="+mn-ea"/>
              <a:cs typeface="+mn-cs"/>
            </a:rPr>
            <a:t>⇒委託費の金額を調整し、</a:t>
          </a:r>
          <a:r>
            <a:rPr kumimoji="1" lang="ja-JP" altLang="ja-JP" sz="1600" b="1">
              <a:solidFill>
                <a:schemeClr val="bg1"/>
              </a:solidFill>
              <a:latin typeface="+mn-ea"/>
              <a:ea typeface="+mn-ea"/>
              <a:cs typeface="+mn-cs"/>
            </a:rPr>
            <a:t>委託比率を</a:t>
          </a:r>
          <a:r>
            <a:rPr kumimoji="1" lang="en-US" altLang="ja-JP" sz="1600" b="1">
              <a:solidFill>
                <a:schemeClr val="bg1"/>
              </a:solidFill>
              <a:latin typeface="+mn-ea"/>
              <a:ea typeface="+mn-ea"/>
              <a:cs typeface="+mn-cs"/>
            </a:rPr>
            <a:t>50</a:t>
          </a:r>
          <a:r>
            <a:rPr kumimoji="1" lang="ja-JP" altLang="ja-JP" sz="1600" b="1">
              <a:solidFill>
                <a:schemeClr val="bg1"/>
              </a:solidFill>
              <a:latin typeface="+mn-ea"/>
              <a:ea typeface="+mn-ea"/>
              <a:cs typeface="+mn-cs"/>
            </a:rPr>
            <a:t>％未満</a:t>
          </a:r>
          <a:r>
            <a:rPr kumimoji="1" lang="ja-JP" altLang="ja-JP" sz="1600">
              <a:solidFill>
                <a:schemeClr val="bg1"/>
              </a:solidFill>
              <a:latin typeface="+mn-ea"/>
              <a:ea typeface="+mn-ea"/>
              <a:cs typeface="+mn-cs"/>
            </a:rPr>
            <a:t>としてください</a:t>
          </a:r>
          <a:r>
            <a:rPr kumimoji="1" lang="ja-JP" altLang="ja-JP" sz="1200">
              <a:solidFill>
                <a:schemeClr val="bg1"/>
              </a:solidFill>
              <a:latin typeface="+mn-ea"/>
              <a:ea typeface="+mn-ea"/>
              <a:cs typeface="+mn-cs"/>
            </a:rPr>
            <a:t>。</a:t>
          </a:r>
          <a:endParaRPr lang="ja-JP" altLang="ja-JP" sz="1400">
            <a:solidFill>
              <a:schemeClr val="bg1"/>
            </a:solidFill>
            <a:latin typeface="+mn-ea"/>
            <a:ea typeface="+mn-ea"/>
          </a:endParaRPr>
        </a:p>
        <a:p>
          <a:pPr algn="l" rtl="0">
            <a:defRPr sz="1000"/>
          </a:pPr>
          <a:endParaRPr kumimoji="1" lang="en-US" altLang="ja-JP" sz="1200">
            <a:solidFill>
              <a:schemeClr val="dk1"/>
            </a:solidFill>
            <a:latin typeface="+mn-ea"/>
            <a:ea typeface="+mn-ea"/>
            <a:cs typeface="+mn-cs"/>
          </a:endParaRPr>
        </a:p>
      </xdr:txBody>
    </xdr:sp>
    <xdr:clientData/>
  </xdr:twoCellAnchor>
  <xdr:twoCellAnchor>
    <xdr:from>
      <xdr:col>7</xdr:col>
      <xdr:colOff>0</xdr:colOff>
      <xdr:row>28</xdr:row>
      <xdr:rowOff>0</xdr:rowOff>
    </xdr:from>
    <xdr:to>
      <xdr:col>12</xdr:col>
      <xdr:colOff>13607</xdr:colOff>
      <xdr:row>30</xdr:row>
      <xdr:rowOff>13607</xdr:rowOff>
    </xdr:to>
    <xdr:sp macro="" textlink="">
      <xdr:nvSpPr>
        <xdr:cNvPr id="14" name="角丸四角形 14">
          <a:extLst>
            <a:ext uri="{FF2B5EF4-FFF2-40B4-BE49-F238E27FC236}">
              <a16:creationId xmlns:a16="http://schemas.microsoft.com/office/drawing/2014/main" id="{0ECB00A5-92A4-42F9-8883-BB3E2DDD4782}"/>
            </a:ext>
          </a:extLst>
        </xdr:cNvPr>
        <xdr:cNvSpPr/>
      </xdr:nvSpPr>
      <xdr:spPr>
        <a:xfrm>
          <a:off x="4848225" y="14554200"/>
          <a:ext cx="4909457" cy="1385207"/>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12</xdr:col>
      <xdr:colOff>65314</xdr:colOff>
      <xdr:row>4</xdr:row>
      <xdr:rowOff>44824</xdr:rowOff>
    </xdr:from>
    <xdr:to>
      <xdr:col>13</xdr:col>
      <xdr:colOff>134471</xdr:colOff>
      <xdr:row>11</xdr:row>
      <xdr:rowOff>228600</xdr:rowOff>
    </xdr:to>
    <xdr:cxnSp macro="">
      <xdr:nvCxnSpPr>
        <xdr:cNvPr id="15" name="直線コネクタ 14">
          <a:extLst>
            <a:ext uri="{FF2B5EF4-FFF2-40B4-BE49-F238E27FC236}">
              <a16:creationId xmlns:a16="http://schemas.microsoft.com/office/drawing/2014/main" id="{D2FC02CB-FC40-4449-AE95-70ED8040AA94}"/>
            </a:ext>
          </a:extLst>
        </xdr:cNvPr>
        <xdr:cNvCxnSpPr/>
      </xdr:nvCxnSpPr>
      <xdr:spPr>
        <a:xfrm flipH="1">
          <a:off x="9809389" y="1378324"/>
          <a:ext cx="754957" cy="458432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54427</xdr:colOff>
      <xdr:row>4</xdr:row>
      <xdr:rowOff>11205</xdr:rowOff>
    </xdr:from>
    <xdr:to>
      <xdr:col>13</xdr:col>
      <xdr:colOff>643046</xdr:colOff>
      <xdr:row>21</xdr:row>
      <xdr:rowOff>333295</xdr:rowOff>
    </xdr:to>
    <xdr:cxnSp macro="">
      <xdr:nvCxnSpPr>
        <xdr:cNvPr id="16" name="直線コネクタ 15">
          <a:extLst>
            <a:ext uri="{FF2B5EF4-FFF2-40B4-BE49-F238E27FC236}">
              <a16:creationId xmlns:a16="http://schemas.microsoft.com/office/drawing/2014/main" id="{C38E0815-39CF-4E2E-8ABD-246EE7A1595A}"/>
            </a:ext>
          </a:extLst>
        </xdr:cNvPr>
        <xdr:cNvCxnSpPr>
          <a:stCxn id="5" idx="1"/>
          <a:endCxn id="8" idx="3"/>
        </xdr:cNvCxnSpPr>
      </xdr:nvCxnSpPr>
      <xdr:spPr>
        <a:xfrm flipH="1">
          <a:off x="9798502" y="1344705"/>
          <a:ext cx="1274419" cy="1092341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92528</xdr:colOff>
      <xdr:row>4</xdr:row>
      <xdr:rowOff>22412</xdr:rowOff>
    </xdr:from>
    <xdr:to>
      <xdr:col>14</xdr:col>
      <xdr:colOff>291353</xdr:colOff>
      <xdr:row>28</xdr:row>
      <xdr:rowOff>26652</xdr:rowOff>
    </xdr:to>
    <xdr:grpSp>
      <xdr:nvGrpSpPr>
        <xdr:cNvPr id="17" name="グループ化 16">
          <a:extLst>
            <a:ext uri="{FF2B5EF4-FFF2-40B4-BE49-F238E27FC236}">
              <a16:creationId xmlns:a16="http://schemas.microsoft.com/office/drawing/2014/main" id="{F82079B2-DC69-4633-98C0-A5F87905D7C7}"/>
            </a:ext>
          </a:extLst>
        </xdr:cNvPr>
        <xdr:cNvGrpSpPr/>
      </xdr:nvGrpSpPr>
      <xdr:grpSpPr>
        <a:xfrm>
          <a:off x="4188278" y="1355912"/>
          <a:ext cx="7218750" cy="15206140"/>
          <a:chOff x="3966836" y="1353519"/>
          <a:chExt cx="6884646" cy="12757088"/>
        </a:xfrm>
      </xdr:grpSpPr>
      <xdr:cxnSp macro="">
        <xdr:nvCxnSpPr>
          <xdr:cNvPr id="18" name="直線コネクタ 17">
            <a:extLst>
              <a:ext uri="{FF2B5EF4-FFF2-40B4-BE49-F238E27FC236}">
                <a16:creationId xmlns:a16="http://schemas.microsoft.com/office/drawing/2014/main" id="{6A4E038E-5ECE-4D50-9FD5-DCFB595ABEAE}"/>
              </a:ext>
            </a:extLst>
          </xdr:cNvPr>
          <xdr:cNvCxnSpPr/>
        </xdr:nvCxnSpPr>
        <xdr:spPr>
          <a:xfrm flipH="1">
            <a:off x="3966836" y="13450789"/>
            <a:ext cx="5459982" cy="604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F5836117-4611-4DD3-A059-9C2AAFD5E6AF}"/>
              </a:ext>
            </a:extLst>
          </xdr:cNvPr>
          <xdr:cNvCxnSpPr/>
        </xdr:nvCxnSpPr>
        <xdr:spPr>
          <a:xfrm flipH="1">
            <a:off x="9407080" y="1353519"/>
            <a:ext cx="1444402" cy="1211674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D089E49-9D9F-4AA1-B7A9-5FC6757BD3EF}"/>
              </a:ext>
            </a:extLst>
          </xdr:cNvPr>
          <xdr:cNvCxnSpPr/>
        </xdr:nvCxnSpPr>
        <xdr:spPr>
          <a:xfrm flipH="1">
            <a:off x="8313964" y="13457464"/>
            <a:ext cx="1088572" cy="65314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31</xdr:row>
      <xdr:rowOff>5444</xdr:rowOff>
    </xdr:from>
    <xdr:to>
      <xdr:col>10</xdr:col>
      <xdr:colOff>2598963</xdr:colOff>
      <xdr:row>32</xdr:row>
      <xdr:rowOff>14516</xdr:rowOff>
    </xdr:to>
    <xdr:sp macro="" textlink="">
      <xdr:nvSpPr>
        <xdr:cNvPr id="21" name="角丸四角形 22">
          <a:extLst>
            <a:ext uri="{FF2B5EF4-FFF2-40B4-BE49-F238E27FC236}">
              <a16:creationId xmlns:a16="http://schemas.microsoft.com/office/drawing/2014/main" id="{C0440BE0-545E-4E1B-8BFE-5581D7E855A0}"/>
            </a:ext>
          </a:extLst>
        </xdr:cNvPr>
        <xdr:cNvSpPr/>
      </xdr:nvSpPr>
      <xdr:spPr>
        <a:xfrm>
          <a:off x="4848225" y="16588469"/>
          <a:ext cx="4894488" cy="666297"/>
        </a:xfrm>
        <a:prstGeom prst="roundRect">
          <a:avLst/>
        </a:prstGeom>
        <a:noFill/>
        <a:ln w="571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15</xdr:col>
      <xdr:colOff>269421</xdr:colOff>
      <xdr:row>0</xdr:row>
      <xdr:rowOff>136071</xdr:rowOff>
    </xdr:from>
    <xdr:to>
      <xdr:col>20</xdr:col>
      <xdr:colOff>585107</xdr:colOff>
      <xdr:row>6</xdr:row>
      <xdr:rowOff>435427</xdr:rowOff>
    </xdr:to>
    <xdr:sp macro="" textlink="">
      <xdr:nvSpPr>
        <xdr:cNvPr id="22" name="正方形/長方形 21">
          <a:extLst>
            <a:ext uri="{FF2B5EF4-FFF2-40B4-BE49-F238E27FC236}">
              <a16:creationId xmlns:a16="http://schemas.microsoft.com/office/drawing/2014/main" id="{D0D923AF-C1E6-4DC5-BC57-1DC48814392E}"/>
            </a:ext>
          </a:extLst>
        </xdr:cNvPr>
        <xdr:cNvSpPr/>
      </xdr:nvSpPr>
      <xdr:spPr>
        <a:xfrm>
          <a:off x="12070896" y="136071"/>
          <a:ext cx="3744686" cy="3404506"/>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endParaRPr kumimoji="1" lang="en-US" altLang="ja-JP" sz="1400" b="1"/>
        </a:p>
        <a:p>
          <a:pPr algn="l"/>
          <a:r>
            <a:rPr kumimoji="1" lang="ja-JP" altLang="en-US" sz="1400" b="1"/>
            <a:t>「内訳」欄に</a:t>
          </a:r>
          <a:r>
            <a:rPr kumimoji="1" lang="ja-JP" altLang="en-US" sz="2000" b="1">
              <a:solidFill>
                <a:srgbClr val="FF0000"/>
              </a:solidFill>
            </a:rPr>
            <a:t>具体的な積算根拠</a:t>
          </a:r>
          <a:r>
            <a:rPr kumimoji="1" lang="ja-JP" altLang="en-US" sz="1400" b="1"/>
            <a:t>を記載してください。</a:t>
          </a:r>
          <a:endParaRPr kumimoji="1" lang="en-US" altLang="ja-JP" sz="1400" b="1"/>
        </a:p>
        <a:p>
          <a:pPr algn="l"/>
          <a:endParaRPr kumimoji="1" lang="en-US" altLang="ja-JP" sz="1400" b="1"/>
        </a:p>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176893</xdr:colOff>
      <xdr:row>35</xdr:row>
      <xdr:rowOff>305226</xdr:rowOff>
    </xdr:from>
    <xdr:to>
      <xdr:col>8</xdr:col>
      <xdr:colOff>630827</xdr:colOff>
      <xdr:row>36</xdr:row>
      <xdr:rowOff>642255</xdr:rowOff>
    </xdr:to>
    <xdr:grpSp>
      <xdr:nvGrpSpPr>
        <xdr:cNvPr id="2" name="グループ化 1">
          <a:extLst>
            <a:ext uri="{FF2B5EF4-FFF2-40B4-BE49-F238E27FC236}">
              <a16:creationId xmlns:a16="http://schemas.microsoft.com/office/drawing/2014/main" id="{090FFC59-8B1B-4559-B12E-9E6E834AEBE3}"/>
            </a:ext>
          </a:extLst>
        </xdr:cNvPr>
        <xdr:cNvGrpSpPr/>
      </xdr:nvGrpSpPr>
      <xdr:grpSpPr>
        <a:xfrm>
          <a:off x="4830536" y="19491297"/>
          <a:ext cx="1338398" cy="649994"/>
          <a:chOff x="6224086" y="59192653"/>
          <a:chExt cx="2124065" cy="297132"/>
        </a:xfrm>
      </xdr:grpSpPr>
      <xdr:cxnSp macro="">
        <xdr:nvCxnSpPr>
          <xdr:cNvPr id="3" name="直線矢印コネクタ 2">
            <a:extLst>
              <a:ext uri="{FF2B5EF4-FFF2-40B4-BE49-F238E27FC236}">
                <a16:creationId xmlns:a16="http://schemas.microsoft.com/office/drawing/2014/main" id="{3CA457E4-8270-4E65-8FE1-954E0A224A88}"/>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835FB634-2222-48A4-830A-CC7BDA9C7DC3}"/>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666750</xdr:colOff>
      <xdr:row>1</xdr:row>
      <xdr:rowOff>85725</xdr:rowOff>
    </xdr:from>
    <xdr:ext cx="563930" cy="560120"/>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896350" y="314325"/>
          <a:ext cx="563930" cy="5601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2E201-3101-456E-93BC-C370A58ED4E1}">
  <sheetPr>
    <tabColor rgb="FFFF0000"/>
  </sheetPr>
  <dimension ref="A1:AL93"/>
  <sheetViews>
    <sheetView tabSelected="1" view="pageBreakPreview" zoomScale="60" zoomScaleNormal="100" workbookViewId="0">
      <selection activeCell="V19" sqref="V19:X19"/>
    </sheetView>
  </sheetViews>
  <sheetFormatPr defaultRowHeight="13.5"/>
  <cols>
    <col min="1" max="4" width="9" style="30"/>
    <col min="5" max="5" width="4.625" style="30" customWidth="1"/>
    <col min="6" max="7" width="9" style="30"/>
    <col min="8" max="8" width="14.125" style="30" customWidth="1"/>
    <col min="9" max="9" width="9" style="30"/>
    <col min="10" max="10" width="31.75" style="30" customWidth="1"/>
    <col min="11" max="12" width="9" style="30"/>
    <col min="13" max="13" width="22.5" style="30" customWidth="1"/>
    <col min="14" max="23" width="9" style="30"/>
    <col min="24" max="24" width="24.875" style="30" customWidth="1"/>
    <col min="25" max="25" width="9" style="30"/>
    <col min="26" max="26" width="4.375" style="30" customWidth="1"/>
    <col min="27" max="27" width="9" style="30"/>
  </cols>
  <sheetData>
    <row r="1" spans="2:27" ht="14.25" thickBot="1"/>
    <row r="2" spans="2:27" ht="14.25" thickTop="1">
      <c r="O2" s="31"/>
      <c r="P2" s="298" t="s">
        <v>278</v>
      </c>
      <c r="Q2" s="299"/>
      <c r="R2" s="299"/>
      <c r="S2" s="299"/>
      <c r="T2" s="299"/>
      <c r="U2" s="299"/>
      <c r="V2" s="299"/>
      <c r="W2" s="299"/>
      <c r="X2" s="299"/>
      <c r="Y2" s="299"/>
      <c r="Z2" s="299"/>
      <c r="AA2" s="300"/>
    </row>
    <row r="3" spans="2:27">
      <c r="D3" s="307" t="s">
        <v>449</v>
      </c>
      <c r="E3" s="308"/>
      <c r="F3" s="308"/>
      <c r="G3" s="308"/>
      <c r="H3" s="308"/>
      <c r="I3" s="308"/>
      <c r="J3" s="308"/>
      <c r="K3" s="308"/>
      <c r="L3" s="309"/>
      <c r="O3" s="31"/>
      <c r="P3" s="301"/>
      <c r="Q3" s="302"/>
      <c r="R3" s="302"/>
      <c r="S3" s="302"/>
      <c r="T3" s="302"/>
      <c r="U3" s="302"/>
      <c r="V3" s="302"/>
      <c r="W3" s="302"/>
      <c r="X3" s="302"/>
      <c r="Y3" s="302"/>
      <c r="Z3" s="302"/>
      <c r="AA3" s="303"/>
    </row>
    <row r="4" spans="2:27">
      <c r="D4" s="310"/>
      <c r="E4" s="311"/>
      <c r="F4" s="311"/>
      <c r="G4" s="311"/>
      <c r="H4" s="311"/>
      <c r="I4" s="311"/>
      <c r="J4" s="311"/>
      <c r="K4" s="311"/>
      <c r="L4" s="312"/>
      <c r="O4" s="31"/>
      <c r="P4" s="301"/>
      <c r="Q4" s="302"/>
      <c r="R4" s="302"/>
      <c r="S4" s="302"/>
      <c r="T4" s="302"/>
      <c r="U4" s="302"/>
      <c r="V4" s="302"/>
      <c r="W4" s="302"/>
      <c r="X4" s="302"/>
      <c r="Y4" s="302"/>
      <c r="Z4" s="302"/>
      <c r="AA4" s="303"/>
    </row>
    <row r="5" spans="2:27" ht="14.25" thickBot="1">
      <c r="D5" s="313"/>
      <c r="E5" s="314"/>
      <c r="F5" s="314"/>
      <c r="G5" s="314"/>
      <c r="H5" s="314"/>
      <c r="I5" s="314"/>
      <c r="J5" s="314"/>
      <c r="K5" s="314"/>
      <c r="L5" s="315"/>
      <c r="O5" s="31"/>
      <c r="P5" s="304"/>
      <c r="Q5" s="305"/>
      <c r="R5" s="305"/>
      <c r="S5" s="305"/>
      <c r="T5" s="305"/>
      <c r="U5" s="305"/>
      <c r="V5" s="305"/>
      <c r="W5" s="305"/>
      <c r="X5" s="305"/>
      <c r="Y5" s="305"/>
      <c r="Z5" s="305"/>
      <c r="AA5" s="306"/>
    </row>
    <row r="6" spans="2:27" ht="14.25" thickTop="1">
      <c r="N6" s="32"/>
      <c r="O6" s="32"/>
      <c r="P6" s="32"/>
      <c r="Q6" s="32"/>
      <c r="R6" s="32"/>
      <c r="S6" s="32"/>
      <c r="T6" s="32"/>
      <c r="U6" s="32"/>
      <c r="V6" s="32"/>
      <c r="W6" s="32"/>
    </row>
    <row r="7" spans="2:27" ht="25.15" customHeight="1">
      <c r="K7" s="316" t="s">
        <v>31</v>
      </c>
      <c r="L7" s="317"/>
      <c r="M7" s="318"/>
      <c r="N7" s="322">
        <f>要望書!J9</f>
        <v>0</v>
      </c>
      <c r="O7" s="323"/>
      <c r="P7" s="323"/>
      <c r="Q7" s="323"/>
      <c r="R7" s="323"/>
      <c r="S7" s="323"/>
      <c r="T7" s="323"/>
      <c r="U7" s="326">
        <f>要望書!J11</f>
        <v>0</v>
      </c>
      <c r="V7" s="326"/>
      <c r="W7" s="326"/>
      <c r="X7" s="326"/>
      <c r="Y7" s="326"/>
      <c r="Z7" s="326"/>
      <c r="AA7" s="327"/>
    </row>
    <row r="8" spans="2:27" ht="25.15" customHeight="1">
      <c r="K8" s="319"/>
      <c r="L8" s="320"/>
      <c r="M8" s="321"/>
      <c r="N8" s="324"/>
      <c r="O8" s="325"/>
      <c r="P8" s="325"/>
      <c r="Q8" s="325"/>
      <c r="R8" s="325"/>
      <c r="S8" s="325"/>
      <c r="T8" s="325"/>
      <c r="U8" s="328"/>
      <c r="V8" s="328"/>
      <c r="W8" s="328"/>
      <c r="X8" s="328"/>
      <c r="Y8" s="328"/>
      <c r="Z8" s="328"/>
      <c r="AA8" s="329"/>
    </row>
    <row r="10" spans="2:27" ht="33" customHeight="1">
      <c r="D10" s="297" t="s">
        <v>279</v>
      </c>
      <c r="E10" s="297"/>
      <c r="F10" s="297"/>
      <c r="G10" s="297"/>
      <c r="H10" s="297"/>
      <c r="I10" s="297"/>
      <c r="J10" s="297"/>
      <c r="K10" s="297"/>
      <c r="L10" s="297"/>
      <c r="M10" s="297"/>
      <c r="N10" s="297"/>
      <c r="O10" s="297"/>
      <c r="P10" s="297"/>
      <c r="Q10" s="297"/>
      <c r="R10" s="297"/>
      <c r="S10" s="297"/>
      <c r="T10" s="297"/>
      <c r="U10" s="297"/>
      <c r="V10" s="297"/>
      <c r="W10" s="297"/>
      <c r="X10" s="297"/>
      <c r="Y10" s="297"/>
      <c r="Z10" s="297"/>
      <c r="AA10" s="297"/>
    </row>
    <row r="11" spans="2:27" ht="33" customHeight="1">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row>
    <row r="12" spans="2:27">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2:27">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2:27" ht="34.9" customHeight="1">
      <c r="B14" s="330" t="s">
        <v>331</v>
      </c>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row>
    <row r="15" spans="2:27" ht="34.9" customHeight="1">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row>
    <row r="16" spans="2:27" ht="19.149999999999999" customHeight="1">
      <c r="D16" s="28"/>
      <c r="E16" s="28"/>
      <c r="F16" s="28"/>
      <c r="G16" s="28"/>
      <c r="H16" s="28"/>
    </row>
    <row r="17" spans="1:38" ht="18.75" customHeight="1">
      <c r="A17" s="31"/>
      <c r="B17" s="331" t="s">
        <v>144</v>
      </c>
      <c r="C17" s="317"/>
      <c r="D17" s="317"/>
      <c r="E17" s="317"/>
      <c r="F17" s="317"/>
      <c r="G17" s="317"/>
      <c r="H17" s="317"/>
      <c r="I17" s="317"/>
      <c r="J17" s="318"/>
      <c r="K17" s="331" t="s">
        <v>137</v>
      </c>
      <c r="L17" s="317"/>
      <c r="M17" s="317"/>
      <c r="N17" s="317"/>
      <c r="O17" s="317"/>
      <c r="P17" s="317"/>
      <c r="Q17" s="317"/>
      <c r="R17" s="317"/>
      <c r="S17" s="317"/>
      <c r="T17" s="317"/>
      <c r="U17" s="318"/>
      <c r="V17" s="335" t="s">
        <v>143</v>
      </c>
      <c r="W17" s="336"/>
      <c r="X17" s="337"/>
    </row>
    <row r="18" spans="1:38" s="30" customFormat="1" ht="18.75" customHeight="1" thickBot="1">
      <c r="A18" s="31"/>
      <c r="B18" s="332"/>
      <c r="C18" s="333"/>
      <c r="D18" s="333"/>
      <c r="E18" s="333"/>
      <c r="F18" s="333"/>
      <c r="G18" s="333"/>
      <c r="H18" s="333"/>
      <c r="I18" s="333"/>
      <c r="J18" s="334"/>
      <c r="K18" s="319"/>
      <c r="L18" s="320"/>
      <c r="M18" s="320"/>
      <c r="N18" s="320"/>
      <c r="O18" s="320"/>
      <c r="P18" s="320"/>
      <c r="Q18" s="320"/>
      <c r="R18" s="320"/>
      <c r="S18" s="320"/>
      <c r="T18" s="320"/>
      <c r="U18" s="321"/>
      <c r="V18" s="338"/>
      <c r="W18" s="339"/>
      <c r="X18" s="340"/>
      <c r="AB18"/>
      <c r="AC18"/>
      <c r="AD18"/>
      <c r="AE18"/>
      <c r="AF18"/>
      <c r="AG18"/>
      <c r="AH18"/>
      <c r="AI18"/>
      <c r="AJ18"/>
      <c r="AK18"/>
      <c r="AL18"/>
    </row>
    <row r="19" spans="1:38" s="30" customFormat="1" ht="197.25" customHeight="1" thickTop="1">
      <c r="A19" s="31"/>
      <c r="B19" s="440" t="s">
        <v>415</v>
      </c>
      <c r="C19" s="443" t="s">
        <v>274</v>
      </c>
      <c r="D19" s="364" t="s">
        <v>432</v>
      </c>
      <c r="E19" s="364"/>
      <c r="F19" s="364"/>
      <c r="G19" s="364"/>
      <c r="H19" s="364"/>
      <c r="I19" s="364"/>
      <c r="J19" s="364"/>
      <c r="K19" s="444" t="s">
        <v>433</v>
      </c>
      <c r="L19" s="445"/>
      <c r="M19" s="445"/>
      <c r="N19" s="445"/>
      <c r="O19" s="445"/>
      <c r="P19" s="445"/>
      <c r="Q19" s="445"/>
      <c r="R19" s="445"/>
      <c r="S19" s="445"/>
      <c r="T19" s="445"/>
      <c r="U19" s="446"/>
      <c r="V19" s="447" t="s">
        <v>192</v>
      </c>
      <c r="W19" s="448"/>
      <c r="X19" s="449"/>
      <c r="AB19"/>
      <c r="AC19"/>
      <c r="AD19"/>
      <c r="AE19"/>
      <c r="AF19"/>
      <c r="AG19"/>
      <c r="AH19"/>
      <c r="AI19"/>
      <c r="AJ19"/>
      <c r="AK19"/>
      <c r="AL19"/>
    </row>
    <row r="20" spans="1:38" s="30" customFormat="1" ht="19.899999999999999" customHeight="1">
      <c r="A20" s="31"/>
      <c r="B20" s="441"/>
      <c r="C20" s="443"/>
      <c r="D20" s="341" t="s">
        <v>269</v>
      </c>
      <c r="E20" s="341"/>
      <c r="F20" s="341"/>
      <c r="G20" s="341"/>
      <c r="H20" s="341"/>
      <c r="I20" s="341"/>
      <c r="J20" s="341"/>
      <c r="K20" s="342" t="s">
        <v>159</v>
      </c>
      <c r="L20" s="343"/>
      <c r="M20" s="343"/>
      <c r="N20" s="343"/>
      <c r="O20" s="343"/>
      <c r="P20" s="343"/>
      <c r="Q20" s="343"/>
      <c r="R20" s="343"/>
      <c r="S20" s="343"/>
      <c r="T20" s="343"/>
      <c r="U20" s="344"/>
      <c r="V20" s="351" t="s">
        <v>192</v>
      </c>
      <c r="W20" s="352"/>
      <c r="X20" s="353"/>
      <c r="AB20"/>
      <c r="AC20"/>
      <c r="AD20"/>
      <c r="AE20"/>
      <c r="AF20"/>
      <c r="AG20"/>
      <c r="AH20"/>
      <c r="AI20"/>
      <c r="AJ20"/>
      <c r="AK20"/>
      <c r="AL20"/>
    </row>
    <row r="21" spans="1:38" s="30" customFormat="1" ht="19.899999999999999" customHeight="1">
      <c r="A21" s="31"/>
      <c r="B21" s="441"/>
      <c r="C21" s="443"/>
      <c r="D21" s="341"/>
      <c r="E21" s="341"/>
      <c r="F21" s="341"/>
      <c r="G21" s="341"/>
      <c r="H21" s="341"/>
      <c r="I21" s="341"/>
      <c r="J21" s="341"/>
      <c r="K21" s="345"/>
      <c r="L21" s="346"/>
      <c r="M21" s="346"/>
      <c r="N21" s="346"/>
      <c r="O21" s="346"/>
      <c r="P21" s="346"/>
      <c r="Q21" s="346"/>
      <c r="R21" s="346"/>
      <c r="S21" s="346"/>
      <c r="T21" s="346"/>
      <c r="U21" s="347"/>
      <c r="V21" s="354"/>
      <c r="W21" s="355"/>
      <c r="X21" s="356"/>
      <c r="AB21"/>
      <c r="AC21"/>
      <c r="AD21"/>
      <c r="AE21"/>
      <c r="AF21"/>
      <c r="AG21"/>
      <c r="AH21"/>
      <c r="AI21"/>
      <c r="AJ21"/>
      <c r="AK21"/>
      <c r="AL21"/>
    </row>
    <row r="22" spans="1:38" s="30" customFormat="1" ht="19.899999999999999" customHeight="1">
      <c r="A22" s="31"/>
      <c r="B22" s="441"/>
      <c r="C22" s="443"/>
      <c r="D22" s="341"/>
      <c r="E22" s="341"/>
      <c r="F22" s="341"/>
      <c r="G22" s="341"/>
      <c r="H22" s="341"/>
      <c r="I22" s="341"/>
      <c r="J22" s="341"/>
      <c r="K22" s="348"/>
      <c r="L22" s="349"/>
      <c r="M22" s="349"/>
      <c r="N22" s="349"/>
      <c r="O22" s="349"/>
      <c r="P22" s="349"/>
      <c r="Q22" s="349"/>
      <c r="R22" s="349"/>
      <c r="S22" s="349"/>
      <c r="T22" s="349"/>
      <c r="U22" s="350"/>
      <c r="V22" s="354"/>
      <c r="W22" s="355"/>
      <c r="X22" s="356"/>
      <c r="Y22" s="31"/>
      <c r="AB22"/>
      <c r="AC22"/>
      <c r="AD22"/>
      <c r="AE22"/>
      <c r="AF22"/>
      <c r="AG22"/>
      <c r="AH22"/>
      <c r="AI22"/>
      <c r="AJ22"/>
      <c r="AK22"/>
      <c r="AL22"/>
    </row>
    <row r="23" spans="1:38" s="30" customFormat="1" ht="19.899999999999999" customHeight="1">
      <c r="A23" s="31"/>
      <c r="B23" s="441"/>
      <c r="C23" s="443"/>
      <c r="D23" s="341" t="s">
        <v>270</v>
      </c>
      <c r="E23" s="341"/>
      <c r="F23" s="341"/>
      <c r="G23" s="341"/>
      <c r="H23" s="341"/>
      <c r="I23" s="341"/>
      <c r="J23" s="341"/>
      <c r="K23" s="345" t="s">
        <v>187</v>
      </c>
      <c r="L23" s="346"/>
      <c r="M23" s="346"/>
      <c r="N23" s="346"/>
      <c r="O23" s="346"/>
      <c r="P23" s="346"/>
      <c r="Q23" s="346"/>
      <c r="R23" s="346"/>
      <c r="S23" s="346"/>
      <c r="T23" s="346"/>
      <c r="U23" s="347"/>
      <c r="V23" s="351" t="s">
        <v>192</v>
      </c>
      <c r="W23" s="352"/>
      <c r="X23" s="353"/>
      <c r="AB23"/>
      <c r="AC23"/>
      <c r="AD23"/>
      <c r="AE23"/>
      <c r="AF23"/>
      <c r="AG23"/>
      <c r="AH23"/>
      <c r="AI23"/>
      <c r="AJ23"/>
      <c r="AK23"/>
      <c r="AL23"/>
    </row>
    <row r="24" spans="1:38" s="30" customFormat="1" ht="19.899999999999999" customHeight="1">
      <c r="A24" s="31"/>
      <c r="B24" s="441"/>
      <c r="C24" s="443"/>
      <c r="D24" s="341"/>
      <c r="E24" s="341"/>
      <c r="F24" s="341"/>
      <c r="G24" s="341"/>
      <c r="H24" s="341"/>
      <c r="I24" s="341"/>
      <c r="J24" s="341"/>
      <c r="K24" s="345"/>
      <c r="L24" s="346"/>
      <c r="M24" s="346"/>
      <c r="N24" s="346"/>
      <c r="O24" s="346"/>
      <c r="P24" s="346"/>
      <c r="Q24" s="346"/>
      <c r="R24" s="346"/>
      <c r="S24" s="346"/>
      <c r="T24" s="346"/>
      <c r="U24" s="347"/>
      <c r="V24" s="354"/>
      <c r="W24" s="355"/>
      <c r="X24" s="356"/>
      <c r="AB24"/>
      <c r="AC24"/>
      <c r="AD24"/>
      <c r="AE24"/>
      <c r="AF24"/>
      <c r="AG24"/>
      <c r="AH24"/>
      <c r="AI24"/>
      <c r="AJ24"/>
      <c r="AK24"/>
      <c r="AL24"/>
    </row>
    <row r="25" spans="1:38" s="30" customFormat="1" ht="19.899999999999999" customHeight="1">
      <c r="A25" s="31"/>
      <c r="B25" s="441"/>
      <c r="C25" s="443"/>
      <c r="D25" s="341"/>
      <c r="E25" s="341"/>
      <c r="F25" s="341"/>
      <c r="G25" s="341"/>
      <c r="H25" s="341"/>
      <c r="I25" s="341"/>
      <c r="J25" s="341"/>
      <c r="K25" s="348"/>
      <c r="L25" s="349"/>
      <c r="M25" s="349"/>
      <c r="N25" s="349"/>
      <c r="O25" s="349"/>
      <c r="P25" s="349"/>
      <c r="Q25" s="349"/>
      <c r="R25" s="349"/>
      <c r="S25" s="349"/>
      <c r="T25" s="349"/>
      <c r="U25" s="350"/>
      <c r="V25" s="354"/>
      <c r="W25" s="355"/>
      <c r="X25" s="356"/>
      <c r="Y25" s="31"/>
      <c r="AB25"/>
      <c r="AC25"/>
      <c r="AD25"/>
      <c r="AE25"/>
      <c r="AF25"/>
      <c r="AG25"/>
      <c r="AH25"/>
      <c r="AI25"/>
      <c r="AJ25"/>
      <c r="AK25"/>
      <c r="AL25"/>
    </row>
    <row r="26" spans="1:38" s="30" customFormat="1" ht="19.899999999999999" customHeight="1">
      <c r="A26" s="31"/>
      <c r="B26" s="441"/>
      <c r="C26" s="443"/>
      <c r="D26" s="341"/>
      <c r="E26" s="341"/>
      <c r="F26" s="341"/>
      <c r="G26" s="341"/>
      <c r="H26" s="341"/>
      <c r="I26" s="341"/>
      <c r="J26" s="341"/>
      <c r="K26" s="342" t="s">
        <v>151</v>
      </c>
      <c r="L26" s="343"/>
      <c r="M26" s="343"/>
      <c r="N26" s="343"/>
      <c r="O26" s="343"/>
      <c r="P26" s="343"/>
      <c r="Q26" s="343"/>
      <c r="R26" s="343"/>
      <c r="S26" s="343"/>
      <c r="T26" s="343"/>
      <c r="U26" s="344"/>
      <c r="V26" s="351" t="s">
        <v>27</v>
      </c>
      <c r="W26" s="352"/>
      <c r="X26" s="353"/>
      <c r="Y26" s="31"/>
      <c r="AB26"/>
      <c r="AC26"/>
      <c r="AD26"/>
      <c r="AE26"/>
      <c r="AF26"/>
      <c r="AG26"/>
      <c r="AH26"/>
      <c r="AI26"/>
      <c r="AJ26"/>
      <c r="AK26"/>
      <c r="AL26"/>
    </row>
    <row r="27" spans="1:38" s="30" customFormat="1" ht="19.899999999999999" customHeight="1">
      <c r="A27" s="31"/>
      <c r="B27" s="441"/>
      <c r="C27" s="443"/>
      <c r="D27" s="341"/>
      <c r="E27" s="341"/>
      <c r="F27" s="341"/>
      <c r="G27" s="341"/>
      <c r="H27" s="341"/>
      <c r="I27" s="341"/>
      <c r="J27" s="341"/>
      <c r="K27" s="345"/>
      <c r="L27" s="346"/>
      <c r="M27" s="346"/>
      <c r="N27" s="346"/>
      <c r="O27" s="346"/>
      <c r="P27" s="346"/>
      <c r="Q27" s="346"/>
      <c r="R27" s="346"/>
      <c r="S27" s="346"/>
      <c r="T27" s="346"/>
      <c r="U27" s="347"/>
      <c r="V27" s="354"/>
      <c r="W27" s="355"/>
      <c r="X27" s="356"/>
      <c r="Y27" s="31"/>
      <c r="AB27"/>
      <c r="AC27"/>
      <c r="AD27"/>
      <c r="AE27"/>
      <c r="AF27"/>
      <c r="AG27"/>
      <c r="AH27"/>
      <c r="AI27"/>
      <c r="AJ27"/>
      <c r="AK27"/>
      <c r="AL27"/>
    </row>
    <row r="28" spans="1:38" s="30" customFormat="1" ht="19.899999999999999" customHeight="1">
      <c r="A28" s="31"/>
      <c r="B28" s="441"/>
      <c r="C28" s="443"/>
      <c r="D28" s="341"/>
      <c r="E28" s="341"/>
      <c r="F28" s="341"/>
      <c r="G28" s="341"/>
      <c r="H28" s="341"/>
      <c r="I28" s="341"/>
      <c r="J28" s="341"/>
      <c r="K28" s="348"/>
      <c r="L28" s="349"/>
      <c r="M28" s="349"/>
      <c r="N28" s="349"/>
      <c r="O28" s="349"/>
      <c r="P28" s="349"/>
      <c r="Q28" s="349"/>
      <c r="R28" s="349"/>
      <c r="S28" s="349"/>
      <c r="T28" s="349"/>
      <c r="U28" s="350"/>
      <c r="V28" s="354"/>
      <c r="W28" s="355"/>
      <c r="X28" s="356"/>
      <c r="Y28" s="31"/>
      <c r="AB28"/>
      <c r="AC28"/>
      <c r="AD28"/>
      <c r="AE28"/>
      <c r="AF28"/>
      <c r="AG28"/>
      <c r="AH28"/>
      <c r="AI28"/>
      <c r="AJ28"/>
      <c r="AK28"/>
      <c r="AL28"/>
    </row>
    <row r="29" spans="1:38" s="30" customFormat="1" ht="19.899999999999999" customHeight="1">
      <c r="B29" s="441"/>
      <c r="C29" s="443"/>
      <c r="D29" s="357" t="s">
        <v>271</v>
      </c>
      <c r="E29" s="357"/>
      <c r="F29" s="357"/>
      <c r="G29" s="357"/>
      <c r="H29" s="357"/>
      <c r="I29" s="357"/>
      <c r="J29" s="357"/>
      <c r="K29" s="358" t="s">
        <v>385</v>
      </c>
      <c r="L29" s="359"/>
      <c r="M29" s="359"/>
      <c r="N29" s="359"/>
      <c r="O29" s="359"/>
      <c r="P29" s="359"/>
      <c r="Q29" s="359"/>
      <c r="R29" s="359"/>
      <c r="S29" s="359"/>
      <c r="T29" s="359"/>
      <c r="U29" s="360"/>
      <c r="V29" s="351" t="s">
        <v>27</v>
      </c>
      <c r="W29" s="352"/>
      <c r="X29" s="353"/>
      <c r="AB29"/>
      <c r="AC29"/>
      <c r="AD29"/>
      <c r="AE29"/>
      <c r="AF29"/>
      <c r="AG29"/>
      <c r="AH29"/>
      <c r="AI29"/>
      <c r="AJ29"/>
      <c r="AK29"/>
      <c r="AL29"/>
    </row>
    <row r="30" spans="1:38" s="30" customFormat="1" ht="19.899999999999999" customHeight="1">
      <c r="B30" s="441"/>
      <c r="C30" s="443"/>
      <c r="D30" s="357"/>
      <c r="E30" s="357"/>
      <c r="F30" s="357"/>
      <c r="G30" s="357"/>
      <c r="H30" s="357"/>
      <c r="I30" s="357"/>
      <c r="J30" s="357"/>
      <c r="K30" s="358"/>
      <c r="L30" s="359"/>
      <c r="M30" s="359"/>
      <c r="N30" s="359"/>
      <c r="O30" s="359"/>
      <c r="P30" s="359"/>
      <c r="Q30" s="359"/>
      <c r="R30" s="359"/>
      <c r="S30" s="359"/>
      <c r="T30" s="359"/>
      <c r="U30" s="360"/>
      <c r="V30" s="354"/>
      <c r="W30" s="355"/>
      <c r="X30" s="356"/>
      <c r="AB30"/>
      <c r="AC30"/>
      <c r="AD30"/>
      <c r="AE30"/>
      <c r="AF30"/>
      <c r="AG30"/>
      <c r="AH30"/>
      <c r="AI30"/>
      <c r="AJ30"/>
      <c r="AK30"/>
      <c r="AL30"/>
    </row>
    <row r="31" spans="1:38" s="30" customFormat="1" ht="19.899999999999999" customHeight="1">
      <c r="B31" s="441"/>
      <c r="C31" s="443"/>
      <c r="D31" s="357"/>
      <c r="E31" s="357"/>
      <c r="F31" s="357"/>
      <c r="G31" s="357"/>
      <c r="H31" s="357"/>
      <c r="I31" s="357"/>
      <c r="J31" s="357"/>
      <c r="K31" s="361"/>
      <c r="L31" s="362"/>
      <c r="M31" s="362"/>
      <c r="N31" s="362"/>
      <c r="O31" s="362"/>
      <c r="P31" s="362"/>
      <c r="Q31" s="362"/>
      <c r="R31" s="362"/>
      <c r="S31" s="362"/>
      <c r="T31" s="362"/>
      <c r="U31" s="363"/>
      <c r="V31" s="354"/>
      <c r="W31" s="355"/>
      <c r="X31" s="356"/>
      <c r="AB31"/>
      <c r="AC31"/>
      <c r="AD31"/>
      <c r="AE31"/>
      <c r="AF31"/>
      <c r="AG31"/>
      <c r="AH31"/>
      <c r="AI31"/>
      <c r="AJ31"/>
      <c r="AK31"/>
      <c r="AL31"/>
    </row>
    <row r="32" spans="1:38" s="30" customFormat="1" ht="19.899999999999999" customHeight="1">
      <c r="B32" s="441"/>
      <c r="C32" s="443"/>
      <c r="D32" s="357" t="s">
        <v>272</v>
      </c>
      <c r="E32" s="357"/>
      <c r="F32" s="357"/>
      <c r="G32" s="357"/>
      <c r="H32" s="357"/>
      <c r="I32" s="357"/>
      <c r="J32" s="357"/>
      <c r="K32" s="358" t="s">
        <v>416</v>
      </c>
      <c r="L32" s="359"/>
      <c r="M32" s="359"/>
      <c r="N32" s="359"/>
      <c r="O32" s="359"/>
      <c r="P32" s="359"/>
      <c r="Q32" s="359"/>
      <c r="R32" s="359"/>
      <c r="S32" s="359"/>
      <c r="T32" s="359"/>
      <c r="U32" s="360"/>
      <c r="V32" s="351" t="s">
        <v>27</v>
      </c>
      <c r="W32" s="352"/>
      <c r="X32" s="353"/>
      <c r="AB32"/>
      <c r="AC32"/>
      <c r="AD32"/>
      <c r="AE32"/>
      <c r="AF32"/>
      <c r="AG32"/>
      <c r="AH32"/>
      <c r="AI32"/>
      <c r="AJ32"/>
      <c r="AK32"/>
      <c r="AL32"/>
    </row>
    <row r="33" spans="2:38" s="30" customFormat="1" ht="19.899999999999999" customHeight="1">
      <c r="B33" s="441"/>
      <c r="C33" s="443"/>
      <c r="D33" s="357"/>
      <c r="E33" s="357"/>
      <c r="F33" s="357"/>
      <c r="G33" s="357"/>
      <c r="H33" s="357"/>
      <c r="I33" s="357"/>
      <c r="J33" s="357"/>
      <c r="K33" s="358"/>
      <c r="L33" s="359"/>
      <c r="M33" s="359"/>
      <c r="N33" s="359"/>
      <c r="O33" s="359"/>
      <c r="P33" s="359"/>
      <c r="Q33" s="359"/>
      <c r="R33" s="359"/>
      <c r="S33" s="359"/>
      <c r="T33" s="359"/>
      <c r="U33" s="360"/>
      <c r="V33" s="354"/>
      <c r="W33" s="355"/>
      <c r="X33" s="356"/>
      <c r="AB33"/>
      <c r="AC33"/>
      <c r="AD33"/>
      <c r="AE33"/>
      <c r="AF33"/>
      <c r="AG33"/>
      <c r="AH33"/>
      <c r="AI33"/>
      <c r="AJ33"/>
      <c r="AK33"/>
      <c r="AL33"/>
    </row>
    <row r="34" spans="2:38" s="30" customFormat="1" ht="19.899999999999999" customHeight="1">
      <c r="B34" s="441"/>
      <c r="C34" s="443"/>
      <c r="D34" s="357"/>
      <c r="E34" s="357"/>
      <c r="F34" s="357"/>
      <c r="G34" s="357"/>
      <c r="H34" s="357"/>
      <c r="I34" s="357"/>
      <c r="J34" s="357"/>
      <c r="K34" s="361"/>
      <c r="L34" s="362"/>
      <c r="M34" s="362"/>
      <c r="N34" s="362"/>
      <c r="O34" s="362"/>
      <c r="P34" s="362"/>
      <c r="Q34" s="362"/>
      <c r="R34" s="362"/>
      <c r="S34" s="362"/>
      <c r="T34" s="362"/>
      <c r="U34" s="363"/>
      <c r="V34" s="354"/>
      <c r="W34" s="355"/>
      <c r="X34" s="356"/>
      <c r="AB34"/>
      <c r="AC34"/>
      <c r="AD34"/>
      <c r="AE34"/>
      <c r="AF34"/>
      <c r="AG34"/>
      <c r="AH34"/>
      <c r="AI34"/>
      <c r="AJ34"/>
      <c r="AK34"/>
      <c r="AL34"/>
    </row>
    <row r="35" spans="2:38" s="30" customFormat="1" ht="19.899999999999999" customHeight="1">
      <c r="B35" s="441"/>
      <c r="C35" s="443"/>
      <c r="D35" s="372" t="s">
        <v>386</v>
      </c>
      <c r="E35" s="372"/>
      <c r="F35" s="372"/>
      <c r="G35" s="372"/>
      <c r="H35" s="372"/>
      <c r="I35" s="372"/>
      <c r="J35" s="372"/>
      <c r="K35" s="373" t="s">
        <v>387</v>
      </c>
      <c r="L35" s="374"/>
      <c r="M35" s="374"/>
      <c r="N35" s="374"/>
      <c r="O35" s="374"/>
      <c r="P35" s="374"/>
      <c r="Q35" s="374"/>
      <c r="R35" s="374"/>
      <c r="S35" s="374"/>
      <c r="T35" s="374"/>
      <c r="U35" s="375"/>
      <c r="V35" s="351" t="s">
        <v>27</v>
      </c>
      <c r="W35" s="352"/>
      <c r="X35" s="353"/>
      <c r="AB35"/>
      <c r="AC35"/>
      <c r="AD35"/>
      <c r="AE35"/>
      <c r="AF35"/>
      <c r="AG35"/>
      <c r="AH35"/>
      <c r="AI35"/>
      <c r="AJ35"/>
      <c r="AK35"/>
      <c r="AL35"/>
    </row>
    <row r="36" spans="2:38" s="30" customFormat="1" ht="19.899999999999999" customHeight="1">
      <c r="B36" s="441"/>
      <c r="C36" s="443"/>
      <c r="D36" s="372"/>
      <c r="E36" s="372"/>
      <c r="F36" s="372"/>
      <c r="G36" s="372"/>
      <c r="H36" s="372"/>
      <c r="I36" s="372"/>
      <c r="J36" s="372"/>
      <c r="K36" s="376"/>
      <c r="L36" s="377"/>
      <c r="M36" s="377"/>
      <c r="N36" s="377"/>
      <c r="O36" s="377"/>
      <c r="P36" s="377"/>
      <c r="Q36" s="377"/>
      <c r="R36" s="377"/>
      <c r="S36" s="377"/>
      <c r="T36" s="377"/>
      <c r="U36" s="378"/>
      <c r="V36" s="354"/>
      <c r="W36" s="355"/>
      <c r="X36" s="356"/>
      <c r="AB36"/>
      <c r="AC36"/>
      <c r="AD36"/>
      <c r="AE36"/>
      <c r="AF36"/>
      <c r="AG36"/>
      <c r="AH36"/>
      <c r="AI36"/>
      <c r="AJ36"/>
      <c r="AK36"/>
      <c r="AL36"/>
    </row>
    <row r="37" spans="2:38" s="30" customFormat="1" ht="19.899999999999999" customHeight="1">
      <c r="B37" s="441"/>
      <c r="C37" s="443"/>
      <c r="D37" s="372"/>
      <c r="E37" s="372"/>
      <c r="F37" s="372"/>
      <c r="G37" s="372"/>
      <c r="H37" s="372"/>
      <c r="I37" s="372"/>
      <c r="J37" s="372"/>
      <c r="K37" s="379"/>
      <c r="L37" s="380"/>
      <c r="M37" s="380"/>
      <c r="N37" s="380"/>
      <c r="O37" s="380"/>
      <c r="P37" s="380"/>
      <c r="Q37" s="380"/>
      <c r="R37" s="380"/>
      <c r="S37" s="380"/>
      <c r="T37" s="380"/>
      <c r="U37" s="381"/>
      <c r="V37" s="354"/>
      <c r="W37" s="355"/>
      <c r="X37" s="356"/>
      <c r="AB37"/>
      <c r="AC37"/>
      <c r="AD37"/>
      <c r="AE37"/>
      <c r="AF37"/>
      <c r="AG37"/>
      <c r="AH37"/>
      <c r="AI37"/>
      <c r="AJ37"/>
      <c r="AK37"/>
      <c r="AL37"/>
    </row>
    <row r="38" spans="2:38" s="30" customFormat="1" ht="19.899999999999999" customHeight="1">
      <c r="B38" s="441"/>
      <c r="C38" s="443"/>
      <c r="D38" s="372"/>
      <c r="E38" s="372"/>
      <c r="F38" s="372"/>
      <c r="G38" s="372"/>
      <c r="H38" s="372"/>
      <c r="I38" s="372"/>
      <c r="J38" s="372"/>
      <c r="K38" s="382" t="s">
        <v>188</v>
      </c>
      <c r="L38" s="374"/>
      <c r="M38" s="374"/>
      <c r="N38" s="374"/>
      <c r="O38" s="374"/>
      <c r="P38" s="374"/>
      <c r="Q38" s="374"/>
      <c r="R38" s="374"/>
      <c r="S38" s="374"/>
      <c r="T38" s="374"/>
      <c r="U38" s="375"/>
      <c r="V38" s="351" t="s">
        <v>27</v>
      </c>
      <c r="W38" s="352"/>
      <c r="X38" s="353"/>
      <c r="AB38"/>
      <c r="AC38"/>
      <c r="AD38"/>
      <c r="AE38"/>
      <c r="AF38"/>
      <c r="AG38"/>
      <c r="AH38"/>
      <c r="AI38"/>
      <c r="AJ38"/>
      <c r="AK38"/>
      <c r="AL38"/>
    </row>
    <row r="39" spans="2:38" s="30" customFormat="1" ht="19.899999999999999" customHeight="1">
      <c r="B39" s="441"/>
      <c r="C39" s="443"/>
      <c r="D39" s="372"/>
      <c r="E39" s="372"/>
      <c r="F39" s="372"/>
      <c r="G39" s="372"/>
      <c r="H39" s="372"/>
      <c r="I39" s="372"/>
      <c r="J39" s="372"/>
      <c r="K39" s="376"/>
      <c r="L39" s="377"/>
      <c r="M39" s="377"/>
      <c r="N39" s="377"/>
      <c r="O39" s="377"/>
      <c r="P39" s="377"/>
      <c r="Q39" s="377"/>
      <c r="R39" s="377"/>
      <c r="S39" s="377"/>
      <c r="T39" s="377"/>
      <c r="U39" s="378"/>
      <c r="V39" s="354"/>
      <c r="W39" s="355"/>
      <c r="X39" s="356"/>
      <c r="AB39"/>
      <c r="AC39"/>
      <c r="AD39"/>
      <c r="AE39"/>
      <c r="AF39"/>
      <c r="AG39"/>
      <c r="AH39"/>
      <c r="AI39"/>
      <c r="AJ39"/>
      <c r="AK39"/>
      <c r="AL39"/>
    </row>
    <row r="40" spans="2:38" s="30" customFormat="1" ht="19.899999999999999" customHeight="1">
      <c r="B40" s="441"/>
      <c r="C40" s="443"/>
      <c r="D40" s="372"/>
      <c r="E40" s="372"/>
      <c r="F40" s="372"/>
      <c r="G40" s="372"/>
      <c r="H40" s="372"/>
      <c r="I40" s="372"/>
      <c r="J40" s="372"/>
      <c r="K40" s="379"/>
      <c r="L40" s="380"/>
      <c r="M40" s="380"/>
      <c r="N40" s="380"/>
      <c r="O40" s="380"/>
      <c r="P40" s="380"/>
      <c r="Q40" s="380"/>
      <c r="R40" s="380"/>
      <c r="S40" s="380"/>
      <c r="T40" s="380"/>
      <c r="U40" s="381"/>
      <c r="V40" s="354"/>
      <c r="W40" s="355"/>
      <c r="X40" s="356"/>
      <c r="AB40"/>
      <c r="AC40"/>
      <c r="AD40"/>
      <c r="AE40"/>
      <c r="AF40"/>
      <c r="AG40"/>
      <c r="AH40"/>
      <c r="AI40"/>
      <c r="AJ40"/>
      <c r="AK40"/>
      <c r="AL40"/>
    </row>
    <row r="41" spans="2:38" s="30" customFormat="1" ht="24.75" customHeight="1">
      <c r="B41" s="441"/>
      <c r="C41" s="443"/>
      <c r="D41" s="383" t="s">
        <v>388</v>
      </c>
      <c r="E41" s="383"/>
      <c r="F41" s="383"/>
      <c r="G41" s="383"/>
      <c r="H41" s="383"/>
      <c r="I41" s="383"/>
      <c r="J41" s="383"/>
      <c r="K41" s="365" t="s">
        <v>389</v>
      </c>
      <c r="L41" s="384"/>
      <c r="M41" s="384"/>
      <c r="N41" s="384"/>
      <c r="O41" s="384"/>
      <c r="P41" s="384"/>
      <c r="Q41" s="384"/>
      <c r="R41" s="384"/>
      <c r="S41" s="384"/>
      <c r="T41" s="384"/>
      <c r="U41" s="385"/>
      <c r="V41" s="351" t="s">
        <v>27</v>
      </c>
      <c r="W41" s="352"/>
      <c r="X41" s="353"/>
      <c r="AB41"/>
      <c r="AC41"/>
      <c r="AD41"/>
      <c r="AE41"/>
      <c r="AF41"/>
      <c r="AG41"/>
      <c r="AH41"/>
      <c r="AI41"/>
      <c r="AJ41"/>
      <c r="AK41"/>
      <c r="AL41"/>
    </row>
    <row r="42" spans="2:38" s="30" customFormat="1" ht="24.75" customHeight="1">
      <c r="B42" s="441"/>
      <c r="C42" s="443"/>
      <c r="D42" s="383"/>
      <c r="E42" s="383"/>
      <c r="F42" s="383"/>
      <c r="G42" s="383"/>
      <c r="H42" s="383"/>
      <c r="I42" s="383"/>
      <c r="J42" s="383"/>
      <c r="K42" s="368"/>
      <c r="L42" s="386"/>
      <c r="M42" s="386"/>
      <c r="N42" s="386"/>
      <c r="O42" s="386"/>
      <c r="P42" s="386"/>
      <c r="Q42" s="386"/>
      <c r="R42" s="386"/>
      <c r="S42" s="386"/>
      <c r="T42" s="386"/>
      <c r="U42" s="387"/>
      <c r="V42" s="354"/>
      <c r="W42" s="355"/>
      <c r="X42" s="356"/>
      <c r="AB42"/>
      <c r="AC42"/>
      <c r="AD42"/>
      <c r="AE42"/>
      <c r="AF42"/>
      <c r="AG42"/>
      <c r="AH42"/>
      <c r="AI42"/>
      <c r="AJ42"/>
      <c r="AK42"/>
      <c r="AL42"/>
    </row>
    <row r="43" spans="2:38" s="30" customFormat="1" ht="19.899999999999999" customHeight="1">
      <c r="B43" s="441"/>
      <c r="C43" s="443"/>
      <c r="D43" s="364" t="s">
        <v>390</v>
      </c>
      <c r="E43" s="364"/>
      <c r="F43" s="364"/>
      <c r="G43" s="364"/>
      <c r="H43" s="364"/>
      <c r="I43" s="364"/>
      <c r="J43" s="364"/>
      <c r="K43" s="365" t="s">
        <v>185</v>
      </c>
      <c r="L43" s="366"/>
      <c r="M43" s="366"/>
      <c r="N43" s="366"/>
      <c r="O43" s="366"/>
      <c r="P43" s="366"/>
      <c r="Q43" s="366"/>
      <c r="R43" s="366"/>
      <c r="S43" s="366"/>
      <c r="T43" s="366"/>
      <c r="U43" s="367"/>
      <c r="V43" s="351" t="s">
        <v>27</v>
      </c>
      <c r="W43" s="352"/>
      <c r="X43" s="353"/>
      <c r="AB43"/>
      <c r="AC43"/>
      <c r="AD43"/>
      <c r="AE43"/>
      <c r="AF43"/>
      <c r="AG43"/>
      <c r="AH43"/>
      <c r="AI43"/>
      <c r="AJ43"/>
      <c r="AK43"/>
      <c r="AL43"/>
    </row>
    <row r="44" spans="2:38" s="30" customFormat="1" ht="19.899999999999999" customHeight="1">
      <c r="B44" s="441"/>
      <c r="C44" s="443"/>
      <c r="D44" s="364"/>
      <c r="E44" s="364"/>
      <c r="F44" s="364"/>
      <c r="G44" s="364"/>
      <c r="H44" s="364"/>
      <c r="I44" s="364"/>
      <c r="J44" s="364"/>
      <c r="K44" s="368"/>
      <c r="L44" s="359"/>
      <c r="M44" s="359"/>
      <c r="N44" s="359"/>
      <c r="O44" s="359"/>
      <c r="P44" s="359"/>
      <c r="Q44" s="359"/>
      <c r="R44" s="359"/>
      <c r="S44" s="359"/>
      <c r="T44" s="359"/>
      <c r="U44" s="360"/>
      <c r="V44" s="354"/>
      <c r="W44" s="355"/>
      <c r="X44" s="356"/>
      <c r="AB44"/>
      <c r="AC44"/>
      <c r="AD44"/>
      <c r="AE44"/>
      <c r="AF44"/>
      <c r="AG44"/>
      <c r="AH44"/>
      <c r="AI44"/>
      <c r="AJ44"/>
      <c r="AK44"/>
      <c r="AL44"/>
    </row>
    <row r="45" spans="2:38" s="30" customFormat="1" ht="19.899999999999999" customHeight="1">
      <c r="B45" s="441"/>
      <c r="C45" s="443"/>
      <c r="D45" s="364"/>
      <c r="E45" s="364"/>
      <c r="F45" s="364"/>
      <c r="G45" s="364"/>
      <c r="H45" s="364"/>
      <c r="I45" s="364"/>
      <c r="J45" s="364"/>
      <c r="K45" s="358"/>
      <c r="L45" s="359"/>
      <c r="M45" s="359"/>
      <c r="N45" s="359"/>
      <c r="O45" s="359"/>
      <c r="P45" s="359"/>
      <c r="Q45" s="359"/>
      <c r="R45" s="359"/>
      <c r="S45" s="359"/>
      <c r="T45" s="359"/>
      <c r="U45" s="360"/>
      <c r="V45" s="354"/>
      <c r="W45" s="355"/>
      <c r="X45" s="356"/>
      <c r="AB45"/>
      <c r="AC45"/>
      <c r="AD45"/>
      <c r="AE45"/>
      <c r="AF45"/>
      <c r="AG45"/>
      <c r="AH45"/>
      <c r="AI45"/>
      <c r="AJ45"/>
      <c r="AK45"/>
      <c r="AL45"/>
    </row>
    <row r="46" spans="2:38" s="30" customFormat="1" ht="19.899999999999999" customHeight="1">
      <c r="B46" s="441"/>
      <c r="C46" s="443"/>
      <c r="D46" s="364"/>
      <c r="E46" s="364"/>
      <c r="F46" s="364"/>
      <c r="G46" s="364"/>
      <c r="H46" s="364"/>
      <c r="I46" s="364"/>
      <c r="J46" s="364"/>
      <c r="K46" s="361"/>
      <c r="L46" s="362"/>
      <c r="M46" s="362"/>
      <c r="N46" s="362"/>
      <c r="O46" s="362"/>
      <c r="P46" s="362"/>
      <c r="Q46" s="362"/>
      <c r="R46" s="362"/>
      <c r="S46" s="362"/>
      <c r="T46" s="362"/>
      <c r="U46" s="363"/>
      <c r="V46" s="369"/>
      <c r="W46" s="370"/>
      <c r="X46" s="371"/>
      <c r="AB46"/>
      <c r="AC46"/>
      <c r="AD46"/>
      <c r="AE46"/>
      <c r="AF46"/>
      <c r="AG46"/>
      <c r="AH46"/>
      <c r="AI46"/>
      <c r="AJ46"/>
      <c r="AK46"/>
      <c r="AL46"/>
    </row>
    <row r="47" spans="2:38" s="30" customFormat="1" ht="19.899999999999999" customHeight="1">
      <c r="B47" s="441"/>
      <c r="C47" s="443"/>
      <c r="D47" s="357" t="s">
        <v>391</v>
      </c>
      <c r="E47" s="357"/>
      <c r="F47" s="357"/>
      <c r="G47" s="357"/>
      <c r="H47" s="357"/>
      <c r="I47" s="357"/>
      <c r="J47" s="357"/>
      <c r="K47" s="342" t="s">
        <v>189</v>
      </c>
      <c r="L47" s="388"/>
      <c r="M47" s="388"/>
      <c r="N47" s="388"/>
      <c r="O47" s="388"/>
      <c r="P47" s="388"/>
      <c r="Q47" s="388"/>
      <c r="R47" s="388"/>
      <c r="S47" s="388"/>
      <c r="T47" s="388"/>
      <c r="U47" s="389"/>
      <c r="V47" s="351" t="s">
        <v>27</v>
      </c>
      <c r="W47" s="352"/>
      <c r="X47" s="353"/>
      <c r="AB47"/>
      <c r="AC47"/>
      <c r="AD47"/>
      <c r="AE47"/>
      <c r="AF47"/>
      <c r="AG47"/>
      <c r="AH47"/>
      <c r="AI47"/>
      <c r="AJ47"/>
      <c r="AK47"/>
      <c r="AL47"/>
    </row>
    <row r="48" spans="2:38" ht="19.899999999999999" customHeight="1">
      <c r="B48" s="441"/>
      <c r="C48" s="443"/>
      <c r="D48" s="357"/>
      <c r="E48" s="357"/>
      <c r="F48" s="357"/>
      <c r="G48" s="357"/>
      <c r="H48" s="357"/>
      <c r="I48" s="357"/>
      <c r="J48" s="357"/>
      <c r="K48" s="390"/>
      <c r="L48" s="391"/>
      <c r="M48" s="391"/>
      <c r="N48" s="391"/>
      <c r="O48" s="391"/>
      <c r="P48" s="391"/>
      <c r="Q48" s="391"/>
      <c r="R48" s="391"/>
      <c r="S48" s="391"/>
      <c r="T48" s="391"/>
      <c r="U48" s="392"/>
      <c r="V48" s="354"/>
      <c r="W48" s="355"/>
      <c r="X48" s="356"/>
    </row>
    <row r="49" spans="2:34" ht="19.899999999999999" customHeight="1">
      <c r="B49" s="441"/>
      <c r="C49" s="443"/>
      <c r="D49" s="357"/>
      <c r="E49" s="357"/>
      <c r="F49" s="357"/>
      <c r="G49" s="357"/>
      <c r="H49" s="357"/>
      <c r="I49" s="357"/>
      <c r="J49" s="357"/>
      <c r="K49" s="393"/>
      <c r="L49" s="394"/>
      <c r="M49" s="394"/>
      <c r="N49" s="394"/>
      <c r="O49" s="394"/>
      <c r="P49" s="394"/>
      <c r="Q49" s="394"/>
      <c r="R49" s="394"/>
      <c r="S49" s="394"/>
      <c r="T49" s="394"/>
      <c r="U49" s="395"/>
      <c r="V49" s="354"/>
      <c r="W49" s="355"/>
      <c r="X49" s="356"/>
    </row>
    <row r="50" spans="2:34" ht="19.899999999999999" customHeight="1">
      <c r="B50" s="441"/>
      <c r="C50" s="443"/>
      <c r="D50" s="357"/>
      <c r="E50" s="357"/>
      <c r="F50" s="357"/>
      <c r="G50" s="357"/>
      <c r="H50" s="357"/>
      <c r="I50" s="357"/>
      <c r="J50" s="357"/>
      <c r="K50" s="396" t="s">
        <v>186</v>
      </c>
      <c r="L50" s="388"/>
      <c r="M50" s="388"/>
      <c r="N50" s="388"/>
      <c r="O50" s="388"/>
      <c r="P50" s="388"/>
      <c r="Q50" s="388"/>
      <c r="R50" s="388"/>
      <c r="S50" s="388"/>
      <c r="T50" s="388"/>
      <c r="U50" s="389"/>
      <c r="V50" s="351" t="s">
        <v>27</v>
      </c>
      <c r="W50" s="352"/>
      <c r="X50" s="353"/>
    </row>
    <row r="51" spans="2:34" ht="19.899999999999999" customHeight="1">
      <c r="B51" s="441"/>
      <c r="C51" s="443"/>
      <c r="D51" s="357"/>
      <c r="E51" s="357"/>
      <c r="F51" s="357"/>
      <c r="G51" s="357"/>
      <c r="H51" s="357"/>
      <c r="I51" s="357"/>
      <c r="J51" s="357"/>
      <c r="K51" s="390"/>
      <c r="L51" s="391"/>
      <c r="M51" s="391"/>
      <c r="N51" s="391"/>
      <c r="O51" s="391"/>
      <c r="P51" s="391"/>
      <c r="Q51" s="391"/>
      <c r="R51" s="391"/>
      <c r="S51" s="391"/>
      <c r="T51" s="391"/>
      <c r="U51" s="392"/>
      <c r="V51" s="354"/>
      <c r="W51" s="355"/>
      <c r="X51" s="356"/>
    </row>
    <row r="52" spans="2:34" ht="19.899999999999999" customHeight="1">
      <c r="B52" s="441"/>
      <c r="C52" s="443"/>
      <c r="D52" s="357"/>
      <c r="E52" s="357"/>
      <c r="F52" s="357"/>
      <c r="G52" s="357"/>
      <c r="H52" s="357"/>
      <c r="I52" s="357"/>
      <c r="J52" s="357"/>
      <c r="K52" s="393"/>
      <c r="L52" s="394"/>
      <c r="M52" s="394"/>
      <c r="N52" s="394"/>
      <c r="O52" s="394"/>
      <c r="P52" s="394"/>
      <c r="Q52" s="394"/>
      <c r="R52" s="394"/>
      <c r="S52" s="394"/>
      <c r="T52" s="394"/>
      <c r="U52" s="395"/>
      <c r="V52" s="354"/>
      <c r="W52" s="355"/>
      <c r="X52" s="356"/>
    </row>
    <row r="53" spans="2:34" ht="19.899999999999999" customHeight="1">
      <c r="B53" s="441"/>
      <c r="C53" s="443"/>
      <c r="D53" s="357"/>
      <c r="E53" s="357"/>
      <c r="F53" s="357"/>
      <c r="G53" s="357"/>
      <c r="H53" s="357"/>
      <c r="I53" s="357"/>
      <c r="J53" s="357"/>
      <c r="K53" s="396" t="s">
        <v>152</v>
      </c>
      <c r="L53" s="388"/>
      <c r="M53" s="388"/>
      <c r="N53" s="388"/>
      <c r="O53" s="388"/>
      <c r="P53" s="388"/>
      <c r="Q53" s="388"/>
      <c r="R53" s="388"/>
      <c r="S53" s="388"/>
      <c r="T53" s="388"/>
      <c r="U53" s="389"/>
      <c r="V53" s="351" t="s">
        <v>27</v>
      </c>
      <c r="W53" s="352"/>
      <c r="X53" s="353"/>
    </row>
    <row r="54" spans="2:34" ht="19.899999999999999" customHeight="1">
      <c r="B54" s="441"/>
      <c r="C54" s="443"/>
      <c r="D54" s="357"/>
      <c r="E54" s="357"/>
      <c r="F54" s="357"/>
      <c r="G54" s="357"/>
      <c r="H54" s="357"/>
      <c r="I54" s="357"/>
      <c r="J54" s="357"/>
      <c r="K54" s="390"/>
      <c r="L54" s="391"/>
      <c r="M54" s="391"/>
      <c r="N54" s="391"/>
      <c r="O54" s="391"/>
      <c r="P54" s="391"/>
      <c r="Q54" s="391"/>
      <c r="R54" s="391"/>
      <c r="S54" s="391"/>
      <c r="T54" s="391"/>
      <c r="U54" s="392"/>
      <c r="V54" s="354"/>
      <c r="W54" s="355"/>
      <c r="X54" s="356"/>
    </row>
    <row r="55" spans="2:34" ht="19.899999999999999" customHeight="1">
      <c r="B55" s="441"/>
      <c r="C55" s="443"/>
      <c r="D55" s="357"/>
      <c r="E55" s="357"/>
      <c r="F55" s="357"/>
      <c r="G55" s="357"/>
      <c r="H55" s="357"/>
      <c r="I55" s="357"/>
      <c r="J55" s="357"/>
      <c r="K55" s="393"/>
      <c r="L55" s="394"/>
      <c r="M55" s="394"/>
      <c r="N55" s="394"/>
      <c r="O55" s="394"/>
      <c r="P55" s="394"/>
      <c r="Q55" s="394"/>
      <c r="R55" s="394"/>
      <c r="S55" s="394"/>
      <c r="T55" s="394"/>
      <c r="U55" s="395"/>
      <c r="V55" s="369"/>
      <c r="W55" s="370"/>
      <c r="X55" s="371"/>
    </row>
    <row r="56" spans="2:34" ht="86.45" customHeight="1">
      <c r="B56" s="441"/>
      <c r="C56" s="397" t="s">
        <v>281</v>
      </c>
      <c r="D56" s="398"/>
      <c r="E56" s="398"/>
      <c r="F56" s="398"/>
      <c r="G56" s="398"/>
      <c r="H56" s="398"/>
      <c r="I56" s="398"/>
      <c r="J56" s="398"/>
      <c r="K56" s="399" t="s">
        <v>273</v>
      </c>
      <c r="L56" s="400"/>
      <c r="M56" s="400"/>
      <c r="N56" s="400"/>
      <c r="O56" s="400"/>
      <c r="P56" s="400"/>
      <c r="Q56" s="400"/>
      <c r="R56" s="400"/>
      <c r="S56" s="400"/>
      <c r="T56" s="400"/>
      <c r="U56" s="400"/>
      <c r="V56" s="400"/>
      <c r="W56" s="400"/>
      <c r="X56" s="401"/>
    </row>
    <row r="57" spans="2:34" ht="19.899999999999999" customHeight="1">
      <c r="B57" s="441"/>
      <c r="C57" s="402" t="s">
        <v>275</v>
      </c>
      <c r="D57" s="357"/>
      <c r="E57" s="357"/>
      <c r="F57" s="357"/>
      <c r="G57" s="357"/>
      <c r="H57" s="357"/>
      <c r="I57" s="357"/>
      <c r="J57" s="357"/>
      <c r="K57" s="403" t="s">
        <v>160</v>
      </c>
      <c r="L57" s="404"/>
      <c r="M57" s="404"/>
      <c r="N57" s="404"/>
      <c r="O57" s="404"/>
      <c r="P57" s="404"/>
      <c r="Q57" s="404"/>
      <c r="R57" s="404"/>
      <c r="S57" s="404"/>
      <c r="T57" s="404"/>
      <c r="U57" s="405"/>
      <c r="V57" s="412" t="s">
        <v>476</v>
      </c>
      <c r="W57" s="413"/>
      <c r="X57" s="414"/>
    </row>
    <row r="58" spans="2:34" ht="19.899999999999999" customHeight="1">
      <c r="B58" s="441"/>
      <c r="C58" s="402"/>
      <c r="D58" s="357"/>
      <c r="E58" s="357"/>
      <c r="F58" s="357"/>
      <c r="G58" s="357"/>
      <c r="H58" s="357"/>
      <c r="I58" s="357"/>
      <c r="J58" s="357"/>
      <c r="K58" s="406"/>
      <c r="L58" s="407"/>
      <c r="M58" s="407"/>
      <c r="N58" s="407"/>
      <c r="O58" s="407"/>
      <c r="P58" s="407"/>
      <c r="Q58" s="407"/>
      <c r="R58" s="407"/>
      <c r="S58" s="407"/>
      <c r="T58" s="407"/>
      <c r="U58" s="408"/>
      <c r="V58" s="415"/>
      <c r="W58" s="416"/>
      <c r="X58" s="417"/>
    </row>
    <row r="59" spans="2:34" ht="19.899999999999999" customHeight="1">
      <c r="B59" s="441"/>
      <c r="C59" s="402"/>
      <c r="D59" s="357"/>
      <c r="E59" s="357"/>
      <c r="F59" s="357"/>
      <c r="G59" s="357"/>
      <c r="H59" s="357"/>
      <c r="I59" s="357"/>
      <c r="J59" s="357"/>
      <c r="K59" s="406"/>
      <c r="L59" s="407"/>
      <c r="M59" s="407"/>
      <c r="N59" s="407"/>
      <c r="O59" s="407"/>
      <c r="P59" s="407"/>
      <c r="Q59" s="407"/>
      <c r="R59" s="407"/>
      <c r="S59" s="407"/>
      <c r="T59" s="407"/>
      <c r="U59" s="408"/>
      <c r="V59" s="415"/>
      <c r="W59" s="416"/>
      <c r="X59" s="417"/>
    </row>
    <row r="60" spans="2:34" ht="19.899999999999999" customHeight="1">
      <c r="B60" s="441"/>
      <c r="C60" s="402"/>
      <c r="D60" s="357"/>
      <c r="E60" s="357"/>
      <c r="F60" s="357"/>
      <c r="G60" s="357"/>
      <c r="H60" s="357"/>
      <c r="I60" s="357"/>
      <c r="J60" s="357"/>
      <c r="K60" s="406"/>
      <c r="L60" s="407"/>
      <c r="M60" s="407"/>
      <c r="N60" s="407"/>
      <c r="O60" s="407"/>
      <c r="P60" s="407"/>
      <c r="Q60" s="407"/>
      <c r="R60" s="407"/>
      <c r="S60" s="407"/>
      <c r="T60" s="407"/>
      <c r="U60" s="408"/>
      <c r="V60" s="415"/>
      <c r="W60" s="416"/>
      <c r="X60" s="417"/>
    </row>
    <row r="61" spans="2:34" ht="19.899999999999999" customHeight="1">
      <c r="B61" s="441"/>
      <c r="C61" s="402"/>
      <c r="D61" s="357"/>
      <c r="E61" s="357"/>
      <c r="F61" s="357"/>
      <c r="G61" s="357"/>
      <c r="H61" s="357"/>
      <c r="I61" s="357"/>
      <c r="J61" s="357"/>
      <c r="K61" s="409"/>
      <c r="L61" s="410"/>
      <c r="M61" s="410"/>
      <c r="N61" s="410"/>
      <c r="O61" s="410"/>
      <c r="P61" s="410"/>
      <c r="Q61" s="410"/>
      <c r="R61" s="410"/>
      <c r="S61" s="410"/>
      <c r="T61" s="410"/>
      <c r="U61" s="411"/>
      <c r="V61" s="418"/>
      <c r="W61" s="419"/>
      <c r="X61" s="420"/>
    </row>
    <row r="62" spans="2:34" ht="19.899999999999999" customHeight="1">
      <c r="B62" s="441"/>
      <c r="C62" s="402"/>
      <c r="D62" s="357"/>
      <c r="E62" s="357"/>
      <c r="F62" s="357"/>
      <c r="G62" s="357"/>
      <c r="H62" s="357"/>
      <c r="I62" s="357"/>
      <c r="J62" s="357"/>
      <c r="K62" s="421" t="s">
        <v>145</v>
      </c>
      <c r="L62" s="366"/>
      <c r="M62" s="366"/>
      <c r="N62" s="366"/>
      <c r="O62" s="366"/>
      <c r="P62" s="366"/>
      <c r="Q62" s="366"/>
      <c r="R62" s="366"/>
      <c r="S62" s="366"/>
      <c r="T62" s="366"/>
      <c r="U62" s="367"/>
      <c r="V62" s="412" t="s">
        <v>27</v>
      </c>
      <c r="W62" s="413"/>
      <c r="X62" s="414"/>
      <c r="AH62" s="26"/>
    </row>
    <row r="63" spans="2:34" ht="19.899999999999999" customHeight="1">
      <c r="B63" s="441"/>
      <c r="C63" s="402"/>
      <c r="D63" s="357"/>
      <c r="E63" s="357"/>
      <c r="F63" s="357"/>
      <c r="G63" s="357"/>
      <c r="H63" s="357"/>
      <c r="I63" s="357"/>
      <c r="J63" s="357"/>
      <c r="K63" s="358"/>
      <c r="L63" s="359"/>
      <c r="M63" s="359"/>
      <c r="N63" s="359"/>
      <c r="O63" s="359"/>
      <c r="P63" s="359"/>
      <c r="Q63" s="359"/>
      <c r="R63" s="359"/>
      <c r="S63" s="359"/>
      <c r="T63" s="359"/>
      <c r="U63" s="360"/>
      <c r="V63" s="415"/>
      <c r="W63" s="416"/>
      <c r="X63" s="417"/>
      <c r="AH63" s="26"/>
    </row>
    <row r="64" spans="2:34" ht="19.899999999999999" customHeight="1">
      <c r="B64" s="441"/>
      <c r="C64" s="402"/>
      <c r="D64" s="357"/>
      <c r="E64" s="357"/>
      <c r="F64" s="357"/>
      <c r="G64" s="357"/>
      <c r="H64" s="357"/>
      <c r="I64" s="357"/>
      <c r="J64" s="357"/>
      <c r="K64" s="361"/>
      <c r="L64" s="362"/>
      <c r="M64" s="362"/>
      <c r="N64" s="362"/>
      <c r="O64" s="362"/>
      <c r="P64" s="362"/>
      <c r="Q64" s="362"/>
      <c r="R64" s="362"/>
      <c r="S64" s="362"/>
      <c r="T64" s="362"/>
      <c r="U64" s="363"/>
      <c r="V64" s="418"/>
      <c r="W64" s="419"/>
      <c r="X64" s="420"/>
      <c r="AH64" s="26"/>
    </row>
    <row r="65" spans="2:38" ht="19.899999999999999" customHeight="1">
      <c r="B65" s="441"/>
      <c r="C65" s="402"/>
      <c r="D65" s="357"/>
      <c r="E65" s="357"/>
      <c r="F65" s="357"/>
      <c r="G65" s="357"/>
      <c r="H65" s="357"/>
      <c r="I65" s="357"/>
      <c r="J65" s="357"/>
      <c r="K65" s="382" t="s">
        <v>136</v>
      </c>
      <c r="L65" s="374"/>
      <c r="M65" s="374"/>
      <c r="N65" s="374"/>
      <c r="O65" s="374"/>
      <c r="P65" s="374"/>
      <c r="Q65" s="374"/>
      <c r="R65" s="374"/>
      <c r="S65" s="374"/>
      <c r="T65" s="374"/>
      <c r="U65" s="375"/>
      <c r="V65" s="412" t="s">
        <v>27</v>
      </c>
      <c r="W65" s="413"/>
      <c r="X65" s="414"/>
    </row>
    <row r="66" spans="2:38" ht="19.899999999999999" customHeight="1">
      <c r="B66" s="441"/>
      <c r="C66" s="402"/>
      <c r="D66" s="357"/>
      <c r="E66" s="357"/>
      <c r="F66" s="357"/>
      <c r="G66" s="357"/>
      <c r="H66" s="357"/>
      <c r="I66" s="357"/>
      <c r="J66" s="357"/>
      <c r="K66" s="376"/>
      <c r="L66" s="377"/>
      <c r="M66" s="377"/>
      <c r="N66" s="377"/>
      <c r="O66" s="377"/>
      <c r="P66" s="377"/>
      <c r="Q66" s="377"/>
      <c r="R66" s="377"/>
      <c r="S66" s="377"/>
      <c r="T66" s="377"/>
      <c r="U66" s="378"/>
      <c r="V66" s="415"/>
      <c r="W66" s="416"/>
      <c r="X66" s="417"/>
    </row>
    <row r="67" spans="2:38" ht="19.899999999999999" customHeight="1">
      <c r="B67" s="441"/>
      <c r="C67" s="402"/>
      <c r="D67" s="357"/>
      <c r="E67" s="357"/>
      <c r="F67" s="357"/>
      <c r="G67" s="357"/>
      <c r="H67" s="357"/>
      <c r="I67" s="357"/>
      <c r="J67" s="357"/>
      <c r="K67" s="379"/>
      <c r="L67" s="380"/>
      <c r="M67" s="380"/>
      <c r="N67" s="380"/>
      <c r="O67" s="380"/>
      <c r="P67" s="380"/>
      <c r="Q67" s="380"/>
      <c r="R67" s="380"/>
      <c r="S67" s="380"/>
      <c r="T67" s="380"/>
      <c r="U67" s="381"/>
      <c r="V67" s="418"/>
      <c r="W67" s="419"/>
      <c r="X67" s="420"/>
    </row>
    <row r="68" spans="2:38" ht="19.899999999999999" customHeight="1">
      <c r="B68" s="441"/>
      <c r="C68" s="402"/>
      <c r="D68" s="357"/>
      <c r="E68" s="357"/>
      <c r="F68" s="357"/>
      <c r="G68" s="357"/>
      <c r="H68" s="357"/>
      <c r="I68" s="357"/>
      <c r="J68" s="357"/>
      <c r="K68" s="373" t="s">
        <v>158</v>
      </c>
      <c r="L68" s="422"/>
      <c r="M68" s="422"/>
      <c r="N68" s="422"/>
      <c r="O68" s="422"/>
      <c r="P68" s="422"/>
      <c r="Q68" s="422"/>
      <c r="R68" s="422"/>
      <c r="S68" s="422"/>
      <c r="T68" s="422"/>
      <c r="U68" s="423"/>
      <c r="V68" s="412" t="s">
        <v>192</v>
      </c>
      <c r="W68" s="413"/>
      <c r="X68" s="414"/>
      <c r="AA68" s="34"/>
    </row>
    <row r="69" spans="2:38" ht="19.899999999999999" customHeight="1">
      <c r="B69" s="441"/>
      <c r="C69" s="402"/>
      <c r="D69" s="357"/>
      <c r="E69" s="357"/>
      <c r="F69" s="357"/>
      <c r="G69" s="357"/>
      <c r="H69" s="357"/>
      <c r="I69" s="357"/>
      <c r="J69" s="357"/>
      <c r="K69" s="424"/>
      <c r="L69" s="425"/>
      <c r="M69" s="425"/>
      <c r="N69" s="425"/>
      <c r="O69" s="425"/>
      <c r="P69" s="425"/>
      <c r="Q69" s="425"/>
      <c r="R69" s="425"/>
      <c r="S69" s="425"/>
      <c r="T69" s="425"/>
      <c r="U69" s="426"/>
      <c r="V69" s="415"/>
      <c r="W69" s="416"/>
      <c r="X69" s="417"/>
    </row>
    <row r="70" spans="2:38" ht="19.899999999999999" customHeight="1">
      <c r="B70" s="441"/>
      <c r="C70" s="402"/>
      <c r="D70" s="357"/>
      <c r="E70" s="357"/>
      <c r="F70" s="357"/>
      <c r="G70" s="357"/>
      <c r="H70" s="357"/>
      <c r="I70" s="357"/>
      <c r="J70" s="357"/>
      <c r="K70" s="427"/>
      <c r="L70" s="428"/>
      <c r="M70" s="428"/>
      <c r="N70" s="428"/>
      <c r="O70" s="428"/>
      <c r="P70" s="428"/>
      <c r="Q70" s="428"/>
      <c r="R70" s="428"/>
      <c r="S70" s="428"/>
      <c r="T70" s="428"/>
      <c r="U70" s="429"/>
      <c r="V70" s="418"/>
      <c r="W70" s="419"/>
      <c r="X70" s="420"/>
    </row>
    <row r="71" spans="2:38" ht="46.9" customHeight="1">
      <c r="B71" s="441"/>
      <c r="C71" s="402"/>
      <c r="D71" s="357"/>
      <c r="E71" s="357"/>
      <c r="F71" s="357"/>
      <c r="G71" s="357"/>
      <c r="H71" s="357"/>
      <c r="I71" s="357"/>
      <c r="J71" s="357"/>
      <c r="K71" s="435" t="s">
        <v>392</v>
      </c>
      <c r="L71" s="436"/>
      <c r="M71" s="436"/>
      <c r="N71" s="436"/>
      <c r="O71" s="436"/>
      <c r="P71" s="436"/>
      <c r="Q71" s="436"/>
      <c r="R71" s="436"/>
      <c r="S71" s="436"/>
      <c r="T71" s="436"/>
      <c r="U71" s="437"/>
      <c r="V71" s="430" t="s">
        <v>27</v>
      </c>
      <c r="W71" s="431"/>
      <c r="X71" s="432"/>
    </row>
    <row r="72" spans="2:38" ht="19.5" customHeight="1">
      <c r="B72" s="441"/>
      <c r="C72" s="402"/>
      <c r="D72" s="357"/>
      <c r="E72" s="357"/>
      <c r="F72" s="357"/>
      <c r="G72" s="357"/>
      <c r="H72" s="357"/>
      <c r="I72" s="357"/>
      <c r="J72" s="357"/>
      <c r="K72" s="373" t="s">
        <v>153</v>
      </c>
      <c r="L72" s="422"/>
      <c r="M72" s="422"/>
      <c r="N72" s="422"/>
      <c r="O72" s="422"/>
      <c r="P72" s="422"/>
      <c r="Q72" s="422"/>
      <c r="R72" s="422"/>
      <c r="S72" s="422"/>
      <c r="T72" s="422"/>
      <c r="U72" s="423"/>
      <c r="V72" s="412" t="s">
        <v>27</v>
      </c>
      <c r="W72" s="413"/>
      <c r="X72" s="414"/>
      <c r="AE72" s="26"/>
      <c r="AJ72" s="27"/>
      <c r="AL72" s="26"/>
    </row>
    <row r="73" spans="2:38" ht="19.149999999999999" customHeight="1">
      <c r="B73" s="441"/>
      <c r="C73" s="402"/>
      <c r="D73" s="357"/>
      <c r="E73" s="357"/>
      <c r="F73" s="357"/>
      <c r="G73" s="357"/>
      <c r="H73" s="357"/>
      <c r="I73" s="357"/>
      <c r="J73" s="357"/>
      <c r="K73" s="424"/>
      <c r="L73" s="425"/>
      <c r="M73" s="425"/>
      <c r="N73" s="425"/>
      <c r="O73" s="425"/>
      <c r="P73" s="425"/>
      <c r="Q73" s="425"/>
      <c r="R73" s="425"/>
      <c r="S73" s="425"/>
      <c r="T73" s="425"/>
      <c r="U73" s="426"/>
      <c r="V73" s="415"/>
      <c r="W73" s="416"/>
      <c r="X73" s="417"/>
      <c r="AE73" s="26"/>
    </row>
    <row r="74" spans="2:38" ht="19.5" customHeight="1">
      <c r="B74" s="441"/>
      <c r="C74" s="402"/>
      <c r="D74" s="357"/>
      <c r="E74" s="357"/>
      <c r="F74" s="357"/>
      <c r="G74" s="357"/>
      <c r="H74" s="357"/>
      <c r="I74" s="357"/>
      <c r="J74" s="357"/>
      <c r="K74" s="427"/>
      <c r="L74" s="428"/>
      <c r="M74" s="428"/>
      <c r="N74" s="428"/>
      <c r="O74" s="428"/>
      <c r="P74" s="428"/>
      <c r="Q74" s="428"/>
      <c r="R74" s="428"/>
      <c r="S74" s="428"/>
      <c r="T74" s="428"/>
      <c r="U74" s="429"/>
      <c r="V74" s="418"/>
      <c r="W74" s="419"/>
      <c r="X74" s="420"/>
      <c r="AE74" s="26"/>
    </row>
    <row r="75" spans="2:38" ht="19.899999999999999" customHeight="1">
      <c r="B75" s="441"/>
      <c r="C75" s="402" t="s">
        <v>393</v>
      </c>
      <c r="D75" s="364"/>
      <c r="E75" s="364"/>
      <c r="F75" s="364"/>
      <c r="G75" s="364"/>
      <c r="H75" s="364"/>
      <c r="I75" s="364"/>
      <c r="J75" s="364"/>
      <c r="K75" s="373" t="s">
        <v>394</v>
      </c>
      <c r="L75" s="422"/>
      <c r="M75" s="422"/>
      <c r="N75" s="422"/>
      <c r="O75" s="422"/>
      <c r="P75" s="422"/>
      <c r="Q75" s="422"/>
      <c r="R75" s="422"/>
      <c r="S75" s="422"/>
      <c r="T75" s="422"/>
      <c r="U75" s="423"/>
      <c r="V75" s="412" t="s">
        <v>27</v>
      </c>
      <c r="W75" s="413"/>
      <c r="X75" s="414"/>
      <c r="AD75" s="26"/>
      <c r="AE75" s="26"/>
    </row>
    <row r="76" spans="2:38" ht="19.899999999999999" customHeight="1">
      <c r="B76" s="441"/>
      <c r="C76" s="438"/>
      <c r="D76" s="364"/>
      <c r="E76" s="364"/>
      <c r="F76" s="364"/>
      <c r="G76" s="364"/>
      <c r="H76" s="364"/>
      <c r="I76" s="364"/>
      <c r="J76" s="364"/>
      <c r="K76" s="424"/>
      <c r="L76" s="425"/>
      <c r="M76" s="425"/>
      <c r="N76" s="425"/>
      <c r="O76" s="425"/>
      <c r="P76" s="425"/>
      <c r="Q76" s="425"/>
      <c r="R76" s="425"/>
      <c r="S76" s="425"/>
      <c r="T76" s="425"/>
      <c r="U76" s="426"/>
      <c r="V76" s="415"/>
      <c r="W76" s="416"/>
      <c r="X76" s="417"/>
      <c r="AE76" s="26"/>
    </row>
    <row r="77" spans="2:38" ht="19.899999999999999" customHeight="1">
      <c r="B77" s="441"/>
      <c r="C77" s="438"/>
      <c r="D77" s="364"/>
      <c r="E77" s="364"/>
      <c r="F77" s="364"/>
      <c r="G77" s="364"/>
      <c r="H77" s="364"/>
      <c r="I77" s="364"/>
      <c r="J77" s="364"/>
      <c r="K77" s="427"/>
      <c r="L77" s="428"/>
      <c r="M77" s="428"/>
      <c r="N77" s="428"/>
      <c r="O77" s="428"/>
      <c r="P77" s="428"/>
      <c r="Q77" s="428"/>
      <c r="R77" s="428"/>
      <c r="S77" s="428"/>
      <c r="T77" s="428"/>
      <c r="U77" s="429"/>
      <c r="V77" s="415"/>
      <c r="W77" s="416"/>
      <c r="X77" s="417"/>
    </row>
    <row r="78" spans="2:38" ht="19.899999999999999" customHeight="1">
      <c r="B78" s="441"/>
      <c r="C78" s="438" t="s">
        <v>395</v>
      </c>
      <c r="D78" s="364"/>
      <c r="E78" s="364"/>
      <c r="F78" s="364"/>
      <c r="G78" s="364"/>
      <c r="H78" s="364"/>
      <c r="I78" s="364"/>
      <c r="J78" s="364"/>
      <c r="K78" s="421" t="s">
        <v>154</v>
      </c>
      <c r="L78" s="366"/>
      <c r="M78" s="366"/>
      <c r="N78" s="366"/>
      <c r="O78" s="366"/>
      <c r="P78" s="366"/>
      <c r="Q78" s="366"/>
      <c r="R78" s="366"/>
      <c r="S78" s="366"/>
      <c r="T78" s="366"/>
      <c r="U78" s="366"/>
      <c r="V78" s="366"/>
      <c r="W78" s="366"/>
      <c r="X78" s="367"/>
    </row>
    <row r="79" spans="2:38" ht="19.899999999999999" customHeight="1">
      <c r="B79" s="441"/>
      <c r="C79" s="438"/>
      <c r="D79" s="364"/>
      <c r="E79" s="364"/>
      <c r="F79" s="364"/>
      <c r="G79" s="364"/>
      <c r="H79" s="364"/>
      <c r="I79" s="364"/>
      <c r="J79" s="364"/>
      <c r="K79" s="358"/>
      <c r="L79" s="359"/>
      <c r="M79" s="359"/>
      <c r="N79" s="359"/>
      <c r="O79" s="359"/>
      <c r="P79" s="359"/>
      <c r="Q79" s="359"/>
      <c r="R79" s="359"/>
      <c r="S79" s="359"/>
      <c r="T79" s="359"/>
      <c r="U79" s="359"/>
      <c r="V79" s="359"/>
      <c r="W79" s="359"/>
      <c r="X79" s="360"/>
    </row>
    <row r="80" spans="2:38" ht="19.899999999999999" customHeight="1">
      <c r="B80" s="441"/>
      <c r="C80" s="438"/>
      <c r="D80" s="364"/>
      <c r="E80" s="364"/>
      <c r="F80" s="364"/>
      <c r="G80" s="364"/>
      <c r="H80" s="364"/>
      <c r="I80" s="364"/>
      <c r="J80" s="364"/>
      <c r="K80" s="361"/>
      <c r="L80" s="362"/>
      <c r="M80" s="362"/>
      <c r="N80" s="362"/>
      <c r="O80" s="362"/>
      <c r="P80" s="362"/>
      <c r="Q80" s="362"/>
      <c r="R80" s="362"/>
      <c r="S80" s="362"/>
      <c r="T80" s="362"/>
      <c r="U80" s="362"/>
      <c r="V80" s="362"/>
      <c r="W80" s="362"/>
      <c r="X80" s="363"/>
    </row>
    <row r="81" spans="2:28" ht="66.599999999999994" customHeight="1">
      <c r="B81" s="441"/>
      <c r="C81" s="438" t="s">
        <v>277</v>
      </c>
      <c r="D81" s="364"/>
      <c r="E81" s="364"/>
      <c r="F81" s="364"/>
      <c r="G81" s="364"/>
      <c r="H81" s="364"/>
      <c r="I81" s="364"/>
      <c r="J81" s="364"/>
      <c r="K81" s="444" t="s">
        <v>276</v>
      </c>
      <c r="L81" s="457"/>
      <c r="M81" s="457"/>
      <c r="N81" s="457"/>
      <c r="O81" s="457"/>
      <c r="P81" s="457"/>
      <c r="Q81" s="457"/>
      <c r="R81" s="457"/>
      <c r="S81" s="457"/>
      <c r="T81" s="457"/>
      <c r="U81" s="457"/>
      <c r="V81" s="430" t="s">
        <v>27</v>
      </c>
      <c r="W81" s="431"/>
      <c r="X81" s="432"/>
    </row>
    <row r="82" spans="2:28" ht="19.899999999999999" customHeight="1">
      <c r="B82" s="441"/>
      <c r="C82" s="433" t="s">
        <v>135</v>
      </c>
      <c r="D82" s="434"/>
      <c r="E82" s="434"/>
      <c r="F82" s="434"/>
      <c r="G82" s="434"/>
      <c r="H82" s="434"/>
      <c r="I82" s="434"/>
      <c r="J82" s="434"/>
      <c r="K82" s="382" t="s">
        <v>157</v>
      </c>
      <c r="L82" s="366"/>
      <c r="M82" s="366"/>
      <c r="N82" s="366"/>
      <c r="O82" s="366"/>
      <c r="P82" s="366"/>
      <c r="Q82" s="366"/>
      <c r="R82" s="366"/>
      <c r="S82" s="366"/>
      <c r="T82" s="366"/>
      <c r="U82" s="367"/>
      <c r="V82" s="412" t="s">
        <v>27</v>
      </c>
      <c r="W82" s="413"/>
      <c r="X82" s="414"/>
    </row>
    <row r="83" spans="2:28" ht="19.899999999999999" customHeight="1">
      <c r="B83" s="441"/>
      <c r="C83" s="433"/>
      <c r="D83" s="434"/>
      <c r="E83" s="434"/>
      <c r="F83" s="434"/>
      <c r="G83" s="434"/>
      <c r="H83" s="434"/>
      <c r="I83" s="434"/>
      <c r="J83" s="434"/>
      <c r="K83" s="376"/>
      <c r="L83" s="359"/>
      <c r="M83" s="359"/>
      <c r="N83" s="359"/>
      <c r="O83" s="359"/>
      <c r="P83" s="359"/>
      <c r="Q83" s="359"/>
      <c r="R83" s="359"/>
      <c r="S83" s="359"/>
      <c r="T83" s="359"/>
      <c r="U83" s="360"/>
      <c r="V83" s="415"/>
      <c r="W83" s="416"/>
      <c r="X83" s="417"/>
    </row>
    <row r="84" spans="2:28" ht="19.899999999999999" customHeight="1" thickBot="1">
      <c r="B84" s="442"/>
      <c r="C84" s="433"/>
      <c r="D84" s="434"/>
      <c r="E84" s="434"/>
      <c r="F84" s="434"/>
      <c r="G84" s="434"/>
      <c r="H84" s="434"/>
      <c r="I84" s="434"/>
      <c r="J84" s="434"/>
      <c r="K84" s="361"/>
      <c r="L84" s="362"/>
      <c r="M84" s="362"/>
      <c r="N84" s="362"/>
      <c r="O84" s="362"/>
      <c r="P84" s="362"/>
      <c r="Q84" s="362"/>
      <c r="R84" s="362"/>
      <c r="S84" s="362"/>
      <c r="T84" s="362"/>
      <c r="U84" s="363"/>
      <c r="V84" s="415"/>
      <c r="W84" s="416"/>
      <c r="X84" s="417"/>
    </row>
    <row r="85" spans="2:28" ht="25.15" customHeight="1" thickTop="1">
      <c r="B85" s="450" t="s">
        <v>412</v>
      </c>
      <c r="C85" s="451"/>
      <c r="D85" s="451"/>
      <c r="E85" s="451"/>
      <c r="F85" s="451"/>
      <c r="G85" s="451"/>
      <c r="H85" s="451"/>
      <c r="I85" s="451"/>
      <c r="J85" s="452"/>
      <c r="K85" s="373" t="s">
        <v>155</v>
      </c>
      <c r="L85" s="422"/>
      <c r="M85" s="422"/>
      <c r="N85" s="422"/>
      <c r="O85" s="422"/>
      <c r="P85" s="422"/>
      <c r="Q85" s="422"/>
      <c r="R85" s="422"/>
      <c r="S85" s="422"/>
      <c r="T85" s="422"/>
      <c r="U85" s="423"/>
      <c r="V85" s="412" t="s">
        <v>27</v>
      </c>
      <c r="W85" s="413"/>
      <c r="X85" s="414"/>
    </row>
    <row r="86" spans="2:28" ht="25.15" customHeight="1">
      <c r="B86" s="450"/>
      <c r="C86" s="451"/>
      <c r="D86" s="451"/>
      <c r="E86" s="451"/>
      <c r="F86" s="451"/>
      <c r="G86" s="451"/>
      <c r="H86" s="451"/>
      <c r="I86" s="451"/>
      <c r="J86" s="452"/>
      <c r="K86" s="424"/>
      <c r="L86" s="453"/>
      <c r="M86" s="453"/>
      <c r="N86" s="453"/>
      <c r="O86" s="453"/>
      <c r="P86" s="453"/>
      <c r="Q86" s="453"/>
      <c r="R86" s="453"/>
      <c r="S86" s="453"/>
      <c r="T86" s="453"/>
      <c r="U86" s="426"/>
      <c r="V86" s="415"/>
      <c r="W86" s="416"/>
      <c r="X86" s="417"/>
    </row>
    <row r="87" spans="2:28" ht="25.15" customHeight="1">
      <c r="B87" s="450"/>
      <c r="C87" s="451"/>
      <c r="D87" s="451"/>
      <c r="E87" s="451"/>
      <c r="F87" s="451"/>
      <c r="G87" s="451"/>
      <c r="H87" s="451"/>
      <c r="I87" s="451"/>
      <c r="J87" s="452"/>
      <c r="K87" s="424"/>
      <c r="L87" s="453"/>
      <c r="M87" s="453"/>
      <c r="N87" s="453"/>
      <c r="O87" s="453"/>
      <c r="P87" s="453"/>
      <c r="Q87" s="453"/>
      <c r="R87" s="453"/>
      <c r="S87" s="453"/>
      <c r="T87" s="453"/>
      <c r="U87" s="426"/>
      <c r="V87" s="415"/>
      <c r="W87" s="416"/>
      <c r="X87" s="417"/>
    </row>
    <row r="88" spans="2:28" ht="19.899999999999999" customHeight="1">
      <c r="B88" s="454" t="s">
        <v>413</v>
      </c>
      <c r="C88" s="455"/>
      <c r="D88" s="455"/>
      <c r="E88" s="455"/>
      <c r="F88" s="455"/>
      <c r="G88" s="455"/>
      <c r="H88" s="455"/>
      <c r="I88" s="455"/>
      <c r="J88" s="456"/>
      <c r="K88" s="373" t="s">
        <v>156</v>
      </c>
      <c r="L88" s="366"/>
      <c r="M88" s="366"/>
      <c r="N88" s="366"/>
      <c r="O88" s="366"/>
      <c r="P88" s="366"/>
      <c r="Q88" s="366"/>
      <c r="R88" s="366"/>
      <c r="S88" s="366"/>
      <c r="T88" s="366"/>
      <c r="U88" s="367"/>
      <c r="V88" s="412" t="s">
        <v>27</v>
      </c>
      <c r="W88" s="413"/>
      <c r="X88" s="414"/>
    </row>
    <row r="89" spans="2:28" ht="19.899999999999999" customHeight="1">
      <c r="B89" s="454"/>
      <c r="C89" s="455"/>
      <c r="D89" s="455"/>
      <c r="E89" s="455"/>
      <c r="F89" s="455"/>
      <c r="G89" s="455"/>
      <c r="H89" s="455"/>
      <c r="I89" s="455"/>
      <c r="J89" s="456"/>
      <c r="K89" s="376"/>
      <c r="L89" s="359"/>
      <c r="M89" s="359"/>
      <c r="N89" s="359"/>
      <c r="O89" s="359"/>
      <c r="P89" s="359"/>
      <c r="Q89" s="359"/>
      <c r="R89" s="359"/>
      <c r="S89" s="359"/>
      <c r="T89" s="359"/>
      <c r="U89" s="360"/>
      <c r="V89" s="415"/>
      <c r="W89" s="416"/>
      <c r="X89" s="417"/>
    </row>
    <row r="90" spans="2:28" ht="19.899999999999999" customHeight="1">
      <c r="B90" s="454"/>
      <c r="C90" s="455"/>
      <c r="D90" s="455"/>
      <c r="E90" s="455"/>
      <c r="F90" s="455"/>
      <c r="G90" s="455"/>
      <c r="H90" s="455"/>
      <c r="I90" s="455"/>
      <c r="J90" s="456"/>
      <c r="K90" s="361"/>
      <c r="L90" s="362"/>
      <c r="M90" s="362"/>
      <c r="N90" s="362"/>
      <c r="O90" s="362"/>
      <c r="P90" s="362"/>
      <c r="Q90" s="362"/>
      <c r="R90" s="362"/>
      <c r="S90" s="362"/>
      <c r="T90" s="362"/>
      <c r="U90" s="363"/>
      <c r="V90" s="418"/>
      <c r="W90" s="419"/>
      <c r="X90" s="420"/>
      <c r="AB90" s="1"/>
    </row>
    <row r="91" spans="2:28" ht="18.600000000000001" customHeight="1"/>
    <row r="92" spans="2:28" ht="65.45" customHeight="1">
      <c r="B92" s="439" t="s">
        <v>414</v>
      </c>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row>
    <row r="93" spans="2:28" ht="65.45" customHeight="1">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row>
  </sheetData>
  <sheetProtection algorithmName="SHA-512" hashValue="7G1UFx+oFVGauZOZr+ELGUFShylZlNr+XdUUHLSMTyhlHQssi3WIrIIDEygmbI/1EHn3d5z9Y2Y/Oc5wxqpF3A==" saltValue="x1UMtoOIIsmz8fXR4pfAGA==" spinCount="100000" sheet="1" objects="1" scenarios="1" selectLockedCells="1"/>
  <mergeCells count="80">
    <mergeCell ref="B92:AA93"/>
    <mergeCell ref="B19:B84"/>
    <mergeCell ref="C19:C55"/>
    <mergeCell ref="D19:J19"/>
    <mergeCell ref="K19:U19"/>
    <mergeCell ref="V19:X19"/>
    <mergeCell ref="B85:J87"/>
    <mergeCell ref="K85:U87"/>
    <mergeCell ref="V85:X87"/>
    <mergeCell ref="B88:J90"/>
    <mergeCell ref="K88:U90"/>
    <mergeCell ref="V88:X90"/>
    <mergeCell ref="C78:J80"/>
    <mergeCell ref="K78:X80"/>
    <mergeCell ref="C81:J81"/>
    <mergeCell ref="K81:U81"/>
    <mergeCell ref="V81:X81"/>
    <mergeCell ref="C82:J84"/>
    <mergeCell ref="K82:U84"/>
    <mergeCell ref="V82:X84"/>
    <mergeCell ref="V68:X70"/>
    <mergeCell ref="K71:U71"/>
    <mergeCell ref="V71:X71"/>
    <mergeCell ref="K72:U74"/>
    <mergeCell ref="V72:X74"/>
    <mergeCell ref="C75:J77"/>
    <mergeCell ref="K75:U77"/>
    <mergeCell ref="V75:X77"/>
    <mergeCell ref="C56:J56"/>
    <mergeCell ref="K56:X56"/>
    <mergeCell ref="C57:J74"/>
    <mergeCell ref="K57:U61"/>
    <mergeCell ref="V57:X61"/>
    <mergeCell ref="K62:U64"/>
    <mergeCell ref="V62:X64"/>
    <mergeCell ref="K65:U67"/>
    <mergeCell ref="V65:X67"/>
    <mergeCell ref="K68:U70"/>
    <mergeCell ref="D47:J55"/>
    <mergeCell ref="K47:U49"/>
    <mergeCell ref="V47:X49"/>
    <mergeCell ref="K50:U52"/>
    <mergeCell ref="V50:X52"/>
    <mergeCell ref="K53:U55"/>
    <mergeCell ref="V53:X55"/>
    <mergeCell ref="D43:J46"/>
    <mergeCell ref="K43:U46"/>
    <mergeCell ref="V43:X46"/>
    <mergeCell ref="D32:J34"/>
    <mergeCell ref="K32:U34"/>
    <mergeCell ref="V32:X34"/>
    <mergeCell ref="D35:J40"/>
    <mergeCell ref="K35:U37"/>
    <mergeCell ref="V35:X37"/>
    <mergeCell ref="K38:U40"/>
    <mergeCell ref="V38:X40"/>
    <mergeCell ref="D41:J42"/>
    <mergeCell ref="K41:U42"/>
    <mergeCell ref="V41:X42"/>
    <mergeCell ref="K23:U25"/>
    <mergeCell ref="V23:X25"/>
    <mergeCell ref="K26:U28"/>
    <mergeCell ref="V26:X28"/>
    <mergeCell ref="D29:J31"/>
    <mergeCell ref="K29:U31"/>
    <mergeCell ref="V29:X31"/>
    <mergeCell ref="D23:J28"/>
    <mergeCell ref="B14:AA15"/>
    <mergeCell ref="B17:J18"/>
    <mergeCell ref="K17:U18"/>
    <mergeCell ref="V17:X18"/>
    <mergeCell ref="D20:J22"/>
    <mergeCell ref="K20:U22"/>
    <mergeCell ref="V20:X22"/>
    <mergeCell ref="D10:AA11"/>
    <mergeCell ref="P2:AA5"/>
    <mergeCell ref="D3:L5"/>
    <mergeCell ref="K7:M8"/>
    <mergeCell ref="N7:T8"/>
    <mergeCell ref="U7:AA8"/>
  </mergeCells>
  <phoneticPr fontId="1"/>
  <dataValidations count="1">
    <dataValidation type="list" allowBlank="1" showInputMessage="1" showErrorMessage="1" sqref="V32 V35 V29 V38 V82:X90 V57:V77 W57:X70 W72:X77 V81 V41 V43:X55 V19:X28" xr:uid="{5F54C8CF-4889-4F8E-941A-B05572A1933F}">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0000"/>
    <pageSetUpPr fitToPage="1"/>
  </sheetPr>
  <dimension ref="A1:CT269"/>
  <sheetViews>
    <sheetView view="pageBreakPreview" zoomScaleNormal="100" zoomScaleSheetLayoutView="100" workbookViewId="0">
      <selection activeCell="M5" sqref="M5:O5"/>
    </sheetView>
  </sheetViews>
  <sheetFormatPr defaultColWidth="1.875" defaultRowHeight="12.75" customHeight="1"/>
  <cols>
    <col min="1" max="2" width="1.875" style="102"/>
    <col min="3" max="3" width="2" style="102" customWidth="1"/>
    <col min="4" max="19" width="1.875" style="102"/>
    <col min="20" max="21" width="2.125" style="102" customWidth="1"/>
    <col min="22" max="38" width="1.875" style="102"/>
    <col min="39" max="39" width="2.875" style="102" customWidth="1"/>
    <col min="40" max="40" width="1.875" style="102"/>
    <col min="41" max="41" width="1.875" style="102" customWidth="1"/>
    <col min="42" max="44" width="1.875" style="102"/>
    <col min="45" max="45" width="2.875" style="102" customWidth="1"/>
    <col min="46" max="46" width="1.875" style="102"/>
    <col min="47" max="47" width="1.875" style="102" customWidth="1"/>
    <col min="48" max="48" width="2.5" style="102" customWidth="1"/>
    <col min="49" max="49" width="10.5" style="102" customWidth="1"/>
    <col min="50" max="51" width="7.875" style="100" customWidth="1"/>
    <col min="52" max="52" width="1.5" style="100" customWidth="1"/>
    <col min="53" max="53" width="1.625" style="100" customWidth="1"/>
    <col min="54" max="54" width="10.625" style="100" customWidth="1"/>
    <col min="55" max="55" width="8.5" style="100" customWidth="1"/>
    <col min="56" max="56" width="1.875" style="100" customWidth="1"/>
    <col min="57" max="60" width="1.875" style="100"/>
    <col min="61" max="63" width="1.875" style="100" customWidth="1"/>
    <col min="64" max="98" width="1.875" style="100"/>
    <col min="99" max="16384" width="1.875" style="102"/>
  </cols>
  <sheetData>
    <row r="1" spans="1:54" ht="7.15" customHeight="1">
      <c r="A1" s="100"/>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row>
    <row r="2" spans="1:54" ht="36" customHeight="1">
      <c r="A2" s="100"/>
      <c r="B2" s="100"/>
      <c r="C2" s="555" t="s">
        <v>435</v>
      </c>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100"/>
      <c r="BB2" s="218">
        <f>IF(J11="",0,BB3)</f>
        <v>0</v>
      </c>
    </row>
    <row r="3" spans="1:54" ht="22.15" customHeight="1">
      <c r="A3" s="100"/>
      <c r="B3" s="100"/>
      <c r="C3" s="117"/>
      <c r="D3" s="561" t="s">
        <v>431</v>
      </c>
      <c r="E3" s="561"/>
      <c r="F3" s="561"/>
      <c r="G3" s="561"/>
      <c r="H3" s="561"/>
      <c r="I3" s="561"/>
      <c r="J3" s="561"/>
      <c r="K3" s="561"/>
      <c r="L3" s="561"/>
      <c r="M3" s="561"/>
      <c r="N3" s="561"/>
      <c r="O3" s="562" t="str">
        <f>IF(BB2&gt;0,"有","無")</f>
        <v>無</v>
      </c>
      <c r="P3" s="562"/>
      <c r="Q3" s="117"/>
      <c r="R3" s="117"/>
      <c r="S3" s="117"/>
      <c r="T3" s="117"/>
      <c r="U3" s="117"/>
      <c r="V3" s="117"/>
      <c r="W3" s="117"/>
      <c r="X3" s="117"/>
      <c r="Y3" s="117"/>
      <c r="Z3" s="117"/>
      <c r="AA3" s="557" t="s">
        <v>25</v>
      </c>
      <c r="AB3" s="557"/>
      <c r="AC3" s="557"/>
      <c r="AD3" s="557"/>
      <c r="AE3" s="558" t="s">
        <v>177</v>
      </c>
      <c r="AF3" s="558"/>
      <c r="AG3" s="558"/>
      <c r="AH3" s="558"/>
      <c r="AI3" s="559"/>
      <c r="AJ3" s="559"/>
      <c r="AK3" s="559"/>
      <c r="AL3" s="559"/>
      <c r="AM3" s="557" t="s">
        <v>69</v>
      </c>
      <c r="AN3" s="557"/>
      <c r="AO3" s="560"/>
      <c r="AP3" s="560"/>
      <c r="AQ3" s="557" t="s">
        <v>70</v>
      </c>
      <c r="AR3" s="557"/>
      <c r="AS3" s="560"/>
      <c r="AT3" s="560"/>
      <c r="AU3" s="557" t="s">
        <v>71</v>
      </c>
      <c r="AV3" s="557"/>
      <c r="AW3" s="100"/>
      <c r="BB3" s="218">
        <f>SUM(AY5,AY7,AY32,AY172,AY218)</f>
        <v>3</v>
      </c>
    </row>
    <row r="4" spans="1:54" ht="25.15" customHeight="1" thickBot="1">
      <c r="A4" s="100"/>
      <c r="B4" s="100"/>
      <c r="C4" s="499" t="s">
        <v>80</v>
      </c>
      <c r="D4" s="499"/>
      <c r="E4" s="499"/>
      <c r="F4" s="499"/>
      <c r="G4" s="499"/>
      <c r="H4" s="499"/>
      <c r="I4" s="499"/>
      <c r="J4" s="499"/>
      <c r="K4" s="499"/>
      <c r="L4" s="499"/>
      <c r="M4" s="500"/>
      <c r="N4" s="500"/>
      <c r="O4" s="500"/>
      <c r="P4" s="499"/>
      <c r="Q4" s="499"/>
      <c r="R4" s="499"/>
      <c r="S4" s="499"/>
      <c r="T4" s="499"/>
      <c r="U4" s="499"/>
      <c r="V4" s="499"/>
      <c r="W4" s="499"/>
      <c r="X4" s="499"/>
      <c r="Y4" s="499"/>
      <c r="Z4" s="499"/>
      <c r="AA4" s="499"/>
      <c r="AB4" s="499"/>
      <c r="AC4" s="499"/>
      <c r="AD4" s="499"/>
      <c r="AE4" s="499"/>
      <c r="AF4" s="500"/>
      <c r="AG4" s="500"/>
      <c r="AH4" s="500"/>
      <c r="AI4" s="499"/>
      <c r="AJ4" s="499"/>
      <c r="AK4" s="499"/>
      <c r="AL4" s="499"/>
      <c r="AM4" s="499"/>
      <c r="AN4" s="499"/>
      <c r="AO4" s="499"/>
      <c r="AP4" s="499"/>
      <c r="AQ4" s="499"/>
      <c r="AR4" s="499"/>
      <c r="AS4" s="499"/>
      <c r="AT4" s="499"/>
      <c r="AU4" s="499"/>
      <c r="AV4" s="499"/>
      <c r="AW4" s="100"/>
    </row>
    <row r="5" spans="1:54" ht="19.899999999999999" customHeight="1" thickBot="1">
      <c r="A5" s="100"/>
      <c r="B5" s="100"/>
      <c r="C5" s="501" t="s">
        <v>50</v>
      </c>
      <c r="D5" s="501"/>
      <c r="E5" s="501"/>
      <c r="F5" s="501"/>
      <c r="G5" s="501"/>
      <c r="H5" s="501"/>
      <c r="I5" s="501"/>
      <c r="J5" s="501"/>
      <c r="K5" s="501"/>
      <c r="L5" s="502"/>
      <c r="M5" s="503"/>
      <c r="N5" s="504"/>
      <c r="O5" s="505"/>
      <c r="P5" s="506" t="s">
        <v>26</v>
      </c>
      <c r="Q5" s="506"/>
      <c r="R5" s="506"/>
      <c r="S5" s="506"/>
      <c r="T5" s="506"/>
      <c r="U5" s="506"/>
      <c r="V5" s="506"/>
      <c r="W5" s="506"/>
      <c r="X5" s="506"/>
      <c r="Y5" s="506"/>
      <c r="Z5" s="506"/>
      <c r="AA5" s="506"/>
      <c r="AB5" s="506"/>
      <c r="AC5" s="506"/>
      <c r="AD5" s="506"/>
      <c r="AE5" s="507"/>
      <c r="AF5" s="503"/>
      <c r="AG5" s="504"/>
      <c r="AH5" s="505"/>
      <c r="AI5" s="506" t="s">
        <v>16</v>
      </c>
      <c r="AJ5" s="506"/>
      <c r="AK5" s="506"/>
      <c r="AL5" s="506"/>
      <c r="AM5" s="506"/>
      <c r="AN5" s="506"/>
      <c r="AO5" s="506"/>
      <c r="AP5" s="506"/>
      <c r="AQ5" s="506"/>
      <c r="AR5" s="506"/>
      <c r="AS5" s="506"/>
      <c r="AT5" s="506"/>
      <c r="AU5" s="506"/>
      <c r="AV5" s="508"/>
      <c r="AW5" s="101" t="str">
        <f>+IF(OR(AX5=0,AX5=2),"要確認","")</f>
        <v>要確認</v>
      </c>
      <c r="AX5" s="218">
        <f>+COUNTIF(M5:AV5,"☑")</f>
        <v>0</v>
      </c>
      <c r="AY5" s="218">
        <f>IF(M5="☑",1,0)</f>
        <v>0</v>
      </c>
    </row>
    <row r="6" spans="1:54" ht="28.15" customHeight="1" thickBot="1">
      <c r="A6" s="100"/>
      <c r="B6" s="100"/>
      <c r="C6" s="499" t="s">
        <v>149</v>
      </c>
      <c r="D6" s="499"/>
      <c r="E6" s="499"/>
      <c r="F6" s="499"/>
      <c r="G6" s="499"/>
      <c r="H6" s="499"/>
      <c r="I6" s="499"/>
      <c r="J6" s="499"/>
      <c r="K6" s="499"/>
      <c r="L6" s="499"/>
      <c r="M6" s="521"/>
      <c r="N6" s="521"/>
      <c r="O6" s="521"/>
      <c r="P6" s="499"/>
      <c r="Q6" s="499"/>
      <c r="R6" s="499"/>
      <c r="S6" s="499"/>
      <c r="T6" s="499"/>
      <c r="U6" s="499"/>
      <c r="V6" s="499"/>
      <c r="W6" s="499"/>
      <c r="X6" s="499"/>
      <c r="Y6" s="499"/>
      <c r="Z6" s="499"/>
      <c r="AA6" s="499"/>
      <c r="AB6" s="499"/>
      <c r="AC6" s="499"/>
      <c r="AD6" s="499"/>
      <c r="AE6" s="499"/>
      <c r="AF6" s="521"/>
      <c r="AG6" s="521"/>
      <c r="AH6" s="521"/>
      <c r="AI6" s="499"/>
      <c r="AJ6" s="499"/>
      <c r="AK6" s="499"/>
      <c r="AL6" s="499"/>
      <c r="AM6" s="499"/>
      <c r="AN6" s="499"/>
      <c r="AO6" s="499"/>
      <c r="AP6" s="499"/>
      <c r="AQ6" s="499"/>
      <c r="AR6" s="499"/>
      <c r="AS6" s="499"/>
      <c r="AT6" s="499"/>
      <c r="AU6" s="499"/>
      <c r="AV6" s="499"/>
      <c r="AW6" s="100"/>
      <c r="AX6" s="218"/>
      <c r="AY6" s="218"/>
    </row>
    <row r="7" spans="1:54" ht="19.899999999999999" customHeight="1" thickBot="1">
      <c r="A7" s="100"/>
      <c r="B7" s="100"/>
      <c r="C7" s="501" t="s">
        <v>50</v>
      </c>
      <c r="D7" s="501"/>
      <c r="E7" s="501"/>
      <c r="F7" s="501"/>
      <c r="G7" s="501"/>
      <c r="H7" s="501"/>
      <c r="I7" s="501"/>
      <c r="J7" s="501"/>
      <c r="K7" s="501"/>
      <c r="L7" s="502"/>
      <c r="M7" s="503"/>
      <c r="N7" s="504"/>
      <c r="O7" s="505"/>
      <c r="P7" s="506" t="s">
        <v>26</v>
      </c>
      <c r="Q7" s="506"/>
      <c r="R7" s="506"/>
      <c r="S7" s="506"/>
      <c r="T7" s="506"/>
      <c r="U7" s="506"/>
      <c r="V7" s="506"/>
      <c r="W7" s="506"/>
      <c r="X7" s="506"/>
      <c r="Y7" s="506"/>
      <c r="Z7" s="506"/>
      <c r="AA7" s="506"/>
      <c r="AB7" s="506"/>
      <c r="AC7" s="506"/>
      <c r="AD7" s="506"/>
      <c r="AE7" s="507"/>
      <c r="AF7" s="503"/>
      <c r="AG7" s="504"/>
      <c r="AH7" s="505"/>
      <c r="AI7" s="506" t="s">
        <v>16</v>
      </c>
      <c r="AJ7" s="506"/>
      <c r="AK7" s="506"/>
      <c r="AL7" s="506"/>
      <c r="AM7" s="506"/>
      <c r="AN7" s="506"/>
      <c r="AO7" s="506"/>
      <c r="AP7" s="506"/>
      <c r="AQ7" s="506"/>
      <c r="AR7" s="506"/>
      <c r="AS7" s="506"/>
      <c r="AT7" s="506"/>
      <c r="AU7" s="506"/>
      <c r="AV7" s="508"/>
      <c r="AW7" s="101" t="str">
        <f>+IF(OR(AX7=0,AX7=2),"要確認","")</f>
        <v>要確認</v>
      </c>
      <c r="AX7" s="218">
        <f>+COUNTIF(M7:AV7,"☑")</f>
        <v>0</v>
      </c>
      <c r="AY7" s="218">
        <f>IF(M7="☑",1,0)</f>
        <v>0</v>
      </c>
    </row>
    <row r="8" spans="1:54" ht="24.95" customHeight="1" thickBot="1">
      <c r="A8" s="100"/>
      <c r="B8" s="100"/>
      <c r="C8" s="509" t="s">
        <v>47</v>
      </c>
      <c r="D8" s="509"/>
      <c r="E8" s="509"/>
      <c r="F8" s="509"/>
      <c r="G8" s="509"/>
      <c r="H8" s="509"/>
      <c r="I8" s="509"/>
      <c r="J8" s="509"/>
      <c r="K8" s="509"/>
      <c r="L8" s="509"/>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row>
    <row r="9" spans="1:54" ht="22.9" customHeight="1" thickBot="1">
      <c r="A9" s="100"/>
      <c r="B9" s="100"/>
      <c r="C9" s="510" t="s">
        <v>182</v>
      </c>
      <c r="D9" s="511"/>
      <c r="E9" s="511"/>
      <c r="F9" s="511"/>
      <c r="G9" s="511"/>
      <c r="H9" s="511"/>
      <c r="I9" s="512"/>
      <c r="J9" s="513"/>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5"/>
      <c r="AW9" s="100"/>
      <c r="BB9" s="185" t="s">
        <v>208</v>
      </c>
    </row>
    <row r="10" spans="1:54" ht="15" customHeight="1">
      <c r="A10" s="100"/>
      <c r="B10" s="100"/>
      <c r="C10" s="516" t="s">
        <v>35</v>
      </c>
      <c r="D10" s="516"/>
      <c r="E10" s="516"/>
      <c r="F10" s="516"/>
      <c r="G10" s="516"/>
      <c r="H10" s="516"/>
      <c r="I10" s="516"/>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100"/>
      <c r="BB10" s="185" t="s">
        <v>209</v>
      </c>
    </row>
    <row r="11" spans="1:54" ht="29.45" customHeight="1">
      <c r="A11" s="100"/>
      <c r="B11" s="100"/>
      <c r="C11" s="518" t="s">
        <v>167</v>
      </c>
      <c r="D11" s="519"/>
      <c r="E11" s="519"/>
      <c r="F11" s="519"/>
      <c r="G11" s="519"/>
      <c r="H11" s="519"/>
      <c r="I11" s="519"/>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99" t="s">
        <v>168</v>
      </c>
      <c r="BB11" s="185" t="s">
        <v>210</v>
      </c>
    </row>
    <row r="12" spans="1:54" ht="29.45" customHeight="1">
      <c r="A12" s="100"/>
      <c r="B12" s="100"/>
      <c r="C12" s="522" t="s">
        <v>166</v>
      </c>
      <c r="D12" s="523"/>
      <c r="E12" s="523"/>
      <c r="F12" s="523"/>
      <c r="G12" s="523"/>
      <c r="H12" s="523"/>
      <c r="I12" s="524"/>
      <c r="J12" s="525"/>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7"/>
      <c r="AW12" s="219">
        <f>+LEN(J12)</f>
        <v>0</v>
      </c>
      <c r="BB12" s="185" t="s">
        <v>211</v>
      </c>
    </row>
    <row r="13" spans="1:54" ht="25.15" customHeight="1">
      <c r="A13" s="100"/>
      <c r="B13" s="100"/>
      <c r="C13" s="528" t="s">
        <v>89</v>
      </c>
      <c r="D13" s="523"/>
      <c r="E13" s="523"/>
      <c r="F13" s="523"/>
      <c r="G13" s="523"/>
      <c r="H13" s="523"/>
      <c r="I13" s="524"/>
      <c r="J13" s="529"/>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1"/>
      <c r="AW13" s="575" t="str">
        <f>+IF(AW12&gt;13,"設定文字数を超過しています","")</f>
        <v/>
      </c>
      <c r="BB13" s="185" t="s">
        <v>212</v>
      </c>
    </row>
    <row r="14" spans="1:54" ht="17.45" customHeight="1">
      <c r="A14" s="100"/>
      <c r="B14" s="100"/>
      <c r="C14" s="576" t="s">
        <v>64</v>
      </c>
      <c r="D14" s="577"/>
      <c r="E14" s="577"/>
      <c r="F14" s="577"/>
      <c r="G14" s="577"/>
      <c r="H14" s="577"/>
      <c r="I14" s="578"/>
      <c r="J14" s="544" t="s">
        <v>48</v>
      </c>
      <c r="K14" s="544"/>
      <c r="L14" s="544"/>
      <c r="M14" s="528"/>
      <c r="N14" s="545" t="s">
        <v>15</v>
      </c>
      <c r="O14" s="546"/>
      <c r="P14" s="585"/>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7"/>
      <c r="AW14" s="575"/>
      <c r="BA14" s="118"/>
      <c r="BB14" s="185" t="s">
        <v>213</v>
      </c>
    </row>
    <row r="15" spans="1:54" ht="22.9" customHeight="1">
      <c r="A15" s="100"/>
      <c r="B15" s="100"/>
      <c r="C15" s="579"/>
      <c r="D15" s="580"/>
      <c r="E15" s="580"/>
      <c r="F15" s="580"/>
      <c r="G15" s="580"/>
      <c r="H15" s="580"/>
      <c r="I15" s="581"/>
      <c r="J15" s="544"/>
      <c r="K15" s="544"/>
      <c r="L15" s="544"/>
      <c r="M15" s="528"/>
      <c r="N15" s="594" t="s">
        <v>206</v>
      </c>
      <c r="O15" s="594"/>
      <c r="P15" s="595"/>
      <c r="Q15" s="595"/>
      <c r="R15" s="595"/>
      <c r="S15" s="595"/>
      <c r="T15" s="595"/>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3"/>
      <c r="AW15" s="100"/>
      <c r="BA15" s="100" t="s">
        <v>349</v>
      </c>
      <c r="BB15" s="185" t="s">
        <v>214</v>
      </c>
    </row>
    <row r="16" spans="1:54" ht="20.45" customHeight="1">
      <c r="A16" s="100"/>
      <c r="B16" s="100"/>
      <c r="C16" s="579"/>
      <c r="D16" s="580"/>
      <c r="E16" s="580"/>
      <c r="F16" s="580"/>
      <c r="G16" s="580"/>
      <c r="H16" s="580"/>
      <c r="I16" s="581"/>
      <c r="J16" s="582" t="s">
        <v>40</v>
      </c>
      <c r="K16" s="583"/>
      <c r="L16" s="583"/>
      <c r="M16" s="583"/>
      <c r="N16" s="535"/>
      <c r="O16" s="535"/>
      <c r="P16" s="535"/>
      <c r="Q16" s="535"/>
      <c r="R16" s="535"/>
      <c r="S16" s="535"/>
      <c r="T16" s="535"/>
      <c r="U16" s="535"/>
      <c r="V16" s="535"/>
      <c r="W16" s="535"/>
      <c r="X16" s="535"/>
      <c r="Y16" s="535"/>
      <c r="Z16" s="536"/>
      <c r="AA16" s="582" t="s">
        <v>42</v>
      </c>
      <c r="AB16" s="583"/>
      <c r="AC16" s="583"/>
      <c r="AD16" s="583"/>
      <c r="AE16" s="533"/>
      <c r="AF16" s="533"/>
      <c r="AG16" s="533"/>
      <c r="AH16" s="533"/>
      <c r="AI16" s="533"/>
      <c r="AJ16" s="533"/>
      <c r="AK16" s="533"/>
      <c r="AL16" s="533"/>
      <c r="AM16" s="533"/>
      <c r="AN16" s="533"/>
      <c r="AO16" s="533"/>
      <c r="AP16" s="533"/>
      <c r="AQ16" s="533"/>
      <c r="AR16" s="533"/>
      <c r="AS16" s="533"/>
      <c r="AT16" s="533"/>
      <c r="AU16" s="533"/>
      <c r="AV16" s="537"/>
      <c r="AW16" s="100"/>
      <c r="BA16" s="100" t="s">
        <v>282</v>
      </c>
      <c r="BB16" s="185" t="s">
        <v>215</v>
      </c>
    </row>
    <row r="17" spans="1:98" ht="20.45" customHeight="1">
      <c r="A17" s="100"/>
      <c r="B17" s="100"/>
      <c r="C17" s="579"/>
      <c r="D17" s="580"/>
      <c r="E17" s="580"/>
      <c r="F17" s="580"/>
      <c r="G17" s="580"/>
      <c r="H17" s="580"/>
      <c r="I17" s="581"/>
      <c r="J17" s="528" t="s">
        <v>41</v>
      </c>
      <c r="K17" s="523"/>
      <c r="L17" s="523"/>
      <c r="M17" s="523"/>
      <c r="N17" s="535"/>
      <c r="O17" s="535"/>
      <c r="P17" s="535"/>
      <c r="Q17" s="535"/>
      <c r="R17" s="535"/>
      <c r="S17" s="535"/>
      <c r="T17" s="535"/>
      <c r="U17" s="535"/>
      <c r="V17" s="535"/>
      <c r="W17" s="535"/>
      <c r="X17" s="535"/>
      <c r="Y17" s="535"/>
      <c r="Z17" s="536"/>
      <c r="AA17" s="528" t="s">
        <v>43</v>
      </c>
      <c r="AB17" s="523"/>
      <c r="AC17" s="523"/>
      <c r="AD17" s="523"/>
      <c r="AE17" s="588"/>
      <c r="AF17" s="532"/>
      <c r="AG17" s="532"/>
      <c r="AH17" s="532"/>
      <c r="AI17" s="532"/>
      <c r="AJ17" s="532"/>
      <c r="AK17" s="532"/>
      <c r="AL17" s="532"/>
      <c r="AM17" s="532"/>
      <c r="AN17" s="532"/>
      <c r="AO17" s="532"/>
      <c r="AP17" s="532"/>
      <c r="AQ17" s="532"/>
      <c r="AR17" s="532"/>
      <c r="AS17" s="532"/>
      <c r="AT17" s="532"/>
      <c r="AU17" s="532"/>
      <c r="AV17" s="534"/>
      <c r="AW17" s="100"/>
      <c r="BA17" s="100" t="s">
        <v>283</v>
      </c>
      <c r="BB17" s="185" t="s">
        <v>216</v>
      </c>
    </row>
    <row r="18" spans="1:98" ht="20.45" customHeight="1">
      <c r="A18" s="100"/>
      <c r="B18" s="100"/>
      <c r="C18" s="582"/>
      <c r="D18" s="583"/>
      <c r="E18" s="583"/>
      <c r="F18" s="583"/>
      <c r="G18" s="583"/>
      <c r="H18" s="583"/>
      <c r="I18" s="584"/>
      <c r="J18" s="589" t="s">
        <v>207</v>
      </c>
      <c r="K18" s="590"/>
      <c r="L18" s="590"/>
      <c r="M18" s="590"/>
      <c r="N18" s="590"/>
      <c r="O18" s="590"/>
      <c r="P18" s="591"/>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1"/>
      <c r="AW18" s="100"/>
      <c r="BA18" s="100" t="s">
        <v>294</v>
      </c>
      <c r="BB18" s="185" t="s">
        <v>263</v>
      </c>
    </row>
    <row r="19" spans="1:98" ht="20.45" customHeight="1">
      <c r="A19" s="100"/>
      <c r="B19" s="100"/>
      <c r="C19" s="538" t="s">
        <v>378</v>
      </c>
      <c r="D19" s="539"/>
      <c r="E19" s="539"/>
      <c r="F19" s="539"/>
      <c r="G19" s="539"/>
      <c r="H19" s="539"/>
      <c r="I19" s="540"/>
      <c r="J19" s="544" t="s">
        <v>48</v>
      </c>
      <c r="K19" s="544"/>
      <c r="L19" s="544"/>
      <c r="M19" s="528"/>
      <c r="N19" s="545" t="s">
        <v>15</v>
      </c>
      <c r="O19" s="546"/>
      <c r="P19" s="585"/>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7"/>
      <c r="AW19" s="100"/>
      <c r="BA19" s="100" t="s">
        <v>284</v>
      </c>
    </row>
    <row r="20" spans="1:98" ht="22.9" customHeight="1">
      <c r="A20" s="100"/>
      <c r="B20" s="100"/>
      <c r="C20" s="541"/>
      <c r="D20" s="542"/>
      <c r="E20" s="542"/>
      <c r="F20" s="542"/>
      <c r="G20" s="542"/>
      <c r="H20" s="542"/>
      <c r="I20" s="543"/>
      <c r="J20" s="544"/>
      <c r="K20" s="544"/>
      <c r="L20" s="544"/>
      <c r="M20" s="528"/>
      <c r="N20" s="594" t="s">
        <v>206</v>
      </c>
      <c r="O20" s="594"/>
      <c r="P20" s="595"/>
      <c r="Q20" s="595"/>
      <c r="R20" s="595"/>
      <c r="S20" s="595"/>
      <c r="T20" s="595"/>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3"/>
      <c r="AW20" s="100"/>
      <c r="BA20" s="100" t="s">
        <v>285</v>
      </c>
    </row>
    <row r="21" spans="1:98" ht="20.45" customHeight="1">
      <c r="A21" s="100"/>
      <c r="B21" s="100"/>
      <c r="C21" s="541"/>
      <c r="D21" s="542"/>
      <c r="E21" s="542"/>
      <c r="F21" s="542"/>
      <c r="G21" s="542"/>
      <c r="H21" s="542"/>
      <c r="I21" s="543"/>
      <c r="J21" s="582" t="s">
        <v>40</v>
      </c>
      <c r="K21" s="583"/>
      <c r="L21" s="583"/>
      <c r="M21" s="583"/>
      <c r="N21" s="535"/>
      <c r="O21" s="535"/>
      <c r="P21" s="535"/>
      <c r="Q21" s="535"/>
      <c r="R21" s="535"/>
      <c r="S21" s="535"/>
      <c r="T21" s="535"/>
      <c r="U21" s="535"/>
      <c r="V21" s="535"/>
      <c r="W21" s="535"/>
      <c r="X21" s="535"/>
      <c r="Y21" s="535"/>
      <c r="Z21" s="536"/>
      <c r="AA21" s="528" t="s">
        <v>41</v>
      </c>
      <c r="AB21" s="523"/>
      <c r="AC21" s="523"/>
      <c r="AD21" s="523"/>
      <c r="AE21" s="605"/>
      <c r="AF21" s="605"/>
      <c r="AG21" s="605"/>
      <c r="AH21" s="605"/>
      <c r="AI21" s="605"/>
      <c r="AJ21" s="605"/>
      <c r="AK21" s="605"/>
      <c r="AL21" s="605"/>
      <c r="AM21" s="605"/>
      <c r="AN21" s="605"/>
      <c r="AO21" s="605"/>
      <c r="AP21" s="605"/>
      <c r="AQ21" s="605"/>
      <c r="AR21" s="605"/>
      <c r="AS21" s="605"/>
      <c r="AT21" s="605"/>
      <c r="AU21" s="605"/>
      <c r="AV21" s="606"/>
      <c r="AW21" s="100"/>
      <c r="BA21" s="100" t="s">
        <v>295</v>
      </c>
    </row>
    <row r="22" spans="1:98" ht="22.9" customHeight="1" thickBot="1">
      <c r="A22" s="100"/>
      <c r="B22" s="100"/>
      <c r="C22" s="596" t="s">
        <v>376</v>
      </c>
      <c r="D22" s="597"/>
      <c r="E22" s="597"/>
      <c r="F22" s="597"/>
      <c r="G22" s="597"/>
      <c r="H22" s="597"/>
      <c r="I22" s="598"/>
      <c r="J22" s="528" t="s">
        <v>53</v>
      </c>
      <c r="K22" s="523"/>
      <c r="L22" s="523"/>
      <c r="M22" s="523"/>
      <c r="N22" s="532"/>
      <c r="O22" s="532"/>
      <c r="P22" s="532"/>
      <c r="Q22" s="532"/>
      <c r="R22" s="532"/>
      <c r="S22" s="532"/>
      <c r="T22" s="532"/>
      <c r="U22" s="532"/>
      <c r="V22" s="532"/>
      <c r="W22" s="532"/>
      <c r="X22" s="532"/>
      <c r="Y22" s="532"/>
      <c r="Z22" s="534"/>
      <c r="AA22" s="576" t="s">
        <v>44</v>
      </c>
      <c r="AB22" s="577"/>
      <c r="AC22" s="523"/>
      <c r="AD22" s="523"/>
      <c r="AE22" s="532"/>
      <c r="AF22" s="607"/>
      <c r="AG22" s="607"/>
      <c r="AH22" s="532"/>
      <c r="AI22" s="532"/>
      <c r="AJ22" s="607"/>
      <c r="AK22" s="607"/>
      <c r="AL22" s="532"/>
      <c r="AM22" s="532"/>
      <c r="AN22" s="532"/>
      <c r="AO22" s="532"/>
      <c r="AP22" s="532"/>
      <c r="AQ22" s="532"/>
      <c r="AR22" s="532"/>
      <c r="AS22" s="532"/>
      <c r="AT22" s="532"/>
      <c r="AU22" s="532"/>
      <c r="AV22" s="534"/>
      <c r="AW22" s="100"/>
      <c r="BA22" s="100" t="s">
        <v>286</v>
      </c>
    </row>
    <row r="23" spans="1:98" ht="20.45" customHeight="1" thickBot="1">
      <c r="A23" s="100"/>
      <c r="B23" s="100"/>
      <c r="C23" s="599"/>
      <c r="D23" s="600"/>
      <c r="E23" s="600"/>
      <c r="F23" s="600"/>
      <c r="G23" s="600"/>
      <c r="H23" s="600"/>
      <c r="I23" s="601"/>
      <c r="J23" s="528" t="s">
        <v>40</v>
      </c>
      <c r="K23" s="523"/>
      <c r="L23" s="523"/>
      <c r="M23" s="523"/>
      <c r="N23" s="535"/>
      <c r="O23" s="535"/>
      <c r="P23" s="535"/>
      <c r="Q23" s="535"/>
      <c r="R23" s="535"/>
      <c r="S23" s="535"/>
      <c r="T23" s="535"/>
      <c r="U23" s="535"/>
      <c r="V23" s="535"/>
      <c r="W23" s="535"/>
      <c r="X23" s="535"/>
      <c r="Y23" s="535"/>
      <c r="Z23" s="536"/>
      <c r="AA23" s="547"/>
      <c r="AB23" s="548"/>
      <c r="AC23" s="523" t="s">
        <v>54</v>
      </c>
      <c r="AD23" s="523"/>
      <c r="AE23" s="523"/>
      <c r="AF23" s="547"/>
      <c r="AG23" s="548"/>
      <c r="AH23" s="523" t="s">
        <v>55</v>
      </c>
      <c r="AI23" s="523"/>
      <c r="AJ23" s="547"/>
      <c r="AK23" s="548"/>
      <c r="AL23" s="523" t="s">
        <v>73</v>
      </c>
      <c r="AM23" s="523"/>
      <c r="AN23" s="523"/>
      <c r="AO23" s="549"/>
      <c r="AP23" s="549"/>
      <c r="AQ23" s="549"/>
      <c r="AR23" s="549"/>
      <c r="AS23" s="549"/>
      <c r="AT23" s="549"/>
      <c r="AU23" s="549"/>
      <c r="AV23" s="119" t="s">
        <v>74</v>
      </c>
      <c r="AW23" s="100"/>
      <c r="BA23" s="100" t="s">
        <v>287</v>
      </c>
    </row>
    <row r="24" spans="1:98" ht="20.45" customHeight="1">
      <c r="A24" s="100"/>
      <c r="B24" s="100"/>
      <c r="C24" s="599"/>
      <c r="D24" s="600"/>
      <c r="E24" s="600"/>
      <c r="F24" s="600"/>
      <c r="G24" s="600"/>
      <c r="H24" s="600"/>
      <c r="I24" s="601"/>
      <c r="J24" s="528" t="s">
        <v>45</v>
      </c>
      <c r="K24" s="523"/>
      <c r="L24" s="523"/>
      <c r="M24" s="523"/>
      <c r="N24" s="550"/>
      <c r="O24" s="550"/>
      <c r="P24" s="550"/>
      <c r="Q24" s="550"/>
      <c r="R24" s="550"/>
      <c r="S24" s="550"/>
      <c r="T24" s="550"/>
      <c r="U24" s="550"/>
      <c r="V24" s="550"/>
      <c r="W24" s="550"/>
      <c r="X24" s="550"/>
      <c r="Y24" s="550"/>
      <c r="Z24" s="551"/>
      <c r="AA24" s="552" t="s">
        <v>72</v>
      </c>
      <c r="AB24" s="553"/>
      <c r="AC24" s="554"/>
      <c r="AD24" s="554"/>
      <c r="AE24" s="554"/>
      <c r="AF24" s="553"/>
      <c r="AG24" s="553"/>
      <c r="AH24" s="554"/>
      <c r="AI24" s="532"/>
      <c r="AJ24" s="533"/>
      <c r="AK24" s="533"/>
      <c r="AL24" s="532"/>
      <c r="AM24" s="532"/>
      <c r="AN24" s="532"/>
      <c r="AO24" s="532"/>
      <c r="AP24" s="532"/>
      <c r="AQ24" s="532"/>
      <c r="AR24" s="532"/>
      <c r="AS24" s="532"/>
      <c r="AT24" s="532"/>
      <c r="AU24" s="532"/>
      <c r="AV24" s="534"/>
      <c r="AW24" s="100"/>
      <c r="BA24" s="100" t="s">
        <v>288</v>
      </c>
    </row>
    <row r="25" spans="1:98" ht="20.45" customHeight="1">
      <c r="A25" s="100"/>
      <c r="B25" s="100"/>
      <c r="C25" s="602"/>
      <c r="D25" s="603"/>
      <c r="E25" s="603"/>
      <c r="F25" s="603"/>
      <c r="G25" s="603"/>
      <c r="H25" s="603"/>
      <c r="I25" s="604"/>
      <c r="J25" s="528" t="s">
        <v>56</v>
      </c>
      <c r="K25" s="523"/>
      <c r="L25" s="523"/>
      <c r="M25" s="523"/>
      <c r="N25" s="535"/>
      <c r="O25" s="535"/>
      <c r="P25" s="535"/>
      <c r="Q25" s="535"/>
      <c r="R25" s="535"/>
      <c r="S25" s="535"/>
      <c r="T25" s="535"/>
      <c r="U25" s="535"/>
      <c r="V25" s="535"/>
      <c r="W25" s="535"/>
      <c r="X25" s="535"/>
      <c r="Y25" s="535"/>
      <c r="Z25" s="536"/>
      <c r="AA25" s="528" t="s">
        <v>57</v>
      </c>
      <c r="AB25" s="523"/>
      <c r="AC25" s="523"/>
      <c r="AD25" s="523"/>
      <c r="AE25" s="533"/>
      <c r="AF25" s="533"/>
      <c r="AG25" s="533"/>
      <c r="AH25" s="533"/>
      <c r="AI25" s="533"/>
      <c r="AJ25" s="533"/>
      <c r="AK25" s="533"/>
      <c r="AL25" s="533"/>
      <c r="AM25" s="533"/>
      <c r="AN25" s="533"/>
      <c r="AO25" s="533"/>
      <c r="AP25" s="533"/>
      <c r="AQ25" s="533"/>
      <c r="AR25" s="533"/>
      <c r="AS25" s="533"/>
      <c r="AT25" s="533"/>
      <c r="AU25" s="533"/>
      <c r="AV25" s="537"/>
      <c r="AW25" s="100"/>
      <c r="BA25" s="100" t="s">
        <v>296</v>
      </c>
    </row>
    <row r="26" spans="1:98" ht="16.899999999999999" customHeight="1">
      <c r="A26" s="100"/>
      <c r="B26" s="100"/>
      <c r="C26" s="490" t="s">
        <v>397</v>
      </c>
      <c r="D26" s="490"/>
      <c r="E26" s="490"/>
      <c r="F26" s="490"/>
      <c r="G26" s="490"/>
      <c r="H26" s="490"/>
      <c r="I26" s="490"/>
      <c r="J26" s="468" t="s">
        <v>334</v>
      </c>
      <c r="K26" s="469"/>
      <c r="L26" s="469"/>
      <c r="M26" s="469"/>
      <c r="N26" s="469"/>
      <c r="O26" s="470"/>
      <c r="P26" s="470"/>
      <c r="Q26" s="470"/>
      <c r="R26" s="470"/>
      <c r="S26" s="227" t="s">
        <v>69</v>
      </c>
      <c r="T26" s="608"/>
      <c r="U26" s="608"/>
      <c r="V26" s="227" t="s">
        <v>70</v>
      </c>
      <c r="W26" s="608"/>
      <c r="X26" s="608"/>
      <c r="Y26" s="227" t="s">
        <v>71</v>
      </c>
      <c r="Z26" s="228"/>
      <c r="AA26" s="494" t="s">
        <v>75</v>
      </c>
      <c r="AB26" s="491"/>
      <c r="AC26" s="491"/>
      <c r="AD26" s="491"/>
      <c r="AE26" s="491"/>
      <c r="AF26" s="491"/>
      <c r="AG26" s="491"/>
      <c r="AH26" s="491"/>
      <c r="AI26" s="491"/>
      <c r="AJ26" s="491"/>
      <c r="AK26" s="493"/>
      <c r="AL26" s="493"/>
      <c r="AM26" s="493"/>
      <c r="AN26" s="493"/>
      <c r="AO26" s="493"/>
      <c r="AP26" s="493"/>
      <c r="AQ26" s="493"/>
      <c r="AR26" s="493"/>
      <c r="AS26" s="493"/>
      <c r="AT26" s="491" t="s">
        <v>76</v>
      </c>
      <c r="AU26" s="491"/>
      <c r="AV26" s="492"/>
      <c r="AW26" s="100"/>
      <c r="BA26" s="100" t="s">
        <v>289</v>
      </c>
    </row>
    <row r="27" spans="1:98" ht="16.899999999999999" customHeight="1">
      <c r="A27" s="100"/>
      <c r="B27" s="100"/>
      <c r="C27" s="490"/>
      <c r="D27" s="490"/>
      <c r="E27" s="490"/>
      <c r="F27" s="490"/>
      <c r="G27" s="490"/>
      <c r="H27" s="490"/>
      <c r="I27" s="490"/>
      <c r="J27" s="468" t="s">
        <v>335</v>
      </c>
      <c r="K27" s="469"/>
      <c r="L27" s="469"/>
      <c r="M27" s="469"/>
      <c r="N27" s="469"/>
      <c r="O27" s="470"/>
      <c r="P27" s="470"/>
      <c r="Q27" s="470"/>
      <c r="R27" s="470"/>
      <c r="S27" s="227" t="s">
        <v>69</v>
      </c>
      <c r="T27" s="608"/>
      <c r="U27" s="608"/>
      <c r="V27" s="227" t="s">
        <v>70</v>
      </c>
      <c r="W27" s="608"/>
      <c r="X27" s="608"/>
      <c r="Y27" s="227" t="s">
        <v>71</v>
      </c>
      <c r="Z27" s="228"/>
      <c r="AA27" s="494" t="s">
        <v>77</v>
      </c>
      <c r="AB27" s="491"/>
      <c r="AC27" s="491"/>
      <c r="AD27" s="491"/>
      <c r="AE27" s="491"/>
      <c r="AF27" s="491"/>
      <c r="AG27" s="491"/>
      <c r="AH27" s="491"/>
      <c r="AI27" s="491"/>
      <c r="AJ27" s="491"/>
      <c r="AK27" s="493"/>
      <c r="AL27" s="493"/>
      <c r="AM27" s="493"/>
      <c r="AN27" s="493"/>
      <c r="AO27" s="493"/>
      <c r="AP27" s="493"/>
      <c r="AQ27" s="493"/>
      <c r="AR27" s="493"/>
      <c r="AS27" s="493"/>
      <c r="AT27" s="491" t="s">
        <v>76</v>
      </c>
      <c r="AU27" s="491"/>
      <c r="AV27" s="492"/>
      <c r="AW27" s="100"/>
      <c r="BA27" s="100" t="s">
        <v>290</v>
      </c>
    </row>
    <row r="28" spans="1:98" ht="21.6" customHeight="1">
      <c r="A28" s="100"/>
      <c r="B28" s="100"/>
      <c r="C28" s="490"/>
      <c r="D28" s="490"/>
      <c r="E28" s="490"/>
      <c r="F28" s="490"/>
      <c r="G28" s="490"/>
      <c r="H28" s="490"/>
      <c r="I28" s="490"/>
      <c r="J28" s="609"/>
      <c r="K28" s="610"/>
      <c r="L28" s="610"/>
      <c r="M28" s="610"/>
      <c r="N28" s="610"/>
      <c r="O28" s="610"/>
      <c r="P28" s="610"/>
      <c r="Q28" s="610"/>
      <c r="R28" s="610"/>
      <c r="S28" s="610"/>
      <c r="T28" s="610"/>
      <c r="U28" s="610"/>
      <c r="V28" s="610"/>
      <c r="W28" s="610"/>
      <c r="X28" s="610"/>
      <c r="Y28" s="610"/>
      <c r="Z28" s="611"/>
      <c r="AA28" s="494" t="s">
        <v>79</v>
      </c>
      <c r="AB28" s="491"/>
      <c r="AC28" s="491"/>
      <c r="AD28" s="491"/>
      <c r="AE28" s="491"/>
      <c r="AF28" s="491"/>
      <c r="AG28" s="491"/>
      <c r="AH28" s="491"/>
      <c r="AI28" s="491"/>
      <c r="AJ28" s="491"/>
      <c r="AK28" s="491"/>
      <c r="AL28" s="493"/>
      <c r="AM28" s="493"/>
      <c r="AN28" s="493"/>
      <c r="AO28" s="493"/>
      <c r="AP28" s="493"/>
      <c r="AQ28" s="493"/>
      <c r="AR28" s="493"/>
      <c r="AS28" s="493"/>
      <c r="AT28" s="491" t="s">
        <v>76</v>
      </c>
      <c r="AU28" s="491"/>
      <c r="AV28" s="492"/>
      <c r="AW28" s="100"/>
      <c r="BA28" s="100" t="s">
        <v>291</v>
      </c>
    </row>
    <row r="29" spans="1:98" s="103" customFormat="1" ht="31.9" customHeight="1">
      <c r="A29" s="104"/>
      <c r="B29" s="104"/>
      <c r="C29" s="474" t="s">
        <v>198</v>
      </c>
      <c r="D29" s="475"/>
      <c r="E29" s="475"/>
      <c r="F29" s="475"/>
      <c r="G29" s="475"/>
      <c r="H29" s="475"/>
      <c r="I29" s="476"/>
      <c r="J29" s="471" t="s">
        <v>356</v>
      </c>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3"/>
      <c r="AW29" s="99" t="s">
        <v>168</v>
      </c>
      <c r="AX29" s="104"/>
      <c r="AY29" s="104"/>
      <c r="AZ29" s="120"/>
      <c r="BA29" s="100" t="s">
        <v>298</v>
      </c>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row>
    <row r="30" spans="1:98" ht="80.099999999999994" customHeight="1">
      <c r="A30" s="100"/>
      <c r="B30" s="100"/>
      <c r="C30" s="477"/>
      <c r="D30" s="478"/>
      <c r="E30" s="478"/>
      <c r="F30" s="478"/>
      <c r="G30" s="478"/>
      <c r="H30" s="478"/>
      <c r="I30" s="479"/>
      <c r="J30" s="569"/>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1"/>
      <c r="AW30" s="96">
        <f>+LEN(J30)</f>
        <v>0</v>
      </c>
      <c r="BA30" s="100" t="s">
        <v>299</v>
      </c>
    </row>
    <row r="31" spans="1:98" ht="72" customHeight="1" thickBot="1">
      <c r="A31" s="100"/>
      <c r="B31" s="100"/>
      <c r="C31" s="480"/>
      <c r="D31" s="481"/>
      <c r="E31" s="481"/>
      <c r="F31" s="481"/>
      <c r="G31" s="481"/>
      <c r="H31" s="481"/>
      <c r="I31" s="482"/>
      <c r="J31" s="572"/>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4"/>
      <c r="AW31" s="205" t="str">
        <f>+IF(AW30&gt;380,"設定文字数を超過しています","")</f>
        <v/>
      </c>
      <c r="BA31" s="100" t="s">
        <v>300</v>
      </c>
    </row>
    <row r="32" spans="1:98" s="103" customFormat="1" ht="31.9" customHeight="1" thickBot="1">
      <c r="A32" s="104"/>
      <c r="B32" s="104"/>
      <c r="C32" s="567" t="s">
        <v>396</v>
      </c>
      <c r="D32" s="568"/>
      <c r="E32" s="568"/>
      <c r="F32" s="568"/>
      <c r="G32" s="568"/>
      <c r="H32" s="568"/>
      <c r="I32" s="568"/>
      <c r="J32" s="615" t="s">
        <v>375</v>
      </c>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7"/>
      <c r="AT32" s="612"/>
      <c r="AU32" s="613"/>
      <c r="AV32" s="614"/>
      <c r="AW32" s="105"/>
      <c r="AX32" s="104"/>
      <c r="AY32" s="104">
        <f>IF(AT32="",1,0)</f>
        <v>1</v>
      </c>
      <c r="AZ32" s="120"/>
      <c r="BA32" s="100" t="s">
        <v>297</v>
      </c>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row>
    <row r="33" spans="1:53" ht="40.15" customHeight="1" thickBot="1">
      <c r="A33" s="100"/>
      <c r="B33" s="100"/>
      <c r="C33" s="628" t="s">
        <v>357</v>
      </c>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30"/>
      <c r="AW33" s="100"/>
      <c r="BA33" s="100" t="s">
        <v>301</v>
      </c>
    </row>
    <row r="34" spans="1:53" ht="40.15" customHeight="1" thickBot="1">
      <c r="A34" s="100"/>
      <c r="B34" s="100"/>
      <c r="C34" s="547"/>
      <c r="D34" s="624"/>
      <c r="E34" s="564" t="s">
        <v>90</v>
      </c>
      <c r="F34" s="565"/>
      <c r="G34" s="565"/>
      <c r="H34" s="565"/>
      <c r="I34" s="566"/>
      <c r="J34" s="486"/>
      <c r="K34" s="563"/>
      <c r="L34" s="564" t="s">
        <v>91</v>
      </c>
      <c r="M34" s="565"/>
      <c r="N34" s="565"/>
      <c r="O34" s="565"/>
      <c r="P34" s="565"/>
      <c r="Q34" s="566"/>
      <c r="R34" s="486"/>
      <c r="S34" s="563"/>
      <c r="T34" s="564" t="s">
        <v>436</v>
      </c>
      <c r="U34" s="565"/>
      <c r="V34" s="565"/>
      <c r="W34" s="565"/>
      <c r="X34" s="566"/>
      <c r="Y34" s="486"/>
      <c r="Z34" s="563"/>
      <c r="AA34" s="564" t="s">
        <v>191</v>
      </c>
      <c r="AB34" s="565"/>
      <c r="AC34" s="565"/>
      <c r="AD34" s="565"/>
      <c r="AE34" s="566"/>
      <c r="AF34" s="486"/>
      <c r="AG34" s="563"/>
      <c r="AH34" s="564" t="s">
        <v>336</v>
      </c>
      <c r="AI34" s="565"/>
      <c r="AJ34" s="565"/>
      <c r="AK34" s="565"/>
      <c r="AL34" s="566"/>
      <c r="AM34" s="547"/>
      <c r="AN34" s="624"/>
      <c r="AO34" s="625" t="s">
        <v>92</v>
      </c>
      <c r="AP34" s="626"/>
      <c r="AQ34" s="626"/>
      <c r="AR34" s="626"/>
      <c r="AS34" s="626"/>
      <c r="AT34" s="626"/>
      <c r="AU34" s="626"/>
      <c r="AV34" s="627"/>
      <c r="AW34" s="101" t="str">
        <f>+IF(AND(AM34="○",OR(AF34="○",Y34="○",R34="○",J34="○",C34="○")),"要確認","")</f>
        <v/>
      </c>
      <c r="BA34" s="100" t="s">
        <v>302</v>
      </c>
    </row>
    <row r="35" spans="1:53" ht="16.899999999999999" customHeight="1">
      <c r="A35" s="100"/>
      <c r="B35" s="100"/>
      <c r="C35" s="582" t="s">
        <v>58</v>
      </c>
      <c r="D35" s="583"/>
      <c r="E35" s="523"/>
      <c r="F35" s="523"/>
      <c r="G35" s="523"/>
      <c r="H35" s="523"/>
      <c r="I35" s="524"/>
      <c r="J35" s="528" t="s">
        <v>30</v>
      </c>
      <c r="K35" s="523"/>
      <c r="L35" s="523"/>
      <c r="M35" s="523"/>
      <c r="N35" s="523"/>
      <c r="O35" s="618"/>
      <c r="P35" s="618"/>
      <c r="Q35" s="618"/>
      <c r="R35" s="618"/>
      <c r="S35" s="554" t="s">
        <v>2</v>
      </c>
      <c r="T35" s="554"/>
      <c r="U35" s="554"/>
      <c r="V35" s="528" t="s">
        <v>61</v>
      </c>
      <c r="W35" s="523"/>
      <c r="X35" s="523"/>
      <c r="Y35" s="523"/>
      <c r="Z35" s="523"/>
      <c r="AA35" s="523"/>
      <c r="AB35" s="618"/>
      <c r="AC35" s="618"/>
      <c r="AD35" s="618"/>
      <c r="AE35" s="618"/>
      <c r="AF35" s="554" t="s">
        <v>2</v>
      </c>
      <c r="AG35" s="554"/>
      <c r="AH35" s="554"/>
      <c r="AI35" s="528" t="s">
        <v>62</v>
      </c>
      <c r="AJ35" s="523"/>
      <c r="AK35" s="523"/>
      <c r="AL35" s="523"/>
      <c r="AM35" s="523"/>
      <c r="AN35" s="523"/>
      <c r="AO35" s="523"/>
      <c r="AP35" s="618"/>
      <c r="AQ35" s="618"/>
      <c r="AR35" s="618"/>
      <c r="AS35" s="618"/>
      <c r="AT35" s="554" t="s">
        <v>2</v>
      </c>
      <c r="AU35" s="554"/>
      <c r="AV35" s="619"/>
      <c r="AW35" s="100"/>
      <c r="BA35" s="100" t="s">
        <v>303</v>
      </c>
    </row>
    <row r="36" spans="1:53" ht="16.899999999999999" customHeight="1">
      <c r="A36" s="100"/>
      <c r="B36" s="100"/>
      <c r="C36" s="620" t="s">
        <v>60</v>
      </c>
      <c r="D36" s="621"/>
      <c r="E36" s="621"/>
      <c r="F36" s="621"/>
      <c r="G36" s="621"/>
      <c r="H36" s="621"/>
      <c r="I36" s="621"/>
      <c r="J36" s="212"/>
      <c r="K36" s="200"/>
      <c r="L36" s="200"/>
      <c r="M36" s="200"/>
      <c r="N36" s="200"/>
      <c r="O36" s="622"/>
      <c r="P36" s="622"/>
      <c r="Q36" s="622"/>
      <c r="R36" s="622"/>
      <c r="S36" s="623" t="s">
        <v>2</v>
      </c>
      <c r="T36" s="623"/>
      <c r="U36" s="623"/>
      <c r="V36" s="198"/>
      <c r="W36" s="121"/>
      <c r="X36" s="121"/>
      <c r="Y36" s="121"/>
      <c r="Z36" s="121"/>
      <c r="AA36" s="121"/>
      <c r="AB36" s="121"/>
      <c r="AC36" s="199"/>
      <c r="AD36" s="199"/>
      <c r="AE36" s="199"/>
      <c r="AF36" s="199"/>
      <c r="AG36" s="199"/>
      <c r="AH36" s="199"/>
      <c r="AI36" s="199"/>
      <c r="AJ36" s="199"/>
      <c r="AK36" s="199"/>
      <c r="AL36" s="199"/>
      <c r="AM36" s="199"/>
      <c r="AN36" s="199"/>
      <c r="AO36" s="199"/>
      <c r="AP36" s="199"/>
      <c r="AQ36" s="199"/>
      <c r="AR36" s="199"/>
      <c r="AS36" s="199"/>
      <c r="AT36" s="199"/>
      <c r="AU36" s="199"/>
      <c r="AV36" s="122"/>
      <c r="AW36" s="100"/>
      <c r="BA36" s="100" t="s">
        <v>304</v>
      </c>
    </row>
    <row r="37" spans="1:53" ht="16.899999999999999" customHeight="1">
      <c r="A37" s="100"/>
      <c r="B37" s="100"/>
      <c r="C37" s="528" t="s">
        <v>59</v>
      </c>
      <c r="D37" s="523"/>
      <c r="E37" s="523"/>
      <c r="F37" s="523"/>
      <c r="G37" s="523"/>
      <c r="H37" s="523"/>
      <c r="I37" s="524"/>
      <c r="J37" s="528" t="s">
        <v>38</v>
      </c>
      <c r="K37" s="523"/>
      <c r="L37" s="523"/>
      <c r="M37" s="523"/>
      <c r="N37" s="523"/>
      <c r="O37" s="618"/>
      <c r="P37" s="618"/>
      <c r="Q37" s="618"/>
      <c r="R37" s="618"/>
      <c r="S37" s="554" t="s">
        <v>3</v>
      </c>
      <c r="T37" s="554"/>
      <c r="U37" s="554"/>
      <c r="V37" s="528" t="s">
        <v>39</v>
      </c>
      <c r="W37" s="523"/>
      <c r="X37" s="523"/>
      <c r="Y37" s="523"/>
      <c r="Z37" s="523"/>
      <c r="AA37" s="523"/>
      <c r="AB37" s="618"/>
      <c r="AC37" s="618"/>
      <c r="AD37" s="618"/>
      <c r="AE37" s="618"/>
      <c r="AF37" s="554" t="s">
        <v>2</v>
      </c>
      <c r="AG37" s="554"/>
      <c r="AH37" s="554"/>
      <c r="AI37" s="554"/>
      <c r="AJ37" s="554"/>
      <c r="AK37" s="554"/>
      <c r="AL37" s="554"/>
      <c r="AM37" s="554"/>
      <c r="AN37" s="554"/>
      <c r="AO37" s="554"/>
      <c r="AP37" s="554"/>
      <c r="AQ37" s="554"/>
      <c r="AR37" s="554"/>
      <c r="AS37" s="554"/>
      <c r="AT37" s="554"/>
      <c r="AU37" s="554"/>
      <c r="AV37" s="619"/>
      <c r="AW37" s="100"/>
      <c r="BA37" s="100" t="s">
        <v>305</v>
      </c>
    </row>
    <row r="38" spans="1:53" ht="12" customHeight="1">
      <c r="A38" s="202"/>
      <c r="B38" s="202"/>
      <c r="C38" s="580"/>
      <c r="D38" s="580"/>
      <c r="E38" s="580"/>
      <c r="F38" s="580"/>
      <c r="G38" s="580"/>
      <c r="H38" s="580"/>
      <c r="I38" s="580"/>
      <c r="J38" s="580"/>
      <c r="K38" s="580"/>
      <c r="L38" s="580"/>
      <c r="M38" s="580"/>
      <c r="N38" s="580"/>
      <c r="O38" s="580"/>
      <c r="P38" s="580"/>
      <c r="Q38" s="202"/>
      <c r="R38" s="202"/>
      <c r="S38" s="202"/>
      <c r="T38" s="202"/>
      <c r="U38" s="202"/>
      <c r="V38" s="202"/>
      <c r="W38" s="202"/>
      <c r="X38" s="202"/>
      <c r="Y38" s="202"/>
      <c r="Z38" s="202"/>
      <c r="AA38" s="580"/>
      <c r="AB38" s="580"/>
      <c r="AC38" s="580"/>
      <c r="AD38" s="580"/>
      <c r="AE38" s="580"/>
      <c r="AF38" s="580"/>
      <c r="AG38" s="580"/>
      <c r="AH38" s="580"/>
      <c r="AI38" s="580"/>
      <c r="AJ38" s="580"/>
      <c r="AK38" s="202"/>
      <c r="AL38" s="202"/>
      <c r="AM38" s="202"/>
      <c r="AN38" s="202"/>
      <c r="AO38" s="202"/>
      <c r="AP38" s="202"/>
      <c r="AQ38" s="202"/>
      <c r="AR38" s="202"/>
      <c r="AS38" s="202"/>
      <c r="AT38" s="202"/>
      <c r="AU38" s="202"/>
      <c r="AV38" s="202"/>
      <c r="AW38" s="100"/>
      <c r="BA38" s="100" t="s">
        <v>306</v>
      </c>
    </row>
    <row r="39" spans="1:53" ht="17.45" customHeight="1">
      <c r="A39" s="100"/>
      <c r="B39" s="100"/>
      <c r="C39" s="631" t="s">
        <v>195</v>
      </c>
      <c r="D39" s="631"/>
      <c r="E39" s="631"/>
      <c r="F39" s="631"/>
      <c r="G39" s="631"/>
      <c r="H39" s="631"/>
      <c r="I39" s="631"/>
      <c r="J39" s="631"/>
      <c r="K39" s="631"/>
      <c r="L39" s="631"/>
      <c r="M39" s="631"/>
      <c r="N39" s="631"/>
      <c r="O39" s="631"/>
      <c r="P39" s="631"/>
      <c r="Q39" s="631"/>
      <c r="R39" s="631"/>
      <c r="S39" s="631"/>
      <c r="T39" s="631"/>
      <c r="U39" s="631"/>
      <c r="V39" s="631"/>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99" t="s">
        <v>168</v>
      </c>
      <c r="BA39" s="100" t="s">
        <v>307</v>
      </c>
    </row>
    <row r="40" spans="1:53" ht="45.75" customHeight="1">
      <c r="A40" s="202"/>
      <c r="B40" s="202"/>
      <c r="C40" s="632" t="s">
        <v>381</v>
      </c>
      <c r="D40" s="633"/>
      <c r="E40" s="633"/>
      <c r="F40" s="633"/>
      <c r="G40" s="633"/>
      <c r="H40" s="633"/>
      <c r="I40" s="633"/>
      <c r="J40" s="634"/>
      <c r="K40" s="641" t="s">
        <v>437</v>
      </c>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3"/>
      <c r="AW40" s="96">
        <f>+LEN(K42)</f>
        <v>0</v>
      </c>
      <c r="BA40" s="100" t="s">
        <v>292</v>
      </c>
    </row>
    <row r="41" spans="1:53" ht="50.25" customHeight="1">
      <c r="A41" s="202"/>
      <c r="B41" s="202"/>
      <c r="C41" s="635"/>
      <c r="D41" s="636"/>
      <c r="E41" s="636"/>
      <c r="F41" s="636"/>
      <c r="G41" s="636"/>
      <c r="H41" s="636"/>
      <c r="I41" s="636"/>
      <c r="J41" s="637"/>
      <c r="K41" s="483" t="s">
        <v>377</v>
      </c>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5"/>
      <c r="AW41" s="96"/>
      <c r="BA41" s="100" t="s">
        <v>293</v>
      </c>
    </row>
    <row r="42" spans="1:53" ht="37.5" customHeight="1">
      <c r="A42" s="202"/>
      <c r="B42" s="202"/>
      <c r="C42" s="635"/>
      <c r="D42" s="636"/>
      <c r="E42" s="636"/>
      <c r="F42" s="636"/>
      <c r="G42" s="636"/>
      <c r="H42" s="636"/>
      <c r="I42" s="636"/>
      <c r="J42" s="637"/>
      <c r="K42" s="644"/>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6"/>
      <c r="AW42" s="205" t="str">
        <f>+IF(AW40&gt;650,"設定文字数を超過しています","")</f>
        <v/>
      </c>
      <c r="BA42" s="100" t="s">
        <v>308</v>
      </c>
    </row>
    <row r="43" spans="1:53" ht="37.5" customHeight="1">
      <c r="A43" s="202"/>
      <c r="B43" s="202"/>
      <c r="C43" s="635"/>
      <c r="D43" s="636"/>
      <c r="E43" s="636"/>
      <c r="F43" s="636"/>
      <c r="G43" s="636"/>
      <c r="H43" s="636"/>
      <c r="I43" s="636"/>
      <c r="J43" s="637"/>
      <c r="K43" s="647"/>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c r="AK43" s="648"/>
      <c r="AL43" s="648"/>
      <c r="AM43" s="648"/>
      <c r="AN43" s="648"/>
      <c r="AO43" s="648"/>
      <c r="AP43" s="648"/>
      <c r="AQ43" s="648"/>
      <c r="AR43" s="648"/>
      <c r="AS43" s="648"/>
      <c r="AT43" s="648"/>
      <c r="AU43" s="648"/>
      <c r="AV43" s="649"/>
      <c r="AW43" s="100"/>
      <c r="BA43" s="100" t="s">
        <v>309</v>
      </c>
    </row>
    <row r="44" spans="1:53" ht="37.5" customHeight="1">
      <c r="A44" s="202"/>
      <c r="B44" s="202"/>
      <c r="C44" s="635"/>
      <c r="D44" s="636"/>
      <c r="E44" s="636"/>
      <c r="F44" s="636"/>
      <c r="G44" s="636"/>
      <c r="H44" s="636"/>
      <c r="I44" s="636"/>
      <c r="J44" s="637"/>
      <c r="K44" s="647"/>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c r="AK44" s="648"/>
      <c r="AL44" s="648"/>
      <c r="AM44" s="648"/>
      <c r="AN44" s="648"/>
      <c r="AO44" s="648"/>
      <c r="AP44" s="648"/>
      <c r="AQ44" s="648"/>
      <c r="AR44" s="648"/>
      <c r="AS44" s="648"/>
      <c r="AT44" s="648"/>
      <c r="AU44" s="648"/>
      <c r="AV44" s="649"/>
      <c r="AW44" s="100"/>
      <c r="BA44" s="100" t="s">
        <v>310</v>
      </c>
    </row>
    <row r="45" spans="1:53" ht="37.5" customHeight="1">
      <c r="A45" s="202"/>
      <c r="B45" s="202"/>
      <c r="C45" s="635"/>
      <c r="D45" s="636"/>
      <c r="E45" s="636"/>
      <c r="F45" s="636"/>
      <c r="G45" s="636"/>
      <c r="H45" s="636"/>
      <c r="I45" s="636"/>
      <c r="J45" s="637"/>
      <c r="K45" s="647"/>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8"/>
      <c r="AS45" s="648"/>
      <c r="AT45" s="648"/>
      <c r="AU45" s="648"/>
      <c r="AV45" s="649"/>
      <c r="AW45" s="100"/>
      <c r="BA45" s="100" t="s">
        <v>311</v>
      </c>
    </row>
    <row r="46" spans="1:53" ht="37.5" customHeight="1">
      <c r="A46" s="202"/>
      <c r="B46" s="202"/>
      <c r="C46" s="635"/>
      <c r="D46" s="636"/>
      <c r="E46" s="636"/>
      <c r="F46" s="636"/>
      <c r="G46" s="636"/>
      <c r="H46" s="636"/>
      <c r="I46" s="636"/>
      <c r="J46" s="637"/>
      <c r="K46" s="647"/>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8"/>
      <c r="AN46" s="648"/>
      <c r="AO46" s="648"/>
      <c r="AP46" s="648"/>
      <c r="AQ46" s="648"/>
      <c r="AR46" s="648"/>
      <c r="AS46" s="648"/>
      <c r="AT46" s="648"/>
      <c r="AU46" s="648"/>
      <c r="AV46" s="649"/>
      <c r="AW46" s="100"/>
      <c r="BA46" s="100" t="s">
        <v>312</v>
      </c>
    </row>
    <row r="47" spans="1:53" ht="37.5" customHeight="1">
      <c r="A47" s="202"/>
      <c r="B47" s="202"/>
      <c r="C47" s="635"/>
      <c r="D47" s="636"/>
      <c r="E47" s="636"/>
      <c r="F47" s="636"/>
      <c r="G47" s="636"/>
      <c r="H47" s="636"/>
      <c r="I47" s="636"/>
      <c r="J47" s="637"/>
      <c r="K47" s="647"/>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8"/>
      <c r="AM47" s="648"/>
      <c r="AN47" s="648"/>
      <c r="AO47" s="648"/>
      <c r="AP47" s="648"/>
      <c r="AQ47" s="648"/>
      <c r="AR47" s="648"/>
      <c r="AS47" s="648"/>
      <c r="AT47" s="648"/>
      <c r="AU47" s="648"/>
      <c r="AV47" s="649"/>
      <c r="AW47" s="100"/>
      <c r="BA47" s="100" t="s">
        <v>313</v>
      </c>
    </row>
    <row r="48" spans="1:53" ht="26.25" customHeight="1">
      <c r="A48" s="202"/>
      <c r="B48" s="202"/>
      <c r="C48" s="638"/>
      <c r="D48" s="639"/>
      <c r="E48" s="639"/>
      <c r="F48" s="639"/>
      <c r="G48" s="639"/>
      <c r="H48" s="639"/>
      <c r="I48" s="639"/>
      <c r="J48" s="640"/>
      <c r="K48" s="650"/>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1"/>
      <c r="AT48" s="651"/>
      <c r="AU48" s="651"/>
      <c r="AV48" s="652"/>
      <c r="AW48" s="99" t="s">
        <v>168</v>
      </c>
      <c r="BA48" s="100" t="s">
        <v>314</v>
      </c>
    </row>
    <row r="49" spans="1:68" ht="56.25" customHeight="1">
      <c r="A49" s="202"/>
      <c r="B49" s="202"/>
      <c r="C49" s="632" t="s">
        <v>329</v>
      </c>
      <c r="D49" s="633"/>
      <c r="E49" s="633"/>
      <c r="F49" s="633"/>
      <c r="G49" s="633"/>
      <c r="H49" s="633"/>
      <c r="I49" s="633"/>
      <c r="J49" s="634"/>
      <c r="K49" s="465" t="s">
        <v>438</v>
      </c>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c r="AN49" s="653"/>
      <c r="AO49" s="653"/>
      <c r="AP49" s="653"/>
      <c r="AQ49" s="653"/>
      <c r="AR49" s="653"/>
      <c r="AS49" s="653"/>
      <c r="AT49" s="653"/>
      <c r="AU49" s="653"/>
      <c r="AV49" s="654"/>
      <c r="AW49" s="96">
        <f>+LEN(K50)</f>
        <v>0</v>
      </c>
      <c r="BA49" s="100" t="s">
        <v>315</v>
      </c>
    </row>
    <row r="50" spans="1:68" ht="45" customHeight="1">
      <c r="A50" s="202"/>
      <c r="B50" s="202"/>
      <c r="C50" s="635"/>
      <c r="D50" s="636"/>
      <c r="E50" s="636"/>
      <c r="F50" s="636"/>
      <c r="G50" s="636"/>
      <c r="H50" s="636"/>
      <c r="I50" s="636"/>
      <c r="J50" s="637"/>
      <c r="K50" s="655"/>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c r="AP50" s="656"/>
      <c r="AQ50" s="656"/>
      <c r="AR50" s="656"/>
      <c r="AS50" s="656"/>
      <c r="AT50" s="656"/>
      <c r="AU50" s="656"/>
      <c r="AV50" s="657"/>
      <c r="AW50" s="205" t="str">
        <f>+IF(AW49&gt;650,"設定文字数を超過しています","")</f>
        <v/>
      </c>
      <c r="BA50" s="100" t="s">
        <v>316</v>
      </c>
    </row>
    <row r="51" spans="1:68" ht="45" customHeight="1">
      <c r="A51" s="202"/>
      <c r="B51" s="202"/>
      <c r="C51" s="635"/>
      <c r="D51" s="636"/>
      <c r="E51" s="636"/>
      <c r="F51" s="636"/>
      <c r="G51" s="636"/>
      <c r="H51" s="636"/>
      <c r="I51" s="636"/>
      <c r="J51" s="637"/>
      <c r="K51" s="658"/>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60"/>
      <c r="AW51" s="100"/>
      <c r="BA51" s="100" t="s">
        <v>317</v>
      </c>
    </row>
    <row r="52" spans="1:68" ht="45" customHeight="1">
      <c r="A52" s="202"/>
      <c r="B52" s="202"/>
      <c r="C52" s="635"/>
      <c r="D52" s="636"/>
      <c r="E52" s="636"/>
      <c r="F52" s="636"/>
      <c r="G52" s="636"/>
      <c r="H52" s="636"/>
      <c r="I52" s="636"/>
      <c r="J52" s="637"/>
      <c r="K52" s="658"/>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60"/>
      <c r="AW52" s="100"/>
      <c r="BA52" s="100" t="s">
        <v>318</v>
      </c>
    </row>
    <row r="53" spans="1:68" ht="45" customHeight="1">
      <c r="A53" s="202"/>
      <c r="B53" s="202"/>
      <c r="C53" s="635"/>
      <c r="D53" s="636"/>
      <c r="E53" s="636"/>
      <c r="F53" s="636"/>
      <c r="G53" s="636"/>
      <c r="H53" s="636"/>
      <c r="I53" s="636"/>
      <c r="J53" s="637"/>
      <c r="K53" s="658"/>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60"/>
      <c r="AW53" s="100"/>
      <c r="BA53" s="100" t="s">
        <v>319</v>
      </c>
    </row>
    <row r="54" spans="1:68" ht="45" customHeight="1">
      <c r="A54" s="202"/>
      <c r="B54" s="202"/>
      <c r="C54" s="635"/>
      <c r="D54" s="636"/>
      <c r="E54" s="636"/>
      <c r="F54" s="636"/>
      <c r="G54" s="636"/>
      <c r="H54" s="636"/>
      <c r="I54" s="636"/>
      <c r="J54" s="637"/>
      <c r="K54" s="658"/>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659"/>
      <c r="AR54" s="659"/>
      <c r="AS54" s="659"/>
      <c r="AT54" s="659"/>
      <c r="AU54" s="659"/>
      <c r="AV54" s="660"/>
      <c r="AW54" s="100"/>
      <c r="BA54" s="100" t="s">
        <v>320</v>
      </c>
    </row>
    <row r="55" spans="1:68" ht="34.5" customHeight="1">
      <c r="A55" s="202"/>
      <c r="B55" s="202"/>
      <c r="C55" s="638"/>
      <c r="D55" s="639"/>
      <c r="E55" s="639"/>
      <c r="F55" s="639"/>
      <c r="G55" s="639"/>
      <c r="H55" s="639"/>
      <c r="I55" s="639"/>
      <c r="J55" s="640"/>
      <c r="K55" s="661"/>
      <c r="L55" s="662"/>
      <c r="M55" s="662"/>
      <c r="N55" s="662"/>
      <c r="O55" s="662"/>
      <c r="P55" s="662"/>
      <c r="Q55" s="662"/>
      <c r="R55" s="662"/>
      <c r="S55" s="662"/>
      <c r="T55" s="662"/>
      <c r="U55" s="662"/>
      <c r="V55" s="662"/>
      <c r="W55" s="662"/>
      <c r="X55" s="662"/>
      <c r="Y55" s="662"/>
      <c r="Z55" s="662"/>
      <c r="AA55" s="662"/>
      <c r="AB55" s="662"/>
      <c r="AC55" s="662"/>
      <c r="AD55" s="662"/>
      <c r="AE55" s="662"/>
      <c r="AF55" s="662"/>
      <c r="AG55" s="662"/>
      <c r="AH55" s="662"/>
      <c r="AI55" s="662"/>
      <c r="AJ55" s="662"/>
      <c r="AK55" s="662"/>
      <c r="AL55" s="662"/>
      <c r="AM55" s="662"/>
      <c r="AN55" s="662"/>
      <c r="AO55" s="662"/>
      <c r="AP55" s="662"/>
      <c r="AQ55" s="662"/>
      <c r="AR55" s="662"/>
      <c r="AS55" s="662"/>
      <c r="AT55" s="662"/>
      <c r="AU55" s="662"/>
      <c r="AV55" s="663"/>
      <c r="AW55" s="100"/>
      <c r="BA55" s="100" t="s">
        <v>321</v>
      </c>
    </row>
    <row r="56" spans="1:68" ht="17.45" customHeight="1">
      <c r="A56" s="202"/>
      <c r="B56" s="202"/>
      <c r="C56" s="195"/>
      <c r="D56" s="195"/>
      <c r="E56" s="195"/>
      <c r="F56" s="195"/>
      <c r="G56" s="195"/>
      <c r="H56" s="195"/>
      <c r="I56" s="195"/>
      <c r="J56" s="195"/>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100"/>
      <c r="BA56" s="100" t="s">
        <v>322</v>
      </c>
    </row>
    <row r="57" spans="1:68" ht="17.45" customHeight="1">
      <c r="A57" s="202"/>
      <c r="B57" s="202"/>
      <c r="C57" s="664" t="s">
        <v>46</v>
      </c>
      <c r="D57" s="664"/>
      <c r="E57" s="664"/>
      <c r="F57" s="664"/>
      <c r="G57" s="664"/>
      <c r="H57" s="664"/>
      <c r="I57" s="664"/>
      <c r="J57" s="664"/>
      <c r="K57" s="664"/>
      <c r="L57" s="664"/>
      <c r="M57" s="664"/>
      <c r="N57" s="664"/>
      <c r="O57" s="664"/>
      <c r="P57" s="664"/>
      <c r="Q57" s="664"/>
      <c r="R57" s="664"/>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100"/>
      <c r="BA57" s="100" t="s">
        <v>323</v>
      </c>
    </row>
    <row r="58" spans="1:68" ht="20.100000000000001" customHeight="1" thickBot="1">
      <c r="A58" s="202"/>
      <c r="B58" s="202"/>
      <c r="C58" s="576" t="s">
        <v>23</v>
      </c>
      <c r="D58" s="577"/>
      <c r="E58" s="577"/>
      <c r="F58" s="577"/>
      <c r="G58" s="577"/>
      <c r="H58" s="577"/>
      <c r="I58" s="577"/>
      <c r="J58" s="578"/>
      <c r="K58" s="665" t="s">
        <v>82</v>
      </c>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M58" s="666"/>
      <c r="AN58" s="666"/>
      <c r="AO58" s="666"/>
      <c r="AP58" s="666"/>
      <c r="AQ58" s="666"/>
      <c r="AR58" s="666"/>
      <c r="AS58" s="666"/>
      <c r="AT58" s="666"/>
      <c r="AU58" s="666"/>
      <c r="AV58" s="667"/>
      <c r="AW58" s="101" t="str">
        <f>+IF(K59="","要確認","")</f>
        <v>要確認</v>
      </c>
      <c r="BA58" s="100" t="s">
        <v>324</v>
      </c>
      <c r="BJ58" s="123" t="s">
        <v>379</v>
      </c>
      <c r="BO58" s="123"/>
    </row>
    <row r="59" spans="1:68" ht="22.15" customHeight="1" thickBot="1">
      <c r="A59" s="202"/>
      <c r="B59" s="202"/>
      <c r="C59" s="579"/>
      <c r="D59" s="580"/>
      <c r="E59" s="580"/>
      <c r="F59" s="580"/>
      <c r="G59" s="580"/>
      <c r="H59" s="580"/>
      <c r="I59" s="580"/>
      <c r="J59" s="581"/>
      <c r="K59" s="668"/>
      <c r="L59" s="669"/>
      <c r="M59" s="669"/>
      <c r="N59" s="669"/>
      <c r="O59" s="669"/>
      <c r="P59" s="669"/>
      <c r="Q59" s="669"/>
      <c r="R59" s="669"/>
      <c r="S59" s="669"/>
      <c r="T59" s="669"/>
      <c r="U59" s="669"/>
      <c r="V59" s="669"/>
      <c r="W59" s="669"/>
      <c r="X59" s="669"/>
      <c r="Y59" s="669"/>
      <c r="Z59" s="669"/>
      <c r="AA59" s="669"/>
      <c r="AB59" s="669"/>
      <c r="AC59" s="669"/>
      <c r="AD59" s="669"/>
      <c r="AE59" s="669"/>
      <c r="AF59" s="669"/>
      <c r="AG59" s="669"/>
      <c r="AH59" s="669"/>
      <c r="AI59" s="669"/>
      <c r="AJ59" s="669"/>
      <c r="AK59" s="669"/>
      <c r="AL59" s="669"/>
      <c r="AM59" s="669"/>
      <c r="AN59" s="669"/>
      <c r="AO59" s="669"/>
      <c r="AP59" s="669"/>
      <c r="AQ59" s="669"/>
      <c r="AR59" s="669"/>
      <c r="AS59" s="669"/>
      <c r="AT59" s="669"/>
      <c r="AU59" s="669"/>
      <c r="AV59" s="670"/>
      <c r="AW59" s="99" t="s">
        <v>168</v>
      </c>
      <c r="BA59" s="100" t="s">
        <v>325</v>
      </c>
      <c r="BJ59" s="123" t="s">
        <v>380</v>
      </c>
    </row>
    <row r="60" spans="1:68" ht="20.100000000000001" customHeight="1">
      <c r="A60" s="202"/>
      <c r="B60" s="202"/>
      <c r="C60" s="579"/>
      <c r="D60" s="580"/>
      <c r="E60" s="580"/>
      <c r="F60" s="580"/>
      <c r="G60" s="580"/>
      <c r="H60" s="580"/>
      <c r="I60" s="580"/>
      <c r="J60" s="581"/>
      <c r="K60" s="671" t="s">
        <v>49</v>
      </c>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2"/>
      <c r="AP60" s="672"/>
      <c r="AQ60" s="672"/>
      <c r="AR60" s="672"/>
      <c r="AS60" s="672"/>
      <c r="AT60" s="672"/>
      <c r="AU60" s="672"/>
      <c r="AV60" s="673"/>
      <c r="AW60" s="96">
        <f>+LEN(K61)</f>
        <v>0</v>
      </c>
      <c r="BA60" s="100" t="s">
        <v>326</v>
      </c>
      <c r="BJ60" s="123"/>
      <c r="BL60" s="102"/>
      <c r="BM60" s="102"/>
      <c r="BN60" s="102"/>
      <c r="BO60" s="102"/>
      <c r="BP60" s="102"/>
    </row>
    <row r="61" spans="1:68" ht="21.6" customHeight="1">
      <c r="A61" s="202"/>
      <c r="B61" s="202"/>
      <c r="C61" s="579"/>
      <c r="D61" s="580"/>
      <c r="E61" s="580"/>
      <c r="F61" s="580"/>
      <c r="G61" s="580"/>
      <c r="H61" s="580"/>
      <c r="I61" s="580"/>
      <c r="J61" s="581"/>
      <c r="K61" s="674"/>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3"/>
      <c r="AP61" s="533"/>
      <c r="AQ61" s="533"/>
      <c r="AR61" s="675" t="s">
        <v>78</v>
      </c>
      <c r="AS61" s="675"/>
      <c r="AT61" s="675"/>
      <c r="AU61" s="675"/>
      <c r="AV61" s="676"/>
      <c r="AW61" s="697" t="str">
        <f>+IF(AW60&gt;30,"設定文字数を超過しています","")</f>
        <v/>
      </c>
      <c r="BA61" s="100" t="s">
        <v>327</v>
      </c>
      <c r="BJ61" s="123"/>
      <c r="BP61" s="102"/>
    </row>
    <row r="62" spans="1:68" ht="9.75" customHeight="1">
      <c r="A62" s="202"/>
      <c r="B62" s="202"/>
      <c r="C62" s="579"/>
      <c r="D62" s="580"/>
      <c r="E62" s="580"/>
      <c r="F62" s="580"/>
      <c r="G62" s="580"/>
      <c r="H62" s="580"/>
      <c r="I62" s="580"/>
      <c r="J62" s="581"/>
      <c r="K62" s="698" t="s">
        <v>67</v>
      </c>
      <c r="L62" s="664"/>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7"/>
      <c r="AW62" s="697"/>
      <c r="BJ62" s="123"/>
      <c r="BP62" s="102"/>
    </row>
    <row r="63" spans="1:68" ht="9.75" customHeight="1">
      <c r="A63" s="202"/>
      <c r="B63" s="202"/>
      <c r="C63" s="579"/>
      <c r="D63" s="580"/>
      <c r="E63" s="580"/>
      <c r="F63" s="580"/>
      <c r="G63" s="580"/>
      <c r="H63" s="580"/>
      <c r="I63" s="580"/>
      <c r="J63" s="581"/>
      <c r="K63" s="698"/>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664"/>
      <c r="AM63" s="664"/>
      <c r="AN63" s="664"/>
      <c r="AO63" s="664"/>
      <c r="AP63" s="664"/>
      <c r="AQ63" s="664"/>
      <c r="AR63" s="664"/>
      <c r="AS63" s="664"/>
      <c r="AT63" s="664"/>
      <c r="AU63" s="664"/>
      <c r="AV63" s="699"/>
      <c r="AW63" s="99" t="s">
        <v>168</v>
      </c>
      <c r="BJ63" s="123"/>
      <c r="BP63" s="102"/>
    </row>
    <row r="64" spans="1:68" ht="20.100000000000001" customHeight="1">
      <c r="A64" s="202"/>
      <c r="B64" s="202"/>
      <c r="C64" s="579"/>
      <c r="D64" s="580"/>
      <c r="E64" s="580"/>
      <c r="F64" s="580"/>
      <c r="G64" s="580"/>
      <c r="H64" s="580"/>
      <c r="I64" s="580"/>
      <c r="J64" s="581"/>
      <c r="K64" s="644"/>
      <c r="L64" s="645"/>
      <c r="M64" s="645"/>
      <c r="N64" s="645"/>
      <c r="O64" s="645"/>
      <c r="P64" s="645"/>
      <c r="Q64" s="645"/>
      <c r="R64" s="645"/>
      <c r="S64" s="645"/>
      <c r="T64" s="645"/>
      <c r="U64" s="645"/>
      <c r="V64" s="645"/>
      <c r="W64" s="645"/>
      <c r="X64" s="645"/>
      <c r="Y64" s="645"/>
      <c r="Z64" s="645"/>
      <c r="AA64" s="645"/>
      <c r="AB64" s="645"/>
      <c r="AC64" s="645"/>
      <c r="AD64" s="645"/>
      <c r="AE64" s="645"/>
      <c r="AF64" s="645"/>
      <c r="AG64" s="645"/>
      <c r="AH64" s="645"/>
      <c r="AI64" s="645"/>
      <c r="AJ64" s="645"/>
      <c r="AK64" s="645"/>
      <c r="AL64" s="645"/>
      <c r="AM64" s="645"/>
      <c r="AN64" s="645"/>
      <c r="AO64" s="645"/>
      <c r="AP64" s="645"/>
      <c r="AQ64" s="645"/>
      <c r="AR64" s="645"/>
      <c r="AS64" s="645"/>
      <c r="AT64" s="645"/>
      <c r="AU64" s="645"/>
      <c r="AV64" s="646"/>
      <c r="AW64" s="96">
        <f>+LEN(K64)</f>
        <v>0</v>
      </c>
      <c r="BJ64" s="123"/>
    </row>
    <row r="65" spans="1:98" ht="20.100000000000001" customHeight="1">
      <c r="A65" s="202"/>
      <c r="B65" s="202"/>
      <c r="C65" s="579"/>
      <c r="D65" s="580"/>
      <c r="E65" s="580"/>
      <c r="F65" s="580"/>
      <c r="G65" s="580"/>
      <c r="H65" s="580"/>
      <c r="I65" s="580"/>
      <c r="J65" s="581"/>
      <c r="K65" s="647"/>
      <c r="L65" s="648"/>
      <c r="M65" s="648"/>
      <c r="N65" s="648"/>
      <c r="O65" s="648"/>
      <c r="P65" s="648"/>
      <c r="Q65" s="648"/>
      <c r="R65" s="648"/>
      <c r="S65" s="648"/>
      <c r="T65" s="648"/>
      <c r="U65" s="648"/>
      <c r="V65" s="648"/>
      <c r="W65" s="648"/>
      <c r="X65" s="648"/>
      <c r="Y65" s="648"/>
      <c r="Z65" s="648"/>
      <c r="AA65" s="648"/>
      <c r="AB65" s="648"/>
      <c r="AC65" s="648"/>
      <c r="AD65" s="648"/>
      <c r="AE65" s="648"/>
      <c r="AF65" s="648"/>
      <c r="AG65" s="648"/>
      <c r="AH65" s="648"/>
      <c r="AI65" s="648"/>
      <c r="AJ65" s="648"/>
      <c r="AK65" s="648"/>
      <c r="AL65" s="648"/>
      <c r="AM65" s="648"/>
      <c r="AN65" s="648"/>
      <c r="AO65" s="648"/>
      <c r="AP65" s="648"/>
      <c r="AQ65" s="648"/>
      <c r="AR65" s="648"/>
      <c r="AS65" s="648"/>
      <c r="AT65" s="648"/>
      <c r="AU65" s="648"/>
      <c r="AV65" s="649"/>
      <c r="AW65" s="575" t="str">
        <f>+IF(AW64&gt;300,"設定文字数を超過しています","")</f>
        <v/>
      </c>
      <c r="BJ65" s="124"/>
    </row>
    <row r="66" spans="1:98" ht="20.100000000000001" customHeight="1">
      <c r="A66" s="202"/>
      <c r="B66" s="202"/>
      <c r="C66" s="579"/>
      <c r="D66" s="580"/>
      <c r="E66" s="580"/>
      <c r="F66" s="580"/>
      <c r="G66" s="580"/>
      <c r="H66" s="580"/>
      <c r="I66" s="580"/>
      <c r="J66" s="581"/>
      <c r="K66" s="647"/>
      <c r="L66" s="648"/>
      <c r="M66" s="648"/>
      <c r="N66" s="648"/>
      <c r="O66" s="648"/>
      <c r="P66" s="648"/>
      <c r="Q66" s="648"/>
      <c r="R66" s="648"/>
      <c r="S66" s="648"/>
      <c r="T66" s="648"/>
      <c r="U66" s="648"/>
      <c r="V66" s="648"/>
      <c r="W66" s="648"/>
      <c r="X66" s="648"/>
      <c r="Y66" s="648"/>
      <c r="Z66" s="648"/>
      <c r="AA66" s="648"/>
      <c r="AB66" s="648"/>
      <c r="AC66" s="648"/>
      <c r="AD66" s="648"/>
      <c r="AE66" s="648"/>
      <c r="AF66" s="648"/>
      <c r="AG66" s="648"/>
      <c r="AH66" s="648"/>
      <c r="AI66" s="648"/>
      <c r="AJ66" s="648"/>
      <c r="AK66" s="648"/>
      <c r="AL66" s="648"/>
      <c r="AM66" s="648"/>
      <c r="AN66" s="648"/>
      <c r="AO66" s="648"/>
      <c r="AP66" s="648"/>
      <c r="AQ66" s="648"/>
      <c r="AR66" s="648"/>
      <c r="AS66" s="648"/>
      <c r="AT66" s="648"/>
      <c r="AU66" s="648"/>
      <c r="AV66" s="649"/>
      <c r="AW66" s="575"/>
      <c r="BJ66" s="124"/>
    </row>
    <row r="67" spans="1:98" ht="20.100000000000001" customHeight="1">
      <c r="A67" s="202"/>
      <c r="B67" s="202"/>
      <c r="C67" s="579"/>
      <c r="D67" s="580"/>
      <c r="E67" s="580"/>
      <c r="F67" s="580"/>
      <c r="G67" s="580"/>
      <c r="H67" s="580"/>
      <c r="I67" s="580"/>
      <c r="J67" s="581"/>
      <c r="K67" s="647"/>
      <c r="L67" s="648"/>
      <c r="M67" s="648"/>
      <c r="N67" s="648"/>
      <c r="O67" s="648"/>
      <c r="P67" s="648"/>
      <c r="Q67" s="648"/>
      <c r="R67" s="648"/>
      <c r="S67" s="648"/>
      <c r="T67" s="648"/>
      <c r="U67" s="648"/>
      <c r="V67" s="648"/>
      <c r="W67" s="648"/>
      <c r="X67" s="648"/>
      <c r="Y67" s="648"/>
      <c r="Z67" s="648"/>
      <c r="AA67" s="648"/>
      <c r="AB67" s="648"/>
      <c r="AC67" s="648"/>
      <c r="AD67" s="648"/>
      <c r="AE67" s="648"/>
      <c r="AF67" s="648"/>
      <c r="AG67" s="648"/>
      <c r="AH67" s="648"/>
      <c r="AI67" s="648"/>
      <c r="AJ67" s="648"/>
      <c r="AK67" s="648"/>
      <c r="AL67" s="648"/>
      <c r="AM67" s="648"/>
      <c r="AN67" s="648"/>
      <c r="AO67" s="648"/>
      <c r="AP67" s="648"/>
      <c r="AQ67" s="648"/>
      <c r="AR67" s="648"/>
      <c r="AS67" s="648"/>
      <c r="AT67" s="648"/>
      <c r="AU67" s="648"/>
      <c r="AV67" s="649"/>
      <c r="AW67" s="575"/>
      <c r="BJ67" s="124"/>
    </row>
    <row r="68" spans="1:98" ht="20.100000000000001" customHeight="1">
      <c r="A68" s="202"/>
      <c r="B68" s="202"/>
      <c r="C68" s="579"/>
      <c r="D68" s="580"/>
      <c r="E68" s="580"/>
      <c r="F68" s="580"/>
      <c r="G68" s="580"/>
      <c r="H68" s="580"/>
      <c r="I68" s="580"/>
      <c r="J68" s="581"/>
      <c r="K68" s="647"/>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48"/>
      <c r="AR68" s="648"/>
      <c r="AS68" s="648"/>
      <c r="AT68" s="648"/>
      <c r="AU68" s="648"/>
      <c r="AV68" s="649"/>
      <c r="AW68" s="96"/>
      <c r="BJ68" s="124"/>
    </row>
    <row r="69" spans="1:98" ht="20.100000000000001" customHeight="1">
      <c r="A69" s="202"/>
      <c r="B69" s="202"/>
      <c r="C69" s="579"/>
      <c r="D69" s="580"/>
      <c r="E69" s="580"/>
      <c r="F69" s="580"/>
      <c r="G69" s="580"/>
      <c r="H69" s="580"/>
      <c r="I69" s="580"/>
      <c r="J69" s="581"/>
      <c r="K69" s="647"/>
      <c r="L69" s="648"/>
      <c r="M69" s="648"/>
      <c r="N69" s="648"/>
      <c r="O69" s="648"/>
      <c r="P69" s="648"/>
      <c r="Q69" s="648"/>
      <c r="R69" s="648"/>
      <c r="S69" s="648"/>
      <c r="T69" s="648"/>
      <c r="U69" s="648"/>
      <c r="V69" s="648"/>
      <c r="W69" s="648"/>
      <c r="X69" s="648"/>
      <c r="Y69" s="648"/>
      <c r="Z69" s="648"/>
      <c r="AA69" s="648"/>
      <c r="AB69" s="648"/>
      <c r="AC69" s="648"/>
      <c r="AD69" s="648"/>
      <c r="AE69" s="648"/>
      <c r="AF69" s="648"/>
      <c r="AG69" s="648"/>
      <c r="AH69" s="648"/>
      <c r="AI69" s="648"/>
      <c r="AJ69" s="648"/>
      <c r="AK69" s="648"/>
      <c r="AL69" s="648"/>
      <c r="AM69" s="648"/>
      <c r="AN69" s="648"/>
      <c r="AO69" s="648"/>
      <c r="AP69" s="648"/>
      <c r="AQ69" s="648"/>
      <c r="AR69" s="648"/>
      <c r="AS69" s="648"/>
      <c r="AT69" s="648"/>
      <c r="AU69" s="648"/>
      <c r="AV69" s="649"/>
      <c r="BJ69" s="124"/>
    </row>
    <row r="70" spans="1:98" ht="20.100000000000001" customHeight="1">
      <c r="A70" s="202"/>
      <c r="B70" s="202"/>
      <c r="C70" s="579"/>
      <c r="D70" s="580"/>
      <c r="E70" s="580"/>
      <c r="F70" s="580"/>
      <c r="G70" s="580"/>
      <c r="H70" s="580"/>
      <c r="I70" s="580"/>
      <c r="J70" s="581"/>
      <c r="K70" s="647"/>
      <c r="L70" s="648"/>
      <c r="M70" s="648"/>
      <c r="N70" s="648"/>
      <c r="O70" s="648"/>
      <c r="P70" s="648"/>
      <c r="Q70" s="648"/>
      <c r="R70" s="648"/>
      <c r="S70" s="648"/>
      <c r="T70" s="648"/>
      <c r="U70" s="648"/>
      <c r="V70" s="648"/>
      <c r="W70" s="648"/>
      <c r="X70" s="648"/>
      <c r="Y70" s="648"/>
      <c r="Z70" s="648"/>
      <c r="AA70" s="648"/>
      <c r="AB70" s="648"/>
      <c r="AC70" s="648"/>
      <c r="AD70" s="648"/>
      <c r="AE70" s="648"/>
      <c r="AF70" s="648"/>
      <c r="AG70" s="648"/>
      <c r="AH70" s="648"/>
      <c r="AI70" s="648"/>
      <c r="AJ70" s="648"/>
      <c r="AK70" s="648"/>
      <c r="AL70" s="648"/>
      <c r="AM70" s="648"/>
      <c r="AN70" s="648"/>
      <c r="AO70" s="648"/>
      <c r="AP70" s="648"/>
      <c r="AQ70" s="648"/>
      <c r="AR70" s="648"/>
      <c r="AS70" s="648"/>
      <c r="AT70" s="648"/>
      <c r="AU70" s="648"/>
      <c r="AV70" s="649"/>
      <c r="BJ70" s="124"/>
    </row>
    <row r="71" spans="1:98" ht="20.100000000000001" customHeight="1">
      <c r="A71" s="202"/>
      <c r="B71" s="202"/>
      <c r="C71" s="579"/>
      <c r="D71" s="580"/>
      <c r="E71" s="580"/>
      <c r="F71" s="580"/>
      <c r="G71" s="580"/>
      <c r="H71" s="580"/>
      <c r="I71" s="580"/>
      <c r="J71" s="581"/>
      <c r="K71" s="650"/>
      <c r="L71" s="651"/>
      <c r="M71" s="651"/>
      <c r="N71" s="651"/>
      <c r="O71" s="651"/>
      <c r="P71" s="651"/>
      <c r="Q71" s="651"/>
      <c r="R71" s="651"/>
      <c r="S71" s="651"/>
      <c r="T71" s="651"/>
      <c r="U71" s="651"/>
      <c r="V71" s="651"/>
      <c r="W71" s="651"/>
      <c r="X71" s="651"/>
      <c r="Y71" s="651"/>
      <c r="Z71" s="651"/>
      <c r="AA71" s="651"/>
      <c r="AB71" s="651"/>
      <c r="AC71" s="651"/>
      <c r="AD71" s="651"/>
      <c r="AE71" s="651"/>
      <c r="AF71" s="651"/>
      <c r="AG71" s="651"/>
      <c r="AH71" s="651"/>
      <c r="AI71" s="651"/>
      <c r="AJ71" s="651"/>
      <c r="AK71" s="651"/>
      <c r="AL71" s="651"/>
      <c r="AM71" s="651"/>
      <c r="AN71" s="651"/>
      <c r="AO71" s="651"/>
      <c r="AP71" s="651"/>
      <c r="AQ71" s="651"/>
      <c r="AR71" s="651"/>
      <c r="AS71" s="651"/>
      <c r="AT71" s="651"/>
      <c r="AU71" s="651"/>
      <c r="AV71" s="652"/>
      <c r="BJ71" s="124"/>
    </row>
    <row r="72" spans="1:98" ht="20.100000000000001" customHeight="1" thickBot="1">
      <c r="A72" s="202"/>
      <c r="B72" s="202"/>
      <c r="C72" s="579"/>
      <c r="D72" s="580"/>
      <c r="E72" s="580"/>
      <c r="F72" s="580"/>
      <c r="G72" s="580"/>
      <c r="H72" s="580"/>
      <c r="I72" s="580"/>
      <c r="J72" s="581"/>
      <c r="K72" s="700" t="s">
        <v>93</v>
      </c>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O72" s="701"/>
      <c r="AP72" s="701"/>
      <c r="AQ72" s="701"/>
      <c r="AR72" s="701"/>
      <c r="AS72" s="701"/>
      <c r="AT72" s="701"/>
      <c r="AU72" s="701"/>
      <c r="AV72" s="702"/>
      <c r="AW72" s="100"/>
      <c r="AY72" s="125"/>
      <c r="BJ72" s="124"/>
    </row>
    <row r="73" spans="1:98" ht="25.15" customHeight="1" thickBot="1">
      <c r="A73" s="202"/>
      <c r="B73" s="202"/>
      <c r="C73" s="579"/>
      <c r="D73" s="580"/>
      <c r="E73" s="580"/>
      <c r="F73" s="580"/>
      <c r="G73" s="580"/>
      <c r="H73" s="580"/>
      <c r="I73" s="580"/>
      <c r="J73" s="581"/>
      <c r="K73" s="703"/>
      <c r="L73" s="704"/>
      <c r="M73" s="704"/>
      <c r="N73" s="705" t="s">
        <v>87</v>
      </c>
      <c r="O73" s="706"/>
      <c r="P73" s="706"/>
      <c r="Q73" s="706"/>
      <c r="R73" s="706"/>
      <c r="S73" s="706"/>
      <c r="T73" s="706"/>
      <c r="U73" s="706"/>
      <c r="V73" s="706"/>
      <c r="W73" s="706"/>
      <c r="X73" s="706"/>
      <c r="Y73" s="706"/>
      <c r="Z73" s="706"/>
      <c r="AA73" s="706"/>
      <c r="AB73" s="706"/>
      <c r="AC73" s="706"/>
      <c r="AD73" s="707"/>
      <c r="AE73" s="704"/>
      <c r="AF73" s="708"/>
      <c r="AG73" s="709" t="s">
        <v>88</v>
      </c>
      <c r="AH73" s="710"/>
      <c r="AI73" s="710"/>
      <c r="AJ73" s="710"/>
      <c r="AK73" s="710"/>
      <c r="AL73" s="710"/>
      <c r="AM73" s="710"/>
      <c r="AN73" s="710"/>
      <c r="AO73" s="710"/>
      <c r="AP73" s="710"/>
      <c r="AQ73" s="710"/>
      <c r="AR73" s="710"/>
      <c r="AS73" s="710"/>
      <c r="AT73" s="710"/>
      <c r="AU73" s="710"/>
      <c r="AV73" s="711"/>
      <c r="AW73" s="101" t="str">
        <f>+IF(K73=AD73,"要確認","")</f>
        <v>要確認</v>
      </c>
      <c r="AY73" s="125"/>
    </row>
    <row r="74" spans="1:98" s="103" customFormat="1" ht="20.100000000000001" customHeight="1">
      <c r="A74" s="126"/>
      <c r="B74" s="126"/>
      <c r="C74" s="579"/>
      <c r="D74" s="580"/>
      <c r="E74" s="580"/>
      <c r="F74" s="580"/>
      <c r="G74" s="580"/>
      <c r="H74" s="580"/>
      <c r="I74" s="580"/>
      <c r="J74" s="581"/>
      <c r="K74" s="677" t="s">
        <v>169</v>
      </c>
      <c r="L74" s="678"/>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678"/>
      <c r="AO74" s="678"/>
      <c r="AP74" s="678"/>
      <c r="AQ74" s="678"/>
      <c r="AR74" s="678"/>
      <c r="AS74" s="678"/>
      <c r="AT74" s="678"/>
      <c r="AU74" s="678"/>
      <c r="AV74" s="679"/>
      <c r="AW74" s="99" t="s">
        <v>168</v>
      </c>
      <c r="AX74" s="183"/>
      <c r="AY74" s="183"/>
      <c r="AZ74" s="183"/>
      <c r="BA74" s="183"/>
      <c r="BB74" s="183"/>
      <c r="BC74" s="183"/>
      <c r="BD74" s="104"/>
      <c r="BE74" s="104"/>
      <c r="BF74" s="120"/>
      <c r="BG74" s="120"/>
      <c r="BH74" s="120"/>
      <c r="BI74" s="120"/>
      <c r="BJ74" s="100"/>
      <c r="BK74" s="100"/>
      <c r="BL74" s="120"/>
      <c r="BM74" s="120"/>
      <c r="BN74" s="120"/>
      <c r="BQ74" s="100"/>
      <c r="BR74" s="10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row>
    <row r="75" spans="1:98" s="103" customFormat="1" ht="54.95" customHeight="1">
      <c r="A75" s="126"/>
      <c r="B75" s="126"/>
      <c r="C75" s="579"/>
      <c r="D75" s="580"/>
      <c r="E75" s="580"/>
      <c r="F75" s="580"/>
      <c r="G75" s="580"/>
      <c r="H75" s="580"/>
      <c r="I75" s="580"/>
      <c r="J75" s="581"/>
      <c r="K75" s="680"/>
      <c r="L75" s="681"/>
      <c r="M75" s="681"/>
      <c r="N75" s="681"/>
      <c r="O75" s="681"/>
      <c r="P75" s="681"/>
      <c r="Q75" s="681"/>
      <c r="R75" s="681"/>
      <c r="S75" s="681"/>
      <c r="T75" s="681"/>
      <c r="U75" s="681"/>
      <c r="V75" s="681"/>
      <c r="W75" s="681"/>
      <c r="X75" s="681"/>
      <c r="Y75" s="681"/>
      <c r="Z75" s="681"/>
      <c r="AA75" s="681"/>
      <c r="AB75" s="681"/>
      <c r="AC75" s="681"/>
      <c r="AD75" s="681"/>
      <c r="AE75" s="681"/>
      <c r="AF75" s="681"/>
      <c r="AG75" s="681"/>
      <c r="AH75" s="681"/>
      <c r="AI75" s="681"/>
      <c r="AJ75" s="681"/>
      <c r="AK75" s="681"/>
      <c r="AL75" s="681"/>
      <c r="AM75" s="681"/>
      <c r="AN75" s="681"/>
      <c r="AO75" s="681"/>
      <c r="AP75" s="681"/>
      <c r="AQ75" s="681"/>
      <c r="AR75" s="681"/>
      <c r="AS75" s="681"/>
      <c r="AT75" s="681"/>
      <c r="AU75" s="681"/>
      <c r="AV75" s="682"/>
      <c r="AW75" s="98">
        <f>+LEN(K75)</f>
        <v>0</v>
      </c>
      <c r="AX75" s="196"/>
      <c r="AY75" s="196"/>
      <c r="AZ75" s="196"/>
      <c r="BA75" s="196"/>
      <c r="BB75" s="196"/>
      <c r="BC75" s="196"/>
      <c r="BD75" s="104"/>
      <c r="BE75" s="104"/>
      <c r="BF75" s="120"/>
      <c r="BG75" s="120"/>
      <c r="BH75" s="120"/>
      <c r="BI75" s="120"/>
      <c r="BJ75" s="100"/>
      <c r="BK75" s="120"/>
      <c r="BL75" s="120"/>
      <c r="BM75" s="120"/>
      <c r="BN75" s="120"/>
      <c r="BQ75" s="100"/>
      <c r="BR75" s="10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row>
    <row r="76" spans="1:98" s="103" customFormat="1" ht="54.95" customHeight="1">
      <c r="A76" s="126"/>
      <c r="B76" s="126"/>
      <c r="C76" s="579"/>
      <c r="D76" s="580"/>
      <c r="E76" s="580"/>
      <c r="F76" s="580"/>
      <c r="G76" s="580"/>
      <c r="H76" s="580"/>
      <c r="I76" s="580"/>
      <c r="J76" s="581"/>
      <c r="K76" s="683"/>
      <c r="L76" s="684"/>
      <c r="M76" s="684"/>
      <c r="N76" s="684"/>
      <c r="O76" s="684"/>
      <c r="P76" s="684"/>
      <c r="Q76" s="684"/>
      <c r="R76" s="684"/>
      <c r="S76" s="684"/>
      <c r="T76" s="684"/>
      <c r="U76" s="684"/>
      <c r="V76" s="684"/>
      <c r="W76" s="684"/>
      <c r="X76" s="684"/>
      <c r="Y76" s="684"/>
      <c r="Z76" s="684"/>
      <c r="AA76" s="684"/>
      <c r="AB76" s="684"/>
      <c r="AC76" s="684"/>
      <c r="AD76" s="684"/>
      <c r="AE76" s="684"/>
      <c r="AF76" s="684"/>
      <c r="AG76" s="684"/>
      <c r="AH76" s="684"/>
      <c r="AI76" s="684"/>
      <c r="AJ76" s="684"/>
      <c r="AK76" s="684"/>
      <c r="AL76" s="684"/>
      <c r="AM76" s="684"/>
      <c r="AN76" s="684"/>
      <c r="AO76" s="684"/>
      <c r="AP76" s="684"/>
      <c r="AQ76" s="684"/>
      <c r="AR76" s="684"/>
      <c r="AS76" s="684"/>
      <c r="AT76" s="684"/>
      <c r="AU76" s="684"/>
      <c r="AV76" s="685"/>
      <c r="AW76" s="204" t="str">
        <f>+IF(AW75&gt;180,"設定文字数を超過しています","")</f>
        <v/>
      </c>
      <c r="AX76" s="196"/>
      <c r="AY76" s="196"/>
      <c r="AZ76" s="196"/>
      <c r="BA76" s="196"/>
      <c r="BB76" s="196"/>
      <c r="BC76" s="196"/>
      <c r="BD76" s="104"/>
      <c r="BE76" s="104"/>
      <c r="BF76" s="124"/>
      <c r="BG76" s="120"/>
      <c r="BH76" s="120"/>
      <c r="BI76" s="120"/>
      <c r="BJ76" s="120"/>
      <c r="BK76" s="120"/>
      <c r="BL76" s="120"/>
      <c r="BM76" s="120"/>
      <c r="BN76" s="120"/>
      <c r="BQ76" s="100"/>
      <c r="BR76" s="10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row>
    <row r="77" spans="1:98" ht="33.75" customHeight="1" thickBot="1">
      <c r="A77" s="202"/>
      <c r="B77" s="202"/>
      <c r="C77" s="579"/>
      <c r="D77" s="580"/>
      <c r="E77" s="580"/>
      <c r="F77" s="580"/>
      <c r="G77" s="580"/>
      <c r="H77" s="580"/>
      <c r="I77" s="580"/>
      <c r="J77" s="581"/>
      <c r="K77" s="686" t="s">
        <v>248</v>
      </c>
      <c r="L77" s="687"/>
      <c r="M77" s="687"/>
      <c r="N77" s="687"/>
      <c r="O77" s="687"/>
      <c r="P77" s="687"/>
      <c r="Q77" s="687"/>
      <c r="R77" s="687"/>
      <c r="S77" s="687"/>
      <c r="T77" s="687"/>
      <c r="U77" s="687"/>
      <c r="V77" s="687"/>
      <c r="W77" s="687"/>
      <c r="X77" s="687"/>
      <c r="Y77" s="687"/>
      <c r="Z77" s="687"/>
      <c r="AA77" s="687"/>
      <c r="AB77" s="687"/>
      <c r="AC77" s="687"/>
      <c r="AD77" s="687"/>
      <c r="AE77" s="687"/>
      <c r="AF77" s="687"/>
      <c r="AG77" s="687"/>
      <c r="AH77" s="687"/>
      <c r="AI77" s="687"/>
      <c r="AJ77" s="687"/>
      <c r="AK77" s="687"/>
      <c r="AL77" s="687"/>
      <c r="AM77" s="687"/>
      <c r="AN77" s="687"/>
      <c r="AO77" s="687"/>
      <c r="AP77" s="687"/>
      <c r="AQ77" s="687"/>
      <c r="AR77" s="687"/>
      <c r="AS77" s="687"/>
      <c r="AT77" s="687"/>
      <c r="AU77" s="687"/>
      <c r="AV77" s="688"/>
      <c r="AW77" s="100"/>
      <c r="AY77" s="125"/>
      <c r="BJ77" s="120"/>
      <c r="BO77" s="102"/>
      <c r="BP77" s="102"/>
    </row>
    <row r="78" spans="1:98" ht="18" customHeight="1" thickBot="1">
      <c r="A78" s="202"/>
      <c r="B78" s="202"/>
      <c r="C78" s="579"/>
      <c r="D78" s="580"/>
      <c r="E78" s="580"/>
      <c r="F78" s="580"/>
      <c r="G78" s="580"/>
      <c r="H78" s="580"/>
      <c r="I78" s="580"/>
      <c r="J78" s="581"/>
      <c r="K78" s="495"/>
      <c r="L78" s="548"/>
      <c r="M78" s="689" t="s">
        <v>439</v>
      </c>
      <c r="N78" s="690"/>
      <c r="O78" s="690"/>
      <c r="P78" s="690"/>
      <c r="Q78" s="690"/>
      <c r="R78" s="690"/>
      <c r="S78" s="691"/>
      <c r="T78" s="486"/>
      <c r="U78" s="487"/>
      <c r="V78" s="488" t="s">
        <v>161</v>
      </c>
      <c r="W78" s="489"/>
      <c r="X78" s="489"/>
      <c r="Y78" s="489"/>
      <c r="Z78" s="489"/>
      <c r="AA78" s="489"/>
      <c r="AB78" s="489"/>
      <c r="AC78" s="486"/>
      <c r="AD78" s="487"/>
      <c r="AE78" s="488" t="s">
        <v>162</v>
      </c>
      <c r="AF78" s="489"/>
      <c r="AG78" s="489"/>
      <c r="AH78" s="489"/>
      <c r="AI78" s="489"/>
      <c r="AJ78" s="489"/>
      <c r="AK78" s="692"/>
      <c r="AL78" s="486"/>
      <c r="AM78" s="487"/>
      <c r="AN78" s="488" t="s">
        <v>440</v>
      </c>
      <c r="AO78" s="489"/>
      <c r="AP78" s="489"/>
      <c r="AQ78" s="489"/>
      <c r="AR78" s="489"/>
      <c r="AS78" s="489"/>
      <c r="AT78" s="489"/>
      <c r="AU78" s="489"/>
      <c r="AV78" s="692"/>
      <c r="AW78" s="101" t="str">
        <f>+IF(OR(AX78=0,AX78&gt;1),"要確認","")</f>
        <v>要確認</v>
      </c>
      <c r="AX78" s="218">
        <f>+COUNTIF(K78:AV79,"◎")</f>
        <v>0</v>
      </c>
      <c r="AY78" s="125"/>
      <c r="BO78" s="102"/>
      <c r="BP78" s="102"/>
    </row>
    <row r="79" spans="1:98" ht="18" customHeight="1" thickBot="1">
      <c r="A79" s="202"/>
      <c r="B79" s="202"/>
      <c r="C79" s="579"/>
      <c r="D79" s="580"/>
      <c r="E79" s="580"/>
      <c r="F79" s="580"/>
      <c r="G79" s="580"/>
      <c r="H79" s="580"/>
      <c r="I79" s="580"/>
      <c r="J79" s="581"/>
      <c r="K79" s="495"/>
      <c r="L79" s="548"/>
      <c r="M79" s="488" t="s">
        <v>163</v>
      </c>
      <c r="N79" s="489"/>
      <c r="O79" s="489"/>
      <c r="P79" s="489"/>
      <c r="Q79" s="489"/>
      <c r="R79" s="489"/>
      <c r="S79" s="692"/>
      <c r="T79" s="486"/>
      <c r="U79" s="487"/>
      <c r="V79" s="488" t="s">
        <v>337</v>
      </c>
      <c r="W79" s="489"/>
      <c r="X79" s="489"/>
      <c r="Y79" s="489"/>
      <c r="Z79" s="489"/>
      <c r="AA79" s="489"/>
      <c r="AB79" s="489"/>
      <c r="AC79" s="486"/>
      <c r="AD79" s="487"/>
      <c r="AE79" s="723" t="s">
        <v>383</v>
      </c>
      <c r="AF79" s="695"/>
      <c r="AG79" s="695"/>
      <c r="AH79" s="695"/>
      <c r="AI79" s="695"/>
      <c r="AJ79" s="695"/>
      <c r="AK79" s="696"/>
      <c r="AL79" s="486"/>
      <c r="AM79" s="487"/>
      <c r="AN79" s="694" t="s">
        <v>382</v>
      </c>
      <c r="AO79" s="695"/>
      <c r="AP79" s="695"/>
      <c r="AQ79" s="695"/>
      <c r="AR79" s="695"/>
      <c r="AS79" s="695"/>
      <c r="AT79" s="695"/>
      <c r="AU79" s="695"/>
      <c r="AV79" s="696"/>
      <c r="AW79" s="100"/>
      <c r="AY79" s="127"/>
      <c r="BO79" s="102"/>
      <c r="BP79" s="102"/>
    </row>
    <row r="80" spans="1:98" ht="18" customHeight="1" thickBot="1">
      <c r="A80" s="202"/>
      <c r="B80" s="202"/>
      <c r="C80" s="579"/>
      <c r="D80" s="580"/>
      <c r="E80" s="580"/>
      <c r="F80" s="580"/>
      <c r="G80" s="580"/>
      <c r="H80" s="580"/>
      <c r="I80" s="580"/>
      <c r="J80" s="581"/>
      <c r="K80" s="495"/>
      <c r="L80" s="496"/>
      <c r="M80" s="497" t="s">
        <v>73</v>
      </c>
      <c r="N80" s="498"/>
      <c r="O80" s="498"/>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3"/>
      <c r="AM80" s="693"/>
      <c r="AN80" s="693"/>
      <c r="AO80" s="693"/>
      <c r="AP80" s="693"/>
      <c r="AQ80" s="693"/>
      <c r="AR80" s="693"/>
      <c r="AS80" s="693"/>
      <c r="AT80" s="693"/>
      <c r="AU80" s="693"/>
      <c r="AV80" s="189" t="s">
        <v>74</v>
      </c>
      <c r="AW80" s="100"/>
      <c r="AY80" s="127"/>
      <c r="BO80" s="102"/>
      <c r="BP80" s="102"/>
    </row>
    <row r="81" spans="1:98" ht="20.100000000000001" customHeight="1">
      <c r="A81" s="202"/>
      <c r="B81" s="202"/>
      <c r="C81" s="719" t="s">
        <v>268</v>
      </c>
      <c r="D81" s="719"/>
      <c r="E81" s="719"/>
      <c r="F81" s="719"/>
      <c r="G81" s="719"/>
      <c r="H81" s="719"/>
      <c r="I81" s="719"/>
      <c r="J81" s="719"/>
      <c r="K81" s="720" t="s">
        <v>264</v>
      </c>
      <c r="L81" s="720"/>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99" t="s">
        <v>168</v>
      </c>
      <c r="AY81" s="127"/>
      <c r="BO81" s="102"/>
      <c r="BP81" s="102"/>
    </row>
    <row r="82" spans="1:98" ht="120" customHeight="1">
      <c r="A82" s="202"/>
      <c r="B82" s="202"/>
      <c r="C82" s="719"/>
      <c r="D82" s="719"/>
      <c r="E82" s="719"/>
      <c r="F82" s="719"/>
      <c r="G82" s="719"/>
      <c r="H82" s="719"/>
      <c r="I82" s="719"/>
      <c r="J82" s="719"/>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2"/>
      <c r="AI82" s="722"/>
      <c r="AJ82" s="722"/>
      <c r="AK82" s="722"/>
      <c r="AL82" s="722"/>
      <c r="AM82" s="722"/>
      <c r="AN82" s="722"/>
      <c r="AO82" s="722"/>
      <c r="AP82" s="722"/>
      <c r="AQ82" s="722"/>
      <c r="AR82" s="722"/>
      <c r="AS82" s="722"/>
      <c r="AT82" s="722"/>
      <c r="AU82" s="722"/>
      <c r="AV82" s="722"/>
      <c r="AW82" s="98">
        <f>+LEN(K82)</f>
        <v>0</v>
      </c>
      <c r="AY82" s="127"/>
      <c r="BO82" s="102"/>
      <c r="BP82" s="102"/>
    </row>
    <row r="83" spans="1:98" ht="15" customHeight="1">
      <c r="A83" s="202"/>
      <c r="B83" s="202"/>
      <c r="C83" s="210"/>
      <c r="D83" s="210"/>
      <c r="E83" s="210"/>
      <c r="F83" s="210"/>
      <c r="G83" s="210"/>
      <c r="H83" s="210"/>
      <c r="I83" s="210"/>
      <c r="J83" s="210"/>
      <c r="K83" s="128"/>
      <c r="L83" s="128"/>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100"/>
      <c r="AY83" s="127"/>
      <c r="BO83" s="102"/>
      <c r="BP83" s="102"/>
    </row>
    <row r="84" spans="1:98" ht="17.45" customHeight="1">
      <c r="A84" s="202"/>
      <c r="B84" s="202"/>
      <c r="C84" s="664" t="s">
        <v>164</v>
      </c>
      <c r="D84" s="664"/>
      <c r="E84" s="664"/>
      <c r="F84" s="664"/>
      <c r="G84" s="664"/>
      <c r="H84" s="664"/>
      <c r="I84" s="664"/>
      <c r="J84" s="664"/>
      <c r="K84" s="664"/>
      <c r="L84" s="664"/>
      <c r="M84" s="664"/>
      <c r="N84" s="664"/>
      <c r="O84" s="664"/>
      <c r="P84" s="664"/>
      <c r="Q84" s="664"/>
      <c r="R84" s="664"/>
      <c r="S84" s="664"/>
      <c r="T84" s="664"/>
      <c r="U84" s="664"/>
      <c r="V84" s="664"/>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100"/>
    </row>
    <row r="85" spans="1:98" s="103" customFormat="1" ht="36.950000000000003" customHeight="1">
      <c r="A85" s="126"/>
      <c r="B85" s="126"/>
      <c r="C85" s="747" t="s">
        <v>347</v>
      </c>
      <c r="D85" s="748"/>
      <c r="E85" s="748"/>
      <c r="F85" s="748"/>
      <c r="G85" s="748"/>
      <c r="H85" s="748"/>
      <c r="I85" s="748"/>
      <c r="J85" s="748"/>
      <c r="K85" s="748"/>
      <c r="L85" s="748"/>
      <c r="M85" s="748"/>
      <c r="N85" s="748"/>
      <c r="O85" s="748"/>
      <c r="P85" s="748"/>
      <c r="Q85" s="748"/>
      <c r="R85" s="748"/>
      <c r="S85" s="748"/>
      <c r="T85" s="748"/>
      <c r="U85" s="748"/>
      <c r="V85" s="748"/>
      <c r="W85" s="748"/>
      <c r="X85" s="748"/>
      <c r="Y85" s="748"/>
      <c r="Z85" s="748"/>
      <c r="AA85" s="748"/>
      <c r="AB85" s="748"/>
      <c r="AC85" s="748"/>
      <c r="AD85" s="748"/>
      <c r="AE85" s="748"/>
      <c r="AF85" s="748"/>
      <c r="AG85" s="748"/>
      <c r="AH85" s="748"/>
      <c r="AI85" s="748"/>
      <c r="AJ85" s="748"/>
      <c r="AK85" s="748"/>
      <c r="AL85" s="748"/>
      <c r="AM85" s="748"/>
      <c r="AN85" s="748"/>
      <c r="AO85" s="748"/>
      <c r="AP85" s="748"/>
      <c r="AQ85" s="748"/>
      <c r="AR85" s="748"/>
      <c r="AS85" s="748"/>
      <c r="AT85" s="748"/>
      <c r="AU85" s="748"/>
      <c r="AV85" s="749"/>
      <c r="AW85" s="220" t="s">
        <v>168</v>
      </c>
      <c r="AX85" s="712"/>
      <c r="AY85" s="712"/>
      <c r="AZ85" s="712"/>
      <c r="BA85" s="712"/>
      <c r="BB85" s="203"/>
      <c r="BC85" s="203"/>
      <c r="BD85" s="104"/>
      <c r="BE85" s="104"/>
      <c r="BF85" s="104"/>
      <c r="BG85" s="120"/>
      <c r="BH85" s="120"/>
      <c r="BI85" s="120"/>
      <c r="BJ85" s="10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c r="CQ85" s="120"/>
      <c r="CR85" s="120"/>
      <c r="CS85" s="120"/>
      <c r="CT85" s="120"/>
    </row>
    <row r="86" spans="1:98" s="103" customFormat="1" ht="69" customHeight="1">
      <c r="A86" s="126"/>
      <c r="B86" s="126"/>
      <c r="C86" s="713" t="s">
        <v>441</v>
      </c>
      <c r="D86" s="714"/>
      <c r="E86" s="714"/>
      <c r="F86" s="714"/>
      <c r="G86" s="714"/>
      <c r="H86" s="714"/>
      <c r="I86" s="714"/>
      <c r="J86" s="714"/>
      <c r="K86" s="714"/>
      <c r="L86" s="714"/>
      <c r="M86" s="714"/>
      <c r="N86" s="714"/>
      <c r="O86" s="714"/>
      <c r="P86" s="714"/>
      <c r="Q86" s="714"/>
      <c r="R86" s="714"/>
      <c r="S86" s="714"/>
      <c r="T86" s="714"/>
      <c r="U86" s="714"/>
      <c r="V86" s="714"/>
      <c r="W86" s="714"/>
      <c r="X86" s="714"/>
      <c r="Y86" s="714"/>
      <c r="Z86" s="714"/>
      <c r="AA86" s="714"/>
      <c r="AB86" s="714"/>
      <c r="AC86" s="714"/>
      <c r="AD86" s="714"/>
      <c r="AE86" s="714"/>
      <c r="AF86" s="714"/>
      <c r="AG86" s="714"/>
      <c r="AH86" s="714"/>
      <c r="AI86" s="714"/>
      <c r="AJ86" s="714"/>
      <c r="AK86" s="715"/>
      <c r="AL86" s="716" t="s">
        <v>369</v>
      </c>
      <c r="AM86" s="717"/>
      <c r="AN86" s="717"/>
      <c r="AO86" s="717"/>
      <c r="AP86" s="717"/>
      <c r="AQ86" s="717"/>
      <c r="AR86" s="717"/>
      <c r="AS86" s="717"/>
      <c r="AT86" s="717"/>
      <c r="AU86" s="717"/>
      <c r="AV86" s="718"/>
      <c r="AW86" s="97"/>
      <c r="AX86" s="197"/>
      <c r="AY86" s="197"/>
      <c r="AZ86" s="197"/>
      <c r="BA86" s="197"/>
      <c r="BB86" s="197"/>
      <c r="BC86" s="197"/>
      <c r="BD86" s="104"/>
      <c r="BE86" s="104"/>
      <c r="BF86" s="104"/>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row>
    <row r="87" spans="1:98" s="103" customFormat="1" ht="75" customHeight="1">
      <c r="A87" s="126"/>
      <c r="B87" s="126"/>
      <c r="C87" s="724" t="s">
        <v>172</v>
      </c>
      <c r="D87" s="725"/>
      <c r="E87" s="728"/>
      <c r="F87" s="729"/>
      <c r="G87" s="729"/>
      <c r="H87" s="729"/>
      <c r="I87" s="729"/>
      <c r="J87" s="729"/>
      <c r="K87" s="729"/>
      <c r="L87" s="729"/>
      <c r="M87" s="729"/>
      <c r="N87" s="729"/>
      <c r="O87" s="729"/>
      <c r="P87" s="729"/>
      <c r="Q87" s="729"/>
      <c r="R87" s="729"/>
      <c r="S87" s="729"/>
      <c r="T87" s="729"/>
      <c r="U87" s="729"/>
      <c r="V87" s="729"/>
      <c r="W87" s="729"/>
      <c r="X87" s="729"/>
      <c r="Y87" s="729"/>
      <c r="Z87" s="729"/>
      <c r="AA87" s="729"/>
      <c r="AB87" s="729"/>
      <c r="AC87" s="729"/>
      <c r="AD87" s="729"/>
      <c r="AE87" s="729"/>
      <c r="AF87" s="729"/>
      <c r="AG87" s="729"/>
      <c r="AH87" s="729"/>
      <c r="AI87" s="729"/>
      <c r="AJ87" s="729"/>
      <c r="AK87" s="730"/>
      <c r="AL87" s="731"/>
      <c r="AM87" s="681"/>
      <c r="AN87" s="681"/>
      <c r="AO87" s="681"/>
      <c r="AP87" s="681"/>
      <c r="AQ87" s="681"/>
      <c r="AR87" s="681"/>
      <c r="AS87" s="681"/>
      <c r="AT87" s="681"/>
      <c r="AU87" s="681"/>
      <c r="AV87" s="682"/>
      <c r="AW87" s="221" t="s">
        <v>170</v>
      </c>
      <c r="AX87" s="183"/>
      <c r="AY87" s="183"/>
      <c r="AZ87" s="183"/>
      <c r="BA87" s="183"/>
      <c r="BB87" s="183"/>
      <c r="BC87" s="183"/>
      <c r="BD87" s="104"/>
      <c r="BE87" s="104"/>
      <c r="BF87" s="104"/>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row>
    <row r="88" spans="1:98" s="103" customFormat="1" ht="75" customHeight="1">
      <c r="A88" s="126"/>
      <c r="B88" s="126"/>
      <c r="C88" s="724"/>
      <c r="D88" s="725"/>
      <c r="E88" s="728"/>
      <c r="F88" s="729"/>
      <c r="G88" s="729"/>
      <c r="H88" s="729"/>
      <c r="I88" s="729"/>
      <c r="J88" s="729"/>
      <c r="K88" s="729"/>
      <c r="L88" s="729"/>
      <c r="M88" s="729"/>
      <c r="N88" s="729"/>
      <c r="O88" s="729"/>
      <c r="P88" s="729"/>
      <c r="Q88" s="729"/>
      <c r="R88" s="729"/>
      <c r="S88" s="729"/>
      <c r="T88" s="729"/>
      <c r="U88" s="729"/>
      <c r="V88" s="729"/>
      <c r="W88" s="729"/>
      <c r="X88" s="729"/>
      <c r="Y88" s="729"/>
      <c r="Z88" s="729"/>
      <c r="AA88" s="729"/>
      <c r="AB88" s="729"/>
      <c r="AC88" s="729"/>
      <c r="AD88" s="729"/>
      <c r="AE88" s="729"/>
      <c r="AF88" s="729"/>
      <c r="AG88" s="729"/>
      <c r="AH88" s="729"/>
      <c r="AI88" s="729"/>
      <c r="AJ88" s="729"/>
      <c r="AK88" s="730"/>
      <c r="AL88" s="732"/>
      <c r="AM88" s="733"/>
      <c r="AN88" s="733"/>
      <c r="AO88" s="733"/>
      <c r="AP88" s="733"/>
      <c r="AQ88" s="733"/>
      <c r="AR88" s="733"/>
      <c r="AS88" s="733"/>
      <c r="AT88" s="733"/>
      <c r="AU88" s="733"/>
      <c r="AV88" s="734"/>
      <c r="AW88" s="98">
        <f>+LEN(E87)</f>
        <v>0</v>
      </c>
      <c r="AX88" s="183"/>
      <c r="AY88" s="183"/>
      <c r="AZ88" s="183"/>
      <c r="BA88" s="183"/>
      <c r="BB88" s="183"/>
      <c r="BC88" s="183"/>
      <c r="BD88" s="104"/>
      <c r="BE88" s="104"/>
      <c r="BF88" s="104"/>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row>
    <row r="89" spans="1:98" s="103" customFormat="1" ht="75" customHeight="1">
      <c r="A89" s="126"/>
      <c r="B89" s="126"/>
      <c r="C89" s="724"/>
      <c r="D89" s="725"/>
      <c r="E89" s="728"/>
      <c r="F89" s="729"/>
      <c r="G89" s="729"/>
      <c r="H89" s="729"/>
      <c r="I89" s="729"/>
      <c r="J89" s="729"/>
      <c r="K89" s="729"/>
      <c r="L89" s="729"/>
      <c r="M89" s="729"/>
      <c r="N89" s="729"/>
      <c r="O89" s="729"/>
      <c r="P89" s="729"/>
      <c r="Q89" s="729"/>
      <c r="R89" s="729"/>
      <c r="S89" s="729"/>
      <c r="T89" s="729"/>
      <c r="U89" s="729"/>
      <c r="V89" s="729"/>
      <c r="W89" s="729"/>
      <c r="X89" s="729"/>
      <c r="Y89" s="729"/>
      <c r="Z89" s="729"/>
      <c r="AA89" s="729"/>
      <c r="AB89" s="729"/>
      <c r="AC89" s="729"/>
      <c r="AD89" s="729"/>
      <c r="AE89" s="729"/>
      <c r="AF89" s="729"/>
      <c r="AG89" s="729"/>
      <c r="AH89" s="729"/>
      <c r="AI89" s="729"/>
      <c r="AJ89" s="729"/>
      <c r="AK89" s="730"/>
      <c r="AL89" s="732"/>
      <c r="AM89" s="733"/>
      <c r="AN89" s="733"/>
      <c r="AO89" s="733"/>
      <c r="AP89" s="733"/>
      <c r="AQ89" s="733"/>
      <c r="AR89" s="733"/>
      <c r="AS89" s="733"/>
      <c r="AT89" s="733"/>
      <c r="AU89" s="733"/>
      <c r="AV89" s="734"/>
      <c r="AW89" s="204" t="str">
        <f>+IF(AW88&gt;1300,"設定文字数を超過しています","")</f>
        <v/>
      </c>
      <c r="AX89" s="183"/>
      <c r="AY89" s="183"/>
      <c r="AZ89" s="183"/>
      <c r="BA89" s="183"/>
      <c r="BB89" s="183"/>
      <c r="BC89" s="183"/>
      <c r="BD89" s="104"/>
      <c r="BE89" s="104"/>
      <c r="BF89" s="104"/>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row>
    <row r="90" spans="1:98" s="103" customFormat="1" ht="75" customHeight="1">
      <c r="A90" s="126"/>
      <c r="B90" s="126"/>
      <c r="C90" s="724"/>
      <c r="D90" s="725"/>
      <c r="E90" s="728"/>
      <c r="F90" s="729"/>
      <c r="G90" s="729"/>
      <c r="H90" s="729"/>
      <c r="I90" s="729"/>
      <c r="J90" s="729"/>
      <c r="K90" s="729"/>
      <c r="L90" s="729"/>
      <c r="M90" s="729"/>
      <c r="N90" s="729"/>
      <c r="O90" s="729"/>
      <c r="P90" s="729"/>
      <c r="Q90" s="729"/>
      <c r="R90" s="729"/>
      <c r="S90" s="729"/>
      <c r="T90" s="729"/>
      <c r="U90" s="729"/>
      <c r="V90" s="729"/>
      <c r="W90" s="729"/>
      <c r="X90" s="729"/>
      <c r="Y90" s="729"/>
      <c r="Z90" s="729"/>
      <c r="AA90" s="729"/>
      <c r="AB90" s="729"/>
      <c r="AC90" s="729"/>
      <c r="AD90" s="729"/>
      <c r="AE90" s="729"/>
      <c r="AF90" s="729"/>
      <c r="AG90" s="729"/>
      <c r="AH90" s="729"/>
      <c r="AI90" s="729"/>
      <c r="AJ90" s="729"/>
      <c r="AK90" s="730"/>
      <c r="AL90" s="732"/>
      <c r="AM90" s="733"/>
      <c r="AN90" s="733"/>
      <c r="AO90" s="733"/>
      <c r="AP90" s="733"/>
      <c r="AQ90" s="733"/>
      <c r="AR90" s="733"/>
      <c r="AS90" s="733"/>
      <c r="AT90" s="733"/>
      <c r="AU90" s="733"/>
      <c r="AV90" s="734"/>
      <c r="AW90" s="221" t="s">
        <v>171</v>
      </c>
      <c r="AX90" s="183"/>
      <c r="AY90" s="183"/>
      <c r="AZ90" s="183"/>
      <c r="BA90" s="183"/>
      <c r="BB90" s="183"/>
      <c r="BC90" s="183"/>
      <c r="BD90" s="104"/>
      <c r="BE90" s="104"/>
      <c r="BF90" s="104"/>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row>
    <row r="91" spans="1:98" s="103" customFormat="1" ht="75" customHeight="1">
      <c r="A91" s="126"/>
      <c r="B91" s="126"/>
      <c r="C91" s="724"/>
      <c r="D91" s="725"/>
      <c r="E91" s="728"/>
      <c r="F91" s="729"/>
      <c r="G91" s="729"/>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9"/>
      <c r="AJ91" s="729"/>
      <c r="AK91" s="730"/>
      <c r="AL91" s="732"/>
      <c r="AM91" s="733"/>
      <c r="AN91" s="733"/>
      <c r="AO91" s="733"/>
      <c r="AP91" s="733"/>
      <c r="AQ91" s="733"/>
      <c r="AR91" s="733"/>
      <c r="AS91" s="733"/>
      <c r="AT91" s="733"/>
      <c r="AU91" s="733"/>
      <c r="AV91" s="734"/>
      <c r="AW91" s="98">
        <f>+LEN(AL87)</f>
        <v>0</v>
      </c>
      <c r="AX91" s="183"/>
      <c r="AY91" s="183"/>
      <c r="AZ91" s="183"/>
      <c r="BA91" s="183"/>
      <c r="BB91" s="183"/>
      <c r="BC91" s="183"/>
      <c r="BD91" s="104"/>
      <c r="BE91" s="104"/>
      <c r="BF91" s="104"/>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row>
    <row r="92" spans="1:98" s="103" customFormat="1" ht="75" customHeight="1">
      <c r="A92" s="126"/>
      <c r="B92" s="126"/>
      <c r="C92" s="724"/>
      <c r="D92" s="725"/>
      <c r="E92" s="728"/>
      <c r="F92" s="729"/>
      <c r="G92" s="729"/>
      <c r="H92" s="729"/>
      <c r="I92" s="729"/>
      <c r="J92" s="729"/>
      <c r="K92" s="729"/>
      <c r="L92" s="729"/>
      <c r="M92" s="729"/>
      <c r="N92" s="729"/>
      <c r="O92" s="729"/>
      <c r="P92" s="729"/>
      <c r="Q92" s="729"/>
      <c r="R92" s="729"/>
      <c r="S92" s="729"/>
      <c r="T92" s="729"/>
      <c r="U92" s="729"/>
      <c r="V92" s="729"/>
      <c r="W92" s="729"/>
      <c r="X92" s="729"/>
      <c r="Y92" s="729"/>
      <c r="Z92" s="729"/>
      <c r="AA92" s="729"/>
      <c r="AB92" s="729"/>
      <c r="AC92" s="729"/>
      <c r="AD92" s="729"/>
      <c r="AE92" s="729"/>
      <c r="AF92" s="729"/>
      <c r="AG92" s="729"/>
      <c r="AH92" s="729"/>
      <c r="AI92" s="729"/>
      <c r="AJ92" s="729"/>
      <c r="AK92" s="730"/>
      <c r="AL92" s="732"/>
      <c r="AM92" s="733"/>
      <c r="AN92" s="733"/>
      <c r="AO92" s="733"/>
      <c r="AP92" s="733"/>
      <c r="AQ92" s="733"/>
      <c r="AR92" s="733"/>
      <c r="AS92" s="733"/>
      <c r="AT92" s="733"/>
      <c r="AU92" s="733"/>
      <c r="AV92" s="734"/>
      <c r="AW92" s="204" t="str">
        <f>+IF(AW91&gt;420,"設定文字数を超過しています","")</f>
        <v/>
      </c>
      <c r="AX92" s="183"/>
      <c r="AY92" s="183"/>
      <c r="AZ92" s="183"/>
      <c r="BA92" s="183"/>
      <c r="BB92" s="183"/>
      <c r="BC92" s="183"/>
      <c r="BD92" s="104"/>
      <c r="BE92" s="104"/>
      <c r="BF92" s="104"/>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row>
    <row r="93" spans="1:98" s="103" customFormat="1" ht="75" customHeight="1">
      <c r="A93" s="126"/>
      <c r="B93" s="126"/>
      <c r="C93" s="724"/>
      <c r="D93" s="725"/>
      <c r="E93" s="728"/>
      <c r="F93" s="729"/>
      <c r="G93" s="729"/>
      <c r="H93" s="729"/>
      <c r="I93" s="729"/>
      <c r="J93" s="729"/>
      <c r="K93" s="729"/>
      <c r="L93" s="729"/>
      <c r="M93" s="729"/>
      <c r="N93" s="729"/>
      <c r="O93" s="729"/>
      <c r="P93" s="729"/>
      <c r="Q93" s="729"/>
      <c r="R93" s="729"/>
      <c r="S93" s="729"/>
      <c r="T93" s="729"/>
      <c r="U93" s="729"/>
      <c r="V93" s="729"/>
      <c r="W93" s="729"/>
      <c r="X93" s="729"/>
      <c r="Y93" s="729"/>
      <c r="Z93" s="729"/>
      <c r="AA93" s="729"/>
      <c r="AB93" s="729"/>
      <c r="AC93" s="729"/>
      <c r="AD93" s="729"/>
      <c r="AE93" s="729"/>
      <c r="AF93" s="729"/>
      <c r="AG93" s="729"/>
      <c r="AH93" s="729"/>
      <c r="AI93" s="729"/>
      <c r="AJ93" s="729"/>
      <c r="AK93" s="730"/>
      <c r="AL93" s="732"/>
      <c r="AM93" s="733"/>
      <c r="AN93" s="733"/>
      <c r="AO93" s="733"/>
      <c r="AP93" s="733"/>
      <c r="AQ93" s="733"/>
      <c r="AR93" s="733"/>
      <c r="AS93" s="733"/>
      <c r="AT93" s="733"/>
      <c r="AU93" s="733"/>
      <c r="AV93" s="734"/>
      <c r="AW93" s="183"/>
      <c r="AX93" s="183"/>
      <c r="AY93" s="183"/>
      <c r="AZ93" s="183"/>
      <c r="BA93" s="183"/>
      <c r="BB93" s="183"/>
      <c r="BC93" s="183"/>
      <c r="BD93" s="104"/>
      <c r="BE93" s="104"/>
      <c r="BF93" s="104"/>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row>
    <row r="94" spans="1:98" s="103" customFormat="1" ht="75" customHeight="1">
      <c r="A94" s="126"/>
      <c r="B94" s="126"/>
      <c r="C94" s="724"/>
      <c r="D94" s="725"/>
      <c r="E94" s="728"/>
      <c r="F94" s="729"/>
      <c r="G94" s="729"/>
      <c r="H94" s="729"/>
      <c r="I94" s="729"/>
      <c r="J94" s="729"/>
      <c r="K94" s="729"/>
      <c r="L94" s="729"/>
      <c r="M94" s="729"/>
      <c r="N94" s="729"/>
      <c r="O94" s="729"/>
      <c r="P94" s="729"/>
      <c r="Q94" s="729"/>
      <c r="R94" s="729"/>
      <c r="S94" s="729"/>
      <c r="T94" s="729"/>
      <c r="U94" s="729"/>
      <c r="V94" s="729"/>
      <c r="W94" s="729"/>
      <c r="X94" s="729"/>
      <c r="Y94" s="729"/>
      <c r="Z94" s="729"/>
      <c r="AA94" s="729"/>
      <c r="AB94" s="729"/>
      <c r="AC94" s="729"/>
      <c r="AD94" s="729"/>
      <c r="AE94" s="729"/>
      <c r="AF94" s="729"/>
      <c r="AG94" s="729"/>
      <c r="AH94" s="729"/>
      <c r="AI94" s="729"/>
      <c r="AJ94" s="729"/>
      <c r="AK94" s="730"/>
      <c r="AL94" s="732"/>
      <c r="AM94" s="733"/>
      <c r="AN94" s="733"/>
      <c r="AO94" s="733"/>
      <c r="AP94" s="733"/>
      <c r="AQ94" s="733"/>
      <c r="AR94" s="733"/>
      <c r="AS94" s="733"/>
      <c r="AT94" s="733"/>
      <c r="AU94" s="733"/>
      <c r="AV94" s="734"/>
      <c r="AW94" s="183"/>
      <c r="AX94" s="183"/>
      <c r="AY94" s="183"/>
      <c r="AZ94" s="183"/>
      <c r="BA94" s="183"/>
      <c r="BB94" s="183"/>
      <c r="BC94" s="183"/>
      <c r="BD94" s="104"/>
      <c r="BE94" s="104"/>
      <c r="BF94" s="104"/>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row>
    <row r="95" spans="1:98" s="103" customFormat="1" ht="75" customHeight="1">
      <c r="A95" s="126"/>
      <c r="B95" s="126"/>
      <c r="C95" s="726"/>
      <c r="D95" s="727"/>
      <c r="E95" s="728"/>
      <c r="F95" s="729"/>
      <c r="G95" s="729"/>
      <c r="H95" s="729"/>
      <c r="I95" s="729"/>
      <c r="J95" s="729"/>
      <c r="K95" s="729"/>
      <c r="L95" s="729"/>
      <c r="M95" s="729"/>
      <c r="N95" s="729"/>
      <c r="O95" s="729"/>
      <c r="P95" s="729"/>
      <c r="Q95" s="729"/>
      <c r="R95" s="729"/>
      <c r="S95" s="729"/>
      <c r="T95" s="729"/>
      <c r="U95" s="729"/>
      <c r="V95" s="729"/>
      <c r="W95" s="729"/>
      <c r="X95" s="729"/>
      <c r="Y95" s="729"/>
      <c r="Z95" s="729"/>
      <c r="AA95" s="729"/>
      <c r="AB95" s="729"/>
      <c r="AC95" s="729"/>
      <c r="AD95" s="729"/>
      <c r="AE95" s="729"/>
      <c r="AF95" s="729"/>
      <c r="AG95" s="729"/>
      <c r="AH95" s="729"/>
      <c r="AI95" s="729"/>
      <c r="AJ95" s="729"/>
      <c r="AK95" s="730"/>
      <c r="AL95" s="735"/>
      <c r="AM95" s="736"/>
      <c r="AN95" s="736"/>
      <c r="AO95" s="736"/>
      <c r="AP95" s="736"/>
      <c r="AQ95" s="736"/>
      <c r="AR95" s="736"/>
      <c r="AS95" s="736"/>
      <c r="AT95" s="736"/>
      <c r="AU95" s="736"/>
      <c r="AV95" s="737"/>
      <c r="AW95" s="97"/>
      <c r="AX95" s="183"/>
      <c r="AY95" s="183"/>
      <c r="AZ95" s="183"/>
      <c r="BA95" s="183"/>
      <c r="BB95" s="183"/>
      <c r="BC95" s="183"/>
      <c r="BD95" s="104"/>
      <c r="BE95" s="104"/>
      <c r="BF95" s="104"/>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0"/>
      <c r="CS95" s="120"/>
      <c r="CT95" s="120"/>
    </row>
    <row r="96" spans="1:98" s="103" customFormat="1" ht="69" customHeight="1">
      <c r="A96" s="126"/>
      <c r="B96" s="126"/>
      <c r="C96" s="713" t="s">
        <v>441</v>
      </c>
      <c r="D96" s="714"/>
      <c r="E96" s="714"/>
      <c r="F96" s="714"/>
      <c r="G96" s="714"/>
      <c r="H96" s="714"/>
      <c r="I96" s="714"/>
      <c r="J96" s="714"/>
      <c r="K96" s="714"/>
      <c r="L96" s="714"/>
      <c r="M96" s="714"/>
      <c r="N96" s="714"/>
      <c r="O96" s="714"/>
      <c r="P96" s="714"/>
      <c r="Q96" s="714"/>
      <c r="R96" s="714"/>
      <c r="S96" s="714"/>
      <c r="T96" s="714"/>
      <c r="U96" s="714"/>
      <c r="V96" s="714"/>
      <c r="W96" s="714"/>
      <c r="X96" s="714"/>
      <c r="Y96" s="714"/>
      <c r="Z96" s="714"/>
      <c r="AA96" s="714"/>
      <c r="AB96" s="714"/>
      <c r="AC96" s="714"/>
      <c r="AD96" s="714"/>
      <c r="AE96" s="714"/>
      <c r="AF96" s="714"/>
      <c r="AG96" s="714"/>
      <c r="AH96" s="714"/>
      <c r="AI96" s="714"/>
      <c r="AJ96" s="714"/>
      <c r="AK96" s="715"/>
      <c r="AL96" s="716" t="s">
        <v>369</v>
      </c>
      <c r="AM96" s="717"/>
      <c r="AN96" s="717"/>
      <c r="AO96" s="717"/>
      <c r="AP96" s="717"/>
      <c r="AQ96" s="717"/>
      <c r="AR96" s="717"/>
      <c r="AS96" s="717"/>
      <c r="AT96" s="717"/>
      <c r="AU96" s="717"/>
      <c r="AV96" s="718"/>
      <c r="AW96" s="97"/>
      <c r="AX96" s="197"/>
      <c r="AY96" s="197"/>
      <c r="AZ96" s="197"/>
      <c r="BA96" s="197"/>
      <c r="BB96" s="197"/>
      <c r="BC96" s="197"/>
      <c r="BD96" s="104"/>
      <c r="BE96" s="104"/>
      <c r="BF96" s="104"/>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20"/>
      <c r="CS96" s="120"/>
      <c r="CT96" s="120"/>
    </row>
    <row r="97" spans="1:98" s="103" customFormat="1" ht="75" customHeight="1">
      <c r="A97" s="126"/>
      <c r="B97" s="126"/>
      <c r="C97" s="750" t="s">
        <v>173</v>
      </c>
      <c r="D97" s="751"/>
      <c r="E97" s="728"/>
      <c r="F97" s="729"/>
      <c r="G97" s="729"/>
      <c r="H97" s="729"/>
      <c r="I97" s="729"/>
      <c r="J97" s="729"/>
      <c r="K97" s="729"/>
      <c r="L97" s="729"/>
      <c r="M97" s="729"/>
      <c r="N97" s="729"/>
      <c r="O97" s="729"/>
      <c r="P97" s="729"/>
      <c r="Q97" s="729"/>
      <c r="R97" s="729"/>
      <c r="S97" s="729"/>
      <c r="T97" s="729"/>
      <c r="U97" s="729"/>
      <c r="V97" s="729"/>
      <c r="W97" s="729"/>
      <c r="X97" s="729"/>
      <c r="Y97" s="729"/>
      <c r="Z97" s="729"/>
      <c r="AA97" s="729"/>
      <c r="AB97" s="729"/>
      <c r="AC97" s="729"/>
      <c r="AD97" s="729"/>
      <c r="AE97" s="729"/>
      <c r="AF97" s="729"/>
      <c r="AG97" s="729"/>
      <c r="AH97" s="729"/>
      <c r="AI97" s="729"/>
      <c r="AJ97" s="729"/>
      <c r="AK97" s="730"/>
      <c r="AL97" s="731"/>
      <c r="AM97" s="681"/>
      <c r="AN97" s="681"/>
      <c r="AO97" s="681"/>
      <c r="AP97" s="681"/>
      <c r="AQ97" s="681"/>
      <c r="AR97" s="681"/>
      <c r="AS97" s="681"/>
      <c r="AT97" s="681"/>
      <c r="AU97" s="681"/>
      <c r="AV97" s="682"/>
      <c r="AW97" s="221" t="s">
        <v>170</v>
      </c>
      <c r="AX97" s="183"/>
      <c r="AY97" s="183"/>
      <c r="AZ97" s="183"/>
      <c r="BA97" s="183"/>
      <c r="BB97" s="183"/>
      <c r="BC97" s="183"/>
      <c r="BD97" s="104"/>
      <c r="BE97" s="104"/>
      <c r="BF97" s="104"/>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row>
    <row r="98" spans="1:98" s="103" customFormat="1" ht="75" customHeight="1">
      <c r="A98" s="126"/>
      <c r="B98" s="126"/>
      <c r="C98" s="724"/>
      <c r="D98" s="725"/>
      <c r="E98" s="728"/>
      <c r="F98" s="729"/>
      <c r="G98" s="729"/>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30"/>
      <c r="AL98" s="732"/>
      <c r="AM98" s="733"/>
      <c r="AN98" s="733"/>
      <c r="AO98" s="733"/>
      <c r="AP98" s="733"/>
      <c r="AQ98" s="733"/>
      <c r="AR98" s="733"/>
      <c r="AS98" s="733"/>
      <c r="AT98" s="733"/>
      <c r="AU98" s="733"/>
      <c r="AV98" s="734"/>
      <c r="AW98" s="98">
        <f>+LEN(E97)</f>
        <v>0</v>
      </c>
      <c r="AX98" s="183"/>
      <c r="AY98" s="183"/>
      <c r="AZ98" s="183"/>
      <c r="BA98" s="183"/>
      <c r="BB98" s="183"/>
      <c r="BC98" s="183"/>
      <c r="BD98" s="104"/>
      <c r="BE98" s="104"/>
      <c r="BF98" s="104"/>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row>
    <row r="99" spans="1:98" s="103" customFormat="1" ht="75" customHeight="1">
      <c r="A99" s="126"/>
      <c r="B99" s="126"/>
      <c r="C99" s="724"/>
      <c r="D99" s="725"/>
      <c r="E99" s="728"/>
      <c r="F99" s="729"/>
      <c r="G99" s="729"/>
      <c r="H99" s="729"/>
      <c r="I99" s="729"/>
      <c r="J99" s="729"/>
      <c r="K99" s="729"/>
      <c r="L99" s="729"/>
      <c r="M99" s="729"/>
      <c r="N99" s="729"/>
      <c r="O99" s="729"/>
      <c r="P99" s="729"/>
      <c r="Q99" s="729"/>
      <c r="R99" s="729"/>
      <c r="S99" s="729"/>
      <c r="T99" s="729"/>
      <c r="U99" s="729"/>
      <c r="V99" s="729"/>
      <c r="W99" s="729"/>
      <c r="X99" s="729"/>
      <c r="Y99" s="729"/>
      <c r="Z99" s="729"/>
      <c r="AA99" s="729"/>
      <c r="AB99" s="729"/>
      <c r="AC99" s="729"/>
      <c r="AD99" s="729"/>
      <c r="AE99" s="729"/>
      <c r="AF99" s="729"/>
      <c r="AG99" s="729"/>
      <c r="AH99" s="729"/>
      <c r="AI99" s="729"/>
      <c r="AJ99" s="729"/>
      <c r="AK99" s="730"/>
      <c r="AL99" s="732"/>
      <c r="AM99" s="733"/>
      <c r="AN99" s="733"/>
      <c r="AO99" s="733"/>
      <c r="AP99" s="733"/>
      <c r="AQ99" s="733"/>
      <c r="AR99" s="733"/>
      <c r="AS99" s="733"/>
      <c r="AT99" s="733"/>
      <c r="AU99" s="733"/>
      <c r="AV99" s="734"/>
      <c r="AW99" s="204" t="str">
        <f>+IF(AW98&gt;1300,"設定文字数を超過しています","")</f>
        <v/>
      </c>
      <c r="AX99" s="183"/>
      <c r="AY99" s="183"/>
      <c r="AZ99" s="183"/>
      <c r="BA99" s="183"/>
      <c r="BB99" s="183"/>
      <c r="BC99" s="183"/>
      <c r="BD99" s="104"/>
      <c r="BE99" s="104"/>
      <c r="BF99" s="104"/>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row>
    <row r="100" spans="1:98" s="103" customFormat="1" ht="75" customHeight="1">
      <c r="A100" s="126"/>
      <c r="B100" s="126"/>
      <c r="C100" s="724"/>
      <c r="D100" s="725"/>
      <c r="E100" s="728"/>
      <c r="F100" s="729"/>
      <c r="G100" s="729"/>
      <c r="H100" s="729"/>
      <c r="I100" s="729"/>
      <c r="J100" s="729"/>
      <c r="K100" s="729"/>
      <c r="L100" s="729"/>
      <c r="M100" s="729"/>
      <c r="N100" s="729"/>
      <c r="O100" s="729"/>
      <c r="P100" s="729"/>
      <c r="Q100" s="729"/>
      <c r="R100" s="729"/>
      <c r="S100" s="729"/>
      <c r="T100" s="729"/>
      <c r="U100" s="729"/>
      <c r="V100" s="729"/>
      <c r="W100" s="729"/>
      <c r="X100" s="729"/>
      <c r="Y100" s="729"/>
      <c r="Z100" s="729"/>
      <c r="AA100" s="729"/>
      <c r="AB100" s="729"/>
      <c r="AC100" s="729"/>
      <c r="AD100" s="729"/>
      <c r="AE100" s="729"/>
      <c r="AF100" s="729"/>
      <c r="AG100" s="729"/>
      <c r="AH100" s="729"/>
      <c r="AI100" s="729"/>
      <c r="AJ100" s="729"/>
      <c r="AK100" s="730"/>
      <c r="AL100" s="732"/>
      <c r="AM100" s="733"/>
      <c r="AN100" s="733"/>
      <c r="AO100" s="733"/>
      <c r="AP100" s="733"/>
      <c r="AQ100" s="733"/>
      <c r="AR100" s="733"/>
      <c r="AS100" s="733"/>
      <c r="AT100" s="733"/>
      <c r="AU100" s="733"/>
      <c r="AV100" s="734"/>
      <c r="AW100" s="221" t="s">
        <v>171</v>
      </c>
      <c r="AX100" s="183"/>
      <c r="AY100" s="183"/>
      <c r="AZ100" s="183"/>
      <c r="BA100" s="183"/>
      <c r="BB100" s="183"/>
      <c r="BC100" s="183"/>
      <c r="BD100" s="104"/>
      <c r="BE100" s="104"/>
      <c r="BF100" s="104"/>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row>
    <row r="101" spans="1:98" s="103" customFormat="1" ht="75" customHeight="1">
      <c r="A101" s="126"/>
      <c r="B101" s="126"/>
      <c r="C101" s="724"/>
      <c r="D101" s="725"/>
      <c r="E101" s="728"/>
      <c r="F101" s="729"/>
      <c r="G101" s="729"/>
      <c r="H101" s="729"/>
      <c r="I101" s="729"/>
      <c r="J101" s="729"/>
      <c r="K101" s="729"/>
      <c r="L101" s="729"/>
      <c r="M101" s="729"/>
      <c r="N101" s="729"/>
      <c r="O101" s="729"/>
      <c r="P101" s="729"/>
      <c r="Q101" s="729"/>
      <c r="R101" s="729"/>
      <c r="S101" s="729"/>
      <c r="T101" s="729"/>
      <c r="U101" s="729"/>
      <c r="V101" s="729"/>
      <c r="W101" s="729"/>
      <c r="X101" s="729"/>
      <c r="Y101" s="729"/>
      <c r="Z101" s="729"/>
      <c r="AA101" s="729"/>
      <c r="AB101" s="729"/>
      <c r="AC101" s="729"/>
      <c r="AD101" s="729"/>
      <c r="AE101" s="729"/>
      <c r="AF101" s="729"/>
      <c r="AG101" s="729"/>
      <c r="AH101" s="729"/>
      <c r="AI101" s="729"/>
      <c r="AJ101" s="729"/>
      <c r="AK101" s="730"/>
      <c r="AL101" s="732"/>
      <c r="AM101" s="733"/>
      <c r="AN101" s="733"/>
      <c r="AO101" s="733"/>
      <c r="AP101" s="733"/>
      <c r="AQ101" s="733"/>
      <c r="AR101" s="733"/>
      <c r="AS101" s="733"/>
      <c r="AT101" s="733"/>
      <c r="AU101" s="733"/>
      <c r="AV101" s="734"/>
      <c r="AW101" s="98">
        <f>+LEN(AL97)</f>
        <v>0</v>
      </c>
      <c r="AX101" s="183"/>
      <c r="AY101" s="183"/>
      <c r="AZ101" s="183"/>
      <c r="BA101" s="183"/>
      <c r="BB101" s="183"/>
      <c r="BC101" s="183"/>
      <c r="BD101" s="104"/>
      <c r="BE101" s="104"/>
      <c r="BF101" s="104"/>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row>
    <row r="102" spans="1:98" s="103" customFormat="1" ht="75" customHeight="1">
      <c r="A102" s="126"/>
      <c r="B102" s="126"/>
      <c r="C102" s="724"/>
      <c r="D102" s="725"/>
      <c r="E102" s="728"/>
      <c r="F102" s="729"/>
      <c r="G102" s="729"/>
      <c r="H102" s="729"/>
      <c r="I102" s="729"/>
      <c r="J102" s="729"/>
      <c r="K102" s="729"/>
      <c r="L102" s="729"/>
      <c r="M102" s="729"/>
      <c r="N102" s="729"/>
      <c r="O102" s="729"/>
      <c r="P102" s="729"/>
      <c r="Q102" s="729"/>
      <c r="R102" s="729"/>
      <c r="S102" s="729"/>
      <c r="T102" s="729"/>
      <c r="U102" s="729"/>
      <c r="V102" s="729"/>
      <c r="W102" s="729"/>
      <c r="X102" s="729"/>
      <c r="Y102" s="729"/>
      <c r="Z102" s="729"/>
      <c r="AA102" s="729"/>
      <c r="AB102" s="729"/>
      <c r="AC102" s="729"/>
      <c r="AD102" s="729"/>
      <c r="AE102" s="729"/>
      <c r="AF102" s="729"/>
      <c r="AG102" s="729"/>
      <c r="AH102" s="729"/>
      <c r="AI102" s="729"/>
      <c r="AJ102" s="729"/>
      <c r="AK102" s="730"/>
      <c r="AL102" s="732"/>
      <c r="AM102" s="733"/>
      <c r="AN102" s="733"/>
      <c r="AO102" s="733"/>
      <c r="AP102" s="733"/>
      <c r="AQ102" s="733"/>
      <c r="AR102" s="733"/>
      <c r="AS102" s="733"/>
      <c r="AT102" s="733"/>
      <c r="AU102" s="733"/>
      <c r="AV102" s="734"/>
      <c r="AW102" s="204" t="str">
        <f>+IF(AW101&gt;420,"設定文字数を超過しています","")</f>
        <v/>
      </c>
      <c r="AX102" s="183"/>
      <c r="AY102" s="183"/>
      <c r="AZ102" s="183"/>
      <c r="BA102" s="183"/>
      <c r="BB102" s="183"/>
      <c r="BC102" s="183"/>
      <c r="BD102" s="104"/>
      <c r="BE102" s="104"/>
      <c r="BF102" s="104"/>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0"/>
      <c r="CS102" s="120"/>
      <c r="CT102" s="120"/>
    </row>
    <row r="103" spans="1:98" s="103" customFormat="1" ht="75" customHeight="1">
      <c r="A103" s="126"/>
      <c r="B103" s="126"/>
      <c r="C103" s="724"/>
      <c r="D103" s="725"/>
      <c r="E103" s="728"/>
      <c r="F103" s="729"/>
      <c r="G103" s="729"/>
      <c r="H103" s="729"/>
      <c r="I103" s="729"/>
      <c r="J103" s="729"/>
      <c r="K103" s="729"/>
      <c r="L103" s="729"/>
      <c r="M103" s="729"/>
      <c r="N103" s="729"/>
      <c r="O103" s="729"/>
      <c r="P103" s="729"/>
      <c r="Q103" s="729"/>
      <c r="R103" s="729"/>
      <c r="S103" s="729"/>
      <c r="T103" s="729"/>
      <c r="U103" s="729"/>
      <c r="V103" s="729"/>
      <c r="W103" s="729"/>
      <c r="X103" s="729"/>
      <c r="Y103" s="729"/>
      <c r="Z103" s="729"/>
      <c r="AA103" s="729"/>
      <c r="AB103" s="729"/>
      <c r="AC103" s="729"/>
      <c r="AD103" s="729"/>
      <c r="AE103" s="729"/>
      <c r="AF103" s="729"/>
      <c r="AG103" s="729"/>
      <c r="AH103" s="729"/>
      <c r="AI103" s="729"/>
      <c r="AJ103" s="729"/>
      <c r="AK103" s="730"/>
      <c r="AL103" s="732"/>
      <c r="AM103" s="733"/>
      <c r="AN103" s="733"/>
      <c r="AO103" s="733"/>
      <c r="AP103" s="733"/>
      <c r="AQ103" s="733"/>
      <c r="AR103" s="733"/>
      <c r="AS103" s="733"/>
      <c r="AT103" s="733"/>
      <c r="AU103" s="733"/>
      <c r="AV103" s="734"/>
      <c r="AW103" s="183"/>
      <c r="AX103" s="183"/>
      <c r="AY103" s="183"/>
      <c r="AZ103" s="183"/>
      <c r="BA103" s="183"/>
      <c r="BB103" s="183"/>
      <c r="BC103" s="183"/>
      <c r="BD103" s="104"/>
      <c r="BE103" s="104"/>
      <c r="BF103" s="104"/>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row>
    <row r="104" spans="1:98" s="103" customFormat="1" ht="75" customHeight="1">
      <c r="A104" s="126"/>
      <c r="B104" s="126"/>
      <c r="C104" s="724"/>
      <c r="D104" s="725"/>
      <c r="E104" s="728"/>
      <c r="F104" s="729"/>
      <c r="G104" s="729"/>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9"/>
      <c r="AJ104" s="729"/>
      <c r="AK104" s="730"/>
      <c r="AL104" s="732"/>
      <c r="AM104" s="733"/>
      <c r="AN104" s="733"/>
      <c r="AO104" s="733"/>
      <c r="AP104" s="733"/>
      <c r="AQ104" s="733"/>
      <c r="AR104" s="733"/>
      <c r="AS104" s="733"/>
      <c r="AT104" s="733"/>
      <c r="AU104" s="733"/>
      <c r="AV104" s="734"/>
      <c r="AW104" s="183"/>
      <c r="AX104" s="183"/>
      <c r="AY104" s="183"/>
      <c r="AZ104" s="183"/>
      <c r="BA104" s="183"/>
      <c r="BB104" s="183"/>
      <c r="BC104" s="183"/>
      <c r="BD104" s="104"/>
      <c r="BE104" s="104"/>
      <c r="BF104" s="104"/>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row>
    <row r="105" spans="1:98" s="103" customFormat="1" ht="51.75" customHeight="1">
      <c r="A105" s="126"/>
      <c r="B105" s="126"/>
      <c r="C105" s="752"/>
      <c r="D105" s="753"/>
      <c r="E105" s="754"/>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755"/>
      <c r="AK105" s="756"/>
      <c r="AL105" s="757"/>
      <c r="AM105" s="684"/>
      <c r="AN105" s="684"/>
      <c r="AO105" s="684"/>
      <c r="AP105" s="684"/>
      <c r="AQ105" s="684"/>
      <c r="AR105" s="684"/>
      <c r="AS105" s="684"/>
      <c r="AT105" s="684"/>
      <c r="AU105" s="684"/>
      <c r="AV105" s="685"/>
      <c r="AW105" s="183"/>
      <c r="AX105" s="183"/>
      <c r="AY105" s="183"/>
      <c r="AZ105" s="183"/>
      <c r="BA105" s="183"/>
      <c r="BB105" s="183"/>
      <c r="BC105" s="183"/>
      <c r="BD105" s="104"/>
      <c r="BE105" s="104"/>
      <c r="BF105" s="104"/>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row>
    <row r="106" spans="1:98" s="103" customFormat="1" ht="24" customHeight="1">
      <c r="A106" s="126"/>
      <c r="B106" s="126"/>
      <c r="C106" s="758" t="s">
        <v>342</v>
      </c>
      <c r="D106" s="759"/>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59"/>
      <c r="AP106" s="759"/>
      <c r="AQ106" s="759"/>
      <c r="AR106" s="759"/>
      <c r="AS106" s="759"/>
      <c r="AT106" s="759"/>
      <c r="AU106" s="759"/>
      <c r="AV106" s="760"/>
      <c r="AW106" s="183"/>
      <c r="AX106" s="183"/>
      <c r="AY106" s="183"/>
      <c r="AZ106" s="183"/>
      <c r="BA106" s="183"/>
      <c r="BB106" s="183"/>
      <c r="BC106" s="183"/>
      <c r="BD106" s="104"/>
      <c r="BE106" s="104"/>
      <c r="BF106" s="104"/>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row>
    <row r="107" spans="1:98" s="103" customFormat="1" ht="32.450000000000003" customHeight="1">
      <c r="A107" s="126"/>
      <c r="B107" s="126"/>
      <c r="C107" s="761" t="s">
        <v>200</v>
      </c>
      <c r="D107" s="762"/>
      <c r="E107" s="762"/>
      <c r="F107" s="762"/>
      <c r="G107" s="762"/>
      <c r="H107" s="762"/>
      <c r="I107" s="763"/>
      <c r="J107" s="767" t="s">
        <v>199</v>
      </c>
      <c r="K107" s="768"/>
      <c r="L107" s="768"/>
      <c r="M107" s="768"/>
      <c r="N107" s="768"/>
      <c r="O107" s="768"/>
      <c r="P107" s="768"/>
      <c r="Q107" s="768"/>
      <c r="R107" s="768"/>
      <c r="S107" s="768"/>
      <c r="T107" s="769"/>
      <c r="U107" s="770" t="s">
        <v>201</v>
      </c>
      <c r="V107" s="771"/>
      <c r="W107" s="771"/>
      <c r="X107" s="771"/>
      <c r="Y107" s="771"/>
      <c r="Z107" s="771"/>
      <c r="AA107" s="771"/>
      <c r="AB107" s="772"/>
      <c r="AC107" s="776" t="s">
        <v>196</v>
      </c>
      <c r="AD107" s="777"/>
      <c r="AE107" s="777"/>
      <c r="AF107" s="777"/>
      <c r="AG107" s="777"/>
      <c r="AH107" s="777"/>
      <c r="AI107" s="777"/>
      <c r="AJ107" s="777"/>
      <c r="AK107" s="777"/>
      <c r="AL107" s="777"/>
      <c r="AM107" s="777"/>
      <c r="AN107" s="777"/>
      <c r="AO107" s="777"/>
      <c r="AP107" s="777"/>
      <c r="AQ107" s="777"/>
      <c r="AR107" s="777"/>
      <c r="AS107" s="777"/>
      <c r="AT107" s="777"/>
      <c r="AU107" s="777"/>
      <c r="AV107" s="778"/>
      <c r="AW107" s="98">
        <f>+LEN(J108)</f>
        <v>0</v>
      </c>
      <c r="AX107" s="205" t="str">
        <f>+IF(AW107&gt;100,"設定文字数を超過しています","")</f>
        <v/>
      </c>
      <c r="AY107" s="183"/>
      <c r="AZ107" s="183"/>
      <c r="BA107" s="183"/>
      <c r="BB107" s="183"/>
      <c r="BC107" s="183"/>
      <c r="BD107" s="104"/>
      <c r="BE107" s="104"/>
      <c r="BF107" s="104"/>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row>
    <row r="108" spans="1:98" s="103" customFormat="1" ht="170.1" customHeight="1">
      <c r="A108" s="126"/>
      <c r="B108" s="126"/>
      <c r="C108" s="764"/>
      <c r="D108" s="765"/>
      <c r="E108" s="765"/>
      <c r="F108" s="765"/>
      <c r="G108" s="765"/>
      <c r="H108" s="765"/>
      <c r="I108" s="766"/>
      <c r="J108" s="569"/>
      <c r="K108" s="570"/>
      <c r="L108" s="570"/>
      <c r="M108" s="570"/>
      <c r="N108" s="570"/>
      <c r="O108" s="570"/>
      <c r="P108" s="570"/>
      <c r="Q108" s="570"/>
      <c r="R108" s="570"/>
      <c r="S108" s="570"/>
      <c r="T108" s="571"/>
      <c r="U108" s="773"/>
      <c r="V108" s="774"/>
      <c r="W108" s="774"/>
      <c r="X108" s="774"/>
      <c r="Y108" s="774"/>
      <c r="Z108" s="774"/>
      <c r="AA108" s="774"/>
      <c r="AB108" s="775"/>
      <c r="AC108" s="569"/>
      <c r="AD108" s="570"/>
      <c r="AE108" s="570"/>
      <c r="AF108" s="570"/>
      <c r="AG108" s="570"/>
      <c r="AH108" s="570"/>
      <c r="AI108" s="570"/>
      <c r="AJ108" s="570"/>
      <c r="AK108" s="570"/>
      <c r="AL108" s="570"/>
      <c r="AM108" s="570"/>
      <c r="AN108" s="570"/>
      <c r="AO108" s="570"/>
      <c r="AP108" s="570"/>
      <c r="AQ108" s="570"/>
      <c r="AR108" s="570"/>
      <c r="AS108" s="570"/>
      <c r="AT108" s="570"/>
      <c r="AU108" s="570"/>
      <c r="AV108" s="571"/>
      <c r="AW108" s="98">
        <f>+LEN(AC108)</f>
        <v>0</v>
      </c>
      <c r="AX108" s="205" t="str">
        <f>+IF(AW108&gt;200,"設定文字数を超過しています","")</f>
        <v/>
      </c>
      <c r="AY108" s="183"/>
      <c r="AZ108" s="183"/>
      <c r="BA108" s="183"/>
      <c r="BB108" s="183"/>
      <c r="BC108" s="183"/>
      <c r="BD108" s="104"/>
      <c r="BE108" s="104"/>
      <c r="BF108" s="104"/>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row>
    <row r="109" spans="1:98" s="103" customFormat="1" ht="24" customHeight="1">
      <c r="A109" s="126"/>
      <c r="B109" s="126"/>
      <c r="C109" s="738" t="s">
        <v>247</v>
      </c>
      <c r="D109" s="739"/>
      <c r="E109" s="739"/>
      <c r="F109" s="739"/>
      <c r="G109" s="739"/>
      <c r="H109" s="739"/>
      <c r="I109" s="739"/>
      <c r="J109" s="739"/>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39"/>
      <c r="AK109" s="739"/>
      <c r="AL109" s="739"/>
      <c r="AM109" s="739"/>
      <c r="AN109" s="739"/>
      <c r="AO109" s="739"/>
      <c r="AP109" s="739"/>
      <c r="AQ109" s="739"/>
      <c r="AR109" s="739"/>
      <c r="AS109" s="739"/>
      <c r="AT109" s="739"/>
      <c r="AU109" s="739"/>
      <c r="AV109" s="740"/>
      <c r="AW109" s="98"/>
      <c r="AX109" s="183"/>
      <c r="AY109" s="183"/>
      <c r="AZ109" s="183"/>
      <c r="BA109" s="183"/>
      <c r="BB109" s="183"/>
      <c r="BC109" s="183"/>
      <c r="BD109" s="104"/>
      <c r="BE109" s="104"/>
      <c r="BF109" s="104"/>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row>
    <row r="110" spans="1:98" s="103" customFormat="1" ht="150" customHeight="1">
      <c r="A110" s="126"/>
      <c r="B110" s="126"/>
      <c r="C110" s="741" t="s">
        <v>202</v>
      </c>
      <c r="D110" s="742"/>
      <c r="E110" s="742"/>
      <c r="F110" s="742"/>
      <c r="G110" s="742"/>
      <c r="H110" s="742"/>
      <c r="I110" s="743"/>
      <c r="J110" s="744"/>
      <c r="K110" s="745"/>
      <c r="L110" s="745"/>
      <c r="M110" s="745"/>
      <c r="N110" s="745"/>
      <c r="O110" s="745"/>
      <c r="P110" s="745"/>
      <c r="Q110" s="745"/>
      <c r="R110" s="745"/>
      <c r="S110" s="745"/>
      <c r="T110" s="745"/>
      <c r="U110" s="745"/>
      <c r="V110" s="745"/>
      <c r="W110" s="745"/>
      <c r="X110" s="745"/>
      <c r="Y110" s="745"/>
      <c r="Z110" s="745"/>
      <c r="AA110" s="745"/>
      <c r="AB110" s="745"/>
      <c r="AC110" s="745"/>
      <c r="AD110" s="745"/>
      <c r="AE110" s="745"/>
      <c r="AF110" s="745"/>
      <c r="AG110" s="745"/>
      <c r="AH110" s="745"/>
      <c r="AI110" s="745"/>
      <c r="AJ110" s="745"/>
      <c r="AK110" s="745"/>
      <c r="AL110" s="745"/>
      <c r="AM110" s="745"/>
      <c r="AN110" s="745"/>
      <c r="AO110" s="745"/>
      <c r="AP110" s="745"/>
      <c r="AQ110" s="745"/>
      <c r="AR110" s="745"/>
      <c r="AS110" s="745"/>
      <c r="AT110" s="745"/>
      <c r="AU110" s="745"/>
      <c r="AV110" s="746"/>
      <c r="AW110" s="98">
        <f>+LEN(J110)</f>
        <v>0</v>
      </c>
      <c r="AX110" s="205" t="str">
        <f>+IF(AW110&gt;350,"設定文字数を超過しています","")</f>
        <v/>
      </c>
      <c r="AY110" s="183"/>
      <c r="AZ110" s="183"/>
      <c r="BA110" s="183"/>
      <c r="BB110" s="183"/>
      <c r="BC110" s="183"/>
      <c r="BD110" s="104"/>
      <c r="BE110" s="104"/>
      <c r="BF110" s="104"/>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row>
    <row r="111" spans="1:98" s="128" customFormat="1" ht="22.9" customHeight="1">
      <c r="AM111" s="129"/>
      <c r="BJ111" s="120"/>
    </row>
    <row r="112" spans="1:98" s="103" customFormat="1" ht="50.45" customHeight="1">
      <c r="A112" s="126"/>
      <c r="B112" s="126"/>
      <c r="C112" s="474" t="s">
        <v>249</v>
      </c>
      <c r="D112" s="475"/>
      <c r="E112" s="475"/>
      <c r="F112" s="475"/>
      <c r="G112" s="475"/>
      <c r="H112" s="475"/>
      <c r="I112" s="475"/>
      <c r="J112" s="476"/>
      <c r="K112" s="462" t="s">
        <v>398</v>
      </c>
      <c r="L112" s="463"/>
      <c r="M112" s="463"/>
      <c r="N112" s="463"/>
      <c r="O112" s="463"/>
      <c r="P112" s="463"/>
      <c r="Q112" s="463"/>
      <c r="R112" s="463"/>
      <c r="S112" s="463"/>
      <c r="T112" s="463"/>
      <c r="U112" s="463"/>
      <c r="V112" s="463"/>
      <c r="W112" s="463"/>
      <c r="X112" s="463"/>
      <c r="Y112" s="463"/>
      <c r="Z112" s="463"/>
      <c r="AA112" s="463"/>
      <c r="AB112" s="463"/>
      <c r="AC112" s="463"/>
      <c r="AD112" s="463"/>
      <c r="AE112" s="463"/>
      <c r="AF112" s="463"/>
      <c r="AG112" s="463"/>
      <c r="AH112" s="463"/>
      <c r="AI112" s="463"/>
      <c r="AJ112" s="463"/>
      <c r="AK112" s="463"/>
      <c r="AL112" s="463"/>
      <c r="AM112" s="463"/>
      <c r="AN112" s="463"/>
      <c r="AO112" s="463"/>
      <c r="AP112" s="463"/>
      <c r="AQ112" s="463"/>
      <c r="AR112" s="463"/>
      <c r="AS112" s="463"/>
      <c r="AT112" s="463"/>
      <c r="AU112" s="463"/>
      <c r="AV112" s="464"/>
      <c r="AW112" s="97"/>
      <c r="AX112" s="207"/>
      <c r="AY112" s="207"/>
      <c r="AZ112" s="207"/>
      <c r="BA112" s="207"/>
      <c r="BB112" s="207"/>
      <c r="BC112" s="207"/>
      <c r="BD112" s="104"/>
      <c r="BE112" s="104"/>
      <c r="BF112" s="104"/>
      <c r="BG112" s="120"/>
      <c r="BH112" s="120"/>
      <c r="BI112" s="120"/>
      <c r="BJ112" s="128"/>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row>
    <row r="113" spans="1:98" s="103" customFormat="1" ht="17.25" customHeight="1">
      <c r="A113" s="126"/>
      <c r="B113" s="126"/>
      <c r="C113" s="477"/>
      <c r="D113" s="478"/>
      <c r="E113" s="478"/>
      <c r="F113" s="478"/>
      <c r="G113" s="478"/>
      <c r="H113" s="478"/>
      <c r="I113" s="478"/>
      <c r="J113" s="479"/>
      <c r="K113" s="459" t="s">
        <v>338</v>
      </c>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1"/>
      <c r="AW113" s="97"/>
      <c r="AX113" s="207"/>
      <c r="AY113" s="207"/>
      <c r="AZ113" s="207"/>
      <c r="BA113" s="207"/>
      <c r="BB113" s="207"/>
      <c r="BC113" s="207"/>
      <c r="BD113" s="104"/>
      <c r="BE113" s="104"/>
      <c r="BF113" s="104"/>
      <c r="BG113" s="120"/>
      <c r="BH113" s="120"/>
      <c r="BI113" s="120"/>
      <c r="BJ113" s="128"/>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row>
    <row r="114" spans="1:98" s="103" customFormat="1" ht="12" customHeight="1">
      <c r="A114" s="126"/>
      <c r="B114" s="126"/>
      <c r="C114" s="477"/>
      <c r="D114" s="478"/>
      <c r="E114" s="478"/>
      <c r="F114" s="478"/>
      <c r="G114" s="478"/>
      <c r="H114" s="478"/>
      <c r="I114" s="478"/>
      <c r="J114" s="479"/>
      <c r="K114" s="779"/>
      <c r="L114" s="780"/>
      <c r="M114" s="780"/>
      <c r="N114" s="780"/>
      <c r="O114" s="780"/>
      <c r="P114" s="780"/>
      <c r="Q114" s="780"/>
      <c r="R114" s="780"/>
      <c r="S114" s="780"/>
      <c r="T114" s="780"/>
      <c r="U114" s="780"/>
      <c r="V114" s="780"/>
      <c r="W114" s="780"/>
      <c r="X114" s="780"/>
      <c r="Y114" s="780"/>
      <c r="Z114" s="780"/>
      <c r="AA114" s="780"/>
      <c r="AB114" s="780"/>
      <c r="AC114" s="780"/>
      <c r="AD114" s="780"/>
      <c r="AE114" s="780"/>
      <c r="AF114" s="780"/>
      <c r="AG114" s="780"/>
      <c r="AH114" s="780"/>
      <c r="AI114" s="780"/>
      <c r="AJ114" s="780"/>
      <c r="AK114" s="780"/>
      <c r="AL114" s="780"/>
      <c r="AM114" s="780"/>
      <c r="AN114" s="780"/>
      <c r="AO114" s="780"/>
      <c r="AP114" s="780"/>
      <c r="AQ114" s="780"/>
      <c r="AR114" s="780"/>
      <c r="AS114" s="780"/>
      <c r="AT114" s="780"/>
      <c r="AU114" s="780"/>
      <c r="AV114" s="781"/>
      <c r="AW114" s="220" t="s">
        <v>168</v>
      </c>
      <c r="AX114" s="207"/>
      <c r="AY114" s="207"/>
      <c r="AZ114" s="207"/>
      <c r="BA114" s="207"/>
      <c r="BB114" s="207"/>
      <c r="BC114" s="207"/>
      <c r="BD114" s="104"/>
      <c r="BE114" s="104"/>
      <c r="BF114" s="104"/>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row>
    <row r="115" spans="1:98" s="103" customFormat="1" ht="35.1" customHeight="1">
      <c r="A115" s="126"/>
      <c r="B115" s="126"/>
      <c r="C115" s="477"/>
      <c r="D115" s="478"/>
      <c r="E115" s="478"/>
      <c r="F115" s="478"/>
      <c r="G115" s="478"/>
      <c r="H115" s="478"/>
      <c r="I115" s="478"/>
      <c r="J115" s="479"/>
      <c r="K115" s="782"/>
      <c r="L115" s="783"/>
      <c r="M115" s="783"/>
      <c r="N115" s="783"/>
      <c r="O115" s="783"/>
      <c r="P115" s="783"/>
      <c r="Q115" s="783"/>
      <c r="R115" s="783"/>
      <c r="S115" s="783"/>
      <c r="T115" s="783"/>
      <c r="U115" s="783"/>
      <c r="V115" s="783"/>
      <c r="W115" s="783"/>
      <c r="X115" s="783"/>
      <c r="Y115" s="783"/>
      <c r="Z115" s="783"/>
      <c r="AA115" s="783"/>
      <c r="AB115" s="783"/>
      <c r="AC115" s="783"/>
      <c r="AD115" s="783"/>
      <c r="AE115" s="783"/>
      <c r="AF115" s="783"/>
      <c r="AG115" s="783"/>
      <c r="AH115" s="783"/>
      <c r="AI115" s="783"/>
      <c r="AJ115" s="783"/>
      <c r="AK115" s="783"/>
      <c r="AL115" s="783"/>
      <c r="AM115" s="783"/>
      <c r="AN115" s="783"/>
      <c r="AO115" s="783"/>
      <c r="AP115" s="783"/>
      <c r="AQ115" s="783"/>
      <c r="AR115" s="783"/>
      <c r="AS115" s="783"/>
      <c r="AT115" s="783"/>
      <c r="AU115" s="783"/>
      <c r="AV115" s="784"/>
      <c r="AW115" s="98">
        <f>+LEN(K114)</f>
        <v>0</v>
      </c>
      <c r="AX115" s="207"/>
      <c r="AY115" s="207"/>
      <c r="AZ115" s="207"/>
      <c r="BA115" s="207"/>
      <c r="BB115" s="207"/>
      <c r="BC115" s="207"/>
      <c r="BD115" s="104"/>
      <c r="BE115" s="104"/>
      <c r="BF115" s="104"/>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row>
    <row r="116" spans="1:98" s="103" customFormat="1" ht="35.1" customHeight="1">
      <c r="A116" s="126"/>
      <c r="B116" s="126"/>
      <c r="C116" s="477"/>
      <c r="D116" s="478"/>
      <c r="E116" s="478"/>
      <c r="F116" s="478"/>
      <c r="G116" s="478"/>
      <c r="H116" s="478"/>
      <c r="I116" s="478"/>
      <c r="J116" s="479"/>
      <c r="K116" s="782"/>
      <c r="L116" s="783"/>
      <c r="M116" s="783"/>
      <c r="N116" s="783"/>
      <c r="O116" s="783"/>
      <c r="P116" s="783"/>
      <c r="Q116" s="783"/>
      <c r="R116" s="783"/>
      <c r="S116" s="783"/>
      <c r="T116" s="783"/>
      <c r="U116" s="783"/>
      <c r="V116" s="783"/>
      <c r="W116" s="783"/>
      <c r="X116" s="783"/>
      <c r="Y116" s="783"/>
      <c r="Z116" s="783"/>
      <c r="AA116" s="783"/>
      <c r="AB116" s="783"/>
      <c r="AC116" s="783"/>
      <c r="AD116" s="783"/>
      <c r="AE116" s="783"/>
      <c r="AF116" s="783"/>
      <c r="AG116" s="783"/>
      <c r="AH116" s="783"/>
      <c r="AI116" s="783"/>
      <c r="AJ116" s="783"/>
      <c r="AK116" s="783"/>
      <c r="AL116" s="783"/>
      <c r="AM116" s="783"/>
      <c r="AN116" s="783"/>
      <c r="AO116" s="783"/>
      <c r="AP116" s="783"/>
      <c r="AQ116" s="783"/>
      <c r="AR116" s="783"/>
      <c r="AS116" s="783"/>
      <c r="AT116" s="783"/>
      <c r="AU116" s="783"/>
      <c r="AV116" s="784"/>
      <c r="AW116" s="204" t="str">
        <f>+IF(AW115&gt;600,"設定文字数を超過しています","")</f>
        <v/>
      </c>
      <c r="AX116" s="207"/>
      <c r="AY116" s="207"/>
      <c r="AZ116" s="207"/>
      <c r="BA116" s="207"/>
      <c r="BB116" s="207"/>
      <c r="BC116" s="207"/>
      <c r="BD116" s="104"/>
      <c r="BE116" s="104"/>
      <c r="BF116" s="104"/>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row>
    <row r="117" spans="1:98" s="103" customFormat="1" ht="35.1" customHeight="1">
      <c r="A117" s="126"/>
      <c r="B117" s="126"/>
      <c r="C117" s="477"/>
      <c r="D117" s="478"/>
      <c r="E117" s="478"/>
      <c r="F117" s="478"/>
      <c r="G117" s="478"/>
      <c r="H117" s="478"/>
      <c r="I117" s="478"/>
      <c r="J117" s="479"/>
      <c r="K117" s="782"/>
      <c r="L117" s="783"/>
      <c r="M117" s="783"/>
      <c r="N117" s="783"/>
      <c r="O117" s="783"/>
      <c r="P117" s="783"/>
      <c r="Q117" s="783"/>
      <c r="R117" s="783"/>
      <c r="S117" s="783"/>
      <c r="T117" s="783"/>
      <c r="U117" s="783"/>
      <c r="V117" s="783"/>
      <c r="W117" s="783"/>
      <c r="X117" s="783"/>
      <c r="Y117" s="783"/>
      <c r="Z117" s="783"/>
      <c r="AA117" s="783"/>
      <c r="AB117" s="783"/>
      <c r="AC117" s="783"/>
      <c r="AD117" s="783"/>
      <c r="AE117" s="783"/>
      <c r="AF117" s="783"/>
      <c r="AG117" s="783"/>
      <c r="AH117" s="783"/>
      <c r="AI117" s="783"/>
      <c r="AJ117" s="783"/>
      <c r="AK117" s="783"/>
      <c r="AL117" s="783"/>
      <c r="AM117" s="783"/>
      <c r="AN117" s="783"/>
      <c r="AO117" s="783"/>
      <c r="AP117" s="783"/>
      <c r="AQ117" s="783"/>
      <c r="AR117" s="783"/>
      <c r="AS117" s="783"/>
      <c r="AT117" s="783"/>
      <c r="AU117" s="783"/>
      <c r="AV117" s="784"/>
      <c r="AX117" s="207"/>
      <c r="AY117" s="207"/>
      <c r="AZ117" s="207"/>
      <c r="BA117" s="207"/>
      <c r="BB117" s="207"/>
      <c r="BC117" s="207"/>
      <c r="BD117" s="104"/>
      <c r="BE117" s="104"/>
      <c r="BF117" s="104"/>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row>
    <row r="118" spans="1:98" s="103" customFormat="1" ht="35.1" customHeight="1">
      <c r="A118" s="126"/>
      <c r="B118" s="126"/>
      <c r="C118" s="477"/>
      <c r="D118" s="478"/>
      <c r="E118" s="478"/>
      <c r="F118" s="478"/>
      <c r="G118" s="478"/>
      <c r="H118" s="478"/>
      <c r="I118" s="478"/>
      <c r="J118" s="479"/>
      <c r="K118" s="782"/>
      <c r="L118" s="783"/>
      <c r="M118" s="783"/>
      <c r="N118" s="783"/>
      <c r="O118" s="783"/>
      <c r="P118" s="783"/>
      <c r="Q118" s="783"/>
      <c r="R118" s="783"/>
      <c r="S118" s="783"/>
      <c r="T118" s="783"/>
      <c r="U118" s="783"/>
      <c r="V118" s="783"/>
      <c r="W118" s="783"/>
      <c r="X118" s="783"/>
      <c r="Y118" s="783"/>
      <c r="Z118" s="783"/>
      <c r="AA118" s="783"/>
      <c r="AB118" s="783"/>
      <c r="AC118" s="783"/>
      <c r="AD118" s="783"/>
      <c r="AE118" s="783"/>
      <c r="AF118" s="783"/>
      <c r="AG118" s="783"/>
      <c r="AH118" s="783"/>
      <c r="AI118" s="783"/>
      <c r="AJ118" s="783"/>
      <c r="AK118" s="783"/>
      <c r="AL118" s="783"/>
      <c r="AM118" s="783"/>
      <c r="AN118" s="783"/>
      <c r="AO118" s="783"/>
      <c r="AP118" s="783"/>
      <c r="AQ118" s="783"/>
      <c r="AR118" s="783"/>
      <c r="AS118" s="783"/>
      <c r="AT118" s="783"/>
      <c r="AU118" s="783"/>
      <c r="AV118" s="784"/>
      <c r="AW118" s="97"/>
      <c r="AX118" s="207"/>
      <c r="AY118" s="207"/>
      <c r="AZ118" s="207"/>
      <c r="BA118" s="207"/>
      <c r="BB118" s="207"/>
      <c r="BC118" s="207"/>
      <c r="BD118" s="104"/>
      <c r="BE118" s="104"/>
      <c r="BF118" s="104"/>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row>
    <row r="119" spans="1:98" s="103" customFormat="1" ht="35.1" customHeight="1">
      <c r="A119" s="126"/>
      <c r="B119" s="126"/>
      <c r="C119" s="477"/>
      <c r="D119" s="478"/>
      <c r="E119" s="478"/>
      <c r="F119" s="478"/>
      <c r="G119" s="478"/>
      <c r="H119" s="478"/>
      <c r="I119" s="478"/>
      <c r="J119" s="479"/>
      <c r="K119" s="782"/>
      <c r="L119" s="783"/>
      <c r="M119" s="783"/>
      <c r="N119" s="783"/>
      <c r="O119" s="783"/>
      <c r="P119" s="783"/>
      <c r="Q119" s="783"/>
      <c r="R119" s="783"/>
      <c r="S119" s="783"/>
      <c r="T119" s="783"/>
      <c r="U119" s="783"/>
      <c r="V119" s="783"/>
      <c r="W119" s="783"/>
      <c r="X119" s="783"/>
      <c r="Y119" s="783"/>
      <c r="Z119" s="783"/>
      <c r="AA119" s="783"/>
      <c r="AB119" s="783"/>
      <c r="AC119" s="783"/>
      <c r="AD119" s="783"/>
      <c r="AE119" s="783"/>
      <c r="AF119" s="783"/>
      <c r="AG119" s="783"/>
      <c r="AH119" s="783"/>
      <c r="AI119" s="783"/>
      <c r="AJ119" s="783"/>
      <c r="AK119" s="783"/>
      <c r="AL119" s="783"/>
      <c r="AM119" s="783"/>
      <c r="AN119" s="783"/>
      <c r="AO119" s="783"/>
      <c r="AP119" s="783"/>
      <c r="AQ119" s="783"/>
      <c r="AR119" s="783"/>
      <c r="AS119" s="783"/>
      <c r="AT119" s="783"/>
      <c r="AU119" s="783"/>
      <c r="AV119" s="784"/>
      <c r="AW119" s="96"/>
      <c r="AX119" s="207"/>
      <c r="AY119" s="207"/>
      <c r="AZ119" s="207"/>
      <c r="BA119" s="207"/>
      <c r="BB119" s="207"/>
      <c r="BC119" s="207"/>
      <c r="BD119" s="104"/>
      <c r="BE119" s="104"/>
      <c r="BF119" s="104"/>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row>
    <row r="120" spans="1:98" s="103" customFormat="1" ht="35.1" customHeight="1">
      <c r="A120" s="126"/>
      <c r="B120" s="126"/>
      <c r="C120" s="477"/>
      <c r="D120" s="478"/>
      <c r="E120" s="478"/>
      <c r="F120" s="478"/>
      <c r="G120" s="478"/>
      <c r="H120" s="478"/>
      <c r="I120" s="478"/>
      <c r="J120" s="479"/>
      <c r="K120" s="782"/>
      <c r="L120" s="783"/>
      <c r="M120" s="783"/>
      <c r="N120" s="783"/>
      <c r="O120" s="783"/>
      <c r="P120" s="783"/>
      <c r="Q120" s="783"/>
      <c r="R120" s="783"/>
      <c r="S120" s="783"/>
      <c r="T120" s="783"/>
      <c r="U120" s="783"/>
      <c r="V120" s="783"/>
      <c r="W120" s="783"/>
      <c r="X120" s="783"/>
      <c r="Y120" s="783"/>
      <c r="Z120" s="783"/>
      <c r="AA120" s="783"/>
      <c r="AB120" s="783"/>
      <c r="AC120" s="783"/>
      <c r="AD120" s="783"/>
      <c r="AE120" s="783"/>
      <c r="AF120" s="783"/>
      <c r="AG120" s="783"/>
      <c r="AH120" s="783"/>
      <c r="AI120" s="783"/>
      <c r="AJ120" s="783"/>
      <c r="AK120" s="783"/>
      <c r="AL120" s="783"/>
      <c r="AM120" s="783"/>
      <c r="AN120" s="783"/>
      <c r="AO120" s="783"/>
      <c r="AP120" s="783"/>
      <c r="AQ120" s="783"/>
      <c r="AR120" s="783"/>
      <c r="AS120" s="783"/>
      <c r="AT120" s="783"/>
      <c r="AU120" s="783"/>
      <c r="AV120" s="784"/>
      <c r="AW120" s="204" t="str">
        <f>+IF(AW119&gt;400,"設定文字数を超過しています","")</f>
        <v/>
      </c>
      <c r="AX120" s="207"/>
      <c r="AY120" s="207"/>
      <c r="AZ120" s="207"/>
      <c r="BA120" s="207"/>
      <c r="BB120" s="207"/>
      <c r="BC120" s="207"/>
      <c r="BD120" s="104"/>
      <c r="BE120" s="104"/>
      <c r="BF120" s="104"/>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row>
    <row r="121" spans="1:98" s="103" customFormat="1" ht="35.1" customHeight="1">
      <c r="A121" s="126"/>
      <c r="B121" s="126"/>
      <c r="C121" s="480"/>
      <c r="D121" s="481"/>
      <c r="E121" s="481"/>
      <c r="F121" s="481"/>
      <c r="G121" s="481"/>
      <c r="H121" s="481"/>
      <c r="I121" s="481"/>
      <c r="J121" s="482"/>
      <c r="K121" s="785"/>
      <c r="L121" s="786"/>
      <c r="M121" s="786"/>
      <c r="N121" s="786"/>
      <c r="O121" s="786"/>
      <c r="P121" s="786"/>
      <c r="Q121" s="786"/>
      <c r="R121" s="786"/>
      <c r="S121" s="786"/>
      <c r="T121" s="786"/>
      <c r="U121" s="786"/>
      <c r="V121" s="786"/>
      <c r="W121" s="786"/>
      <c r="X121" s="786"/>
      <c r="Y121" s="786"/>
      <c r="Z121" s="786"/>
      <c r="AA121" s="786"/>
      <c r="AB121" s="786"/>
      <c r="AC121" s="786"/>
      <c r="AD121" s="786"/>
      <c r="AE121" s="786"/>
      <c r="AF121" s="786"/>
      <c r="AG121" s="786"/>
      <c r="AH121" s="786"/>
      <c r="AI121" s="786"/>
      <c r="AJ121" s="786"/>
      <c r="AK121" s="786"/>
      <c r="AL121" s="786"/>
      <c r="AM121" s="786"/>
      <c r="AN121" s="786"/>
      <c r="AO121" s="786"/>
      <c r="AP121" s="786"/>
      <c r="AQ121" s="786"/>
      <c r="AR121" s="786"/>
      <c r="AS121" s="786"/>
      <c r="AT121" s="786"/>
      <c r="AU121" s="786"/>
      <c r="AV121" s="787"/>
      <c r="AX121" s="207"/>
      <c r="AY121" s="207"/>
      <c r="AZ121" s="207"/>
      <c r="BA121" s="207"/>
      <c r="BB121" s="207"/>
      <c r="BC121" s="207"/>
      <c r="BD121" s="104"/>
      <c r="BE121" s="104"/>
      <c r="BF121" s="104"/>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row>
    <row r="122" spans="1:98" ht="37.5" customHeight="1">
      <c r="A122" s="202"/>
      <c r="B122" s="202"/>
      <c r="C122" s="474" t="s">
        <v>346</v>
      </c>
      <c r="D122" s="475"/>
      <c r="E122" s="475"/>
      <c r="F122" s="475"/>
      <c r="G122" s="475"/>
      <c r="H122" s="475"/>
      <c r="I122" s="475"/>
      <c r="J122" s="475"/>
      <c r="K122" s="465" t="s">
        <v>443</v>
      </c>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7"/>
      <c r="AW122" s="100"/>
      <c r="BJ122" s="120"/>
    </row>
    <row r="123" spans="1:98" s="103" customFormat="1" ht="52.5" customHeight="1" thickBot="1">
      <c r="A123" s="126"/>
      <c r="B123" s="126"/>
      <c r="C123" s="477"/>
      <c r="D123" s="478"/>
      <c r="E123" s="478"/>
      <c r="F123" s="478"/>
      <c r="G123" s="478"/>
      <c r="H123" s="478"/>
      <c r="I123" s="478"/>
      <c r="J123" s="478"/>
      <c r="K123" s="462" t="s">
        <v>373</v>
      </c>
      <c r="L123" s="463"/>
      <c r="M123" s="463"/>
      <c r="N123" s="463"/>
      <c r="O123" s="463"/>
      <c r="P123" s="463"/>
      <c r="Q123" s="463"/>
      <c r="R123" s="463"/>
      <c r="S123" s="463"/>
      <c r="T123" s="463"/>
      <c r="U123" s="463"/>
      <c r="V123" s="463"/>
      <c r="W123" s="463"/>
      <c r="X123" s="463"/>
      <c r="Y123" s="463"/>
      <c r="Z123" s="463"/>
      <c r="AA123" s="463"/>
      <c r="AB123" s="463"/>
      <c r="AC123" s="463"/>
      <c r="AD123" s="463"/>
      <c r="AE123" s="463"/>
      <c r="AF123" s="463"/>
      <c r="AG123" s="463"/>
      <c r="AH123" s="463"/>
      <c r="AI123" s="463"/>
      <c r="AJ123" s="463"/>
      <c r="AK123" s="463"/>
      <c r="AL123" s="463"/>
      <c r="AM123" s="463"/>
      <c r="AN123" s="463"/>
      <c r="AO123" s="463"/>
      <c r="AP123" s="463"/>
      <c r="AQ123" s="463"/>
      <c r="AR123" s="463"/>
      <c r="AS123" s="463"/>
      <c r="AT123" s="463"/>
      <c r="AU123" s="463"/>
      <c r="AV123" s="464"/>
      <c r="AW123" s="97"/>
      <c r="AX123" s="96"/>
      <c r="AY123" s="96"/>
      <c r="AZ123" s="96"/>
      <c r="BA123" s="96"/>
      <c r="BB123" s="96"/>
      <c r="BC123" s="96"/>
      <c r="BD123" s="104"/>
      <c r="BE123" s="104"/>
      <c r="BF123" s="104"/>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row>
    <row r="124" spans="1:98" s="103" customFormat="1" ht="33.6" customHeight="1" thickBot="1">
      <c r="A124" s="126"/>
      <c r="B124" s="126"/>
      <c r="C124" s="477"/>
      <c r="D124" s="478"/>
      <c r="E124" s="478"/>
      <c r="F124" s="478"/>
      <c r="G124" s="478"/>
      <c r="H124" s="478"/>
      <c r="I124" s="478"/>
      <c r="J124" s="478"/>
      <c r="K124" s="793"/>
      <c r="L124" s="794"/>
      <c r="M124" s="816" t="s">
        <v>365</v>
      </c>
      <c r="N124" s="788"/>
      <c r="O124" s="788"/>
      <c r="P124" s="788"/>
      <c r="Q124" s="788"/>
      <c r="R124" s="788"/>
      <c r="S124" s="793"/>
      <c r="T124" s="794"/>
      <c r="U124" s="788" t="s">
        <v>339</v>
      </c>
      <c r="V124" s="788"/>
      <c r="W124" s="788"/>
      <c r="X124" s="788"/>
      <c r="Y124" s="788"/>
      <c r="Z124" s="788"/>
      <c r="AA124" s="789"/>
      <c r="AB124" s="790"/>
      <c r="AC124" s="791" t="s">
        <v>442</v>
      </c>
      <c r="AD124" s="792"/>
      <c r="AE124" s="792"/>
      <c r="AF124" s="792"/>
      <c r="AG124" s="792"/>
      <c r="AH124" s="792"/>
      <c r="AI124" s="793"/>
      <c r="AJ124" s="794"/>
      <c r="AK124" s="791" t="s">
        <v>366</v>
      </c>
      <c r="AL124" s="792"/>
      <c r="AM124" s="792"/>
      <c r="AN124" s="792"/>
      <c r="AO124" s="792"/>
      <c r="AP124" s="792"/>
      <c r="AQ124" s="792"/>
      <c r="AR124" s="792"/>
      <c r="AS124" s="792"/>
      <c r="AT124" s="792"/>
      <c r="AU124" s="792"/>
      <c r="AV124" s="834"/>
      <c r="AW124" s="194" t="str">
        <f>IF(AND(NOT(K127=""),AND(K124="",S124="",AA124="",AI124="")),"要確認","")</f>
        <v/>
      </c>
      <c r="AX124" s="96"/>
      <c r="AY124" s="96"/>
      <c r="AZ124" s="96"/>
      <c r="BA124" s="96"/>
      <c r="BB124" s="96"/>
      <c r="BC124" s="96"/>
      <c r="BD124" s="104"/>
      <c r="BE124" s="104"/>
      <c r="BF124" s="104"/>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row>
    <row r="125" spans="1:98" s="103" customFormat="1" ht="33.6" customHeight="1" thickBot="1">
      <c r="A125" s="126"/>
      <c r="B125" s="126"/>
      <c r="C125" s="477"/>
      <c r="D125" s="478"/>
      <c r="E125" s="478"/>
      <c r="F125" s="478"/>
      <c r="G125" s="478"/>
      <c r="H125" s="478"/>
      <c r="I125" s="478"/>
      <c r="J125" s="478"/>
      <c r="K125" s="793"/>
      <c r="L125" s="794"/>
      <c r="M125" s="832" t="s">
        <v>399</v>
      </c>
      <c r="N125" s="833"/>
      <c r="O125" s="833"/>
      <c r="P125" s="833"/>
      <c r="Q125" s="833"/>
      <c r="R125" s="833"/>
      <c r="S125" s="793"/>
      <c r="T125" s="794"/>
      <c r="U125" s="1181" t="s">
        <v>372</v>
      </c>
      <c r="V125" s="1182"/>
      <c r="W125" s="1182"/>
      <c r="X125" s="1182"/>
      <c r="Y125" s="1182"/>
      <c r="Z125" s="1182"/>
      <c r="AA125" s="1183"/>
      <c r="AB125" s="1183"/>
      <c r="AC125" s="1183"/>
      <c r="AD125" s="1183"/>
      <c r="AE125" s="1183"/>
      <c r="AF125" s="1183"/>
      <c r="AG125" s="1183"/>
      <c r="AH125" s="1183"/>
      <c r="AI125" s="1183"/>
      <c r="AJ125" s="1183"/>
      <c r="AK125" s="1183"/>
      <c r="AL125" s="1183"/>
      <c r="AM125" s="1183"/>
      <c r="AN125" s="1183"/>
      <c r="AO125" s="1183"/>
      <c r="AP125" s="1183"/>
      <c r="AQ125" s="1183"/>
      <c r="AR125" s="1183"/>
      <c r="AS125" s="1183"/>
      <c r="AT125" s="1183"/>
      <c r="AU125" s="1183"/>
      <c r="AV125" s="188" t="s">
        <v>74</v>
      </c>
      <c r="AW125" s="97"/>
      <c r="AX125" s="96"/>
      <c r="AY125" s="96"/>
      <c r="AZ125" s="96"/>
      <c r="BA125" s="96"/>
      <c r="BB125" s="96"/>
      <c r="BC125" s="96"/>
      <c r="BD125" s="104"/>
      <c r="BE125" s="104"/>
      <c r="BF125" s="104"/>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20"/>
    </row>
    <row r="126" spans="1:98" ht="20.100000000000001" customHeight="1">
      <c r="A126" s="202"/>
      <c r="B126" s="202"/>
      <c r="C126" s="477"/>
      <c r="D126" s="478"/>
      <c r="E126" s="478"/>
      <c r="F126" s="478"/>
      <c r="G126" s="478"/>
      <c r="H126" s="478"/>
      <c r="I126" s="478"/>
      <c r="J126" s="478"/>
      <c r="K126" s="1185" t="s">
        <v>367</v>
      </c>
      <c r="L126" s="1186"/>
      <c r="M126" s="1186"/>
      <c r="N126" s="1186"/>
      <c r="O126" s="1186"/>
      <c r="P126" s="1186"/>
      <c r="Q126" s="1186"/>
      <c r="R126" s="1186"/>
      <c r="S126" s="1186"/>
      <c r="T126" s="1186"/>
      <c r="U126" s="1186"/>
      <c r="V126" s="1186"/>
      <c r="W126" s="1186"/>
      <c r="X126" s="1186"/>
      <c r="Y126" s="1186"/>
      <c r="Z126" s="1186"/>
      <c r="AA126" s="1186"/>
      <c r="AB126" s="1186"/>
      <c r="AC126" s="1186"/>
      <c r="AD126" s="1186"/>
      <c r="AE126" s="1186"/>
      <c r="AF126" s="1186"/>
      <c r="AG126" s="1186"/>
      <c r="AH126" s="1186"/>
      <c r="AI126" s="1186"/>
      <c r="AJ126" s="1186"/>
      <c r="AK126" s="1186"/>
      <c r="AL126" s="1186"/>
      <c r="AM126" s="1186"/>
      <c r="AN126" s="1186"/>
      <c r="AO126" s="1186"/>
      <c r="AP126" s="1186"/>
      <c r="AQ126" s="1186"/>
      <c r="AR126" s="1186"/>
      <c r="AS126" s="1186"/>
      <c r="AT126" s="1186"/>
      <c r="AU126" s="1186"/>
      <c r="AV126" s="1187"/>
      <c r="AW126" s="220" t="s">
        <v>168</v>
      </c>
      <c r="BJ126" s="120"/>
    </row>
    <row r="127" spans="1:98" s="103" customFormat="1" ht="39.950000000000003" customHeight="1">
      <c r="A127" s="126"/>
      <c r="B127" s="126"/>
      <c r="C127" s="477"/>
      <c r="D127" s="478"/>
      <c r="E127" s="478"/>
      <c r="F127" s="478"/>
      <c r="G127" s="478"/>
      <c r="H127" s="478"/>
      <c r="I127" s="478"/>
      <c r="J127" s="478"/>
      <c r="K127" s="779"/>
      <c r="L127" s="780"/>
      <c r="M127" s="780"/>
      <c r="N127" s="780"/>
      <c r="O127" s="780"/>
      <c r="P127" s="780"/>
      <c r="Q127" s="780"/>
      <c r="R127" s="780"/>
      <c r="S127" s="780"/>
      <c r="T127" s="780"/>
      <c r="U127" s="780"/>
      <c r="V127" s="780"/>
      <c r="W127" s="780"/>
      <c r="X127" s="780"/>
      <c r="Y127" s="780"/>
      <c r="Z127" s="780"/>
      <c r="AA127" s="780"/>
      <c r="AB127" s="780"/>
      <c r="AC127" s="780"/>
      <c r="AD127" s="780"/>
      <c r="AE127" s="780"/>
      <c r="AF127" s="780"/>
      <c r="AG127" s="780"/>
      <c r="AH127" s="780"/>
      <c r="AI127" s="780"/>
      <c r="AJ127" s="780"/>
      <c r="AK127" s="780"/>
      <c r="AL127" s="780"/>
      <c r="AM127" s="780"/>
      <c r="AN127" s="780"/>
      <c r="AO127" s="780"/>
      <c r="AP127" s="780"/>
      <c r="AQ127" s="780"/>
      <c r="AR127" s="780"/>
      <c r="AS127" s="780"/>
      <c r="AT127" s="780"/>
      <c r="AU127" s="780"/>
      <c r="AV127" s="781"/>
      <c r="AW127" s="96">
        <f>+LEN(K127)</f>
        <v>0</v>
      </c>
      <c r="AX127" s="96"/>
      <c r="AY127" s="96"/>
      <c r="AZ127" s="96"/>
      <c r="BA127" s="96"/>
      <c r="BB127" s="96"/>
      <c r="BC127" s="96"/>
      <c r="BD127" s="104"/>
      <c r="BE127" s="104"/>
      <c r="BF127" s="104"/>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row>
    <row r="128" spans="1:98" s="103" customFormat="1" ht="39.950000000000003" customHeight="1">
      <c r="A128" s="126"/>
      <c r="B128" s="126"/>
      <c r="C128" s="477"/>
      <c r="D128" s="478"/>
      <c r="E128" s="478"/>
      <c r="F128" s="478"/>
      <c r="G128" s="478"/>
      <c r="H128" s="478"/>
      <c r="I128" s="478"/>
      <c r="J128" s="478"/>
      <c r="K128" s="782"/>
      <c r="L128" s="783"/>
      <c r="M128" s="783"/>
      <c r="N128" s="783"/>
      <c r="O128" s="783"/>
      <c r="P128" s="783"/>
      <c r="Q128" s="783"/>
      <c r="R128" s="783"/>
      <c r="S128" s="783"/>
      <c r="T128" s="783"/>
      <c r="U128" s="783"/>
      <c r="V128" s="783"/>
      <c r="W128" s="783"/>
      <c r="X128" s="783"/>
      <c r="Y128" s="783"/>
      <c r="Z128" s="783"/>
      <c r="AA128" s="783"/>
      <c r="AB128" s="783"/>
      <c r="AC128" s="783"/>
      <c r="AD128" s="783"/>
      <c r="AE128" s="783"/>
      <c r="AF128" s="783"/>
      <c r="AG128" s="783"/>
      <c r="AH128" s="783"/>
      <c r="AI128" s="783"/>
      <c r="AJ128" s="783"/>
      <c r="AK128" s="783"/>
      <c r="AL128" s="783"/>
      <c r="AM128" s="783"/>
      <c r="AN128" s="783"/>
      <c r="AO128" s="783"/>
      <c r="AP128" s="783"/>
      <c r="AQ128" s="783"/>
      <c r="AR128" s="783"/>
      <c r="AS128" s="783"/>
      <c r="AT128" s="783"/>
      <c r="AU128" s="783"/>
      <c r="AV128" s="784"/>
      <c r="AW128" s="204" t="str">
        <f>+IF(AW127&gt;400,"設定文字数を超過しています","")</f>
        <v/>
      </c>
      <c r="AX128" s="183"/>
      <c r="AY128" s="183"/>
      <c r="AZ128" s="183"/>
      <c r="BA128" s="183"/>
      <c r="BB128" s="183"/>
      <c r="BC128" s="183"/>
      <c r="BD128" s="104"/>
      <c r="BE128" s="104"/>
      <c r="BF128" s="104"/>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row>
    <row r="129" spans="1:98" s="103" customFormat="1" ht="39.950000000000003" customHeight="1">
      <c r="A129" s="126"/>
      <c r="B129" s="126"/>
      <c r="C129" s="477"/>
      <c r="D129" s="478"/>
      <c r="E129" s="478"/>
      <c r="F129" s="478"/>
      <c r="G129" s="478"/>
      <c r="H129" s="478"/>
      <c r="I129" s="478"/>
      <c r="J129" s="478"/>
      <c r="K129" s="782"/>
      <c r="L129" s="783"/>
      <c r="M129" s="783"/>
      <c r="N129" s="783"/>
      <c r="O129" s="783"/>
      <c r="P129" s="783"/>
      <c r="Q129" s="783"/>
      <c r="R129" s="783"/>
      <c r="S129" s="783"/>
      <c r="T129" s="783"/>
      <c r="U129" s="783"/>
      <c r="V129" s="783"/>
      <c r="W129" s="783"/>
      <c r="X129" s="783"/>
      <c r="Y129" s="783"/>
      <c r="Z129" s="783"/>
      <c r="AA129" s="783"/>
      <c r="AB129" s="783"/>
      <c r="AC129" s="783"/>
      <c r="AD129" s="783"/>
      <c r="AE129" s="783"/>
      <c r="AF129" s="783"/>
      <c r="AG129" s="783"/>
      <c r="AH129" s="783"/>
      <c r="AI129" s="783"/>
      <c r="AJ129" s="783"/>
      <c r="AK129" s="783"/>
      <c r="AL129" s="783"/>
      <c r="AM129" s="783"/>
      <c r="AN129" s="783"/>
      <c r="AO129" s="783"/>
      <c r="AP129" s="783"/>
      <c r="AQ129" s="783"/>
      <c r="AR129" s="783"/>
      <c r="AS129" s="783"/>
      <c r="AT129" s="783"/>
      <c r="AU129" s="783"/>
      <c r="AV129" s="784"/>
      <c r="AW129" s="97"/>
      <c r="AX129" s="96"/>
      <c r="AY129" s="96"/>
      <c r="AZ129" s="96"/>
      <c r="BA129" s="96"/>
      <c r="BB129" s="96"/>
      <c r="BC129" s="96"/>
      <c r="BD129" s="104"/>
      <c r="BE129" s="104"/>
      <c r="BF129" s="104"/>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row>
    <row r="130" spans="1:98" s="103" customFormat="1" ht="39.950000000000003" customHeight="1">
      <c r="A130" s="126"/>
      <c r="B130" s="126"/>
      <c r="C130" s="477"/>
      <c r="D130" s="478"/>
      <c r="E130" s="478"/>
      <c r="F130" s="478"/>
      <c r="G130" s="478"/>
      <c r="H130" s="478"/>
      <c r="I130" s="478"/>
      <c r="J130" s="478"/>
      <c r="K130" s="782"/>
      <c r="L130" s="783"/>
      <c r="M130" s="783"/>
      <c r="N130" s="783"/>
      <c r="O130" s="783"/>
      <c r="P130" s="783"/>
      <c r="Q130" s="783"/>
      <c r="R130" s="783"/>
      <c r="S130" s="783"/>
      <c r="T130" s="783"/>
      <c r="U130" s="783"/>
      <c r="V130" s="783"/>
      <c r="W130" s="783"/>
      <c r="X130" s="783"/>
      <c r="Y130" s="783"/>
      <c r="Z130" s="783"/>
      <c r="AA130" s="783"/>
      <c r="AB130" s="783"/>
      <c r="AC130" s="783"/>
      <c r="AD130" s="783"/>
      <c r="AE130" s="783"/>
      <c r="AF130" s="783"/>
      <c r="AG130" s="783"/>
      <c r="AH130" s="783"/>
      <c r="AI130" s="783"/>
      <c r="AJ130" s="783"/>
      <c r="AK130" s="783"/>
      <c r="AL130" s="783"/>
      <c r="AM130" s="783"/>
      <c r="AN130" s="783"/>
      <c r="AO130" s="783"/>
      <c r="AP130" s="783"/>
      <c r="AQ130" s="783"/>
      <c r="AR130" s="783"/>
      <c r="AS130" s="783"/>
      <c r="AT130" s="783"/>
      <c r="AU130" s="783"/>
      <c r="AV130" s="784"/>
      <c r="AW130" s="194"/>
      <c r="AX130" s="96"/>
      <c r="AY130" s="96"/>
      <c r="AZ130" s="96"/>
      <c r="BA130" s="96"/>
      <c r="BB130" s="96"/>
      <c r="BC130" s="96"/>
      <c r="BD130" s="104"/>
      <c r="BE130" s="104"/>
      <c r="BF130" s="104"/>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row>
    <row r="131" spans="1:98" s="103" customFormat="1" ht="39.950000000000003" customHeight="1" thickBot="1">
      <c r="A131" s="126"/>
      <c r="B131" s="126"/>
      <c r="C131" s="477"/>
      <c r="D131" s="478"/>
      <c r="E131" s="478"/>
      <c r="F131" s="478"/>
      <c r="G131" s="478"/>
      <c r="H131" s="478"/>
      <c r="I131" s="478"/>
      <c r="J131" s="478"/>
      <c r="K131" s="782"/>
      <c r="L131" s="783"/>
      <c r="M131" s="783"/>
      <c r="N131" s="783"/>
      <c r="O131" s="783"/>
      <c r="P131" s="783"/>
      <c r="Q131" s="783"/>
      <c r="R131" s="783"/>
      <c r="S131" s="783"/>
      <c r="T131" s="783"/>
      <c r="U131" s="783"/>
      <c r="V131" s="783"/>
      <c r="W131" s="783"/>
      <c r="X131" s="783"/>
      <c r="Y131" s="783"/>
      <c r="Z131" s="783"/>
      <c r="AA131" s="783"/>
      <c r="AB131" s="783"/>
      <c r="AC131" s="783"/>
      <c r="AD131" s="783"/>
      <c r="AE131" s="783"/>
      <c r="AF131" s="783"/>
      <c r="AG131" s="783"/>
      <c r="AH131" s="783"/>
      <c r="AI131" s="783"/>
      <c r="AJ131" s="783"/>
      <c r="AK131" s="783"/>
      <c r="AL131" s="783"/>
      <c r="AM131" s="783"/>
      <c r="AN131" s="783"/>
      <c r="AO131" s="783"/>
      <c r="AP131" s="783"/>
      <c r="AQ131" s="783"/>
      <c r="AR131" s="783"/>
      <c r="AS131" s="783"/>
      <c r="AT131" s="783"/>
      <c r="AU131" s="783"/>
      <c r="AV131" s="784"/>
      <c r="AW131" s="204"/>
      <c r="AX131" s="183"/>
      <c r="AY131" s="183"/>
      <c r="AZ131" s="183"/>
      <c r="BA131" s="183"/>
      <c r="BB131" s="183"/>
      <c r="BC131" s="183"/>
      <c r="BD131" s="104"/>
      <c r="BE131" s="104"/>
      <c r="BF131" s="104"/>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row>
    <row r="132" spans="1:98" s="103" customFormat="1" ht="46.5" customHeight="1" thickBot="1">
      <c r="A132" s="126"/>
      <c r="B132" s="126"/>
      <c r="C132" s="477"/>
      <c r="D132" s="478"/>
      <c r="E132" s="478"/>
      <c r="F132" s="478"/>
      <c r="G132" s="478"/>
      <c r="H132" s="478"/>
      <c r="I132" s="478"/>
      <c r="J132" s="478"/>
      <c r="K132" s="795" t="s">
        <v>63</v>
      </c>
      <c r="L132" s="796"/>
      <c r="M132" s="797" t="s">
        <v>400</v>
      </c>
      <c r="N132" s="798"/>
      <c r="O132" s="798"/>
      <c r="P132" s="798"/>
      <c r="Q132" s="798"/>
      <c r="R132" s="798"/>
      <c r="S132" s="798"/>
      <c r="T132" s="798"/>
      <c r="U132" s="798"/>
      <c r="V132" s="798"/>
      <c r="W132" s="798"/>
      <c r="X132" s="798"/>
      <c r="Y132" s="798"/>
      <c r="Z132" s="798"/>
      <c r="AA132" s="798"/>
      <c r="AB132" s="798"/>
      <c r="AC132" s="798"/>
      <c r="AD132" s="798"/>
      <c r="AE132" s="798"/>
      <c r="AF132" s="798"/>
      <c r="AG132" s="798"/>
      <c r="AH132" s="798"/>
      <c r="AI132" s="798"/>
      <c r="AJ132" s="798"/>
      <c r="AK132" s="798"/>
      <c r="AL132" s="798"/>
      <c r="AM132" s="798"/>
      <c r="AN132" s="798"/>
      <c r="AO132" s="798"/>
      <c r="AP132" s="798"/>
      <c r="AQ132" s="798"/>
      <c r="AR132" s="798"/>
      <c r="AS132" s="798"/>
      <c r="AT132" s="798"/>
      <c r="AU132" s="798"/>
      <c r="AV132" s="799"/>
      <c r="AW132" s="220" t="s">
        <v>168</v>
      </c>
      <c r="AX132" s="96"/>
      <c r="AY132" s="96"/>
      <c r="AZ132" s="96"/>
      <c r="BA132" s="96"/>
      <c r="BB132" s="96"/>
      <c r="BC132" s="96"/>
      <c r="BD132" s="104"/>
      <c r="BE132" s="104"/>
      <c r="BF132" s="104"/>
      <c r="BG132" s="120"/>
      <c r="BH132" s="120"/>
      <c r="BI132" s="120"/>
      <c r="BJ132" s="10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row>
    <row r="133" spans="1:98" s="103" customFormat="1" ht="65.099999999999994" customHeight="1" thickBot="1">
      <c r="A133" s="126"/>
      <c r="B133" s="126"/>
      <c r="C133" s="477"/>
      <c r="D133" s="478"/>
      <c r="E133" s="478"/>
      <c r="F133" s="478"/>
      <c r="G133" s="478"/>
      <c r="H133" s="478"/>
      <c r="I133" s="478"/>
      <c r="J133" s="478"/>
      <c r="K133" s="795"/>
      <c r="L133" s="796"/>
      <c r="M133" s="800"/>
      <c r="N133" s="780"/>
      <c r="O133" s="780"/>
      <c r="P133" s="780"/>
      <c r="Q133" s="780"/>
      <c r="R133" s="780"/>
      <c r="S133" s="780"/>
      <c r="T133" s="780"/>
      <c r="U133" s="780"/>
      <c r="V133" s="780"/>
      <c r="W133" s="780"/>
      <c r="X133" s="780"/>
      <c r="Y133" s="780"/>
      <c r="Z133" s="780"/>
      <c r="AA133" s="780"/>
      <c r="AB133" s="780"/>
      <c r="AC133" s="780"/>
      <c r="AD133" s="780"/>
      <c r="AE133" s="780"/>
      <c r="AF133" s="780"/>
      <c r="AG133" s="780"/>
      <c r="AH133" s="780"/>
      <c r="AI133" s="780"/>
      <c r="AJ133" s="780"/>
      <c r="AK133" s="780"/>
      <c r="AL133" s="780"/>
      <c r="AM133" s="780"/>
      <c r="AN133" s="780"/>
      <c r="AO133" s="780"/>
      <c r="AP133" s="780"/>
      <c r="AQ133" s="780"/>
      <c r="AR133" s="780"/>
      <c r="AS133" s="780"/>
      <c r="AT133" s="780"/>
      <c r="AU133" s="780"/>
      <c r="AV133" s="781"/>
      <c r="AW133" s="96">
        <f>+LEN(M133)</f>
        <v>0</v>
      </c>
      <c r="AX133" s="96"/>
      <c r="AY133" s="96"/>
      <c r="AZ133" s="96"/>
      <c r="BA133" s="96"/>
      <c r="BB133" s="96"/>
      <c r="BC133" s="96"/>
      <c r="BD133" s="104"/>
      <c r="BE133" s="104"/>
      <c r="BF133" s="104"/>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row>
    <row r="134" spans="1:98" s="103" customFormat="1" ht="65.099999999999994" customHeight="1" thickBot="1">
      <c r="A134" s="126"/>
      <c r="B134" s="126"/>
      <c r="C134" s="477"/>
      <c r="D134" s="478"/>
      <c r="E134" s="478"/>
      <c r="F134" s="478"/>
      <c r="G134" s="478"/>
      <c r="H134" s="478"/>
      <c r="I134" s="478"/>
      <c r="J134" s="478"/>
      <c r="K134" s="795"/>
      <c r="L134" s="796"/>
      <c r="M134" s="801"/>
      <c r="N134" s="783"/>
      <c r="O134" s="783"/>
      <c r="P134" s="783"/>
      <c r="Q134" s="783"/>
      <c r="R134" s="783"/>
      <c r="S134" s="783"/>
      <c r="T134" s="783"/>
      <c r="U134" s="783"/>
      <c r="V134" s="783"/>
      <c r="W134" s="783"/>
      <c r="X134" s="783"/>
      <c r="Y134" s="783"/>
      <c r="Z134" s="783"/>
      <c r="AA134" s="783"/>
      <c r="AB134" s="783"/>
      <c r="AC134" s="783"/>
      <c r="AD134" s="783"/>
      <c r="AE134" s="783"/>
      <c r="AF134" s="783"/>
      <c r="AG134" s="783"/>
      <c r="AH134" s="783"/>
      <c r="AI134" s="783"/>
      <c r="AJ134" s="783"/>
      <c r="AK134" s="783"/>
      <c r="AL134" s="783"/>
      <c r="AM134" s="783"/>
      <c r="AN134" s="783"/>
      <c r="AO134" s="783"/>
      <c r="AP134" s="783"/>
      <c r="AQ134" s="783"/>
      <c r="AR134" s="783"/>
      <c r="AS134" s="783"/>
      <c r="AT134" s="783"/>
      <c r="AU134" s="783"/>
      <c r="AV134" s="784"/>
      <c r="AW134" s="204" t="str">
        <f>+IF(AW133&gt;280,"設定文字数を超過しています","")</f>
        <v/>
      </c>
      <c r="AX134" s="96"/>
      <c r="AY134" s="96"/>
      <c r="AZ134" s="96"/>
      <c r="BA134" s="96"/>
      <c r="BB134" s="96"/>
      <c r="BC134" s="96"/>
      <c r="BD134" s="104"/>
      <c r="BE134" s="104"/>
      <c r="BF134" s="104"/>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row>
    <row r="135" spans="1:98" s="103" customFormat="1" ht="65.099999999999994" customHeight="1" thickBot="1">
      <c r="A135" s="126"/>
      <c r="B135" s="126"/>
      <c r="C135" s="480"/>
      <c r="D135" s="481"/>
      <c r="E135" s="481"/>
      <c r="F135" s="481"/>
      <c r="G135" s="481"/>
      <c r="H135" s="481"/>
      <c r="I135" s="481"/>
      <c r="J135" s="481"/>
      <c r="K135" s="795"/>
      <c r="L135" s="796"/>
      <c r="M135" s="802"/>
      <c r="N135" s="786"/>
      <c r="O135" s="786"/>
      <c r="P135" s="786"/>
      <c r="Q135" s="786"/>
      <c r="R135" s="786"/>
      <c r="S135" s="786"/>
      <c r="T135" s="786"/>
      <c r="U135" s="786"/>
      <c r="V135" s="786"/>
      <c r="W135" s="786"/>
      <c r="X135" s="786"/>
      <c r="Y135" s="786"/>
      <c r="Z135" s="786"/>
      <c r="AA135" s="786"/>
      <c r="AB135" s="786"/>
      <c r="AC135" s="786"/>
      <c r="AD135" s="786"/>
      <c r="AE135" s="786"/>
      <c r="AF135" s="786"/>
      <c r="AG135" s="786"/>
      <c r="AH135" s="786"/>
      <c r="AI135" s="786"/>
      <c r="AJ135" s="786"/>
      <c r="AK135" s="786"/>
      <c r="AL135" s="786"/>
      <c r="AM135" s="786"/>
      <c r="AN135" s="786"/>
      <c r="AO135" s="786"/>
      <c r="AP135" s="786"/>
      <c r="AQ135" s="786"/>
      <c r="AR135" s="786"/>
      <c r="AS135" s="786"/>
      <c r="AT135" s="786"/>
      <c r="AU135" s="786"/>
      <c r="AV135" s="787"/>
      <c r="AX135" s="183"/>
      <c r="AY135" s="183"/>
      <c r="AZ135" s="183"/>
      <c r="BA135" s="183"/>
      <c r="BB135" s="183"/>
      <c r="BC135" s="183"/>
      <c r="BD135" s="104"/>
      <c r="BE135" s="104"/>
      <c r="BF135" s="104"/>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row>
    <row r="136" spans="1:98" ht="18" customHeight="1">
      <c r="A136" s="202"/>
      <c r="B136" s="202"/>
      <c r="C136" s="596" t="s">
        <v>150</v>
      </c>
      <c r="D136" s="597"/>
      <c r="E136" s="597"/>
      <c r="F136" s="597"/>
      <c r="G136" s="597"/>
      <c r="H136" s="597"/>
      <c r="I136" s="597"/>
      <c r="J136" s="598"/>
      <c r="K136" s="576" t="s">
        <v>221</v>
      </c>
      <c r="L136" s="577"/>
      <c r="M136" s="577"/>
      <c r="N136" s="577"/>
      <c r="O136" s="577"/>
      <c r="P136" s="577"/>
      <c r="Q136" s="577"/>
      <c r="R136" s="577"/>
      <c r="S136" s="577"/>
      <c r="T136" s="578"/>
      <c r="U136" s="817">
        <f>助成金要望額調書!F24/1000</f>
        <v>0</v>
      </c>
      <c r="V136" s="818"/>
      <c r="W136" s="818"/>
      <c r="X136" s="818"/>
      <c r="Y136" s="818"/>
      <c r="Z136" s="818"/>
      <c r="AA136" s="818"/>
      <c r="AB136" s="818"/>
      <c r="AC136" s="818"/>
      <c r="AD136" s="818"/>
      <c r="AE136" s="819" t="s">
        <v>222</v>
      </c>
      <c r="AF136" s="819"/>
      <c r="AG136" s="819"/>
      <c r="AH136" s="819"/>
      <c r="AI136" s="819"/>
      <c r="AJ136" s="819"/>
      <c r="AK136" s="819"/>
      <c r="AL136" s="819"/>
      <c r="AM136" s="819"/>
      <c r="AN136" s="819"/>
      <c r="AO136" s="819"/>
      <c r="AP136" s="819"/>
      <c r="AQ136" s="819"/>
      <c r="AR136" s="819"/>
      <c r="AS136" s="819"/>
      <c r="AT136" s="819"/>
      <c r="AU136" s="819"/>
      <c r="AV136" s="820"/>
      <c r="AW136" s="100"/>
      <c r="BJ136" s="120"/>
    </row>
    <row r="137" spans="1:98" ht="18" customHeight="1">
      <c r="A137" s="202"/>
      <c r="B137" s="202"/>
      <c r="C137" s="599"/>
      <c r="D137" s="600"/>
      <c r="E137" s="600"/>
      <c r="F137" s="600"/>
      <c r="G137" s="600"/>
      <c r="H137" s="600"/>
      <c r="I137" s="600"/>
      <c r="J137" s="601"/>
      <c r="K137" s="821" t="s">
        <v>223</v>
      </c>
      <c r="L137" s="822"/>
      <c r="M137" s="822"/>
      <c r="N137" s="822"/>
      <c r="O137" s="822"/>
      <c r="P137" s="822"/>
      <c r="Q137" s="822"/>
      <c r="R137" s="822"/>
      <c r="S137" s="822"/>
      <c r="T137" s="823"/>
      <c r="U137" s="824">
        <f>助成金要望額調書!F32/1000</f>
        <v>0</v>
      </c>
      <c r="V137" s="825"/>
      <c r="W137" s="825"/>
      <c r="X137" s="825"/>
      <c r="Y137" s="825"/>
      <c r="Z137" s="825"/>
      <c r="AA137" s="825"/>
      <c r="AB137" s="825"/>
      <c r="AC137" s="825"/>
      <c r="AD137" s="825"/>
      <c r="AE137" s="826" t="s">
        <v>222</v>
      </c>
      <c r="AF137" s="826"/>
      <c r="AG137" s="826"/>
      <c r="AH137" s="826"/>
      <c r="AI137" s="826"/>
      <c r="AJ137" s="826"/>
      <c r="AK137" s="826"/>
      <c r="AL137" s="826"/>
      <c r="AM137" s="826"/>
      <c r="AN137" s="826"/>
      <c r="AO137" s="826"/>
      <c r="AP137" s="826"/>
      <c r="AQ137" s="826"/>
      <c r="AR137" s="826"/>
      <c r="AS137" s="826"/>
      <c r="AT137" s="826"/>
      <c r="AU137" s="826"/>
      <c r="AV137" s="827"/>
      <c r="AW137" s="100"/>
      <c r="AX137" s="128"/>
      <c r="AY137" s="128"/>
      <c r="AZ137" s="128"/>
      <c r="BA137" s="128"/>
      <c r="BB137" s="128"/>
      <c r="BC137" s="128"/>
      <c r="BD137" s="128"/>
      <c r="BE137" s="128"/>
      <c r="BF137" s="128"/>
      <c r="BG137" s="128"/>
      <c r="BH137" s="128"/>
      <c r="BI137" s="128"/>
    </row>
    <row r="138" spans="1:98" ht="18" customHeight="1">
      <c r="A138" s="202"/>
      <c r="B138" s="202"/>
      <c r="C138" s="602"/>
      <c r="D138" s="603"/>
      <c r="E138" s="603"/>
      <c r="F138" s="603"/>
      <c r="G138" s="603"/>
      <c r="H138" s="603"/>
      <c r="I138" s="603"/>
      <c r="J138" s="603"/>
      <c r="K138" s="582" t="s">
        <v>193</v>
      </c>
      <c r="L138" s="583"/>
      <c r="M138" s="583"/>
      <c r="N138" s="583"/>
      <c r="O138" s="583"/>
      <c r="P138" s="583"/>
      <c r="Q138" s="583"/>
      <c r="R138" s="583"/>
      <c r="S138" s="583"/>
      <c r="T138" s="584"/>
      <c r="U138" s="828">
        <f>助成金要望額調書!J37/1000</f>
        <v>0</v>
      </c>
      <c r="V138" s="829"/>
      <c r="W138" s="829"/>
      <c r="X138" s="829"/>
      <c r="Y138" s="829"/>
      <c r="Z138" s="829"/>
      <c r="AA138" s="829"/>
      <c r="AB138" s="829"/>
      <c r="AC138" s="829"/>
      <c r="AD138" s="829"/>
      <c r="AE138" s="830" t="s">
        <v>222</v>
      </c>
      <c r="AF138" s="830"/>
      <c r="AG138" s="830"/>
      <c r="AH138" s="830"/>
      <c r="AI138" s="830"/>
      <c r="AJ138" s="830"/>
      <c r="AK138" s="830"/>
      <c r="AL138" s="830"/>
      <c r="AM138" s="830"/>
      <c r="AN138" s="830"/>
      <c r="AO138" s="830"/>
      <c r="AP138" s="830"/>
      <c r="AQ138" s="830"/>
      <c r="AR138" s="830"/>
      <c r="AS138" s="830"/>
      <c r="AT138" s="830"/>
      <c r="AU138" s="830"/>
      <c r="AV138" s="831"/>
      <c r="AW138" s="100"/>
      <c r="BJ138" s="128"/>
    </row>
    <row r="139" spans="1:98" ht="15" customHeight="1">
      <c r="A139" s="202"/>
      <c r="B139" s="202"/>
      <c r="C139" s="210"/>
      <c r="D139" s="210"/>
      <c r="E139" s="210"/>
      <c r="F139" s="210"/>
      <c r="G139" s="210"/>
      <c r="H139" s="210"/>
      <c r="I139" s="210"/>
      <c r="J139" s="210"/>
      <c r="K139" s="128"/>
      <c r="L139" s="128"/>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100"/>
      <c r="AY139" s="127"/>
      <c r="BO139" s="102"/>
      <c r="BP139" s="102"/>
    </row>
    <row r="140" spans="1:98" ht="17.45" customHeight="1">
      <c r="A140" s="202"/>
      <c r="B140" s="202"/>
      <c r="C140" s="631" t="s">
        <v>344</v>
      </c>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100"/>
    </row>
    <row r="141" spans="1:98" ht="24" customHeight="1">
      <c r="A141" s="202"/>
      <c r="B141" s="202"/>
      <c r="C141" s="1173" t="s">
        <v>343</v>
      </c>
      <c r="D141" s="1174"/>
      <c r="E141" s="1174"/>
      <c r="F141" s="1174"/>
      <c r="G141" s="1174"/>
      <c r="H141" s="1174"/>
      <c r="I141" s="1174"/>
      <c r="J141" s="1174"/>
      <c r="K141" s="1155" t="s">
        <v>374</v>
      </c>
      <c r="L141" s="1156"/>
      <c r="M141" s="1156"/>
      <c r="N141" s="1156"/>
      <c r="O141" s="1156"/>
      <c r="P141" s="1156"/>
      <c r="Q141" s="1156"/>
      <c r="R141" s="1156"/>
      <c r="S141" s="1156"/>
      <c r="T141" s="1156"/>
      <c r="U141" s="1156"/>
      <c r="V141" s="1156"/>
      <c r="W141" s="1156"/>
      <c r="X141" s="1156"/>
      <c r="Y141" s="1156"/>
      <c r="Z141" s="1156"/>
      <c r="AA141" s="1156"/>
      <c r="AB141" s="1156"/>
      <c r="AC141" s="1156"/>
      <c r="AD141" s="1156"/>
      <c r="AE141" s="1156"/>
      <c r="AF141" s="1156"/>
      <c r="AG141" s="1156"/>
      <c r="AH141" s="1156"/>
      <c r="AI141" s="1156"/>
      <c r="AJ141" s="1156"/>
      <c r="AK141" s="1156"/>
      <c r="AL141" s="1156"/>
      <c r="AM141" s="1156"/>
      <c r="AN141" s="1156"/>
      <c r="AO141" s="1156"/>
      <c r="AP141" s="1156"/>
      <c r="AQ141" s="1156"/>
      <c r="AR141" s="1156"/>
      <c r="AS141" s="1156"/>
      <c r="AT141" s="1156"/>
      <c r="AU141" s="1156"/>
      <c r="AV141" s="1157"/>
      <c r="AW141" s="220"/>
      <c r="BJ141" s="120"/>
    </row>
    <row r="142" spans="1:98" ht="30.75" customHeight="1" thickBot="1">
      <c r="A142" s="202"/>
      <c r="B142" s="202"/>
      <c r="C142" s="1175"/>
      <c r="D142" s="1176"/>
      <c r="E142" s="1176"/>
      <c r="F142" s="1176"/>
      <c r="G142" s="1176"/>
      <c r="H142" s="1176"/>
      <c r="I142" s="1176"/>
      <c r="J142" s="1176"/>
      <c r="K142" s="1158"/>
      <c r="L142" s="1159"/>
      <c r="M142" s="1159"/>
      <c r="N142" s="1159"/>
      <c r="O142" s="1159"/>
      <c r="P142" s="1159"/>
      <c r="Q142" s="1159"/>
      <c r="R142" s="1159"/>
      <c r="S142" s="1159"/>
      <c r="T142" s="1159"/>
      <c r="U142" s="1159"/>
      <c r="V142" s="1159"/>
      <c r="W142" s="1159"/>
      <c r="X142" s="1159"/>
      <c r="Y142" s="1159"/>
      <c r="Z142" s="1159"/>
      <c r="AA142" s="1159"/>
      <c r="AB142" s="1159"/>
      <c r="AC142" s="1159"/>
      <c r="AD142" s="1159"/>
      <c r="AE142" s="1159"/>
      <c r="AF142" s="1159"/>
      <c r="AG142" s="1159"/>
      <c r="AH142" s="1159"/>
      <c r="AI142" s="1159"/>
      <c r="AJ142" s="1159"/>
      <c r="AK142" s="1159"/>
      <c r="AL142" s="1159"/>
      <c r="AM142" s="1159"/>
      <c r="AN142" s="1159"/>
      <c r="AO142" s="1159"/>
      <c r="AP142" s="1159"/>
      <c r="AQ142" s="1159"/>
      <c r="AR142" s="1159"/>
      <c r="AS142" s="1159"/>
      <c r="AT142" s="1159"/>
      <c r="AU142" s="1159"/>
      <c r="AV142" s="1160"/>
      <c r="AY142" s="130"/>
    </row>
    <row r="143" spans="1:98" s="103" customFormat="1" ht="25.9" customHeight="1" thickBot="1">
      <c r="A143" s="126"/>
      <c r="B143" s="126"/>
      <c r="C143" s="1175"/>
      <c r="D143" s="1176"/>
      <c r="E143" s="1176"/>
      <c r="F143" s="1176"/>
      <c r="G143" s="1176"/>
      <c r="H143" s="1176"/>
      <c r="I143" s="1176"/>
      <c r="J143" s="1176"/>
      <c r="K143" s="1153"/>
      <c r="L143" s="1154"/>
      <c r="M143" s="1170" t="s">
        <v>401</v>
      </c>
      <c r="N143" s="1171"/>
      <c r="O143" s="1171"/>
      <c r="P143" s="1171"/>
      <c r="Q143" s="1171"/>
      <c r="R143" s="1171"/>
      <c r="S143" s="1171"/>
      <c r="T143" s="1171"/>
      <c r="U143" s="1171"/>
      <c r="V143" s="1172"/>
      <c r="W143" s="1153"/>
      <c r="X143" s="1154"/>
      <c r="Y143" s="1170" t="s">
        <v>402</v>
      </c>
      <c r="Z143" s="1171"/>
      <c r="AA143" s="1171"/>
      <c r="AB143" s="1171"/>
      <c r="AC143" s="1171"/>
      <c r="AD143" s="1171"/>
      <c r="AE143" s="1171"/>
      <c r="AF143" s="1171"/>
      <c r="AG143" s="1171"/>
      <c r="AH143" s="1172"/>
      <c r="AI143" s="1153"/>
      <c r="AJ143" s="1154"/>
      <c r="AK143" s="1168" t="s">
        <v>403</v>
      </c>
      <c r="AL143" s="1169"/>
      <c r="AM143" s="1169"/>
      <c r="AN143" s="1169"/>
      <c r="AO143" s="1169"/>
      <c r="AP143" s="1169"/>
      <c r="AQ143" s="1169"/>
      <c r="AR143" s="1169"/>
      <c r="AS143" s="1169"/>
      <c r="AT143" s="1169"/>
      <c r="AU143" s="1169"/>
      <c r="AV143" s="1169"/>
      <c r="AW143" s="194" t="str">
        <f>IF(AND(K143="",W143="",AI143="",K144="",W144=""),"要確認","")</f>
        <v>要確認</v>
      </c>
      <c r="AX143" s="183"/>
      <c r="AY143" s="183"/>
      <c r="AZ143" s="183"/>
      <c r="BA143" s="183"/>
      <c r="BB143" s="183"/>
      <c r="BC143" s="183"/>
      <c r="BD143" s="104"/>
      <c r="BE143" s="104"/>
      <c r="BF143" s="104"/>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0"/>
      <c r="CM143" s="120"/>
      <c r="CN143" s="120"/>
      <c r="CO143" s="120"/>
      <c r="CP143" s="120"/>
      <c r="CQ143" s="120"/>
      <c r="CR143" s="120"/>
      <c r="CS143" s="120"/>
      <c r="CT143" s="120"/>
    </row>
    <row r="144" spans="1:98" s="103" customFormat="1" ht="26.1" customHeight="1" thickBot="1">
      <c r="A144" s="126"/>
      <c r="B144" s="126"/>
      <c r="C144" s="1175"/>
      <c r="D144" s="1176"/>
      <c r="E144" s="1176"/>
      <c r="F144" s="1176"/>
      <c r="G144" s="1176"/>
      <c r="H144" s="1176"/>
      <c r="I144" s="1176"/>
      <c r="J144" s="1176"/>
      <c r="K144" s="612"/>
      <c r="L144" s="614"/>
      <c r="M144" s="778" t="s">
        <v>404</v>
      </c>
      <c r="N144" s="1152"/>
      <c r="O144" s="1152"/>
      <c r="P144" s="1152"/>
      <c r="Q144" s="1152"/>
      <c r="R144" s="1152"/>
      <c r="S144" s="1152"/>
      <c r="T144" s="1152"/>
      <c r="U144" s="1152"/>
      <c r="V144" s="776"/>
      <c r="W144" s="1153"/>
      <c r="X144" s="1154"/>
      <c r="Y144" s="1165" t="s">
        <v>348</v>
      </c>
      <c r="Z144" s="1166"/>
      <c r="AA144" s="1166"/>
      <c r="AB144" s="1167"/>
      <c r="AC144" s="1167"/>
      <c r="AD144" s="1167"/>
      <c r="AE144" s="1167"/>
      <c r="AF144" s="1167"/>
      <c r="AG144" s="1167"/>
      <c r="AH144" s="1167"/>
      <c r="AI144" s="1167"/>
      <c r="AJ144" s="1167"/>
      <c r="AK144" s="1167"/>
      <c r="AL144" s="1167"/>
      <c r="AM144" s="1167"/>
      <c r="AN144" s="1167"/>
      <c r="AO144" s="1167"/>
      <c r="AP144" s="1167"/>
      <c r="AQ144" s="1167"/>
      <c r="AR144" s="1167"/>
      <c r="AS144" s="1167"/>
      <c r="AT144" s="1167"/>
      <c r="AU144" s="1167"/>
      <c r="AV144" s="208" t="s">
        <v>74</v>
      </c>
      <c r="AW144" s="183"/>
      <c r="AX144" s="183"/>
      <c r="AY144" s="183"/>
      <c r="AZ144" s="183"/>
      <c r="BA144" s="183"/>
      <c r="BB144" s="183"/>
      <c r="BC144" s="183"/>
      <c r="BD144" s="104"/>
      <c r="BE144" s="104"/>
      <c r="BF144" s="104"/>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0"/>
      <c r="CM144" s="120"/>
      <c r="CN144" s="120"/>
      <c r="CO144" s="120"/>
      <c r="CP144" s="120"/>
      <c r="CQ144" s="120"/>
      <c r="CR144" s="120"/>
      <c r="CS144" s="120"/>
      <c r="CT144" s="120"/>
    </row>
    <row r="145" spans="1:98" ht="20.100000000000001" customHeight="1">
      <c r="A145" s="202"/>
      <c r="B145" s="202"/>
      <c r="C145" s="1175"/>
      <c r="D145" s="1176"/>
      <c r="E145" s="1176"/>
      <c r="F145" s="1176"/>
      <c r="G145" s="1176"/>
      <c r="H145" s="1176"/>
      <c r="I145" s="1176"/>
      <c r="J145" s="1176"/>
      <c r="K145" s="1188" t="s">
        <v>368</v>
      </c>
      <c r="L145" s="1189"/>
      <c r="M145" s="1189"/>
      <c r="N145" s="1189"/>
      <c r="O145" s="1189"/>
      <c r="P145" s="1189"/>
      <c r="Q145" s="1189"/>
      <c r="R145" s="1189"/>
      <c r="S145" s="1189"/>
      <c r="T145" s="1189"/>
      <c r="U145" s="1189"/>
      <c r="V145" s="1189"/>
      <c r="W145" s="1189"/>
      <c r="X145" s="1189"/>
      <c r="Y145" s="1189"/>
      <c r="Z145" s="1189"/>
      <c r="AA145" s="1189"/>
      <c r="AB145" s="1189"/>
      <c r="AC145" s="1189"/>
      <c r="AD145" s="1189"/>
      <c r="AE145" s="1189"/>
      <c r="AF145" s="1189"/>
      <c r="AG145" s="1189"/>
      <c r="AH145" s="1189"/>
      <c r="AI145" s="1189"/>
      <c r="AJ145" s="1189"/>
      <c r="AK145" s="1189"/>
      <c r="AL145" s="1189"/>
      <c r="AM145" s="1189"/>
      <c r="AN145" s="1189"/>
      <c r="AO145" s="1189"/>
      <c r="AP145" s="1189"/>
      <c r="AQ145" s="1189"/>
      <c r="AR145" s="1189"/>
      <c r="AS145" s="1189"/>
      <c r="AT145" s="1189"/>
      <c r="AU145" s="1189"/>
      <c r="AV145" s="1190"/>
      <c r="AW145" s="220" t="s">
        <v>168</v>
      </c>
      <c r="BJ145" s="120"/>
    </row>
    <row r="146" spans="1:98" s="103" customFormat="1" ht="137.44999999999999" customHeight="1">
      <c r="A146" s="126"/>
      <c r="B146" s="126"/>
      <c r="C146" s="1175"/>
      <c r="D146" s="1176"/>
      <c r="E146" s="1176"/>
      <c r="F146" s="1176"/>
      <c r="G146" s="1176"/>
      <c r="H146" s="1176"/>
      <c r="I146" s="1176"/>
      <c r="J146" s="1176"/>
      <c r="K146" s="782"/>
      <c r="L146" s="783"/>
      <c r="M146" s="783"/>
      <c r="N146" s="783"/>
      <c r="O146" s="783"/>
      <c r="P146" s="783"/>
      <c r="Q146" s="783"/>
      <c r="R146" s="783"/>
      <c r="S146" s="783"/>
      <c r="T146" s="783"/>
      <c r="U146" s="783"/>
      <c r="V146" s="783"/>
      <c r="W146" s="783"/>
      <c r="X146" s="783"/>
      <c r="Y146" s="783"/>
      <c r="Z146" s="783"/>
      <c r="AA146" s="783"/>
      <c r="AB146" s="783"/>
      <c r="AC146" s="783"/>
      <c r="AD146" s="783"/>
      <c r="AE146" s="783"/>
      <c r="AF146" s="783"/>
      <c r="AG146" s="783"/>
      <c r="AH146" s="783"/>
      <c r="AI146" s="783"/>
      <c r="AJ146" s="783"/>
      <c r="AK146" s="783"/>
      <c r="AL146" s="783"/>
      <c r="AM146" s="783"/>
      <c r="AN146" s="783"/>
      <c r="AO146" s="783"/>
      <c r="AP146" s="783"/>
      <c r="AQ146" s="783"/>
      <c r="AR146" s="783"/>
      <c r="AS146" s="783"/>
      <c r="AT146" s="783"/>
      <c r="AU146" s="783"/>
      <c r="AV146" s="784"/>
      <c r="AW146" s="98">
        <f>+LEN(K146)</f>
        <v>0</v>
      </c>
      <c r="AX146" s="183"/>
      <c r="AY146" s="183"/>
      <c r="AZ146" s="183"/>
      <c r="BA146" s="183"/>
      <c r="BB146" s="183"/>
      <c r="BC146" s="183"/>
      <c r="BD146" s="104"/>
      <c r="BE146" s="104"/>
      <c r="BF146" s="104"/>
      <c r="BG146" s="120"/>
      <c r="BH146" s="120"/>
      <c r="BI146" s="120"/>
      <c r="BJ146" s="10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c r="CN146" s="120"/>
      <c r="CO146" s="120"/>
      <c r="CP146" s="120"/>
      <c r="CQ146" s="120"/>
      <c r="CR146" s="120"/>
      <c r="CS146" s="120"/>
      <c r="CT146" s="120"/>
    </row>
    <row r="147" spans="1:98" s="103" customFormat="1" ht="137.44999999999999" customHeight="1">
      <c r="A147" s="126"/>
      <c r="B147" s="126"/>
      <c r="C147" s="1175"/>
      <c r="D147" s="1176"/>
      <c r="E147" s="1176"/>
      <c r="F147" s="1176"/>
      <c r="G147" s="1176"/>
      <c r="H147" s="1176"/>
      <c r="I147" s="1176"/>
      <c r="J147" s="1176"/>
      <c r="K147" s="785"/>
      <c r="L147" s="786"/>
      <c r="M147" s="786"/>
      <c r="N147" s="786"/>
      <c r="O147" s="786"/>
      <c r="P147" s="786"/>
      <c r="Q147" s="786"/>
      <c r="R147" s="786"/>
      <c r="S147" s="786"/>
      <c r="T147" s="786"/>
      <c r="U147" s="786"/>
      <c r="V147" s="786"/>
      <c r="W147" s="786"/>
      <c r="X147" s="786"/>
      <c r="Y147" s="786"/>
      <c r="Z147" s="786"/>
      <c r="AA147" s="786"/>
      <c r="AB147" s="786"/>
      <c r="AC147" s="786"/>
      <c r="AD147" s="786"/>
      <c r="AE147" s="786"/>
      <c r="AF147" s="786"/>
      <c r="AG147" s="783"/>
      <c r="AH147" s="783"/>
      <c r="AI147" s="786"/>
      <c r="AJ147" s="786"/>
      <c r="AK147" s="786"/>
      <c r="AL147" s="786"/>
      <c r="AM147" s="786"/>
      <c r="AN147" s="786"/>
      <c r="AO147" s="783"/>
      <c r="AP147" s="783"/>
      <c r="AQ147" s="786"/>
      <c r="AR147" s="786"/>
      <c r="AS147" s="786"/>
      <c r="AT147" s="786"/>
      <c r="AU147" s="786"/>
      <c r="AV147" s="787"/>
      <c r="AW147" s="204" t="str">
        <f>+IF(AW146&gt;600,"設定文字数を超過しています","")</f>
        <v/>
      </c>
      <c r="AX147" s="183"/>
      <c r="AY147" s="183"/>
      <c r="AZ147" s="183"/>
      <c r="BA147" s="183"/>
      <c r="BB147" s="183"/>
      <c r="BC147" s="183"/>
      <c r="BD147" s="104"/>
      <c r="BE147" s="104"/>
      <c r="BF147" s="104"/>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0"/>
      <c r="CO147" s="120"/>
      <c r="CP147" s="120"/>
      <c r="CQ147" s="120"/>
      <c r="CR147" s="120"/>
      <c r="CS147" s="120"/>
      <c r="CT147" s="120"/>
    </row>
    <row r="148" spans="1:98" s="132" customFormat="1" ht="45" customHeight="1" thickBot="1">
      <c r="A148" s="131"/>
      <c r="B148" s="131"/>
      <c r="C148" s="1175"/>
      <c r="D148" s="1176"/>
      <c r="E148" s="1176"/>
      <c r="F148" s="1176"/>
      <c r="G148" s="1176"/>
      <c r="H148" s="1176"/>
      <c r="I148" s="1176"/>
      <c r="J148" s="1176"/>
      <c r="K148" s="1155" t="s">
        <v>444</v>
      </c>
      <c r="L148" s="1156"/>
      <c r="M148" s="1156"/>
      <c r="N148" s="1156"/>
      <c r="O148" s="1156"/>
      <c r="P148" s="1156"/>
      <c r="Q148" s="1156"/>
      <c r="R148" s="1156"/>
      <c r="S148" s="1156"/>
      <c r="T148" s="1156"/>
      <c r="U148" s="1156"/>
      <c r="V148" s="1156"/>
      <c r="W148" s="1156"/>
      <c r="X148" s="1156"/>
      <c r="Y148" s="1156"/>
      <c r="Z148" s="1156"/>
      <c r="AA148" s="1156"/>
      <c r="AB148" s="1156"/>
      <c r="AC148" s="1156"/>
      <c r="AD148" s="1156"/>
      <c r="AE148" s="1156"/>
      <c r="AF148" s="1156"/>
      <c r="AG148" s="1156"/>
      <c r="AH148" s="1156"/>
      <c r="AI148" s="1156"/>
      <c r="AJ148" s="1156"/>
      <c r="AK148" s="1156"/>
      <c r="AL148" s="1156"/>
      <c r="AM148" s="1156"/>
      <c r="AN148" s="1156"/>
      <c r="AO148" s="1156"/>
      <c r="AP148" s="1156"/>
      <c r="AQ148" s="1156"/>
      <c r="AR148" s="1156"/>
      <c r="AS148" s="1156"/>
      <c r="AT148" s="1156"/>
      <c r="AU148" s="1156"/>
      <c r="AV148" s="1157"/>
      <c r="AW148" s="97"/>
      <c r="AX148" s="130"/>
      <c r="AY148" s="100"/>
      <c r="AZ148" s="130"/>
      <c r="BA148" s="130"/>
      <c r="BB148" s="130"/>
      <c r="BC148" s="130"/>
      <c r="BD148" s="130"/>
      <c r="BE148" s="130"/>
      <c r="BF148" s="130"/>
      <c r="BG148" s="130"/>
      <c r="BH148" s="130"/>
      <c r="BI148" s="130"/>
      <c r="BJ148" s="120"/>
      <c r="BK148" s="130"/>
      <c r="BL148" s="130"/>
      <c r="BM148" s="130"/>
      <c r="BN148" s="130"/>
      <c r="BO148" s="130"/>
      <c r="BP148" s="130"/>
      <c r="BQ148" s="130"/>
      <c r="BR148" s="130"/>
      <c r="BS148" s="130"/>
      <c r="BT148" s="130"/>
      <c r="BU148" s="130"/>
      <c r="BV148" s="130"/>
      <c r="BW148" s="130"/>
      <c r="BX148" s="130"/>
      <c r="BY148" s="130"/>
      <c r="BZ148" s="130"/>
      <c r="CA148" s="130"/>
      <c r="CB148" s="130"/>
      <c r="CC148" s="130"/>
      <c r="CD148" s="130"/>
      <c r="CE148" s="130"/>
      <c r="CF148" s="130"/>
      <c r="CG148" s="130"/>
      <c r="CH148" s="130"/>
      <c r="CI148" s="130"/>
      <c r="CJ148" s="130"/>
      <c r="CK148" s="130"/>
      <c r="CL148" s="130"/>
      <c r="CM148" s="130"/>
      <c r="CN148" s="130"/>
      <c r="CO148" s="130"/>
      <c r="CP148" s="130"/>
      <c r="CQ148" s="130"/>
      <c r="CR148" s="130"/>
      <c r="CS148" s="130"/>
      <c r="CT148" s="130"/>
    </row>
    <row r="149" spans="1:98" s="103" customFormat="1" ht="26.1" customHeight="1" thickBot="1">
      <c r="A149" s="126"/>
      <c r="B149" s="126"/>
      <c r="C149" s="1175"/>
      <c r="D149" s="1176"/>
      <c r="E149" s="1176"/>
      <c r="F149" s="1176"/>
      <c r="G149" s="1176"/>
      <c r="H149" s="1176"/>
      <c r="I149" s="1176"/>
      <c r="J149" s="1176"/>
      <c r="K149" s="1153"/>
      <c r="L149" s="1154"/>
      <c r="M149" s="1170" t="s">
        <v>405</v>
      </c>
      <c r="N149" s="1171"/>
      <c r="O149" s="1171"/>
      <c r="P149" s="1171"/>
      <c r="Q149" s="1171"/>
      <c r="R149" s="1171"/>
      <c r="S149" s="1171"/>
      <c r="T149" s="1171"/>
      <c r="U149" s="1171"/>
      <c r="V149" s="1172"/>
      <c r="W149" s="1153"/>
      <c r="X149" s="1154"/>
      <c r="Y149" s="1170" t="s">
        <v>362</v>
      </c>
      <c r="Z149" s="1171"/>
      <c r="AA149" s="1171"/>
      <c r="AB149" s="1171"/>
      <c r="AC149" s="1171"/>
      <c r="AD149" s="1171"/>
      <c r="AE149" s="1171"/>
      <c r="AF149" s="1171"/>
      <c r="AG149" s="1171"/>
      <c r="AH149" s="1172"/>
      <c r="AI149" s="1153"/>
      <c r="AJ149" s="1154"/>
      <c r="AK149" s="1168" t="s">
        <v>445</v>
      </c>
      <c r="AL149" s="1169"/>
      <c r="AM149" s="1169"/>
      <c r="AN149" s="1169"/>
      <c r="AO149" s="1169"/>
      <c r="AP149" s="1169"/>
      <c r="AQ149" s="1169"/>
      <c r="AR149" s="1169"/>
      <c r="AS149" s="1169"/>
      <c r="AT149" s="1169"/>
      <c r="AU149" s="1169"/>
      <c r="AV149" s="1169"/>
      <c r="AW149" s="194" t="str">
        <f>IF(AND(K149="",W149="",AI149="",K150="",W150="",AI150=""),"要確認","")</f>
        <v>要確認</v>
      </c>
      <c r="AX149" s="183"/>
      <c r="AY149" s="183"/>
      <c r="AZ149" s="183"/>
      <c r="BA149" s="183"/>
      <c r="BB149" s="183"/>
      <c r="BC149" s="183"/>
      <c r="BD149" s="104"/>
      <c r="BE149" s="104"/>
      <c r="BF149" s="104"/>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row>
    <row r="150" spans="1:98" s="103" customFormat="1" ht="26.1" customHeight="1" thickBot="1">
      <c r="A150" s="126"/>
      <c r="B150" s="126"/>
      <c r="C150" s="1175"/>
      <c r="D150" s="1176"/>
      <c r="E150" s="1176"/>
      <c r="F150" s="1176"/>
      <c r="G150" s="1176"/>
      <c r="H150" s="1176"/>
      <c r="I150" s="1176"/>
      <c r="J150" s="1176"/>
      <c r="K150" s="612"/>
      <c r="L150" s="614"/>
      <c r="M150" s="1164" t="s">
        <v>363</v>
      </c>
      <c r="N150" s="1152"/>
      <c r="O150" s="1152"/>
      <c r="P150" s="1152"/>
      <c r="Q150" s="1152"/>
      <c r="R150" s="1152"/>
      <c r="S150" s="1152"/>
      <c r="T150" s="1152"/>
      <c r="U150" s="1152"/>
      <c r="V150" s="776"/>
      <c r="W150" s="1153"/>
      <c r="X150" s="1154"/>
      <c r="Y150" s="778" t="s">
        <v>364</v>
      </c>
      <c r="Z150" s="1152"/>
      <c r="AA150" s="1152"/>
      <c r="AB150" s="1152"/>
      <c r="AC150" s="1152"/>
      <c r="AD150" s="1152"/>
      <c r="AE150" s="1152"/>
      <c r="AF150" s="1152"/>
      <c r="AG150" s="1152"/>
      <c r="AH150" s="776"/>
      <c r="AI150" s="1153"/>
      <c r="AJ150" s="1154"/>
      <c r="AK150" s="186" t="s">
        <v>348</v>
      </c>
      <c r="AL150" s="187"/>
      <c r="AM150" s="187"/>
      <c r="AN150" s="1191"/>
      <c r="AO150" s="1191"/>
      <c r="AP150" s="1191"/>
      <c r="AQ150" s="1191"/>
      <c r="AR150" s="1191"/>
      <c r="AS150" s="1191"/>
      <c r="AT150" s="1191"/>
      <c r="AU150" s="1191"/>
      <c r="AV150" s="208" t="s">
        <v>74</v>
      </c>
      <c r="AW150" s="183"/>
      <c r="AX150" s="183"/>
      <c r="AY150" s="183"/>
      <c r="AZ150" s="183"/>
      <c r="BA150" s="183"/>
      <c r="BB150" s="183"/>
      <c r="BC150" s="183"/>
      <c r="BD150" s="104"/>
      <c r="BE150" s="104"/>
      <c r="BF150" s="104"/>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120"/>
      <c r="CP150" s="120"/>
      <c r="CQ150" s="120"/>
      <c r="CR150" s="120"/>
      <c r="CS150" s="120"/>
      <c r="CT150" s="120"/>
    </row>
    <row r="151" spans="1:98" ht="20.100000000000001" customHeight="1">
      <c r="A151" s="202"/>
      <c r="B151" s="202"/>
      <c r="C151" s="1175"/>
      <c r="D151" s="1176"/>
      <c r="E151" s="1176"/>
      <c r="F151" s="1176"/>
      <c r="G151" s="1176"/>
      <c r="H151" s="1176"/>
      <c r="I151" s="1176"/>
      <c r="J151" s="1176"/>
      <c r="K151" s="1188" t="s">
        <v>370</v>
      </c>
      <c r="L151" s="1189"/>
      <c r="M151" s="1189"/>
      <c r="N151" s="1189"/>
      <c r="O151" s="1189"/>
      <c r="P151" s="1189"/>
      <c r="Q151" s="1189"/>
      <c r="R151" s="1189"/>
      <c r="S151" s="1189"/>
      <c r="T151" s="1189"/>
      <c r="U151" s="1189"/>
      <c r="V151" s="1189"/>
      <c r="W151" s="1189"/>
      <c r="X151" s="1189"/>
      <c r="Y151" s="1189"/>
      <c r="Z151" s="1189"/>
      <c r="AA151" s="1189"/>
      <c r="AB151" s="1189"/>
      <c r="AC151" s="1189"/>
      <c r="AD151" s="1189"/>
      <c r="AE151" s="1189"/>
      <c r="AF151" s="1189"/>
      <c r="AG151" s="1189"/>
      <c r="AH151" s="1189"/>
      <c r="AI151" s="1189"/>
      <c r="AJ151" s="1189"/>
      <c r="AK151" s="1189"/>
      <c r="AL151" s="1189"/>
      <c r="AM151" s="1189"/>
      <c r="AN151" s="1189"/>
      <c r="AO151" s="1189"/>
      <c r="AP151" s="1189"/>
      <c r="AQ151" s="1189"/>
      <c r="AR151" s="1189"/>
      <c r="AS151" s="1189"/>
      <c r="AT151" s="1189"/>
      <c r="AU151" s="1189"/>
      <c r="AV151" s="1190"/>
      <c r="AW151" s="220" t="s">
        <v>168</v>
      </c>
      <c r="BJ151" s="120"/>
    </row>
    <row r="152" spans="1:98" s="103" customFormat="1" ht="84.95" customHeight="1">
      <c r="A152" s="126"/>
      <c r="B152" s="126"/>
      <c r="C152" s="1175"/>
      <c r="D152" s="1176"/>
      <c r="E152" s="1176"/>
      <c r="F152" s="1176"/>
      <c r="G152" s="1176"/>
      <c r="H152" s="1176"/>
      <c r="I152" s="1176"/>
      <c r="J152" s="1176"/>
      <c r="K152" s="782"/>
      <c r="L152" s="783"/>
      <c r="M152" s="780"/>
      <c r="N152" s="780"/>
      <c r="O152" s="780"/>
      <c r="P152" s="780"/>
      <c r="Q152" s="780"/>
      <c r="R152" s="780"/>
      <c r="S152" s="780"/>
      <c r="T152" s="780"/>
      <c r="U152" s="780"/>
      <c r="V152" s="780"/>
      <c r="W152" s="783"/>
      <c r="X152" s="783"/>
      <c r="Y152" s="780"/>
      <c r="Z152" s="780"/>
      <c r="AA152" s="780"/>
      <c r="AB152" s="780"/>
      <c r="AC152" s="780"/>
      <c r="AD152" s="780"/>
      <c r="AE152" s="780"/>
      <c r="AF152" s="780"/>
      <c r="AG152" s="780"/>
      <c r="AH152" s="780"/>
      <c r="AI152" s="783"/>
      <c r="AJ152" s="783"/>
      <c r="AK152" s="780"/>
      <c r="AL152" s="780"/>
      <c r="AM152" s="780"/>
      <c r="AN152" s="780"/>
      <c r="AO152" s="780"/>
      <c r="AP152" s="780"/>
      <c r="AQ152" s="780"/>
      <c r="AR152" s="780"/>
      <c r="AS152" s="780"/>
      <c r="AT152" s="780"/>
      <c r="AU152" s="780"/>
      <c r="AV152" s="781"/>
      <c r="AW152" s="222">
        <f>+LEN(K152)</f>
        <v>0</v>
      </c>
      <c r="AX152" s="183"/>
      <c r="AY152" s="183"/>
      <c r="AZ152" s="183"/>
      <c r="BA152" s="183"/>
      <c r="BB152" s="183"/>
      <c r="BC152" s="183"/>
      <c r="BD152" s="104"/>
      <c r="BE152" s="104"/>
      <c r="BF152" s="104"/>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120"/>
      <c r="CP152" s="120"/>
      <c r="CQ152" s="120"/>
      <c r="CR152" s="120"/>
      <c r="CS152" s="120"/>
      <c r="CT152" s="120"/>
    </row>
    <row r="153" spans="1:98" s="103" customFormat="1" ht="84.95" customHeight="1">
      <c r="A153" s="126"/>
      <c r="B153" s="126"/>
      <c r="C153" s="1175"/>
      <c r="D153" s="1176"/>
      <c r="E153" s="1176"/>
      <c r="F153" s="1176"/>
      <c r="G153" s="1176"/>
      <c r="H153" s="1176"/>
      <c r="I153" s="1176"/>
      <c r="J153" s="1176"/>
      <c r="K153" s="782"/>
      <c r="L153" s="783"/>
      <c r="M153" s="783"/>
      <c r="N153" s="783"/>
      <c r="O153" s="783"/>
      <c r="P153" s="783"/>
      <c r="Q153" s="783"/>
      <c r="R153" s="783"/>
      <c r="S153" s="783"/>
      <c r="T153" s="783"/>
      <c r="U153" s="783"/>
      <c r="V153" s="783"/>
      <c r="W153" s="783"/>
      <c r="X153" s="783"/>
      <c r="Y153" s="783"/>
      <c r="Z153" s="783"/>
      <c r="AA153" s="783"/>
      <c r="AB153" s="783"/>
      <c r="AC153" s="783"/>
      <c r="AD153" s="783"/>
      <c r="AE153" s="783"/>
      <c r="AF153" s="783"/>
      <c r="AG153" s="783"/>
      <c r="AH153" s="783"/>
      <c r="AI153" s="783"/>
      <c r="AJ153" s="783"/>
      <c r="AK153" s="783"/>
      <c r="AL153" s="783"/>
      <c r="AM153" s="783"/>
      <c r="AN153" s="783"/>
      <c r="AO153" s="783"/>
      <c r="AP153" s="783"/>
      <c r="AQ153" s="783"/>
      <c r="AR153" s="783"/>
      <c r="AS153" s="783"/>
      <c r="AT153" s="783"/>
      <c r="AU153" s="783"/>
      <c r="AV153" s="784"/>
      <c r="AW153" s="204" t="str">
        <f>+IF(AW152&gt;600,"設定文字数を超過しています","")</f>
        <v/>
      </c>
      <c r="AX153" s="183"/>
      <c r="AY153" s="183"/>
      <c r="AZ153" s="183"/>
      <c r="BA153" s="183"/>
      <c r="BB153" s="183"/>
      <c r="BC153" s="183"/>
      <c r="BD153" s="104"/>
      <c r="BE153" s="104"/>
      <c r="BF153" s="104"/>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c r="CN153" s="120"/>
      <c r="CO153" s="120"/>
      <c r="CP153" s="120"/>
      <c r="CQ153" s="120"/>
      <c r="CR153" s="120"/>
      <c r="CS153" s="120"/>
      <c r="CT153" s="120"/>
    </row>
    <row r="154" spans="1:98" s="103" customFormat="1" ht="84.95" customHeight="1">
      <c r="A154" s="126"/>
      <c r="B154" s="126"/>
      <c r="C154" s="1177"/>
      <c r="D154" s="1178"/>
      <c r="E154" s="1178"/>
      <c r="F154" s="1178"/>
      <c r="G154" s="1178"/>
      <c r="H154" s="1178"/>
      <c r="I154" s="1178"/>
      <c r="J154" s="1178"/>
      <c r="K154" s="785"/>
      <c r="L154" s="786"/>
      <c r="M154" s="786"/>
      <c r="N154" s="786"/>
      <c r="O154" s="786"/>
      <c r="P154" s="786"/>
      <c r="Q154" s="786"/>
      <c r="R154" s="786"/>
      <c r="S154" s="786"/>
      <c r="T154" s="786"/>
      <c r="U154" s="786"/>
      <c r="V154" s="786"/>
      <c r="W154" s="786"/>
      <c r="X154" s="786"/>
      <c r="Y154" s="786"/>
      <c r="Z154" s="786"/>
      <c r="AA154" s="786"/>
      <c r="AB154" s="786"/>
      <c r="AC154" s="786"/>
      <c r="AD154" s="786"/>
      <c r="AE154" s="786"/>
      <c r="AF154" s="786"/>
      <c r="AG154" s="786"/>
      <c r="AH154" s="786"/>
      <c r="AI154" s="786"/>
      <c r="AJ154" s="786"/>
      <c r="AK154" s="786"/>
      <c r="AL154" s="786"/>
      <c r="AM154" s="786"/>
      <c r="AN154" s="786"/>
      <c r="AO154" s="786"/>
      <c r="AP154" s="786"/>
      <c r="AQ154" s="786"/>
      <c r="AR154" s="786"/>
      <c r="AS154" s="786"/>
      <c r="AT154" s="786"/>
      <c r="AU154" s="786"/>
      <c r="AV154" s="787"/>
      <c r="AW154" s="183"/>
      <c r="AX154" s="183"/>
      <c r="AY154" s="183"/>
      <c r="AZ154" s="183"/>
      <c r="BA154" s="183"/>
      <c r="BB154" s="183"/>
      <c r="BC154" s="183"/>
      <c r="BD154" s="104"/>
      <c r="BE154" s="104"/>
      <c r="BF154" s="104"/>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c r="CN154" s="120"/>
      <c r="CO154" s="120"/>
      <c r="CP154" s="120"/>
      <c r="CQ154" s="120"/>
      <c r="CR154" s="120"/>
      <c r="CS154" s="120"/>
      <c r="CT154" s="120"/>
    </row>
    <row r="155" spans="1:98" ht="11.25" customHeight="1">
      <c r="A155" s="202"/>
      <c r="B155" s="202"/>
      <c r="C155" s="210"/>
      <c r="D155" s="210"/>
      <c r="E155" s="210"/>
      <c r="F155" s="210"/>
      <c r="G155" s="210"/>
      <c r="H155" s="210"/>
      <c r="I155" s="210"/>
      <c r="J155" s="210"/>
      <c r="K155" s="128"/>
      <c r="L155" s="128"/>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100"/>
      <c r="AY155" s="127"/>
      <c r="BO155" s="102"/>
      <c r="BP155" s="102"/>
    </row>
    <row r="156" spans="1:98" ht="6" customHeight="1">
      <c r="BJ156" s="120"/>
    </row>
    <row r="157" spans="1:98" ht="17.45" customHeight="1">
      <c r="A157" s="202"/>
      <c r="B157" s="202"/>
      <c r="C157" s="1184" t="s">
        <v>446</v>
      </c>
      <c r="D157" s="1184"/>
      <c r="E157" s="1184"/>
      <c r="F157" s="1184"/>
      <c r="G157" s="1184"/>
      <c r="H157" s="1184"/>
      <c r="I157" s="1184"/>
      <c r="J157" s="1184"/>
      <c r="K157" s="1184"/>
      <c r="L157" s="1184"/>
      <c r="M157" s="1184"/>
      <c r="N157" s="1184"/>
      <c r="O157" s="1184"/>
      <c r="P157" s="1184"/>
      <c r="Q157" s="1184"/>
      <c r="R157" s="1184"/>
      <c r="S157" s="1184"/>
      <c r="T157" s="1184"/>
      <c r="U157" s="1184"/>
      <c r="V157" s="1184"/>
      <c r="W157" s="1184"/>
      <c r="X157" s="1184"/>
      <c r="Y157" s="1184"/>
      <c r="Z157" s="1184"/>
      <c r="AA157" s="1184"/>
      <c r="AB157" s="1184"/>
      <c r="AC157" s="1184"/>
      <c r="AD157" s="1184"/>
      <c r="AE157" s="1184"/>
      <c r="AF157" s="1184"/>
      <c r="AG157" s="1184"/>
      <c r="AH157" s="1184"/>
      <c r="AI157" s="1184"/>
      <c r="AJ157" s="1184"/>
      <c r="AK157" s="1184"/>
      <c r="AL157" s="1184"/>
      <c r="AM157" s="1184"/>
      <c r="AN157" s="1184"/>
      <c r="AO157" s="1184"/>
      <c r="AP157" s="1184"/>
      <c r="AQ157" s="1184"/>
      <c r="AR157" s="1184"/>
      <c r="AS157" s="1184"/>
      <c r="AT157" s="1184"/>
      <c r="AU157" s="1184"/>
      <c r="AV157" s="1184"/>
      <c r="AW157" s="100"/>
      <c r="AX157" s="142"/>
    </row>
    <row r="158" spans="1:98" s="103" customFormat="1" ht="15" customHeight="1">
      <c r="A158" s="126"/>
      <c r="B158" s="126"/>
      <c r="C158" s="904" t="s">
        <v>358</v>
      </c>
      <c r="D158" s="905"/>
      <c r="E158" s="905"/>
      <c r="F158" s="905"/>
      <c r="G158" s="905"/>
      <c r="H158" s="905"/>
      <c r="I158" s="905"/>
      <c r="J158" s="905"/>
      <c r="K158" s="905"/>
      <c r="L158" s="905"/>
      <c r="M158" s="905"/>
      <c r="N158" s="905"/>
      <c r="O158" s="905"/>
      <c r="P158" s="905"/>
      <c r="Q158" s="905"/>
      <c r="R158" s="905"/>
      <c r="S158" s="905"/>
      <c r="T158" s="905"/>
      <c r="U158" s="905"/>
      <c r="V158" s="905"/>
      <c r="W158" s="905"/>
      <c r="X158" s="905"/>
      <c r="Y158" s="905"/>
      <c r="Z158" s="905"/>
      <c r="AA158" s="905"/>
      <c r="AB158" s="905"/>
      <c r="AC158" s="905"/>
      <c r="AD158" s="905"/>
      <c r="AE158" s="905"/>
      <c r="AF158" s="905"/>
      <c r="AG158" s="905"/>
      <c r="AH158" s="905"/>
      <c r="AI158" s="905"/>
      <c r="AJ158" s="905"/>
      <c r="AK158" s="905"/>
      <c r="AL158" s="905"/>
      <c r="AM158" s="905"/>
      <c r="AN158" s="905"/>
      <c r="AO158" s="905"/>
      <c r="AP158" s="905"/>
      <c r="AQ158" s="905"/>
      <c r="AR158" s="905"/>
      <c r="AS158" s="905"/>
      <c r="AT158" s="905"/>
      <c r="AU158" s="905"/>
      <c r="AV158" s="906"/>
      <c r="AW158" s="96"/>
      <c r="AX158" s="712"/>
      <c r="AY158" s="712"/>
      <c r="AZ158" s="712"/>
      <c r="BA158" s="96"/>
      <c r="BB158" s="96"/>
      <c r="BC158" s="96"/>
      <c r="BD158" s="104"/>
      <c r="BE158" s="104"/>
      <c r="BF158" s="126"/>
      <c r="BG158" s="120"/>
      <c r="BH158" s="120"/>
      <c r="BI158" s="120"/>
      <c r="BJ158" s="10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row>
    <row r="159" spans="1:98" s="103" customFormat="1" ht="12" customHeight="1">
      <c r="A159" s="126"/>
      <c r="B159" s="126"/>
      <c r="C159" s="907"/>
      <c r="D159" s="908"/>
      <c r="E159" s="908"/>
      <c r="F159" s="908"/>
      <c r="G159" s="908"/>
      <c r="H159" s="908"/>
      <c r="I159" s="908"/>
      <c r="J159" s="908"/>
      <c r="K159" s="908"/>
      <c r="L159" s="908"/>
      <c r="M159" s="908"/>
      <c r="N159" s="908"/>
      <c r="O159" s="908"/>
      <c r="P159" s="908"/>
      <c r="Q159" s="908"/>
      <c r="R159" s="908"/>
      <c r="S159" s="908"/>
      <c r="T159" s="908"/>
      <c r="U159" s="908"/>
      <c r="V159" s="908"/>
      <c r="W159" s="908"/>
      <c r="X159" s="908"/>
      <c r="Y159" s="908"/>
      <c r="Z159" s="908"/>
      <c r="AA159" s="908"/>
      <c r="AB159" s="908"/>
      <c r="AC159" s="908"/>
      <c r="AD159" s="908"/>
      <c r="AE159" s="908"/>
      <c r="AF159" s="908"/>
      <c r="AG159" s="908"/>
      <c r="AH159" s="908"/>
      <c r="AI159" s="908"/>
      <c r="AJ159" s="908"/>
      <c r="AK159" s="908"/>
      <c r="AL159" s="908"/>
      <c r="AM159" s="908"/>
      <c r="AN159" s="908"/>
      <c r="AO159" s="908"/>
      <c r="AP159" s="908"/>
      <c r="AQ159" s="908"/>
      <c r="AR159" s="908"/>
      <c r="AS159" s="908"/>
      <c r="AT159" s="908"/>
      <c r="AU159" s="908"/>
      <c r="AV159" s="909"/>
      <c r="AW159" s="183"/>
      <c r="AX159" s="183"/>
      <c r="AY159" s="183"/>
      <c r="AZ159" s="183"/>
      <c r="BA159" s="183"/>
      <c r="BB159" s="183"/>
      <c r="BC159" s="183"/>
      <c r="BD159" s="104"/>
      <c r="BE159" s="104"/>
      <c r="BF159" s="126"/>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row>
    <row r="160" spans="1:98" s="103" customFormat="1" ht="12" customHeight="1">
      <c r="A160" s="126"/>
      <c r="B160" s="126"/>
      <c r="C160" s="907"/>
      <c r="D160" s="908"/>
      <c r="E160" s="908"/>
      <c r="F160" s="908"/>
      <c r="G160" s="908"/>
      <c r="H160" s="908"/>
      <c r="I160" s="908"/>
      <c r="J160" s="908"/>
      <c r="K160" s="908"/>
      <c r="L160" s="908"/>
      <c r="M160" s="908"/>
      <c r="N160" s="908"/>
      <c r="O160" s="908"/>
      <c r="P160" s="908"/>
      <c r="Q160" s="908"/>
      <c r="R160" s="908"/>
      <c r="S160" s="908"/>
      <c r="T160" s="908"/>
      <c r="U160" s="908"/>
      <c r="V160" s="908"/>
      <c r="W160" s="908"/>
      <c r="X160" s="908"/>
      <c r="Y160" s="908"/>
      <c r="Z160" s="908"/>
      <c r="AA160" s="908"/>
      <c r="AB160" s="908"/>
      <c r="AC160" s="908"/>
      <c r="AD160" s="908"/>
      <c r="AE160" s="908"/>
      <c r="AF160" s="908"/>
      <c r="AG160" s="908"/>
      <c r="AH160" s="908"/>
      <c r="AI160" s="908"/>
      <c r="AJ160" s="908"/>
      <c r="AK160" s="908"/>
      <c r="AL160" s="908"/>
      <c r="AM160" s="908"/>
      <c r="AN160" s="908"/>
      <c r="AO160" s="908"/>
      <c r="AP160" s="908"/>
      <c r="AQ160" s="908"/>
      <c r="AR160" s="908"/>
      <c r="AS160" s="908"/>
      <c r="AT160" s="908"/>
      <c r="AU160" s="908"/>
      <c r="AV160" s="909"/>
      <c r="AW160" s="220" t="s">
        <v>168</v>
      </c>
      <c r="AX160" s="183"/>
      <c r="AY160" s="183"/>
      <c r="AZ160" s="183"/>
      <c r="BA160" s="183"/>
      <c r="BB160" s="183"/>
      <c r="BC160" s="183"/>
      <c r="BD160" s="104"/>
      <c r="BE160" s="104"/>
      <c r="BF160" s="126"/>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row>
    <row r="161" spans="1:98" s="103" customFormat="1" ht="15" customHeight="1">
      <c r="A161" s="126"/>
      <c r="B161" s="126"/>
      <c r="C161" s="779"/>
      <c r="D161" s="780"/>
      <c r="E161" s="780"/>
      <c r="F161" s="780"/>
      <c r="G161" s="780"/>
      <c r="H161" s="780"/>
      <c r="I161" s="780"/>
      <c r="J161" s="780"/>
      <c r="K161" s="780"/>
      <c r="L161" s="780"/>
      <c r="M161" s="780"/>
      <c r="N161" s="780"/>
      <c r="O161" s="780"/>
      <c r="P161" s="780"/>
      <c r="Q161" s="780"/>
      <c r="R161" s="780"/>
      <c r="S161" s="780"/>
      <c r="T161" s="780"/>
      <c r="U161" s="780"/>
      <c r="V161" s="780"/>
      <c r="W161" s="780"/>
      <c r="X161" s="780"/>
      <c r="Y161" s="780"/>
      <c r="Z161" s="780"/>
      <c r="AA161" s="780"/>
      <c r="AB161" s="780"/>
      <c r="AC161" s="780"/>
      <c r="AD161" s="780"/>
      <c r="AE161" s="780"/>
      <c r="AF161" s="780"/>
      <c r="AG161" s="780"/>
      <c r="AH161" s="780"/>
      <c r="AI161" s="780"/>
      <c r="AJ161" s="780"/>
      <c r="AK161" s="780"/>
      <c r="AL161" s="780"/>
      <c r="AM161" s="780"/>
      <c r="AN161" s="780"/>
      <c r="AO161" s="780"/>
      <c r="AP161" s="780"/>
      <c r="AQ161" s="780"/>
      <c r="AR161" s="780"/>
      <c r="AS161" s="780"/>
      <c r="AT161" s="780"/>
      <c r="AU161" s="780"/>
      <c r="AV161" s="781"/>
      <c r="AW161" s="903">
        <f>+LEN(C161)</f>
        <v>0</v>
      </c>
      <c r="AX161" s="207"/>
      <c r="AY161" s="207"/>
      <c r="AZ161" s="207"/>
      <c r="BA161" s="207"/>
      <c r="BB161" s="207"/>
      <c r="BC161" s="207"/>
      <c r="BD161" s="104"/>
      <c r="BE161" s="104"/>
      <c r="BF161" s="126"/>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row>
    <row r="162" spans="1:98" s="103" customFormat="1" ht="15" customHeight="1">
      <c r="A162" s="126"/>
      <c r="B162" s="126"/>
      <c r="C162" s="782"/>
      <c r="D162" s="783"/>
      <c r="E162" s="783"/>
      <c r="F162" s="783"/>
      <c r="G162" s="783"/>
      <c r="H162" s="783"/>
      <c r="I162" s="783"/>
      <c r="J162" s="783"/>
      <c r="K162" s="783"/>
      <c r="L162" s="783"/>
      <c r="M162" s="783"/>
      <c r="N162" s="783"/>
      <c r="O162" s="783"/>
      <c r="P162" s="783"/>
      <c r="Q162" s="783"/>
      <c r="R162" s="783"/>
      <c r="S162" s="783"/>
      <c r="T162" s="783"/>
      <c r="U162" s="783"/>
      <c r="V162" s="783"/>
      <c r="W162" s="783"/>
      <c r="X162" s="783"/>
      <c r="Y162" s="783"/>
      <c r="Z162" s="783"/>
      <c r="AA162" s="783"/>
      <c r="AB162" s="783"/>
      <c r="AC162" s="783"/>
      <c r="AD162" s="783"/>
      <c r="AE162" s="783"/>
      <c r="AF162" s="783"/>
      <c r="AG162" s="783"/>
      <c r="AH162" s="783"/>
      <c r="AI162" s="783"/>
      <c r="AJ162" s="783"/>
      <c r="AK162" s="783"/>
      <c r="AL162" s="783"/>
      <c r="AM162" s="783"/>
      <c r="AN162" s="783"/>
      <c r="AO162" s="783"/>
      <c r="AP162" s="783"/>
      <c r="AQ162" s="783"/>
      <c r="AR162" s="783"/>
      <c r="AS162" s="783"/>
      <c r="AT162" s="783"/>
      <c r="AU162" s="783"/>
      <c r="AV162" s="784"/>
      <c r="AW162" s="903"/>
      <c r="AX162" s="207"/>
      <c r="AY162" s="207"/>
      <c r="AZ162" s="207"/>
      <c r="BA162" s="207"/>
      <c r="BB162" s="207"/>
      <c r="BC162" s="207"/>
      <c r="BD162" s="104"/>
      <c r="BE162" s="104"/>
      <c r="BF162" s="126"/>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row>
    <row r="163" spans="1:98" s="103" customFormat="1" ht="15" customHeight="1">
      <c r="A163" s="126"/>
      <c r="B163" s="126"/>
      <c r="C163" s="782"/>
      <c r="D163" s="783"/>
      <c r="E163" s="783"/>
      <c r="F163" s="783"/>
      <c r="G163" s="783"/>
      <c r="H163" s="783"/>
      <c r="I163" s="783"/>
      <c r="J163" s="783"/>
      <c r="K163" s="783"/>
      <c r="L163" s="783"/>
      <c r="M163" s="783"/>
      <c r="N163" s="783"/>
      <c r="O163" s="783"/>
      <c r="P163" s="783"/>
      <c r="Q163" s="783"/>
      <c r="R163" s="783"/>
      <c r="S163" s="783"/>
      <c r="T163" s="783"/>
      <c r="U163" s="783"/>
      <c r="V163" s="783"/>
      <c r="W163" s="783"/>
      <c r="X163" s="783"/>
      <c r="Y163" s="783"/>
      <c r="Z163" s="783"/>
      <c r="AA163" s="783"/>
      <c r="AB163" s="783"/>
      <c r="AC163" s="783"/>
      <c r="AD163" s="783"/>
      <c r="AE163" s="783"/>
      <c r="AF163" s="783"/>
      <c r="AG163" s="783"/>
      <c r="AH163" s="783"/>
      <c r="AI163" s="783"/>
      <c r="AJ163" s="783"/>
      <c r="AK163" s="783"/>
      <c r="AL163" s="783"/>
      <c r="AM163" s="783"/>
      <c r="AN163" s="783"/>
      <c r="AO163" s="783"/>
      <c r="AP163" s="783"/>
      <c r="AQ163" s="783"/>
      <c r="AR163" s="783"/>
      <c r="AS163" s="783"/>
      <c r="AT163" s="783"/>
      <c r="AU163" s="783"/>
      <c r="AV163" s="784"/>
      <c r="AW163" s="575" t="str">
        <f>+IF(AW161&gt;650,"設定文字数を超過しています","")</f>
        <v/>
      </c>
      <c r="AX163" s="207"/>
      <c r="AY163" s="207"/>
      <c r="AZ163" s="207"/>
      <c r="BA163" s="207"/>
      <c r="BB163" s="207"/>
      <c r="BC163" s="207"/>
      <c r="BD163" s="104"/>
      <c r="BE163" s="104"/>
      <c r="BF163" s="126"/>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row>
    <row r="164" spans="1:98" s="103" customFormat="1" ht="15" customHeight="1">
      <c r="A164" s="126"/>
      <c r="B164" s="126"/>
      <c r="C164" s="782"/>
      <c r="D164" s="783"/>
      <c r="E164" s="783"/>
      <c r="F164" s="783"/>
      <c r="G164" s="783"/>
      <c r="H164" s="783"/>
      <c r="I164" s="783"/>
      <c r="J164" s="783"/>
      <c r="K164" s="783"/>
      <c r="L164" s="783"/>
      <c r="M164" s="783"/>
      <c r="N164" s="783"/>
      <c r="O164" s="783"/>
      <c r="P164" s="783"/>
      <c r="Q164" s="783"/>
      <c r="R164" s="783"/>
      <c r="S164" s="783"/>
      <c r="T164" s="783"/>
      <c r="U164" s="783"/>
      <c r="V164" s="783"/>
      <c r="W164" s="783"/>
      <c r="X164" s="783"/>
      <c r="Y164" s="783"/>
      <c r="Z164" s="783"/>
      <c r="AA164" s="783"/>
      <c r="AB164" s="783"/>
      <c r="AC164" s="783"/>
      <c r="AD164" s="783"/>
      <c r="AE164" s="783"/>
      <c r="AF164" s="783"/>
      <c r="AG164" s="783"/>
      <c r="AH164" s="783"/>
      <c r="AI164" s="783"/>
      <c r="AJ164" s="783"/>
      <c r="AK164" s="783"/>
      <c r="AL164" s="783"/>
      <c r="AM164" s="783"/>
      <c r="AN164" s="783"/>
      <c r="AO164" s="783"/>
      <c r="AP164" s="783"/>
      <c r="AQ164" s="783"/>
      <c r="AR164" s="783"/>
      <c r="AS164" s="783"/>
      <c r="AT164" s="783"/>
      <c r="AU164" s="783"/>
      <c r="AV164" s="784"/>
      <c r="AW164" s="575"/>
      <c r="AX164" s="207"/>
      <c r="AY164" s="207"/>
      <c r="AZ164" s="207"/>
      <c r="BA164" s="207"/>
      <c r="BB164" s="207"/>
      <c r="BC164" s="207"/>
      <c r="BD164" s="104"/>
      <c r="BE164" s="104"/>
      <c r="BF164" s="104"/>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row>
    <row r="165" spans="1:98" s="103" customFormat="1" ht="15" customHeight="1">
      <c r="A165" s="126"/>
      <c r="B165" s="126"/>
      <c r="C165" s="782"/>
      <c r="D165" s="783"/>
      <c r="E165" s="783"/>
      <c r="F165" s="783"/>
      <c r="G165" s="783"/>
      <c r="H165" s="783"/>
      <c r="I165" s="783"/>
      <c r="J165" s="783"/>
      <c r="K165" s="783"/>
      <c r="L165" s="783"/>
      <c r="M165" s="783"/>
      <c r="N165" s="783"/>
      <c r="O165" s="783"/>
      <c r="P165" s="783"/>
      <c r="Q165" s="783"/>
      <c r="R165" s="783"/>
      <c r="S165" s="783"/>
      <c r="T165" s="783"/>
      <c r="U165" s="783"/>
      <c r="V165" s="783"/>
      <c r="W165" s="783"/>
      <c r="X165" s="783"/>
      <c r="Y165" s="783"/>
      <c r="Z165" s="783"/>
      <c r="AA165" s="783"/>
      <c r="AB165" s="783"/>
      <c r="AC165" s="783"/>
      <c r="AD165" s="783"/>
      <c r="AE165" s="783"/>
      <c r="AF165" s="783"/>
      <c r="AG165" s="783"/>
      <c r="AH165" s="783"/>
      <c r="AI165" s="783"/>
      <c r="AJ165" s="783"/>
      <c r="AK165" s="783"/>
      <c r="AL165" s="783"/>
      <c r="AM165" s="783"/>
      <c r="AN165" s="783"/>
      <c r="AO165" s="783"/>
      <c r="AP165" s="783"/>
      <c r="AQ165" s="783"/>
      <c r="AR165" s="783"/>
      <c r="AS165" s="783"/>
      <c r="AT165" s="783"/>
      <c r="AU165" s="783"/>
      <c r="AV165" s="784"/>
      <c r="AW165" s="575"/>
      <c r="AX165" s="207"/>
      <c r="AY165" s="207"/>
      <c r="AZ165" s="207"/>
      <c r="BA165" s="207"/>
      <c r="BB165" s="207"/>
      <c r="BC165" s="207"/>
      <c r="BD165" s="104"/>
      <c r="BE165" s="104"/>
      <c r="BF165" s="104"/>
      <c r="BG165" s="143"/>
      <c r="BH165" s="143"/>
      <c r="BI165" s="143"/>
      <c r="BJ165" s="120"/>
      <c r="BK165" s="143"/>
      <c r="BL165" s="143"/>
      <c r="BM165" s="143"/>
      <c r="BN165" s="143"/>
      <c r="BO165" s="143"/>
      <c r="BP165" s="143"/>
      <c r="BQ165" s="143"/>
      <c r="BR165" s="143"/>
      <c r="BS165" s="143"/>
      <c r="BT165" s="143"/>
      <c r="BU165" s="143"/>
      <c r="BV165" s="143"/>
      <c r="BW165" s="143"/>
      <c r="BX165" s="143"/>
      <c r="BY165" s="143"/>
      <c r="BZ165" s="143"/>
      <c r="CA165" s="143"/>
      <c r="CB165" s="143"/>
      <c r="CC165" s="143"/>
      <c r="CD165" s="120"/>
      <c r="CE165" s="120"/>
      <c r="CF165" s="120"/>
      <c r="CG165" s="120"/>
      <c r="CH165" s="120"/>
      <c r="CI165" s="120"/>
      <c r="CJ165" s="120"/>
      <c r="CK165" s="120"/>
      <c r="CL165" s="120"/>
      <c r="CM165" s="120"/>
      <c r="CN165" s="120"/>
      <c r="CO165" s="120"/>
      <c r="CP165" s="120"/>
      <c r="CQ165" s="120"/>
      <c r="CR165" s="120"/>
      <c r="CS165" s="120"/>
      <c r="CT165" s="120"/>
    </row>
    <row r="166" spans="1:98" s="103" customFormat="1" ht="15" customHeight="1">
      <c r="A166" s="126"/>
      <c r="B166" s="126"/>
      <c r="C166" s="782"/>
      <c r="D166" s="783"/>
      <c r="E166" s="783"/>
      <c r="F166" s="783"/>
      <c r="G166" s="783"/>
      <c r="H166" s="783"/>
      <c r="I166" s="783"/>
      <c r="J166" s="783"/>
      <c r="K166" s="783"/>
      <c r="L166" s="783"/>
      <c r="M166" s="783"/>
      <c r="N166" s="783"/>
      <c r="O166" s="783"/>
      <c r="P166" s="783"/>
      <c r="Q166" s="783"/>
      <c r="R166" s="783"/>
      <c r="S166" s="783"/>
      <c r="T166" s="783"/>
      <c r="U166" s="783"/>
      <c r="V166" s="783"/>
      <c r="W166" s="783"/>
      <c r="X166" s="783"/>
      <c r="Y166" s="783"/>
      <c r="Z166" s="783"/>
      <c r="AA166" s="783"/>
      <c r="AB166" s="783"/>
      <c r="AC166" s="783"/>
      <c r="AD166" s="783"/>
      <c r="AE166" s="783"/>
      <c r="AF166" s="783"/>
      <c r="AG166" s="783"/>
      <c r="AH166" s="783"/>
      <c r="AI166" s="783"/>
      <c r="AJ166" s="783"/>
      <c r="AK166" s="783"/>
      <c r="AL166" s="783"/>
      <c r="AM166" s="783"/>
      <c r="AN166" s="783"/>
      <c r="AO166" s="783"/>
      <c r="AP166" s="783"/>
      <c r="AQ166" s="783"/>
      <c r="AR166" s="783"/>
      <c r="AS166" s="783"/>
      <c r="AT166" s="783"/>
      <c r="AU166" s="783"/>
      <c r="AV166" s="784"/>
      <c r="AW166" s="207"/>
      <c r="AX166" s="207"/>
      <c r="AY166" s="207"/>
      <c r="AZ166" s="207"/>
      <c r="BA166" s="207"/>
      <c r="BB166" s="207"/>
      <c r="BC166" s="207"/>
      <c r="BD166" s="104"/>
      <c r="BE166" s="104"/>
      <c r="BF166" s="104"/>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20"/>
      <c r="CE166" s="120"/>
      <c r="CF166" s="120"/>
      <c r="CG166" s="120"/>
      <c r="CH166" s="120"/>
      <c r="CI166" s="120"/>
      <c r="CJ166" s="120"/>
      <c r="CK166" s="120"/>
      <c r="CL166" s="120"/>
      <c r="CM166" s="120"/>
      <c r="CN166" s="120"/>
      <c r="CO166" s="120"/>
      <c r="CP166" s="120"/>
      <c r="CQ166" s="120"/>
      <c r="CR166" s="120"/>
      <c r="CS166" s="120"/>
      <c r="CT166" s="120"/>
    </row>
    <row r="167" spans="1:98" s="103" customFormat="1" ht="15" customHeight="1">
      <c r="A167" s="126"/>
      <c r="B167" s="126"/>
      <c r="C167" s="782"/>
      <c r="D167" s="783"/>
      <c r="E167" s="783"/>
      <c r="F167" s="783"/>
      <c r="G167" s="783"/>
      <c r="H167" s="783"/>
      <c r="I167" s="783"/>
      <c r="J167" s="783"/>
      <c r="K167" s="783"/>
      <c r="L167" s="783"/>
      <c r="M167" s="783"/>
      <c r="N167" s="783"/>
      <c r="O167" s="783"/>
      <c r="P167" s="783"/>
      <c r="Q167" s="783"/>
      <c r="R167" s="783"/>
      <c r="S167" s="783"/>
      <c r="T167" s="783"/>
      <c r="U167" s="783"/>
      <c r="V167" s="783"/>
      <c r="W167" s="783"/>
      <c r="X167" s="783"/>
      <c r="Y167" s="783"/>
      <c r="Z167" s="783"/>
      <c r="AA167" s="783"/>
      <c r="AB167" s="783"/>
      <c r="AC167" s="783"/>
      <c r="AD167" s="783"/>
      <c r="AE167" s="783"/>
      <c r="AF167" s="783"/>
      <c r="AG167" s="783"/>
      <c r="AH167" s="783"/>
      <c r="AI167" s="783"/>
      <c r="AJ167" s="783"/>
      <c r="AK167" s="783"/>
      <c r="AL167" s="783"/>
      <c r="AM167" s="783"/>
      <c r="AN167" s="783"/>
      <c r="AO167" s="783"/>
      <c r="AP167" s="783"/>
      <c r="AQ167" s="783"/>
      <c r="AR167" s="783"/>
      <c r="AS167" s="783"/>
      <c r="AT167" s="783"/>
      <c r="AU167" s="783"/>
      <c r="AV167" s="784"/>
      <c r="AW167" s="207"/>
      <c r="AX167" s="207"/>
      <c r="AY167" s="207"/>
      <c r="AZ167" s="207"/>
      <c r="BA167" s="207"/>
      <c r="BB167" s="207"/>
      <c r="BC167" s="207"/>
      <c r="BD167" s="104"/>
      <c r="BE167" s="104"/>
      <c r="BF167" s="104"/>
      <c r="BG167" s="144"/>
      <c r="BH167" s="144"/>
      <c r="BI167" s="144"/>
      <c r="BJ167" s="143"/>
      <c r="BK167" s="144"/>
      <c r="BL167" s="144"/>
      <c r="BM167" s="144"/>
      <c r="BN167" s="144"/>
      <c r="BO167" s="144"/>
      <c r="BP167" s="144"/>
      <c r="BQ167" s="144"/>
      <c r="BR167" s="144"/>
      <c r="BS167" s="144"/>
      <c r="BT167" s="144"/>
      <c r="BU167" s="144"/>
      <c r="BV167" s="144"/>
      <c r="BW167" s="144"/>
      <c r="BX167" s="144"/>
      <c r="BY167" s="144"/>
      <c r="BZ167" s="144"/>
      <c r="CA167" s="144"/>
      <c r="CB167" s="144"/>
      <c r="CC167" s="144"/>
      <c r="CD167" s="120"/>
      <c r="CE167" s="120"/>
      <c r="CF167" s="120"/>
      <c r="CG167" s="120"/>
      <c r="CH167" s="120"/>
      <c r="CI167" s="120"/>
      <c r="CJ167" s="120"/>
      <c r="CK167" s="120"/>
      <c r="CL167" s="120"/>
      <c r="CM167" s="120"/>
      <c r="CN167" s="120"/>
      <c r="CO167" s="120"/>
      <c r="CP167" s="120"/>
      <c r="CQ167" s="120"/>
      <c r="CR167" s="120"/>
      <c r="CS167" s="120"/>
      <c r="CT167" s="120"/>
    </row>
    <row r="168" spans="1:98" s="103" customFormat="1" ht="130.5" customHeight="1">
      <c r="A168" s="126"/>
      <c r="B168" s="126"/>
      <c r="C168" s="785"/>
      <c r="D168" s="786"/>
      <c r="E168" s="786"/>
      <c r="F168" s="786"/>
      <c r="G168" s="786"/>
      <c r="H168" s="786"/>
      <c r="I168" s="786"/>
      <c r="J168" s="786"/>
      <c r="K168" s="786"/>
      <c r="L168" s="786"/>
      <c r="M168" s="786"/>
      <c r="N168" s="786"/>
      <c r="O168" s="786"/>
      <c r="P168" s="786"/>
      <c r="Q168" s="786"/>
      <c r="R168" s="786"/>
      <c r="S168" s="786"/>
      <c r="T168" s="786"/>
      <c r="U168" s="786"/>
      <c r="V168" s="786"/>
      <c r="W168" s="786"/>
      <c r="X168" s="786"/>
      <c r="Y168" s="786"/>
      <c r="Z168" s="786"/>
      <c r="AA168" s="786"/>
      <c r="AB168" s="786"/>
      <c r="AC168" s="786"/>
      <c r="AD168" s="786"/>
      <c r="AE168" s="786"/>
      <c r="AF168" s="786"/>
      <c r="AG168" s="786"/>
      <c r="AH168" s="786"/>
      <c r="AI168" s="786"/>
      <c r="AJ168" s="786"/>
      <c r="AK168" s="786"/>
      <c r="AL168" s="786"/>
      <c r="AM168" s="786"/>
      <c r="AN168" s="786"/>
      <c r="AO168" s="786"/>
      <c r="AP168" s="786"/>
      <c r="AQ168" s="786"/>
      <c r="AR168" s="786"/>
      <c r="AS168" s="786"/>
      <c r="AT168" s="786"/>
      <c r="AU168" s="786"/>
      <c r="AV168" s="787"/>
      <c r="AW168" s="207"/>
      <c r="AX168" s="207"/>
      <c r="AY168" s="207"/>
      <c r="AZ168" s="207"/>
      <c r="BA168" s="207"/>
      <c r="BB168" s="207"/>
      <c r="BC168" s="207"/>
      <c r="BD168" s="104"/>
      <c r="BE168" s="104"/>
      <c r="BF168" s="104"/>
      <c r="BG168" s="143"/>
      <c r="BH168" s="143"/>
      <c r="BI168" s="143"/>
      <c r="BJ168" s="144"/>
      <c r="BK168" s="143"/>
      <c r="BL168" s="143"/>
      <c r="BM168" s="143"/>
      <c r="BN168" s="143"/>
      <c r="BO168" s="143"/>
      <c r="BP168" s="143"/>
      <c r="BQ168" s="143"/>
      <c r="BR168" s="143"/>
      <c r="BS168" s="143"/>
      <c r="BT168" s="143"/>
      <c r="BU168" s="143"/>
      <c r="BV168" s="143"/>
      <c r="BW168" s="143"/>
      <c r="BX168" s="143"/>
      <c r="BY168" s="143"/>
      <c r="BZ168" s="143"/>
      <c r="CA168" s="143"/>
      <c r="CB168" s="143"/>
      <c r="CC168" s="143"/>
      <c r="CD168" s="120"/>
      <c r="CE168" s="120"/>
      <c r="CF168" s="120"/>
      <c r="CG168" s="120"/>
      <c r="CH168" s="120"/>
      <c r="CI168" s="120"/>
      <c r="CJ168" s="120"/>
      <c r="CK168" s="120"/>
      <c r="CL168" s="120"/>
      <c r="CM168" s="120"/>
      <c r="CN168" s="120"/>
      <c r="CO168" s="120"/>
      <c r="CP168" s="120"/>
      <c r="CQ168" s="120"/>
      <c r="CR168" s="120"/>
      <c r="CS168" s="120"/>
      <c r="CT168" s="120"/>
    </row>
    <row r="169" spans="1:98" s="103" customFormat="1" ht="18.600000000000001" customHeight="1">
      <c r="A169" s="126"/>
      <c r="B169" s="126"/>
      <c r="C169" s="804" t="s">
        <v>359</v>
      </c>
      <c r="D169" s="805"/>
      <c r="E169" s="805"/>
      <c r="F169" s="805"/>
      <c r="G169" s="805"/>
      <c r="H169" s="805"/>
      <c r="I169" s="805"/>
      <c r="J169" s="805"/>
      <c r="K169" s="805"/>
      <c r="L169" s="805"/>
      <c r="M169" s="805"/>
      <c r="N169" s="805"/>
      <c r="O169" s="805"/>
      <c r="P169" s="805"/>
      <c r="Q169" s="805"/>
      <c r="R169" s="805"/>
      <c r="S169" s="805"/>
      <c r="T169" s="805"/>
      <c r="U169" s="805"/>
      <c r="V169" s="805"/>
      <c r="W169" s="805"/>
      <c r="X169" s="805"/>
      <c r="Y169" s="805"/>
      <c r="Z169" s="805"/>
      <c r="AA169" s="805"/>
      <c r="AB169" s="805"/>
      <c r="AC169" s="805"/>
      <c r="AD169" s="805"/>
      <c r="AE169" s="805"/>
      <c r="AF169" s="805"/>
      <c r="AG169" s="805"/>
      <c r="AH169" s="805"/>
      <c r="AI169" s="805"/>
      <c r="AJ169" s="805"/>
      <c r="AK169" s="805"/>
      <c r="AL169" s="805"/>
      <c r="AM169" s="805"/>
      <c r="AN169" s="805"/>
      <c r="AO169" s="805"/>
      <c r="AP169" s="805"/>
      <c r="AQ169" s="805"/>
      <c r="AR169" s="805"/>
      <c r="AS169" s="805"/>
      <c r="AT169" s="805"/>
      <c r="AU169" s="805"/>
      <c r="AV169" s="806"/>
      <c r="AW169" s="903"/>
      <c r="AX169" s="98"/>
      <c r="AY169" s="98"/>
      <c r="AZ169" s="98"/>
      <c r="BA169" s="98"/>
      <c r="BB169" s="98"/>
      <c r="BC169" s="98"/>
      <c r="BD169" s="104"/>
      <c r="BE169" s="104"/>
      <c r="BF169" s="104"/>
      <c r="BG169" s="120"/>
      <c r="BH169" s="120"/>
      <c r="BI169" s="120"/>
      <c r="BJ169" s="143"/>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row>
    <row r="170" spans="1:98" s="103" customFormat="1" ht="18.600000000000001" customHeight="1">
      <c r="A170" s="126"/>
      <c r="B170" s="126"/>
      <c r="C170" s="807"/>
      <c r="D170" s="808"/>
      <c r="E170" s="808"/>
      <c r="F170" s="808"/>
      <c r="G170" s="808"/>
      <c r="H170" s="808"/>
      <c r="I170" s="808"/>
      <c r="J170" s="808"/>
      <c r="K170" s="808"/>
      <c r="L170" s="808"/>
      <c r="M170" s="808"/>
      <c r="N170" s="808"/>
      <c r="O170" s="808"/>
      <c r="P170" s="808"/>
      <c r="Q170" s="808"/>
      <c r="R170" s="808"/>
      <c r="S170" s="808"/>
      <c r="T170" s="808"/>
      <c r="U170" s="808"/>
      <c r="V170" s="808"/>
      <c r="W170" s="808"/>
      <c r="X170" s="808"/>
      <c r="Y170" s="808"/>
      <c r="Z170" s="808"/>
      <c r="AA170" s="808"/>
      <c r="AB170" s="808"/>
      <c r="AC170" s="808"/>
      <c r="AD170" s="808"/>
      <c r="AE170" s="808"/>
      <c r="AF170" s="808"/>
      <c r="AG170" s="808"/>
      <c r="AH170" s="808"/>
      <c r="AI170" s="808"/>
      <c r="AJ170" s="808"/>
      <c r="AK170" s="808"/>
      <c r="AL170" s="808"/>
      <c r="AM170" s="808"/>
      <c r="AN170" s="808"/>
      <c r="AO170" s="808"/>
      <c r="AP170" s="808"/>
      <c r="AQ170" s="808"/>
      <c r="AR170" s="808"/>
      <c r="AS170" s="808"/>
      <c r="AT170" s="808"/>
      <c r="AU170" s="808"/>
      <c r="AV170" s="809"/>
      <c r="AW170" s="903"/>
      <c r="AX170" s="98"/>
      <c r="AY170" s="98"/>
      <c r="AZ170" s="98"/>
      <c r="BA170" s="98"/>
      <c r="BB170" s="98"/>
      <c r="BC170" s="98"/>
      <c r="BD170" s="104"/>
      <c r="BE170" s="104"/>
      <c r="BF170" s="126"/>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row>
    <row r="171" spans="1:98" s="103" customFormat="1" ht="18.600000000000001" customHeight="1" thickBot="1">
      <c r="A171" s="126"/>
      <c r="B171" s="126"/>
      <c r="C171" s="807"/>
      <c r="D171" s="808"/>
      <c r="E171" s="808"/>
      <c r="F171" s="808"/>
      <c r="G171" s="808"/>
      <c r="H171" s="808"/>
      <c r="I171" s="808"/>
      <c r="J171" s="808"/>
      <c r="K171" s="808"/>
      <c r="L171" s="808"/>
      <c r="M171" s="808"/>
      <c r="N171" s="808"/>
      <c r="O171" s="808"/>
      <c r="P171" s="808"/>
      <c r="Q171" s="808"/>
      <c r="R171" s="808"/>
      <c r="S171" s="808"/>
      <c r="T171" s="808"/>
      <c r="U171" s="808"/>
      <c r="V171" s="808"/>
      <c r="W171" s="808"/>
      <c r="X171" s="808"/>
      <c r="Y171" s="808"/>
      <c r="Z171" s="808"/>
      <c r="AA171" s="808"/>
      <c r="AB171" s="808"/>
      <c r="AC171" s="808"/>
      <c r="AD171" s="808"/>
      <c r="AE171" s="808"/>
      <c r="AF171" s="808"/>
      <c r="AG171" s="808"/>
      <c r="AH171" s="808"/>
      <c r="AI171" s="808"/>
      <c r="AJ171" s="808"/>
      <c r="AK171" s="808"/>
      <c r="AL171" s="808"/>
      <c r="AM171" s="808"/>
      <c r="AN171" s="808"/>
      <c r="AO171" s="808"/>
      <c r="AP171" s="808"/>
      <c r="AQ171" s="808"/>
      <c r="AR171" s="808"/>
      <c r="AS171" s="808"/>
      <c r="AT171" s="808"/>
      <c r="AU171" s="808"/>
      <c r="AV171" s="809"/>
      <c r="AW171" s="224"/>
      <c r="AX171" s="98"/>
      <c r="AY171" s="98"/>
      <c r="AZ171" s="98"/>
      <c r="BA171" s="98"/>
      <c r="BB171" s="98"/>
      <c r="BC171" s="98"/>
      <c r="BD171" s="104"/>
      <c r="BE171" s="104"/>
      <c r="BF171" s="126"/>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row>
    <row r="172" spans="1:98" s="103" customFormat="1" ht="30" customHeight="1" thickTop="1" thickBot="1">
      <c r="A172" s="126"/>
      <c r="B172" s="126"/>
      <c r="C172" s="810" t="s">
        <v>178</v>
      </c>
      <c r="D172" s="811"/>
      <c r="E172" s="811"/>
      <c r="F172" s="811"/>
      <c r="G172" s="811"/>
      <c r="H172" s="811"/>
      <c r="I172" s="812"/>
      <c r="J172" s="813">
        <f>COUNTIF(G174:M183,"&lt;&gt;")+AX172</f>
        <v>0</v>
      </c>
      <c r="K172" s="814"/>
      <c r="L172" s="814"/>
      <c r="M172" s="814"/>
      <c r="N172" s="814"/>
      <c r="O172" s="815"/>
      <c r="P172" s="920" t="s">
        <v>345</v>
      </c>
      <c r="Q172" s="921"/>
      <c r="R172" s="921"/>
      <c r="S172" s="921"/>
      <c r="T172" s="921"/>
      <c r="U172" s="921"/>
      <c r="V172" s="921"/>
      <c r="W172" s="921"/>
      <c r="X172" s="921"/>
      <c r="Y172" s="921"/>
      <c r="Z172" s="921"/>
      <c r="AA172" s="921"/>
      <c r="AB172" s="921"/>
      <c r="AC172" s="921"/>
      <c r="AD172" s="921"/>
      <c r="AE172" s="921"/>
      <c r="AF172" s="921"/>
      <c r="AG172" s="921"/>
      <c r="AH172" s="921"/>
      <c r="AI172" s="921"/>
      <c r="AJ172" s="921"/>
      <c r="AK172" s="921"/>
      <c r="AL172" s="921"/>
      <c r="AM172" s="921"/>
      <c r="AN172" s="921"/>
      <c r="AO172" s="921"/>
      <c r="AP172" s="921"/>
      <c r="AQ172" s="921"/>
      <c r="AR172" s="921"/>
      <c r="AS172" s="921"/>
      <c r="AT172" s="921"/>
      <c r="AU172" s="921"/>
      <c r="AV172" s="922"/>
      <c r="AW172" s="224"/>
      <c r="AX172" s="223">
        <f>COUNTIF(別紙１!C4:C50,"&lt;&gt;")</f>
        <v>0</v>
      </c>
      <c r="AY172" s="223">
        <f>IF(J172=0,1,0)</f>
        <v>1</v>
      </c>
      <c r="AZ172" s="207"/>
      <c r="BA172" s="207"/>
      <c r="BB172" s="207"/>
      <c r="BC172" s="207"/>
      <c r="BD172" s="104"/>
      <c r="BE172" s="104"/>
      <c r="BF172" s="104"/>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row>
    <row r="173" spans="1:98" s="103" customFormat="1" ht="30" customHeight="1" thickTop="1" thickBot="1">
      <c r="A173" s="126"/>
      <c r="B173" s="126"/>
      <c r="C173" s="923" t="s">
        <v>360</v>
      </c>
      <c r="D173" s="924"/>
      <c r="E173" s="924"/>
      <c r="F173" s="924"/>
      <c r="G173" s="925" t="s">
        <v>179</v>
      </c>
      <c r="H173" s="925"/>
      <c r="I173" s="925"/>
      <c r="J173" s="925"/>
      <c r="K173" s="925"/>
      <c r="L173" s="925"/>
      <c r="M173" s="925"/>
      <c r="N173" s="1161" t="s">
        <v>194</v>
      </c>
      <c r="O173" s="1162"/>
      <c r="P173" s="1162"/>
      <c r="Q173" s="1162"/>
      <c r="R173" s="1163"/>
      <c r="S173" s="1149" t="s">
        <v>361</v>
      </c>
      <c r="T173" s="1150"/>
      <c r="U173" s="1150"/>
      <c r="V173" s="1150"/>
      <c r="W173" s="1150"/>
      <c r="X173" s="1150"/>
      <c r="Y173" s="1150"/>
      <c r="Z173" s="1150"/>
      <c r="AA173" s="1150"/>
      <c r="AB173" s="1150"/>
      <c r="AC173" s="1150"/>
      <c r="AD173" s="1151"/>
      <c r="AE173" s="910" t="s">
        <v>340</v>
      </c>
      <c r="AF173" s="910"/>
      <c r="AG173" s="910"/>
      <c r="AH173" s="910"/>
      <c r="AI173" s="910"/>
      <c r="AJ173" s="910"/>
      <c r="AK173" s="910"/>
      <c r="AL173" s="910"/>
      <c r="AM173" s="910"/>
      <c r="AN173" s="910"/>
      <c r="AO173" s="910"/>
      <c r="AP173" s="911" t="s">
        <v>250</v>
      </c>
      <c r="AQ173" s="911"/>
      <c r="AR173" s="911"/>
      <c r="AS173" s="911"/>
      <c r="AT173" s="911"/>
      <c r="AU173" s="911"/>
      <c r="AV173" s="912"/>
      <c r="AW173" s="224"/>
      <c r="AX173" s="98"/>
      <c r="AY173" s="98"/>
      <c r="AZ173" s="98"/>
      <c r="BA173" s="98"/>
      <c r="BB173" s="98"/>
      <c r="BC173" s="98"/>
      <c r="BD173" s="104"/>
      <c r="BE173" s="104"/>
      <c r="BF173" s="104"/>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row>
    <row r="174" spans="1:98" s="103" customFormat="1" ht="39.950000000000003" customHeight="1">
      <c r="A174" s="126"/>
      <c r="B174" s="126"/>
      <c r="C174" s="913"/>
      <c r="D174" s="914"/>
      <c r="E174" s="914"/>
      <c r="F174" s="914"/>
      <c r="G174" s="915"/>
      <c r="H174" s="915"/>
      <c r="I174" s="915"/>
      <c r="J174" s="915"/>
      <c r="K174" s="915"/>
      <c r="L174" s="915"/>
      <c r="M174" s="915"/>
      <c r="N174" s="916"/>
      <c r="O174" s="1147"/>
      <c r="P174" s="1147"/>
      <c r="Q174" s="1147"/>
      <c r="R174" s="1148"/>
      <c r="S174" s="916"/>
      <c r="T174" s="1147"/>
      <c r="U174" s="1147"/>
      <c r="V174" s="1147"/>
      <c r="W174" s="1147"/>
      <c r="X174" s="1147"/>
      <c r="Y174" s="1147"/>
      <c r="Z174" s="1147"/>
      <c r="AA174" s="1147"/>
      <c r="AB174" s="1147"/>
      <c r="AC174" s="1147"/>
      <c r="AD174" s="1148"/>
      <c r="AE174" s="915"/>
      <c r="AF174" s="915"/>
      <c r="AG174" s="915"/>
      <c r="AH174" s="915"/>
      <c r="AI174" s="915"/>
      <c r="AJ174" s="915"/>
      <c r="AK174" s="915"/>
      <c r="AL174" s="915"/>
      <c r="AM174" s="915"/>
      <c r="AN174" s="915"/>
      <c r="AO174" s="916"/>
      <c r="AP174" s="917"/>
      <c r="AQ174" s="918"/>
      <c r="AR174" s="918"/>
      <c r="AS174" s="918"/>
      <c r="AT174" s="918"/>
      <c r="AU174" s="918"/>
      <c r="AV174" s="919"/>
      <c r="AW174" s="225"/>
      <c r="AX174" s="98"/>
      <c r="AY174" s="98"/>
      <c r="AZ174" s="98" t="s">
        <v>180</v>
      </c>
      <c r="BA174" s="98"/>
      <c r="BB174" s="98"/>
      <c r="BC174" s="98"/>
      <c r="BD174" s="104"/>
      <c r="BE174" s="104"/>
      <c r="BF174" s="104"/>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row>
    <row r="175" spans="1:98" s="103" customFormat="1" ht="39.950000000000003" customHeight="1">
      <c r="A175" s="126"/>
      <c r="B175" s="126"/>
      <c r="C175" s="840"/>
      <c r="D175" s="803"/>
      <c r="E175" s="803"/>
      <c r="F175" s="803"/>
      <c r="G175" s="803"/>
      <c r="H175" s="803"/>
      <c r="I175" s="803"/>
      <c r="J175" s="803"/>
      <c r="K175" s="803"/>
      <c r="L175" s="803"/>
      <c r="M175" s="803"/>
      <c r="N175" s="836"/>
      <c r="O175" s="926"/>
      <c r="P175" s="926"/>
      <c r="Q175" s="926"/>
      <c r="R175" s="927"/>
      <c r="S175" s="836"/>
      <c r="T175" s="926"/>
      <c r="U175" s="926"/>
      <c r="V175" s="926"/>
      <c r="W175" s="926"/>
      <c r="X175" s="926"/>
      <c r="Y175" s="926"/>
      <c r="Z175" s="926"/>
      <c r="AA175" s="926"/>
      <c r="AB175" s="926"/>
      <c r="AC175" s="926"/>
      <c r="AD175" s="927"/>
      <c r="AE175" s="835"/>
      <c r="AF175" s="835"/>
      <c r="AG175" s="835"/>
      <c r="AH175" s="835"/>
      <c r="AI175" s="835"/>
      <c r="AJ175" s="835"/>
      <c r="AK175" s="835"/>
      <c r="AL175" s="835"/>
      <c r="AM175" s="835"/>
      <c r="AN175" s="835"/>
      <c r="AO175" s="836"/>
      <c r="AP175" s="837"/>
      <c r="AQ175" s="838"/>
      <c r="AR175" s="838"/>
      <c r="AS175" s="838"/>
      <c r="AT175" s="838"/>
      <c r="AU175" s="838"/>
      <c r="AV175" s="839"/>
      <c r="AW175" s="98"/>
      <c r="AX175" s="98"/>
      <c r="AY175" s="98"/>
      <c r="AZ175" s="98" t="s">
        <v>181</v>
      </c>
      <c r="BA175" s="98"/>
      <c r="BB175" s="98"/>
      <c r="BC175" s="98"/>
      <c r="BD175" s="104"/>
      <c r="BE175" s="104"/>
      <c r="BF175" s="104"/>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row>
    <row r="176" spans="1:98" s="103" customFormat="1" ht="39.950000000000003" customHeight="1">
      <c r="A176" s="126"/>
      <c r="B176" s="126"/>
      <c r="C176" s="840"/>
      <c r="D176" s="803"/>
      <c r="E176" s="803"/>
      <c r="F176" s="803"/>
      <c r="G176" s="803"/>
      <c r="H176" s="803"/>
      <c r="I176" s="803"/>
      <c r="J176" s="803"/>
      <c r="K176" s="803"/>
      <c r="L176" s="803"/>
      <c r="M176" s="803"/>
      <c r="N176" s="836"/>
      <c r="O176" s="926"/>
      <c r="P176" s="926"/>
      <c r="Q176" s="926"/>
      <c r="R176" s="927"/>
      <c r="S176" s="836"/>
      <c r="T176" s="926"/>
      <c r="U176" s="926"/>
      <c r="V176" s="926"/>
      <c r="W176" s="926"/>
      <c r="X176" s="926"/>
      <c r="Y176" s="926"/>
      <c r="Z176" s="926"/>
      <c r="AA176" s="926"/>
      <c r="AB176" s="926"/>
      <c r="AC176" s="926"/>
      <c r="AD176" s="927"/>
      <c r="AE176" s="835"/>
      <c r="AF176" s="835"/>
      <c r="AG176" s="835"/>
      <c r="AH176" s="835"/>
      <c r="AI176" s="835"/>
      <c r="AJ176" s="835"/>
      <c r="AK176" s="835"/>
      <c r="AL176" s="835"/>
      <c r="AM176" s="835"/>
      <c r="AN176" s="835"/>
      <c r="AO176" s="836"/>
      <c r="AP176" s="837"/>
      <c r="AQ176" s="838"/>
      <c r="AR176" s="838"/>
      <c r="AS176" s="838"/>
      <c r="AT176" s="838"/>
      <c r="AU176" s="838"/>
      <c r="AV176" s="839"/>
      <c r="AW176" s="98"/>
      <c r="AX176" s="98"/>
      <c r="AY176" s="98"/>
      <c r="AZ176" s="98"/>
      <c r="BA176" s="98"/>
      <c r="BB176" s="98"/>
      <c r="BC176" s="98"/>
      <c r="BD176" s="104"/>
      <c r="BE176" s="104"/>
      <c r="BF176" s="104"/>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c r="CN176" s="120"/>
      <c r="CO176" s="120"/>
      <c r="CP176" s="120"/>
      <c r="CQ176" s="120"/>
      <c r="CR176" s="120"/>
      <c r="CS176" s="120"/>
      <c r="CT176" s="120"/>
    </row>
    <row r="177" spans="1:98" s="103" customFormat="1" ht="39.950000000000003" customHeight="1">
      <c r="A177" s="126"/>
      <c r="B177" s="126"/>
      <c r="C177" s="840"/>
      <c r="D177" s="803"/>
      <c r="E177" s="803"/>
      <c r="F177" s="803"/>
      <c r="G177" s="803"/>
      <c r="H177" s="803"/>
      <c r="I177" s="803"/>
      <c r="J177" s="803"/>
      <c r="K177" s="803"/>
      <c r="L177" s="803"/>
      <c r="M177" s="803"/>
      <c r="N177" s="836"/>
      <c r="O177" s="926"/>
      <c r="P177" s="926"/>
      <c r="Q177" s="926"/>
      <c r="R177" s="927"/>
      <c r="S177" s="836"/>
      <c r="T177" s="926"/>
      <c r="U177" s="926"/>
      <c r="V177" s="926"/>
      <c r="W177" s="926"/>
      <c r="X177" s="926"/>
      <c r="Y177" s="926"/>
      <c r="Z177" s="926"/>
      <c r="AA177" s="926"/>
      <c r="AB177" s="926"/>
      <c r="AC177" s="926"/>
      <c r="AD177" s="927"/>
      <c r="AE177" s="835"/>
      <c r="AF177" s="835"/>
      <c r="AG177" s="835"/>
      <c r="AH177" s="835"/>
      <c r="AI177" s="835"/>
      <c r="AJ177" s="835"/>
      <c r="AK177" s="835"/>
      <c r="AL177" s="835"/>
      <c r="AM177" s="835"/>
      <c r="AN177" s="835"/>
      <c r="AO177" s="836"/>
      <c r="AP177" s="837"/>
      <c r="AQ177" s="838"/>
      <c r="AR177" s="838"/>
      <c r="AS177" s="838"/>
      <c r="AT177" s="838"/>
      <c r="AU177" s="838"/>
      <c r="AV177" s="839"/>
      <c r="AW177" s="98"/>
      <c r="AX177" s="98"/>
      <c r="AY177" s="98"/>
      <c r="AZ177" s="98"/>
      <c r="BA177" s="98"/>
      <c r="BB177" s="98"/>
      <c r="BC177" s="98"/>
      <c r="BD177" s="104"/>
      <c r="BE177" s="104"/>
      <c r="BF177" s="104"/>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c r="CN177" s="120"/>
      <c r="CO177" s="120"/>
      <c r="CP177" s="120"/>
      <c r="CQ177" s="120"/>
      <c r="CR177" s="120"/>
      <c r="CS177" s="120"/>
      <c r="CT177" s="120"/>
    </row>
    <row r="178" spans="1:98" s="103" customFormat="1" ht="39.950000000000003" customHeight="1">
      <c r="A178" s="126"/>
      <c r="B178" s="126"/>
      <c r="C178" s="840"/>
      <c r="D178" s="803"/>
      <c r="E178" s="803"/>
      <c r="F178" s="803"/>
      <c r="G178" s="803"/>
      <c r="H178" s="803"/>
      <c r="I178" s="803"/>
      <c r="J178" s="803"/>
      <c r="K178" s="803"/>
      <c r="L178" s="803"/>
      <c r="M178" s="803"/>
      <c r="N178" s="836"/>
      <c r="O178" s="926"/>
      <c r="P178" s="926"/>
      <c r="Q178" s="926"/>
      <c r="R178" s="927"/>
      <c r="S178" s="836"/>
      <c r="T178" s="926"/>
      <c r="U178" s="926"/>
      <c r="V178" s="926"/>
      <c r="W178" s="926"/>
      <c r="X178" s="926"/>
      <c r="Y178" s="926"/>
      <c r="Z178" s="926"/>
      <c r="AA178" s="926"/>
      <c r="AB178" s="926"/>
      <c r="AC178" s="926"/>
      <c r="AD178" s="927"/>
      <c r="AE178" s="835"/>
      <c r="AF178" s="835"/>
      <c r="AG178" s="835"/>
      <c r="AH178" s="835"/>
      <c r="AI178" s="835"/>
      <c r="AJ178" s="835"/>
      <c r="AK178" s="835"/>
      <c r="AL178" s="835"/>
      <c r="AM178" s="835"/>
      <c r="AN178" s="835"/>
      <c r="AO178" s="836"/>
      <c r="AP178" s="837"/>
      <c r="AQ178" s="838"/>
      <c r="AR178" s="838"/>
      <c r="AS178" s="838"/>
      <c r="AT178" s="838"/>
      <c r="AU178" s="838"/>
      <c r="AV178" s="839"/>
      <c r="AW178" s="98"/>
      <c r="AX178" s="98"/>
      <c r="AY178" s="98"/>
      <c r="AZ178" s="98"/>
      <c r="BA178" s="98"/>
      <c r="BB178" s="98"/>
      <c r="BC178" s="98"/>
      <c r="BD178" s="104"/>
      <c r="BE178" s="104"/>
      <c r="BF178" s="104"/>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row>
    <row r="179" spans="1:98" s="103" customFormat="1" ht="39.950000000000003" customHeight="1">
      <c r="A179" s="126"/>
      <c r="B179" s="126"/>
      <c r="C179" s="840"/>
      <c r="D179" s="803"/>
      <c r="E179" s="803"/>
      <c r="F179" s="803"/>
      <c r="G179" s="803"/>
      <c r="H179" s="803"/>
      <c r="I179" s="803"/>
      <c r="J179" s="803"/>
      <c r="K179" s="803"/>
      <c r="L179" s="803"/>
      <c r="M179" s="803"/>
      <c r="N179" s="836"/>
      <c r="O179" s="926"/>
      <c r="P179" s="926"/>
      <c r="Q179" s="926"/>
      <c r="R179" s="927"/>
      <c r="S179" s="836"/>
      <c r="T179" s="926"/>
      <c r="U179" s="926"/>
      <c r="V179" s="926"/>
      <c r="W179" s="926"/>
      <c r="X179" s="926"/>
      <c r="Y179" s="926"/>
      <c r="Z179" s="926"/>
      <c r="AA179" s="926"/>
      <c r="AB179" s="926"/>
      <c r="AC179" s="926"/>
      <c r="AD179" s="927"/>
      <c r="AE179" s="835"/>
      <c r="AF179" s="835"/>
      <c r="AG179" s="835"/>
      <c r="AH179" s="835"/>
      <c r="AI179" s="835"/>
      <c r="AJ179" s="835"/>
      <c r="AK179" s="835"/>
      <c r="AL179" s="835"/>
      <c r="AM179" s="835"/>
      <c r="AN179" s="835"/>
      <c r="AO179" s="836"/>
      <c r="AP179" s="837"/>
      <c r="AQ179" s="838"/>
      <c r="AR179" s="838"/>
      <c r="AS179" s="838"/>
      <c r="AT179" s="838"/>
      <c r="AU179" s="838"/>
      <c r="AV179" s="839"/>
      <c r="AW179" s="98"/>
      <c r="AX179" s="98"/>
      <c r="AY179" s="98"/>
      <c r="AZ179" s="98"/>
      <c r="BA179" s="98"/>
      <c r="BB179" s="98"/>
      <c r="BC179" s="98"/>
      <c r="BD179" s="104"/>
      <c r="BE179" s="104"/>
      <c r="BF179" s="104"/>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row>
    <row r="180" spans="1:98" s="103" customFormat="1" ht="39.950000000000003" customHeight="1">
      <c r="A180" s="126"/>
      <c r="B180" s="126"/>
      <c r="C180" s="840"/>
      <c r="D180" s="803"/>
      <c r="E180" s="803"/>
      <c r="F180" s="803"/>
      <c r="G180" s="803"/>
      <c r="H180" s="803"/>
      <c r="I180" s="803"/>
      <c r="J180" s="803"/>
      <c r="K180" s="803"/>
      <c r="L180" s="803"/>
      <c r="M180" s="803"/>
      <c r="N180" s="836"/>
      <c r="O180" s="926"/>
      <c r="P180" s="926"/>
      <c r="Q180" s="926"/>
      <c r="R180" s="927"/>
      <c r="S180" s="836"/>
      <c r="T180" s="926"/>
      <c r="U180" s="926"/>
      <c r="V180" s="926"/>
      <c r="W180" s="926"/>
      <c r="X180" s="926"/>
      <c r="Y180" s="926"/>
      <c r="Z180" s="926"/>
      <c r="AA180" s="926"/>
      <c r="AB180" s="926"/>
      <c r="AC180" s="926"/>
      <c r="AD180" s="927"/>
      <c r="AE180" s="835"/>
      <c r="AF180" s="835"/>
      <c r="AG180" s="835"/>
      <c r="AH180" s="835"/>
      <c r="AI180" s="835"/>
      <c r="AJ180" s="835"/>
      <c r="AK180" s="835"/>
      <c r="AL180" s="835"/>
      <c r="AM180" s="835"/>
      <c r="AN180" s="835"/>
      <c r="AO180" s="836"/>
      <c r="AP180" s="837"/>
      <c r="AQ180" s="838"/>
      <c r="AR180" s="838"/>
      <c r="AS180" s="838"/>
      <c r="AT180" s="838"/>
      <c r="AU180" s="838"/>
      <c r="AV180" s="839"/>
      <c r="AW180" s="98"/>
      <c r="AX180" s="98"/>
      <c r="AY180" s="98"/>
      <c r="AZ180" s="98"/>
      <c r="BA180" s="98"/>
      <c r="BB180" s="98"/>
      <c r="BC180" s="98"/>
      <c r="BD180" s="104"/>
      <c r="BE180" s="104"/>
      <c r="BF180" s="104"/>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c r="CN180" s="120"/>
      <c r="CO180" s="120"/>
      <c r="CP180" s="120"/>
      <c r="CQ180" s="120"/>
      <c r="CR180" s="120"/>
      <c r="CS180" s="120"/>
      <c r="CT180" s="120"/>
    </row>
    <row r="181" spans="1:98" s="103" customFormat="1" ht="39.950000000000003" customHeight="1">
      <c r="A181" s="126"/>
      <c r="B181" s="126"/>
      <c r="C181" s="840"/>
      <c r="D181" s="803"/>
      <c r="E181" s="803"/>
      <c r="F181" s="803"/>
      <c r="G181" s="803"/>
      <c r="H181" s="803"/>
      <c r="I181" s="803"/>
      <c r="J181" s="803"/>
      <c r="K181" s="803"/>
      <c r="L181" s="803"/>
      <c r="M181" s="803"/>
      <c r="N181" s="836"/>
      <c r="O181" s="926"/>
      <c r="P181" s="926"/>
      <c r="Q181" s="926"/>
      <c r="R181" s="927"/>
      <c r="S181" s="836"/>
      <c r="T181" s="926"/>
      <c r="U181" s="926"/>
      <c r="V181" s="926"/>
      <c r="W181" s="926"/>
      <c r="X181" s="926"/>
      <c r="Y181" s="926"/>
      <c r="Z181" s="926"/>
      <c r="AA181" s="926"/>
      <c r="AB181" s="926"/>
      <c r="AC181" s="926"/>
      <c r="AD181" s="927"/>
      <c r="AE181" s="835"/>
      <c r="AF181" s="835"/>
      <c r="AG181" s="835"/>
      <c r="AH181" s="835"/>
      <c r="AI181" s="835"/>
      <c r="AJ181" s="835"/>
      <c r="AK181" s="835"/>
      <c r="AL181" s="835"/>
      <c r="AM181" s="835"/>
      <c r="AN181" s="835"/>
      <c r="AO181" s="836"/>
      <c r="AP181" s="837"/>
      <c r="AQ181" s="838"/>
      <c r="AR181" s="838"/>
      <c r="AS181" s="838"/>
      <c r="AT181" s="838"/>
      <c r="AU181" s="838"/>
      <c r="AV181" s="839"/>
      <c r="AW181" s="98"/>
      <c r="AX181" s="98"/>
      <c r="AY181" s="98"/>
      <c r="AZ181" s="98"/>
      <c r="BA181" s="98"/>
      <c r="BB181" s="98"/>
      <c r="BC181" s="98"/>
      <c r="BD181" s="104"/>
      <c r="BE181" s="104"/>
      <c r="BF181" s="104"/>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row>
    <row r="182" spans="1:98" s="103" customFormat="1" ht="39.950000000000003" customHeight="1">
      <c r="A182" s="126"/>
      <c r="B182" s="126"/>
      <c r="C182" s="840"/>
      <c r="D182" s="803"/>
      <c r="E182" s="803"/>
      <c r="F182" s="803"/>
      <c r="G182" s="803"/>
      <c r="H182" s="803"/>
      <c r="I182" s="803"/>
      <c r="J182" s="803"/>
      <c r="K182" s="803"/>
      <c r="L182" s="803"/>
      <c r="M182" s="803"/>
      <c r="N182" s="836"/>
      <c r="O182" s="926"/>
      <c r="P182" s="926"/>
      <c r="Q182" s="926"/>
      <c r="R182" s="927"/>
      <c r="S182" s="836"/>
      <c r="T182" s="926"/>
      <c r="U182" s="926"/>
      <c r="V182" s="926"/>
      <c r="W182" s="926"/>
      <c r="X182" s="926"/>
      <c r="Y182" s="926"/>
      <c r="Z182" s="926"/>
      <c r="AA182" s="926"/>
      <c r="AB182" s="926"/>
      <c r="AC182" s="926"/>
      <c r="AD182" s="927"/>
      <c r="AE182" s="835"/>
      <c r="AF182" s="835"/>
      <c r="AG182" s="835"/>
      <c r="AH182" s="835"/>
      <c r="AI182" s="835"/>
      <c r="AJ182" s="835"/>
      <c r="AK182" s="835"/>
      <c r="AL182" s="835"/>
      <c r="AM182" s="835"/>
      <c r="AN182" s="835"/>
      <c r="AO182" s="836"/>
      <c r="AP182" s="837"/>
      <c r="AQ182" s="838"/>
      <c r="AR182" s="838"/>
      <c r="AS182" s="838"/>
      <c r="AT182" s="838"/>
      <c r="AU182" s="838"/>
      <c r="AV182" s="839"/>
      <c r="AW182" s="98"/>
      <c r="AX182" s="98"/>
      <c r="AY182" s="98"/>
      <c r="AZ182" s="98"/>
      <c r="BA182" s="98"/>
      <c r="BB182" s="98"/>
      <c r="BC182" s="98"/>
      <c r="BD182" s="104"/>
      <c r="BE182" s="104"/>
      <c r="BF182" s="104"/>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row>
    <row r="183" spans="1:98" s="103" customFormat="1" ht="39.950000000000003" customHeight="1" thickBot="1">
      <c r="A183" s="126"/>
      <c r="B183" s="126"/>
      <c r="C183" s="929"/>
      <c r="D183" s="930"/>
      <c r="E183" s="930"/>
      <c r="F183" s="930"/>
      <c r="G183" s="930"/>
      <c r="H183" s="930"/>
      <c r="I183" s="930"/>
      <c r="J183" s="930"/>
      <c r="K183" s="930"/>
      <c r="L183" s="930"/>
      <c r="M183" s="930"/>
      <c r="N183" s="937"/>
      <c r="O183" s="938"/>
      <c r="P183" s="938"/>
      <c r="Q183" s="938"/>
      <c r="R183" s="939"/>
      <c r="S183" s="937"/>
      <c r="T183" s="938"/>
      <c r="U183" s="938"/>
      <c r="V183" s="938"/>
      <c r="W183" s="938"/>
      <c r="X183" s="938"/>
      <c r="Y183" s="938"/>
      <c r="Z183" s="938"/>
      <c r="AA183" s="938"/>
      <c r="AB183" s="938"/>
      <c r="AC183" s="938"/>
      <c r="AD183" s="939"/>
      <c r="AE183" s="931"/>
      <c r="AF183" s="931"/>
      <c r="AG183" s="931"/>
      <c r="AH183" s="932"/>
      <c r="AI183" s="932"/>
      <c r="AJ183" s="932"/>
      <c r="AK183" s="931"/>
      <c r="AL183" s="931"/>
      <c r="AM183" s="931"/>
      <c r="AN183" s="931"/>
      <c r="AO183" s="933"/>
      <c r="AP183" s="934"/>
      <c r="AQ183" s="935"/>
      <c r="AR183" s="935"/>
      <c r="AS183" s="935"/>
      <c r="AT183" s="935"/>
      <c r="AU183" s="935"/>
      <c r="AV183" s="936"/>
      <c r="AW183" s="97"/>
      <c r="AX183" s="196"/>
      <c r="AY183" s="196"/>
      <c r="AZ183" s="196"/>
      <c r="BA183" s="196"/>
      <c r="BB183" s="196"/>
      <c r="BC183" s="196"/>
      <c r="BD183" s="104"/>
      <c r="BE183" s="120"/>
      <c r="BF183" s="104"/>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row>
    <row r="184" spans="1:98" s="103" customFormat="1" ht="21.6" customHeight="1" thickBot="1">
      <c r="A184" s="126"/>
      <c r="B184" s="126"/>
      <c r="C184" s="947" t="s">
        <v>351</v>
      </c>
      <c r="D184" s="948"/>
      <c r="E184" s="948"/>
      <c r="F184" s="948"/>
      <c r="G184" s="948"/>
      <c r="H184" s="948"/>
      <c r="I184" s="948"/>
      <c r="J184" s="948"/>
      <c r="K184" s="948"/>
      <c r="L184" s="948"/>
      <c r="M184" s="948"/>
      <c r="N184" s="948"/>
      <c r="O184" s="948"/>
      <c r="P184" s="948"/>
      <c r="Q184" s="948"/>
      <c r="R184" s="948"/>
      <c r="S184" s="948"/>
      <c r="T184" s="948"/>
      <c r="U184" s="948"/>
      <c r="V184" s="948"/>
      <c r="W184" s="948"/>
      <c r="X184" s="949"/>
      <c r="Y184" s="950" t="s">
        <v>353</v>
      </c>
      <c r="Z184" s="951"/>
      <c r="AA184" s="951"/>
      <c r="AB184" s="951"/>
      <c r="AC184" s="951"/>
      <c r="AD184" s="952" t="s">
        <v>255</v>
      </c>
      <c r="AE184" s="952"/>
      <c r="AF184" s="952"/>
      <c r="AG184" s="953"/>
      <c r="AH184" s="868"/>
      <c r="AI184" s="869"/>
      <c r="AJ184" s="870"/>
      <c r="AK184" s="871" t="s">
        <v>26</v>
      </c>
      <c r="AL184" s="872"/>
      <c r="AM184" s="872"/>
      <c r="AN184" s="873"/>
      <c r="AO184" s="868"/>
      <c r="AP184" s="954"/>
      <c r="AQ184" s="955"/>
      <c r="AR184" s="849" t="s">
        <v>16</v>
      </c>
      <c r="AS184" s="874"/>
      <c r="AT184" s="874"/>
      <c r="AU184" s="874"/>
      <c r="AV184" s="874"/>
      <c r="AW184" s="101" t="str">
        <f>IF(AND(AH184="〇",AO184="〇"),"要確認","")</f>
        <v/>
      </c>
      <c r="AX184" s="196"/>
      <c r="AY184" s="196"/>
      <c r="AZ184" s="196"/>
      <c r="BA184" s="196"/>
      <c r="BB184" s="196"/>
      <c r="BC184" s="196"/>
      <c r="BD184" s="104"/>
      <c r="BE184" s="120"/>
      <c r="BF184" s="104"/>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120"/>
      <c r="CP184" s="120"/>
      <c r="CQ184" s="120"/>
      <c r="CR184" s="120"/>
      <c r="CS184" s="120"/>
      <c r="CT184" s="120"/>
    </row>
    <row r="185" spans="1:98" ht="17.45" customHeight="1">
      <c r="A185" s="100"/>
      <c r="B185" s="100"/>
      <c r="C185" s="928" t="s">
        <v>350</v>
      </c>
      <c r="D185" s="928"/>
      <c r="E185" s="928"/>
      <c r="F185" s="928"/>
      <c r="G185" s="928"/>
      <c r="H185" s="928"/>
      <c r="I185" s="928"/>
      <c r="J185" s="928"/>
      <c r="K185" s="928"/>
      <c r="L185" s="928"/>
      <c r="M185" s="928"/>
      <c r="N185" s="928"/>
      <c r="O185" s="928"/>
      <c r="P185" s="928"/>
      <c r="Q185" s="928"/>
      <c r="R185" s="928"/>
      <c r="S185" s="928"/>
      <c r="T185" s="928"/>
      <c r="BJ185" s="120"/>
    </row>
    <row r="186" spans="1:98" ht="21.95" customHeight="1">
      <c r="A186" s="100"/>
      <c r="B186" s="100"/>
      <c r="C186" s="145" t="s">
        <v>174</v>
      </c>
      <c r="D186" s="146"/>
      <c r="E186" s="146"/>
      <c r="F186" s="146"/>
      <c r="G186" s="146"/>
      <c r="H186" s="146"/>
      <c r="I186" s="146"/>
      <c r="J186" s="146"/>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row>
    <row r="187" spans="1:98" ht="16.149999999999999" customHeight="1" thickBot="1">
      <c r="A187" s="100"/>
      <c r="B187" s="100"/>
      <c r="C187" s="544" t="s">
        <v>9</v>
      </c>
      <c r="D187" s="544"/>
      <c r="E187" s="544"/>
      <c r="F187" s="544"/>
      <c r="G187" s="544"/>
      <c r="H187" s="544"/>
      <c r="I187" s="544"/>
      <c r="J187" s="940"/>
      <c r="K187" s="940"/>
      <c r="L187" s="940"/>
      <c r="M187" s="940"/>
      <c r="N187" s="940"/>
      <c r="O187" s="940"/>
      <c r="P187" s="940"/>
      <c r="Q187" s="940"/>
      <c r="R187" s="940"/>
      <c r="S187" s="940"/>
      <c r="T187" s="940"/>
      <c r="U187" s="940"/>
      <c r="V187" s="940"/>
      <c r="W187" s="940"/>
      <c r="X187" s="940"/>
      <c r="Y187" s="940"/>
      <c r="Z187" s="940"/>
      <c r="AA187" s="544" t="s">
        <v>65</v>
      </c>
      <c r="AB187" s="544"/>
      <c r="AC187" s="544"/>
      <c r="AD187" s="544"/>
      <c r="AE187" s="544"/>
      <c r="AF187" s="544"/>
      <c r="AG187" s="544"/>
      <c r="AH187" s="544"/>
      <c r="AI187" s="544"/>
      <c r="AJ187" s="544"/>
      <c r="AK187" s="544"/>
      <c r="AL187" s="544"/>
      <c r="AM187" s="544"/>
      <c r="AN187" s="544"/>
      <c r="AO187" s="941" t="s">
        <v>1</v>
      </c>
      <c r="AP187" s="942"/>
      <c r="AQ187" s="943"/>
      <c r="AR187" s="944" t="s">
        <v>18</v>
      </c>
      <c r="AS187" s="945"/>
      <c r="AT187" s="945"/>
      <c r="AU187" s="945"/>
      <c r="AV187" s="946"/>
      <c r="AW187" s="100"/>
    </row>
    <row r="188" spans="1:98" ht="12" customHeight="1">
      <c r="A188" s="100"/>
      <c r="B188" s="100"/>
      <c r="C188" s="956" t="s">
        <v>35</v>
      </c>
      <c r="D188" s="956"/>
      <c r="E188" s="956"/>
      <c r="F188" s="956"/>
      <c r="G188" s="956"/>
      <c r="H188" s="956"/>
      <c r="I188" s="956"/>
      <c r="J188" s="957" t="s">
        <v>219</v>
      </c>
      <c r="K188" s="958"/>
      <c r="L188" s="959"/>
      <c r="M188" s="960"/>
      <c r="N188" s="960"/>
      <c r="O188" s="960"/>
      <c r="P188" s="960"/>
      <c r="Q188" s="961"/>
      <c r="R188" s="962" t="s">
        <v>220</v>
      </c>
      <c r="S188" s="963"/>
      <c r="T188" s="959"/>
      <c r="U188" s="960"/>
      <c r="V188" s="960"/>
      <c r="W188" s="960"/>
      <c r="X188" s="960"/>
      <c r="Y188" s="960"/>
      <c r="Z188" s="961"/>
      <c r="AA188" s="986"/>
      <c r="AB188" s="987"/>
      <c r="AC188" s="987"/>
      <c r="AD188" s="987"/>
      <c r="AE188" s="992" t="s">
        <v>69</v>
      </c>
      <c r="AF188" s="992"/>
      <c r="AG188" s="995"/>
      <c r="AH188" s="995"/>
      <c r="AI188" s="992" t="s">
        <v>434</v>
      </c>
      <c r="AJ188" s="992"/>
      <c r="AK188" s="995"/>
      <c r="AL188" s="995"/>
      <c r="AM188" s="998" t="s">
        <v>71</v>
      </c>
      <c r="AN188" s="998"/>
      <c r="AO188" s="881" t="str">
        <f>IF(AA188="","",(DATEDIF(BB188,BC188,"Y")))</f>
        <v/>
      </c>
      <c r="AP188" s="882"/>
      <c r="AQ188" s="964"/>
      <c r="AR188" s="969"/>
      <c r="AS188" s="970"/>
      <c r="AT188" s="970"/>
      <c r="AU188" s="970"/>
      <c r="AV188" s="971"/>
      <c r="AW188" s="100"/>
      <c r="BB188" s="147" t="str">
        <f>AA188&amp;"/"&amp;AG188&amp;"/"&amp;AK188</f>
        <v>//</v>
      </c>
      <c r="BC188" s="148">
        <f ca="1">TODAY()</f>
        <v>44574</v>
      </c>
    </row>
    <row r="189" spans="1:98" ht="11.45" customHeight="1">
      <c r="A189" s="100"/>
      <c r="B189" s="100"/>
      <c r="C189" s="978" t="s">
        <v>10</v>
      </c>
      <c r="D189" s="978"/>
      <c r="E189" s="978"/>
      <c r="F189" s="978"/>
      <c r="G189" s="978"/>
      <c r="H189" s="978"/>
      <c r="I189" s="978"/>
      <c r="J189" s="979" t="s">
        <v>217</v>
      </c>
      <c r="K189" s="980"/>
      <c r="L189" s="983"/>
      <c r="M189" s="984"/>
      <c r="N189" s="984"/>
      <c r="O189" s="984"/>
      <c r="P189" s="984"/>
      <c r="Q189" s="985"/>
      <c r="R189" s="979" t="s">
        <v>218</v>
      </c>
      <c r="S189" s="980"/>
      <c r="T189" s="983"/>
      <c r="U189" s="984"/>
      <c r="V189" s="984"/>
      <c r="W189" s="984"/>
      <c r="X189" s="984"/>
      <c r="Y189" s="984"/>
      <c r="Z189" s="985"/>
      <c r="AA189" s="988"/>
      <c r="AB189" s="989"/>
      <c r="AC189" s="989"/>
      <c r="AD189" s="989"/>
      <c r="AE189" s="993"/>
      <c r="AF189" s="993"/>
      <c r="AG189" s="996"/>
      <c r="AH189" s="996"/>
      <c r="AI189" s="993"/>
      <c r="AJ189" s="993"/>
      <c r="AK189" s="996"/>
      <c r="AL189" s="996"/>
      <c r="AM189" s="999"/>
      <c r="AN189" s="999"/>
      <c r="AO189" s="883"/>
      <c r="AP189" s="884"/>
      <c r="AQ189" s="965"/>
      <c r="AR189" s="972"/>
      <c r="AS189" s="973"/>
      <c r="AT189" s="973"/>
      <c r="AU189" s="973"/>
      <c r="AV189" s="974"/>
      <c r="AW189" s="100"/>
      <c r="BB189" s="147"/>
    </row>
    <row r="190" spans="1:98" ht="11.45" customHeight="1" thickBot="1">
      <c r="A190" s="100"/>
      <c r="B190" s="100"/>
      <c r="C190" s="518"/>
      <c r="D190" s="518"/>
      <c r="E190" s="518"/>
      <c r="F190" s="518"/>
      <c r="G190" s="518"/>
      <c r="H190" s="518"/>
      <c r="I190" s="518"/>
      <c r="J190" s="981"/>
      <c r="K190" s="982"/>
      <c r="L190" s="674"/>
      <c r="M190" s="533"/>
      <c r="N190" s="533"/>
      <c r="O190" s="533"/>
      <c r="P190" s="533"/>
      <c r="Q190" s="537"/>
      <c r="R190" s="981"/>
      <c r="S190" s="982"/>
      <c r="T190" s="674"/>
      <c r="U190" s="533"/>
      <c r="V190" s="533"/>
      <c r="W190" s="533"/>
      <c r="X190" s="533"/>
      <c r="Y190" s="533"/>
      <c r="Z190" s="537"/>
      <c r="AA190" s="990"/>
      <c r="AB190" s="991"/>
      <c r="AC190" s="991"/>
      <c r="AD190" s="991"/>
      <c r="AE190" s="994"/>
      <c r="AF190" s="994"/>
      <c r="AG190" s="997"/>
      <c r="AH190" s="997"/>
      <c r="AI190" s="994"/>
      <c r="AJ190" s="994"/>
      <c r="AK190" s="997"/>
      <c r="AL190" s="997"/>
      <c r="AM190" s="1000"/>
      <c r="AN190" s="1000"/>
      <c r="AO190" s="966"/>
      <c r="AP190" s="967"/>
      <c r="AQ190" s="968"/>
      <c r="AR190" s="975"/>
      <c r="AS190" s="976"/>
      <c r="AT190" s="976"/>
      <c r="AU190" s="976"/>
      <c r="AV190" s="977"/>
      <c r="AW190" s="100"/>
    </row>
    <row r="191" spans="1:98" ht="15.6" customHeight="1">
      <c r="A191" s="100"/>
      <c r="B191" s="100"/>
      <c r="C191" s="544" t="s">
        <v>94</v>
      </c>
      <c r="D191" s="544"/>
      <c r="E191" s="544"/>
      <c r="F191" s="544"/>
      <c r="G191" s="544"/>
      <c r="H191" s="544"/>
      <c r="I191" s="544"/>
      <c r="J191" s="1004" t="s">
        <v>328</v>
      </c>
      <c r="K191" s="1005"/>
      <c r="L191" s="1006"/>
      <c r="M191" s="1006"/>
      <c r="N191" s="1006"/>
      <c r="O191" s="1006"/>
      <c r="P191" s="1006"/>
      <c r="Q191" s="1006"/>
      <c r="R191" s="1006"/>
      <c r="S191" s="1006"/>
      <c r="T191" s="1006"/>
      <c r="U191" s="1006"/>
      <c r="V191" s="1006"/>
      <c r="W191" s="1006"/>
      <c r="X191" s="1006"/>
      <c r="Y191" s="1006"/>
      <c r="Z191" s="1006"/>
      <c r="AA191" s="1006"/>
      <c r="AB191" s="1006"/>
      <c r="AC191" s="1006"/>
      <c r="AD191" s="1006"/>
      <c r="AE191" s="1006"/>
      <c r="AF191" s="1006"/>
      <c r="AG191" s="1006"/>
      <c r="AH191" s="1006"/>
      <c r="AI191" s="1006"/>
      <c r="AJ191" s="1006"/>
      <c r="AK191" s="1006"/>
      <c r="AL191" s="1006"/>
      <c r="AM191" s="1006"/>
      <c r="AN191" s="1006"/>
      <c r="AO191" s="1006"/>
      <c r="AP191" s="1006"/>
      <c r="AQ191" s="1006"/>
      <c r="AR191" s="1006"/>
      <c r="AS191" s="1006"/>
      <c r="AT191" s="1006"/>
      <c r="AU191" s="1006"/>
      <c r="AV191" s="1007"/>
      <c r="AW191" s="100"/>
    </row>
    <row r="192" spans="1:98" ht="28.15" customHeight="1">
      <c r="A192" s="100"/>
      <c r="B192" s="100"/>
      <c r="C192" s="544"/>
      <c r="D192" s="544"/>
      <c r="E192" s="544"/>
      <c r="F192" s="544"/>
      <c r="G192" s="544"/>
      <c r="H192" s="544"/>
      <c r="I192" s="544"/>
      <c r="J192" s="1013" t="s">
        <v>206</v>
      </c>
      <c r="K192" s="594"/>
      <c r="L192" s="1014"/>
      <c r="M192" s="1014"/>
      <c r="N192" s="1014"/>
      <c r="O192" s="1014"/>
      <c r="P192" s="1014"/>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592"/>
      <c r="AL192" s="592"/>
      <c r="AM192" s="592"/>
      <c r="AN192" s="592"/>
      <c r="AO192" s="592"/>
      <c r="AP192" s="592"/>
      <c r="AQ192" s="592"/>
      <c r="AR192" s="592"/>
      <c r="AS192" s="592"/>
      <c r="AT192" s="592"/>
      <c r="AU192" s="592"/>
      <c r="AV192" s="593"/>
      <c r="AW192" s="100"/>
    </row>
    <row r="193" spans="1:98" ht="16.149999999999999" customHeight="1">
      <c r="A193" s="100"/>
      <c r="B193" s="100"/>
      <c r="C193" s="544" t="s">
        <v>12</v>
      </c>
      <c r="D193" s="544"/>
      <c r="E193" s="544"/>
      <c r="F193" s="544"/>
      <c r="G193" s="544"/>
      <c r="H193" s="544"/>
      <c r="I193" s="544"/>
      <c r="J193" s="1008" t="s">
        <v>51</v>
      </c>
      <c r="K193" s="1009"/>
      <c r="L193" s="1009"/>
      <c r="M193" s="1010"/>
      <c r="N193" s="1001"/>
      <c r="O193" s="550"/>
      <c r="P193" s="550"/>
      <c r="Q193" s="550"/>
      <c r="R193" s="550"/>
      <c r="S193" s="550"/>
      <c r="T193" s="550"/>
      <c r="U193" s="550"/>
      <c r="V193" s="550"/>
      <c r="W193" s="550"/>
      <c r="X193" s="550"/>
      <c r="Y193" s="550"/>
      <c r="Z193" s="551"/>
      <c r="AA193" s="1011" t="s">
        <v>36</v>
      </c>
      <c r="AB193" s="1011"/>
      <c r="AC193" s="1011"/>
      <c r="AD193" s="1011"/>
      <c r="AE193" s="1011"/>
      <c r="AF193" s="1011"/>
      <c r="AG193" s="1011"/>
      <c r="AH193" s="1012"/>
      <c r="AI193" s="1012"/>
      <c r="AJ193" s="1012"/>
      <c r="AK193" s="1012"/>
      <c r="AL193" s="1012"/>
      <c r="AM193" s="1012"/>
      <c r="AN193" s="1012"/>
      <c r="AO193" s="1012"/>
      <c r="AP193" s="1012"/>
      <c r="AQ193" s="1012"/>
      <c r="AR193" s="1012"/>
      <c r="AS193" s="1012"/>
      <c r="AT193" s="1012"/>
      <c r="AU193" s="1012"/>
      <c r="AV193" s="1012"/>
      <c r="AW193" s="100"/>
      <c r="BJ193" s="149"/>
    </row>
    <row r="194" spans="1:98" ht="16.149999999999999" customHeight="1">
      <c r="A194" s="100"/>
      <c r="B194" s="100"/>
      <c r="C194" s="544"/>
      <c r="D194" s="544"/>
      <c r="E194" s="544"/>
      <c r="F194" s="544"/>
      <c r="G194" s="544"/>
      <c r="H194" s="544"/>
      <c r="I194" s="544"/>
      <c r="J194" s="1008" t="s">
        <v>52</v>
      </c>
      <c r="K194" s="1009"/>
      <c r="L194" s="1009"/>
      <c r="M194" s="1010"/>
      <c r="N194" s="1001"/>
      <c r="O194" s="550"/>
      <c r="P194" s="550"/>
      <c r="Q194" s="550"/>
      <c r="R194" s="550"/>
      <c r="S194" s="550"/>
      <c r="T194" s="550"/>
      <c r="U194" s="550"/>
      <c r="V194" s="550"/>
      <c r="W194" s="550"/>
      <c r="X194" s="550"/>
      <c r="Y194" s="550"/>
      <c r="Z194" s="551"/>
      <c r="AA194" s="1011"/>
      <c r="AB194" s="1011"/>
      <c r="AC194" s="1011"/>
      <c r="AD194" s="1011"/>
      <c r="AE194" s="1011"/>
      <c r="AF194" s="1011"/>
      <c r="AG194" s="1011"/>
      <c r="AH194" s="1012"/>
      <c r="AI194" s="1012"/>
      <c r="AJ194" s="1012"/>
      <c r="AK194" s="1012"/>
      <c r="AL194" s="1012"/>
      <c r="AM194" s="1012"/>
      <c r="AN194" s="1012"/>
      <c r="AO194" s="1012"/>
      <c r="AP194" s="1012"/>
      <c r="AQ194" s="1012"/>
      <c r="AR194" s="1012"/>
      <c r="AS194" s="1012"/>
      <c r="AT194" s="1012"/>
      <c r="AU194" s="1012"/>
      <c r="AV194" s="1012"/>
      <c r="AW194" s="100"/>
    </row>
    <row r="195" spans="1:98" ht="21.95" customHeight="1">
      <c r="A195" s="100"/>
      <c r="B195" s="100"/>
      <c r="C195" s="544" t="s">
        <v>66</v>
      </c>
      <c r="D195" s="544"/>
      <c r="E195" s="544"/>
      <c r="F195" s="544"/>
      <c r="G195" s="544"/>
      <c r="H195" s="544" t="s">
        <v>13</v>
      </c>
      <c r="I195" s="544"/>
      <c r="J195" s="544"/>
      <c r="K195" s="544"/>
      <c r="L195" s="544" t="s">
        <v>14</v>
      </c>
      <c r="M195" s="544"/>
      <c r="N195" s="544"/>
      <c r="O195" s="544"/>
      <c r="P195" s="544"/>
      <c r="Q195" s="544"/>
      <c r="R195" s="544"/>
      <c r="S195" s="544"/>
      <c r="T195" s="544"/>
      <c r="U195" s="544"/>
      <c r="V195" s="544"/>
      <c r="W195" s="544"/>
      <c r="X195" s="544"/>
      <c r="Y195" s="544"/>
      <c r="Z195" s="544"/>
      <c r="AA195" s="544"/>
      <c r="AB195" s="544"/>
      <c r="AC195" s="544"/>
      <c r="AD195" s="544"/>
      <c r="AE195" s="544"/>
      <c r="AF195" s="544"/>
      <c r="AG195" s="544"/>
      <c r="AH195" s="544"/>
      <c r="AI195" s="544"/>
      <c r="AJ195" s="544"/>
      <c r="AK195" s="544"/>
      <c r="AL195" s="544"/>
      <c r="AM195" s="544"/>
      <c r="AN195" s="544"/>
      <c r="AO195" s="544"/>
      <c r="AP195" s="544"/>
      <c r="AQ195" s="544"/>
      <c r="AR195" s="544"/>
      <c r="AS195" s="544"/>
      <c r="AT195" s="544"/>
      <c r="AU195" s="544"/>
      <c r="AV195" s="544"/>
      <c r="AW195" s="100"/>
    </row>
    <row r="196" spans="1:98" ht="21.6" customHeight="1">
      <c r="A196" s="100"/>
      <c r="B196" s="100"/>
      <c r="C196" s="1002"/>
      <c r="D196" s="1002"/>
      <c r="E196" s="1002"/>
      <c r="F196" s="1002"/>
      <c r="G196" s="1002"/>
      <c r="H196" s="1002"/>
      <c r="I196" s="1002"/>
      <c r="J196" s="1002"/>
      <c r="K196" s="1002"/>
      <c r="L196" s="1003"/>
      <c r="M196" s="1003"/>
      <c r="N196" s="1003"/>
      <c r="O196" s="1003"/>
      <c r="P196" s="1003"/>
      <c r="Q196" s="1003"/>
      <c r="R196" s="1003"/>
      <c r="S196" s="1003"/>
      <c r="T196" s="1003"/>
      <c r="U196" s="1003"/>
      <c r="V196" s="1003"/>
      <c r="W196" s="1003"/>
      <c r="X196" s="1003"/>
      <c r="Y196" s="1003"/>
      <c r="Z196" s="1003"/>
      <c r="AA196" s="1003"/>
      <c r="AB196" s="1003"/>
      <c r="AC196" s="1003"/>
      <c r="AD196" s="1003"/>
      <c r="AE196" s="1003"/>
      <c r="AF196" s="1003"/>
      <c r="AG196" s="1003"/>
      <c r="AH196" s="1003"/>
      <c r="AI196" s="1003"/>
      <c r="AJ196" s="1003"/>
      <c r="AK196" s="1003"/>
      <c r="AL196" s="1003"/>
      <c r="AM196" s="1003"/>
      <c r="AN196" s="1003"/>
      <c r="AO196" s="1003"/>
      <c r="AP196" s="1003"/>
      <c r="AQ196" s="1003"/>
      <c r="AR196" s="1003"/>
      <c r="AS196" s="1003"/>
      <c r="AT196" s="1003"/>
      <c r="AU196" s="1003"/>
      <c r="AV196" s="1003"/>
      <c r="AW196" s="100"/>
    </row>
    <row r="197" spans="1:98" ht="21.95" customHeight="1">
      <c r="A197" s="100"/>
      <c r="B197" s="100"/>
      <c r="C197" s="1015"/>
      <c r="D197" s="1015"/>
      <c r="E197" s="1015"/>
      <c r="F197" s="1015"/>
      <c r="G197" s="1015"/>
      <c r="H197" s="1015"/>
      <c r="I197" s="1015"/>
      <c r="J197" s="1015"/>
      <c r="K197" s="1015"/>
      <c r="L197" s="1016"/>
      <c r="M197" s="1016"/>
      <c r="N197" s="1016"/>
      <c r="O197" s="1016"/>
      <c r="P197" s="1016"/>
      <c r="Q197" s="1016"/>
      <c r="R197" s="1016"/>
      <c r="S197" s="1016"/>
      <c r="T197" s="1016"/>
      <c r="U197" s="1016"/>
      <c r="V197" s="1016"/>
      <c r="W197" s="1016"/>
      <c r="X197" s="1016"/>
      <c r="Y197" s="1016"/>
      <c r="Z197" s="1016"/>
      <c r="AA197" s="1016"/>
      <c r="AB197" s="1016"/>
      <c r="AC197" s="1016"/>
      <c r="AD197" s="1016"/>
      <c r="AE197" s="1016"/>
      <c r="AF197" s="1016"/>
      <c r="AG197" s="1016"/>
      <c r="AH197" s="1016"/>
      <c r="AI197" s="1016"/>
      <c r="AJ197" s="1016"/>
      <c r="AK197" s="1016"/>
      <c r="AL197" s="1016"/>
      <c r="AM197" s="1016"/>
      <c r="AN197" s="1016"/>
      <c r="AO197" s="1016"/>
      <c r="AP197" s="1016"/>
      <c r="AQ197" s="1016"/>
      <c r="AR197" s="1016"/>
      <c r="AS197" s="1016"/>
      <c r="AT197" s="1016"/>
      <c r="AU197" s="1016"/>
      <c r="AV197" s="1016"/>
      <c r="AW197" s="100"/>
    </row>
    <row r="198" spans="1:98" ht="21.95" customHeight="1">
      <c r="A198" s="100"/>
      <c r="B198" s="100"/>
      <c r="C198" s="1015"/>
      <c r="D198" s="1015"/>
      <c r="E198" s="1015"/>
      <c r="F198" s="1015"/>
      <c r="G198" s="1015"/>
      <c r="H198" s="1015"/>
      <c r="I198" s="1015"/>
      <c r="J198" s="1015"/>
      <c r="K198" s="1015"/>
      <c r="L198" s="1016"/>
      <c r="M198" s="1016"/>
      <c r="N198" s="1016"/>
      <c r="O198" s="1016"/>
      <c r="P198" s="1016"/>
      <c r="Q198" s="1016"/>
      <c r="R198" s="1016"/>
      <c r="S198" s="1016"/>
      <c r="T198" s="1016"/>
      <c r="U198" s="1016"/>
      <c r="V198" s="1016"/>
      <c r="W198" s="1016"/>
      <c r="X198" s="1016"/>
      <c r="Y198" s="1016"/>
      <c r="Z198" s="1016"/>
      <c r="AA198" s="1016"/>
      <c r="AB198" s="1016"/>
      <c r="AC198" s="1016"/>
      <c r="AD198" s="1016"/>
      <c r="AE198" s="1016"/>
      <c r="AF198" s="1016"/>
      <c r="AG198" s="1016"/>
      <c r="AH198" s="1016"/>
      <c r="AI198" s="1016"/>
      <c r="AJ198" s="1016"/>
      <c r="AK198" s="1016"/>
      <c r="AL198" s="1016"/>
      <c r="AM198" s="1016"/>
      <c r="AN198" s="1016"/>
      <c r="AO198" s="1016"/>
      <c r="AP198" s="1016"/>
      <c r="AQ198" s="1016"/>
      <c r="AR198" s="1016"/>
      <c r="AS198" s="1016"/>
      <c r="AT198" s="1016"/>
      <c r="AU198" s="1016"/>
      <c r="AV198" s="1016"/>
      <c r="AW198" s="100"/>
    </row>
    <row r="199" spans="1:98" ht="21.95" customHeight="1">
      <c r="A199" s="100"/>
      <c r="B199" s="100"/>
      <c r="C199" s="1015"/>
      <c r="D199" s="1015"/>
      <c r="E199" s="1015"/>
      <c r="F199" s="1015"/>
      <c r="G199" s="1015"/>
      <c r="H199" s="1015"/>
      <c r="I199" s="1015"/>
      <c r="J199" s="1015"/>
      <c r="K199" s="1015"/>
      <c r="L199" s="1016"/>
      <c r="M199" s="1016"/>
      <c r="N199" s="1016"/>
      <c r="O199" s="1016"/>
      <c r="P199" s="1016"/>
      <c r="Q199" s="1016"/>
      <c r="R199" s="1016"/>
      <c r="S199" s="1016"/>
      <c r="T199" s="1016"/>
      <c r="U199" s="1016"/>
      <c r="V199" s="1016"/>
      <c r="W199" s="1016"/>
      <c r="X199" s="1016"/>
      <c r="Y199" s="1016"/>
      <c r="Z199" s="1016"/>
      <c r="AA199" s="1016"/>
      <c r="AB199" s="1016"/>
      <c r="AC199" s="1016"/>
      <c r="AD199" s="1016"/>
      <c r="AE199" s="1016"/>
      <c r="AF199" s="1016"/>
      <c r="AG199" s="1016"/>
      <c r="AH199" s="1016"/>
      <c r="AI199" s="1016"/>
      <c r="AJ199" s="1016"/>
      <c r="AK199" s="1016"/>
      <c r="AL199" s="1016"/>
      <c r="AM199" s="1016"/>
      <c r="AN199" s="1016"/>
      <c r="AO199" s="1016"/>
      <c r="AP199" s="1016"/>
      <c r="AQ199" s="1016"/>
      <c r="AR199" s="1016"/>
      <c r="AS199" s="1016"/>
      <c r="AT199" s="1016"/>
      <c r="AU199" s="1016"/>
      <c r="AV199" s="1016"/>
      <c r="AW199" s="100"/>
    </row>
    <row r="200" spans="1:98" ht="21.95" customHeight="1">
      <c r="A200" s="100"/>
      <c r="B200" s="100"/>
      <c r="C200" s="1015"/>
      <c r="D200" s="1015"/>
      <c r="E200" s="1015"/>
      <c r="F200" s="1015"/>
      <c r="G200" s="1015"/>
      <c r="H200" s="1015"/>
      <c r="I200" s="1015"/>
      <c r="J200" s="1015"/>
      <c r="K200" s="1015"/>
      <c r="L200" s="1016"/>
      <c r="M200" s="1016"/>
      <c r="N200" s="1016"/>
      <c r="O200" s="1016"/>
      <c r="P200" s="1016"/>
      <c r="Q200" s="1016"/>
      <c r="R200" s="1016"/>
      <c r="S200" s="1016"/>
      <c r="T200" s="1016"/>
      <c r="U200" s="1016"/>
      <c r="V200" s="1016"/>
      <c r="W200" s="1016"/>
      <c r="X200" s="1016"/>
      <c r="Y200" s="1016"/>
      <c r="Z200" s="1016"/>
      <c r="AA200" s="1016"/>
      <c r="AB200" s="1016"/>
      <c r="AC200" s="1016"/>
      <c r="AD200" s="1016"/>
      <c r="AE200" s="1016"/>
      <c r="AF200" s="1016"/>
      <c r="AG200" s="1016"/>
      <c r="AH200" s="1016"/>
      <c r="AI200" s="1016"/>
      <c r="AJ200" s="1016"/>
      <c r="AK200" s="1016"/>
      <c r="AL200" s="1016"/>
      <c r="AM200" s="1016"/>
      <c r="AN200" s="1016"/>
      <c r="AO200" s="1016"/>
      <c r="AP200" s="1016"/>
      <c r="AQ200" s="1016"/>
      <c r="AR200" s="1016"/>
      <c r="AS200" s="1016"/>
      <c r="AT200" s="1016"/>
      <c r="AU200" s="1016"/>
      <c r="AV200" s="1016"/>
      <c r="AW200" s="100"/>
    </row>
    <row r="201" spans="1:98" ht="21.6" customHeight="1" thickBot="1">
      <c r="A201" s="100"/>
      <c r="B201" s="100"/>
      <c r="C201" s="1017"/>
      <c r="D201" s="1017"/>
      <c r="E201" s="1017"/>
      <c r="F201" s="1017"/>
      <c r="G201" s="1017"/>
      <c r="H201" s="1017"/>
      <c r="I201" s="1017"/>
      <c r="J201" s="1017"/>
      <c r="K201" s="1017"/>
      <c r="L201" s="1018"/>
      <c r="M201" s="1018"/>
      <c r="N201" s="1018"/>
      <c r="O201" s="1018"/>
      <c r="P201" s="1018"/>
      <c r="Q201" s="1018"/>
      <c r="R201" s="1018"/>
      <c r="S201" s="1018"/>
      <c r="T201" s="1018"/>
      <c r="U201" s="1018"/>
      <c r="V201" s="1018"/>
      <c r="W201" s="1018"/>
      <c r="X201" s="1018"/>
      <c r="Y201" s="1018"/>
      <c r="Z201" s="1018"/>
      <c r="AA201" s="1018"/>
      <c r="AB201" s="1018"/>
      <c r="AC201" s="1018"/>
      <c r="AD201" s="1018"/>
      <c r="AE201" s="1018"/>
      <c r="AF201" s="1018"/>
      <c r="AG201" s="1018"/>
      <c r="AH201" s="1018"/>
      <c r="AI201" s="1018"/>
      <c r="AJ201" s="1018"/>
      <c r="AK201" s="1018"/>
      <c r="AL201" s="1018"/>
      <c r="AM201" s="1018"/>
      <c r="AN201" s="1018"/>
      <c r="AO201" s="1018"/>
      <c r="AP201" s="1018"/>
      <c r="AQ201" s="1018"/>
      <c r="AR201" s="1018"/>
      <c r="AS201" s="1018"/>
      <c r="AT201" s="1018"/>
      <c r="AU201" s="1018"/>
      <c r="AV201" s="1018"/>
      <c r="AW201" s="100"/>
    </row>
    <row r="202" spans="1:98" s="103" customFormat="1" ht="20.100000000000001" customHeight="1" thickBot="1">
      <c r="A202" s="104"/>
      <c r="B202" s="104"/>
      <c r="C202" s="1019" t="s">
        <v>17</v>
      </c>
      <c r="D202" s="1020"/>
      <c r="E202" s="1020"/>
      <c r="F202" s="1021"/>
      <c r="G202" s="1025" t="s">
        <v>175</v>
      </c>
      <c r="H202" s="623"/>
      <c r="I202" s="623"/>
      <c r="J202" s="623"/>
      <c r="K202" s="623"/>
      <c r="L202" s="623"/>
      <c r="M202" s="623"/>
      <c r="N202" s="623"/>
      <c r="O202" s="623"/>
      <c r="P202" s="623"/>
      <c r="Q202" s="623"/>
      <c r="R202" s="623"/>
      <c r="S202" s="623"/>
      <c r="T202" s="623"/>
      <c r="U202" s="623"/>
      <c r="V202" s="623"/>
      <c r="W202" s="623"/>
      <c r="X202" s="623"/>
      <c r="Y202" s="623"/>
      <c r="Z202" s="623"/>
      <c r="AA202" s="623"/>
      <c r="AB202" s="623"/>
      <c r="AC202" s="623"/>
      <c r="AD202" s="623"/>
      <c r="AE202" s="623"/>
      <c r="AF202" s="623"/>
      <c r="AG202" s="623"/>
      <c r="AH202" s="623"/>
      <c r="AI202" s="623"/>
      <c r="AJ202" s="623"/>
      <c r="AK202" s="623"/>
      <c r="AL202" s="1026"/>
      <c r="AM202" s="875"/>
      <c r="AN202" s="670"/>
      <c r="AO202" s="621" t="s">
        <v>28</v>
      </c>
      <c r="AP202" s="621"/>
      <c r="AQ202" s="621"/>
      <c r="AR202" s="875"/>
      <c r="AS202" s="670"/>
      <c r="AT202" s="621" t="s">
        <v>29</v>
      </c>
      <c r="AU202" s="621"/>
      <c r="AV202" s="1027"/>
      <c r="AW202" s="105" t="str">
        <f>IF(AND(AM202="〇",AR202="〇"),"要確認","")</f>
        <v/>
      </c>
      <c r="AX202" s="197"/>
      <c r="AY202" s="197"/>
      <c r="AZ202" s="197"/>
      <c r="BA202" s="197"/>
      <c r="BB202" s="197"/>
      <c r="BC202" s="197"/>
      <c r="BD202" s="104"/>
      <c r="BE202" s="104"/>
      <c r="BF202" s="104"/>
      <c r="BG202" s="120"/>
      <c r="BH202" s="120"/>
      <c r="BI202" s="120"/>
      <c r="BJ202" s="10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row>
    <row r="203" spans="1:98" s="103" customFormat="1" ht="28.9" customHeight="1">
      <c r="A203" s="104"/>
      <c r="B203" s="104"/>
      <c r="C203" s="1022"/>
      <c r="D203" s="1023"/>
      <c r="E203" s="1023"/>
      <c r="F203" s="1024"/>
      <c r="G203" s="1028" t="s">
        <v>176</v>
      </c>
      <c r="H203" s="1029"/>
      <c r="I203" s="1029"/>
      <c r="J203" s="1029"/>
      <c r="K203" s="1029"/>
      <c r="L203" s="1029"/>
      <c r="M203" s="1029"/>
      <c r="N203" s="1029"/>
      <c r="O203" s="1029"/>
      <c r="P203" s="1029"/>
      <c r="Q203" s="1029"/>
      <c r="R203" s="1029"/>
      <c r="S203" s="1029"/>
      <c r="T203" s="1029"/>
      <c r="U203" s="1029"/>
      <c r="V203" s="1029"/>
      <c r="W203" s="1029"/>
      <c r="X203" s="1029"/>
      <c r="Y203" s="1029"/>
      <c r="Z203" s="1029"/>
      <c r="AA203" s="1029"/>
      <c r="AB203" s="1029"/>
      <c r="AC203" s="1029"/>
      <c r="AD203" s="1029"/>
      <c r="AE203" s="1029"/>
      <c r="AF203" s="1029"/>
      <c r="AG203" s="1029"/>
      <c r="AH203" s="1029"/>
      <c r="AI203" s="1029"/>
      <c r="AJ203" s="1029"/>
      <c r="AK203" s="1029"/>
      <c r="AL203" s="1029"/>
      <c r="AM203" s="1029"/>
      <c r="AN203" s="1029"/>
      <c r="AO203" s="1029"/>
      <c r="AP203" s="1029"/>
      <c r="AQ203" s="1029"/>
      <c r="AR203" s="1029"/>
      <c r="AS203" s="1029"/>
      <c r="AT203" s="1029"/>
      <c r="AU203" s="1029"/>
      <c r="AV203" s="1030"/>
      <c r="AW203" s="201"/>
      <c r="AX203" s="201"/>
      <c r="AY203" s="201"/>
      <c r="AZ203" s="201"/>
      <c r="BA203" s="201"/>
      <c r="BB203" s="201"/>
      <c r="BC203" s="201"/>
      <c r="BD203" s="104"/>
      <c r="BE203" s="104"/>
      <c r="BF203" s="104"/>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row>
    <row r="204" spans="1:98" s="103" customFormat="1" ht="6.6" customHeight="1">
      <c r="A204" s="104"/>
      <c r="B204" s="104"/>
      <c r="C204" s="1022"/>
      <c r="D204" s="1023"/>
      <c r="E204" s="1023"/>
      <c r="F204" s="1024"/>
      <c r="G204" s="1031"/>
      <c r="H204" s="1032"/>
      <c r="I204" s="1032"/>
      <c r="J204" s="1032"/>
      <c r="K204" s="1032"/>
      <c r="L204" s="1032"/>
      <c r="M204" s="1032"/>
      <c r="N204" s="1032"/>
      <c r="O204" s="1032"/>
      <c r="P204" s="1032"/>
      <c r="Q204" s="1032"/>
      <c r="R204" s="1032"/>
      <c r="S204" s="1032"/>
      <c r="T204" s="1032"/>
      <c r="U204" s="1032"/>
      <c r="V204" s="1032"/>
      <c r="W204" s="1032"/>
      <c r="X204" s="1032"/>
      <c r="Y204" s="1032"/>
      <c r="Z204" s="1032"/>
      <c r="AA204" s="1032"/>
      <c r="AB204" s="1032"/>
      <c r="AC204" s="1032"/>
      <c r="AD204" s="1032"/>
      <c r="AE204" s="1032"/>
      <c r="AF204" s="1032"/>
      <c r="AG204" s="1032"/>
      <c r="AH204" s="1032"/>
      <c r="AI204" s="1032"/>
      <c r="AJ204" s="1032"/>
      <c r="AK204" s="1032"/>
      <c r="AL204" s="1032"/>
      <c r="AM204" s="1032"/>
      <c r="AN204" s="1032"/>
      <c r="AO204" s="1032"/>
      <c r="AP204" s="1032"/>
      <c r="AQ204" s="1032"/>
      <c r="AR204" s="1032"/>
      <c r="AS204" s="1032"/>
      <c r="AT204" s="1032"/>
      <c r="AU204" s="1032"/>
      <c r="AV204" s="1033"/>
      <c r="AW204" s="201"/>
      <c r="AX204" s="201"/>
      <c r="AY204" s="201"/>
      <c r="AZ204" s="201"/>
      <c r="BA204" s="201"/>
      <c r="BB204" s="201"/>
      <c r="BC204" s="201"/>
      <c r="BD204" s="104"/>
      <c r="BE204" s="104"/>
      <c r="BF204" s="104"/>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row>
    <row r="205" spans="1:98" s="103" customFormat="1" ht="12.6" customHeight="1">
      <c r="A205" s="104"/>
      <c r="B205" s="104"/>
      <c r="C205" s="747" t="s">
        <v>68</v>
      </c>
      <c r="D205" s="749"/>
      <c r="E205" s="1019" t="s">
        <v>235</v>
      </c>
      <c r="F205" s="1020"/>
      <c r="G205" s="1020"/>
      <c r="H205" s="1020"/>
      <c r="I205" s="1020"/>
      <c r="J205" s="1021"/>
      <c r="K205" s="1019" t="s">
        <v>0</v>
      </c>
      <c r="L205" s="1020"/>
      <c r="M205" s="1020"/>
      <c r="N205" s="1020"/>
      <c r="O205" s="1020"/>
      <c r="P205" s="1020"/>
      <c r="Q205" s="1020"/>
      <c r="R205" s="1020"/>
      <c r="S205" s="1021"/>
      <c r="T205" s="1053" t="s">
        <v>332</v>
      </c>
      <c r="U205" s="1054"/>
      <c r="V205" s="1057" t="s">
        <v>236</v>
      </c>
      <c r="W205" s="1057"/>
      <c r="X205" s="1057"/>
      <c r="Y205" s="1057"/>
      <c r="Z205" s="1057"/>
      <c r="AA205" s="1057"/>
      <c r="AB205" s="1057" t="s">
        <v>333</v>
      </c>
      <c r="AC205" s="1057"/>
      <c r="AD205" s="1057"/>
      <c r="AE205" s="1057"/>
      <c r="AF205" s="1057"/>
      <c r="AG205" s="1034" t="s">
        <v>261</v>
      </c>
      <c r="AH205" s="1035"/>
      <c r="AI205" s="1035"/>
      <c r="AJ205" s="1035"/>
      <c r="AK205" s="1035"/>
      <c r="AL205" s="1035"/>
      <c r="AM205" s="1035"/>
      <c r="AN205" s="1035"/>
      <c r="AO205" s="1035"/>
      <c r="AP205" s="1035"/>
      <c r="AQ205" s="1035"/>
      <c r="AR205" s="1035"/>
      <c r="AS205" s="1035"/>
      <c r="AT205" s="1035"/>
      <c r="AU205" s="1035"/>
      <c r="AV205" s="1035"/>
      <c r="AW205" s="197"/>
      <c r="AX205" s="197"/>
      <c r="AY205" s="197"/>
      <c r="AZ205" s="197"/>
      <c r="BA205" s="197"/>
      <c r="BB205" s="197"/>
      <c r="BC205" s="197"/>
      <c r="BD205" s="104"/>
      <c r="BE205" s="104"/>
      <c r="BF205" s="104"/>
      <c r="BG205" s="120"/>
      <c r="BH205" s="12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0"/>
      <c r="CM205" s="120"/>
      <c r="CN205" s="120"/>
      <c r="CO205" s="120"/>
      <c r="CP205" s="120"/>
      <c r="CQ205" s="120"/>
      <c r="CR205" s="120"/>
      <c r="CS205" s="120"/>
      <c r="CT205" s="120"/>
    </row>
    <row r="206" spans="1:98" s="103" customFormat="1" ht="25.15" customHeight="1" thickBot="1">
      <c r="A206" s="104"/>
      <c r="B206" s="104"/>
      <c r="C206" s="1046"/>
      <c r="D206" s="1047"/>
      <c r="E206" s="1050"/>
      <c r="F206" s="1051"/>
      <c r="G206" s="1051"/>
      <c r="H206" s="1051"/>
      <c r="I206" s="1051"/>
      <c r="J206" s="1052"/>
      <c r="K206" s="1050"/>
      <c r="L206" s="1051"/>
      <c r="M206" s="1051"/>
      <c r="N206" s="1051"/>
      <c r="O206" s="1051"/>
      <c r="P206" s="1051"/>
      <c r="Q206" s="1051"/>
      <c r="R206" s="1051"/>
      <c r="S206" s="1052"/>
      <c r="T206" s="1055"/>
      <c r="U206" s="1056"/>
      <c r="V206" s="1058"/>
      <c r="W206" s="1058"/>
      <c r="X206" s="1058"/>
      <c r="Y206" s="1058"/>
      <c r="Z206" s="1058"/>
      <c r="AA206" s="1058"/>
      <c r="AB206" s="1058"/>
      <c r="AC206" s="1058"/>
      <c r="AD206" s="1058"/>
      <c r="AE206" s="1058"/>
      <c r="AF206" s="1058"/>
      <c r="AG206" s="1035"/>
      <c r="AH206" s="1035"/>
      <c r="AI206" s="1035"/>
      <c r="AJ206" s="1035"/>
      <c r="AK206" s="1035"/>
      <c r="AL206" s="1035"/>
      <c r="AM206" s="1035"/>
      <c r="AN206" s="1035"/>
      <c r="AO206" s="1035"/>
      <c r="AP206" s="1035"/>
      <c r="AQ206" s="1035"/>
      <c r="AR206" s="1035"/>
      <c r="AS206" s="1035"/>
      <c r="AT206" s="1035"/>
      <c r="AU206" s="1035"/>
      <c r="AV206" s="1035"/>
      <c r="AW206" s="197"/>
      <c r="AX206" s="197"/>
      <c r="AY206" s="197"/>
      <c r="AZ206" s="197"/>
      <c r="BA206" s="197"/>
      <c r="BB206" s="197"/>
      <c r="BC206" s="197"/>
      <c r="BD206" s="104"/>
      <c r="BE206" s="104"/>
      <c r="BF206" s="104"/>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row>
    <row r="207" spans="1:98" s="103" customFormat="1" ht="21.6" customHeight="1">
      <c r="A207" s="104"/>
      <c r="B207" s="104"/>
      <c r="C207" s="1046"/>
      <c r="D207" s="1047"/>
      <c r="E207" s="1036"/>
      <c r="F207" s="1037"/>
      <c r="G207" s="1037"/>
      <c r="H207" s="1037"/>
      <c r="I207" s="1037"/>
      <c r="J207" s="1038"/>
      <c r="K207" s="1039"/>
      <c r="L207" s="1040"/>
      <c r="M207" s="1040"/>
      <c r="N207" s="1040"/>
      <c r="O207" s="1040"/>
      <c r="P207" s="1040"/>
      <c r="Q207" s="1040"/>
      <c r="R207" s="1040"/>
      <c r="S207" s="1040"/>
      <c r="T207" s="1041"/>
      <c r="U207" s="1042"/>
      <c r="V207" s="1043"/>
      <c r="W207" s="1043"/>
      <c r="X207" s="1043"/>
      <c r="Y207" s="1043"/>
      <c r="Z207" s="1043"/>
      <c r="AA207" s="1043"/>
      <c r="AB207" s="1043"/>
      <c r="AC207" s="1043"/>
      <c r="AD207" s="1043"/>
      <c r="AE207" s="1043"/>
      <c r="AF207" s="1043"/>
      <c r="AG207" s="1044"/>
      <c r="AH207" s="960"/>
      <c r="AI207" s="960"/>
      <c r="AJ207" s="960"/>
      <c r="AK207" s="960"/>
      <c r="AL207" s="960"/>
      <c r="AM207" s="960"/>
      <c r="AN207" s="960"/>
      <c r="AO207" s="150" t="s">
        <v>237</v>
      </c>
      <c r="AP207" s="1045"/>
      <c r="AQ207" s="1045"/>
      <c r="AR207" s="1045"/>
      <c r="AS207" s="1045"/>
      <c r="AT207" s="1045"/>
      <c r="AU207" s="1045"/>
      <c r="AV207" s="151" t="s">
        <v>238</v>
      </c>
      <c r="AW207" s="106" t="str">
        <f>IF(AND(NOT(K207=""),AG207=""),"要確認","")</f>
        <v/>
      </c>
      <c r="AX207" s="202"/>
      <c r="AY207" s="202"/>
      <c r="AZ207" s="202"/>
      <c r="BA207" s="202"/>
      <c r="BB207" s="202"/>
      <c r="BC207" s="202"/>
      <c r="BD207" s="104"/>
      <c r="BE207" s="104"/>
      <c r="BF207" s="104"/>
      <c r="BG207" s="120"/>
      <c r="BH207" s="120"/>
      <c r="BI207" s="120"/>
      <c r="BJ207" s="120"/>
      <c r="BK207" s="120"/>
      <c r="BL207" s="120"/>
      <c r="BM207" s="120"/>
      <c r="BN207" s="120"/>
      <c r="BO207" s="120"/>
      <c r="BP207" s="120"/>
      <c r="BQ207" s="120"/>
      <c r="BR207" s="120"/>
      <c r="BS207" s="120"/>
      <c r="BT207" s="120"/>
      <c r="BU207" s="120"/>
      <c r="BV207" s="152"/>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row>
    <row r="208" spans="1:98" s="103" customFormat="1" ht="21.6" customHeight="1">
      <c r="A208" s="104"/>
      <c r="B208" s="104"/>
      <c r="C208" s="1046"/>
      <c r="D208" s="1047"/>
      <c r="E208" s="1059"/>
      <c r="F208" s="1060"/>
      <c r="G208" s="1060"/>
      <c r="H208" s="1060"/>
      <c r="I208" s="1060"/>
      <c r="J208" s="1061"/>
      <c r="K208" s="1062"/>
      <c r="L208" s="926"/>
      <c r="M208" s="926"/>
      <c r="N208" s="926"/>
      <c r="O208" s="926"/>
      <c r="P208" s="926"/>
      <c r="Q208" s="926"/>
      <c r="R208" s="926"/>
      <c r="S208" s="926"/>
      <c r="T208" s="1063"/>
      <c r="U208" s="1064"/>
      <c r="V208" s="1065"/>
      <c r="W208" s="1066"/>
      <c r="X208" s="1066"/>
      <c r="Y208" s="1066"/>
      <c r="Z208" s="1066"/>
      <c r="AA208" s="1067"/>
      <c r="AB208" s="1065"/>
      <c r="AC208" s="1066"/>
      <c r="AD208" s="1066"/>
      <c r="AE208" s="1066"/>
      <c r="AF208" s="1067"/>
      <c r="AG208" s="1068"/>
      <c r="AH208" s="1069"/>
      <c r="AI208" s="1069"/>
      <c r="AJ208" s="1069"/>
      <c r="AK208" s="1069"/>
      <c r="AL208" s="1069"/>
      <c r="AM208" s="1069"/>
      <c r="AN208" s="1069"/>
      <c r="AO208" s="153" t="s">
        <v>237</v>
      </c>
      <c r="AP208" s="1070"/>
      <c r="AQ208" s="1070"/>
      <c r="AR208" s="1070"/>
      <c r="AS208" s="1070"/>
      <c r="AT208" s="1070"/>
      <c r="AU208" s="1070"/>
      <c r="AV208" s="154" t="s">
        <v>238</v>
      </c>
      <c r="AW208" s="106" t="str">
        <f t="shared" ref="AW208:AW218" si="0">IF(AND(NOT(K208=""),AG208=""),"要確認","")</f>
        <v/>
      </c>
      <c r="AX208" s="202"/>
      <c r="AY208" s="202"/>
      <c r="AZ208" s="202"/>
      <c r="BA208" s="202"/>
      <c r="BB208" s="202"/>
      <c r="BC208" s="202"/>
      <c r="BD208" s="104"/>
      <c r="BE208" s="104"/>
      <c r="BF208" s="104"/>
      <c r="BG208" s="120"/>
      <c r="BH208" s="120"/>
      <c r="BI208" s="120"/>
      <c r="BJ208" s="120"/>
      <c r="BK208" s="120"/>
      <c r="BL208" s="120"/>
      <c r="BM208" s="120"/>
      <c r="BN208" s="120"/>
      <c r="BO208" s="120"/>
      <c r="BP208" s="120"/>
      <c r="BQ208" s="120"/>
      <c r="BR208" s="120"/>
      <c r="BS208" s="120"/>
      <c r="BT208" s="120"/>
      <c r="BU208" s="120"/>
      <c r="BV208" s="152"/>
      <c r="BW208" s="120"/>
      <c r="BX208" s="120"/>
      <c r="BY208" s="120"/>
      <c r="BZ208" s="120"/>
      <c r="CA208" s="120"/>
      <c r="CB208" s="120"/>
      <c r="CC208" s="120"/>
      <c r="CD208" s="120"/>
      <c r="CE208" s="120"/>
      <c r="CF208" s="120"/>
      <c r="CG208" s="120"/>
      <c r="CH208" s="120"/>
      <c r="CI208" s="120"/>
      <c r="CJ208" s="120"/>
      <c r="CK208" s="120"/>
      <c r="CL208" s="120"/>
      <c r="CM208" s="120"/>
      <c r="CN208" s="120"/>
      <c r="CO208" s="120"/>
      <c r="CP208" s="120"/>
      <c r="CQ208" s="120"/>
      <c r="CR208" s="120"/>
      <c r="CS208" s="120"/>
      <c r="CT208" s="120"/>
    </row>
    <row r="209" spans="1:98" s="103" customFormat="1" ht="21.6" customHeight="1">
      <c r="A209" s="104"/>
      <c r="B209" s="104"/>
      <c r="C209" s="1046"/>
      <c r="D209" s="1047"/>
      <c r="E209" s="1059"/>
      <c r="F209" s="1060"/>
      <c r="G209" s="1060"/>
      <c r="H209" s="1060"/>
      <c r="I209" s="1060"/>
      <c r="J209" s="1061"/>
      <c r="K209" s="1062"/>
      <c r="L209" s="926"/>
      <c r="M209" s="926"/>
      <c r="N209" s="926"/>
      <c r="O209" s="926"/>
      <c r="P209" s="926"/>
      <c r="Q209" s="926"/>
      <c r="R209" s="926"/>
      <c r="S209" s="926"/>
      <c r="T209" s="1063"/>
      <c r="U209" s="1064"/>
      <c r="V209" s="1065"/>
      <c r="W209" s="1066"/>
      <c r="X209" s="1066"/>
      <c r="Y209" s="1066"/>
      <c r="Z209" s="1066"/>
      <c r="AA209" s="1067"/>
      <c r="AB209" s="1065"/>
      <c r="AC209" s="1066"/>
      <c r="AD209" s="1066"/>
      <c r="AE209" s="1066"/>
      <c r="AF209" s="1067"/>
      <c r="AG209" s="1068"/>
      <c r="AH209" s="1069"/>
      <c r="AI209" s="1069"/>
      <c r="AJ209" s="1069"/>
      <c r="AK209" s="1069"/>
      <c r="AL209" s="1069"/>
      <c r="AM209" s="1069"/>
      <c r="AN209" s="1069"/>
      <c r="AO209" s="153" t="s">
        <v>237</v>
      </c>
      <c r="AP209" s="1070"/>
      <c r="AQ209" s="1070"/>
      <c r="AR209" s="1070"/>
      <c r="AS209" s="1070"/>
      <c r="AT209" s="1070"/>
      <c r="AU209" s="1070"/>
      <c r="AV209" s="154" t="s">
        <v>238</v>
      </c>
      <c r="AW209" s="106" t="str">
        <f t="shared" si="0"/>
        <v/>
      </c>
      <c r="AX209" s="202"/>
      <c r="AY209" s="202"/>
      <c r="AZ209" s="202"/>
      <c r="BA209" s="202"/>
      <c r="BB209" s="202"/>
      <c r="BC209" s="202"/>
      <c r="BD209" s="104"/>
      <c r="BE209" s="104"/>
      <c r="BF209" s="104"/>
      <c r="BG209" s="120"/>
      <c r="BH209" s="120"/>
      <c r="BI209" s="120"/>
      <c r="BJ209" s="120"/>
      <c r="BK209" s="120"/>
      <c r="BL209" s="120"/>
      <c r="BM209" s="120"/>
      <c r="BN209" s="120"/>
      <c r="BO209" s="120"/>
      <c r="BP209" s="120"/>
      <c r="BQ209" s="120"/>
      <c r="BR209" s="120"/>
      <c r="BS209" s="120"/>
      <c r="BT209" s="120"/>
      <c r="BU209" s="120"/>
      <c r="BV209" s="152"/>
      <c r="BW209" s="120"/>
      <c r="BX209" s="120"/>
      <c r="BY209" s="120"/>
      <c r="BZ209" s="120"/>
      <c r="CA209" s="120"/>
      <c r="CB209" s="120"/>
      <c r="CC209" s="120"/>
      <c r="CD209" s="120"/>
      <c r="CE209" s="120"/>
      <c r="CF209" s="120"/>
      <c r="CG209" s="120"/>
      <c r="CH209" s="120"/>
      <c r="CI209" s="120"/>
      <c r="CJ209" s="120"/>
      <c r="CK209" s="120"/>
      <c r="CL209" s="120"/>
      <c r="CM209" s="120"/>
      <c r="CN209" s="120"/>
      <c r="CO209" s="120"/>
      <c r="CP209" s="120"/>
      <c r="CQ209" s="120"/>
      <c r="CR209" s="120"/>
      <c r="CS209" s="120"/>
      <c r="CT209" s="120"/>
    </row>
    <row r="210" spans="1:98" s="103" customFormat="1" ht="21.6" customHeight="1">
      <c r="A210" s="104"/>
      <c r="B210" s="104"/>
      <c r="C210" s="1046"/>
      <c r="D210" s="1047"/>
      <c r="E210" s="1059"/>
      <c r="F210" s="1060"/>
      <c r="G210" s="1060"/>
      <c r="H210" s="1060"/>
      <c r="I210" s="1060"/>
      <c r="J210" s="1061"/>
      <c r="K210" s="1062"/>
      <c r="L210" s="926"/>
      <c r="M210" s="926"/>
      <c r="N210" s="926"/>
      <c r="O210" s="926"/>
      <c r="P210" s="926"/>
      <c r="Q210" s="926"/>
      <c r="R210" s="926"/>
      <c r="S210" s="926"/>
      <c r="T210" s="1063"/>
      <c r="U210" s="1064"/>
      <c r="V210" s="1065"/>
      <c r="W210" s="1066"/>
      <c r="X210" s="1066"/>
      <c r="Y210" s="1066"/>
      <c r="Z210" s="1066"/>
      <c r="AA210" s="1067"/>
      <c r="AB210" s="1065"/>
      <c r="AC210" s="1066"/>
      <c r="AD210" s="1066"/>
      <c r="AE210" s="1066"/>
      <c r="AF210" s="1067"/>
      <c r="AG210" s="1068"/>
      <c r="AH210" s="1069"/>
      <c r="AI210" s="1069"/>
      <c r="AJ210" s="1069"/>
      <c r="AK210" s="1069"/>
      <c r="AL210" s="1069"/>
      <c r="AM210" s="1069"/>
      <c r="AN210" s="1069"/>
      <c r="AO210" s="153" t="s">
        <v>237</v>
      </c>
      <c r="AP210" s="1070"/>
      <c r="AQ210" s="1070"/>
      <c r="AR210" s="1070"/>
      <c r="AS210" s="1070"/>
      <c r="AT210" s="1070"/>
      <c r="AU210" s="1070"/>
      <c r="AV210" s="154" t="s">
        <v>238</v>
      </c>
      <c r="AW210" s="106" t="str">
        <f t="shared" si="0"/>
        <v/>
      </c>
      <c r="AX210" s="202"/>
      <c r="AY210" s="202"/>
      <c r="AZ210" s="202"/>
      <c r="BA210" s="202"/>
      <c r="BB210" s="202"/>
      <c r="BC210" s="202"/>
      <c r="BD210" s="104"/>
      <c r="BE210" s="104"/>
      <c r="BF210" s="104"/>
      <c r="BG210" s="120"/>
      <c r="BH210" s="120"/>
      <c r="BI210" s="120"/>
      <c r="BJ210" s="120"/>
      <c r="BK210" s="120"/>
      <c r="BL210" s="120"/>
      <c r="BM210" s="120"/>
      <c r="BN210" s="120"/>
      <c r="BO210" s="120"/>
      <c r="BP210" s="120"/>
      <c r="BQ210" s="120"/>
      <c r="BR210" s="120"/>
      <c r="BS210" s="120"/>
      <c r="BT210" s="120"/>
      <c r="BU210" s="120"/>
      <c r="BV210" s="152"/>
      <c r="BW210" s="120"/>
      <c r="BX210" s="120"/>
      <c r="BY210" s="120"/>
      <c r="BZ210" s="120"/>
      <c r="CA210" s="120"/>
      <c r="CB210" s="120"/>
      <c r="CC210" s="120"/>
      <c r="CD210" s="120"/>
      <c r="CE210" s="120"/>
      <c r="CF210" s="120"/>
      <c r="CG210" s="120"/>
      <c r="CH210" s="120"/>
      <c r="CI210" s="120"/>
      <c r="CJ210" s="120"/>
      <c r="CK210" s="120"/>
      <c r="CL210" s="120"/>
      <c r="CM210" s="120"/>
      <c r="CN210" s="120"/>
      <c r="CO210" s="120"/>
      <c r="CP210" s="120"/>
      <c r="CQ210" s="120"/>
      <c r="CR210" s="120"/>
      <c r="CS210" s="120"/>
      <c r="CT210" s="120"/>
    </row>
    <row r="211" spans="1:98" s="103" customFormat="1" ht="21.6" customHeight="1">
      <c r="A211" s="104"/>
      <c r="B211" s="104"/>
      <c r="C211" s="1046"/>
      <c r="D211" s="1047"/>
      <c r="E211" s="1059"/>
      <c r="F211" s="1060"/>
      <c r="G211" s="1060"/>
      <c r="H211" s="1060"/>
      <c r="I211" s="1060"/>
      <c r="J211" s="1061"/>
      <c r="K211" s="1062"/>
      <c r="L211" s="926"/>
      <c r="M211" s="926"/>
      <c r="N211" s="926"/>
      <c r="O211" s="926"/>
      <c r="P211" s="926"/>
      <c r="Q211" s="926"/>
      <c r="R211" s="926"/>
      <c r="S211" s="926"/>
      <c r="T211" s="1063"/>
      <c r="U211" s="1064"/>
      <c r="V211" s="1065"/>
      <c r="W211" s="1066"/>
      <c r="X211" s="1066"/>
      <c r="Y211" s="1066"/>
      <c r="Z211" s="1066"/>
      <c r="AA211" s="1067"/>
      <c r="AB211" s="1065"/>
      <c r="AC211" s="1066"/>
      <c r="AD211" s="1066"/>
      <c r="AE211" s="1066"/>
      <c r="AF211" s="1067"/>
      <c r="AG211" s="1068"/>
      <c r="AH211" s="1069"/>
      <c r="AI211" s="1069"/>
      <c r="AJ211" s="1069"/>
      <c r="AK211" s="1069"/>
      <c r="AL211" s="1069"/>
      <c r="AM211" s="1069"/>
      <c r="AN211" s="1069"/>
      <c r="AO211" s="153" t="s">
        <v>237</v>
      </c>
      <c r="AP211" s="1070"/>
      <c r="AQ211" s="1070"/>
      <c r="AR211" s="1070"/>
      <c r="AS211" s="1070"/>
      <c r="AT211" s="1070"/>
      <c r="AU211" s="1070"/>
      <c r="AV211" s="154" t="s">
        <v>238</v>
      </c>
      <c r="AW211" s="106" t="str">
        <f t="shared" si="0"/>
        <v/>
      </c>
      <c r="AX211" s="202"/>
      <c r="AY211" s="202"/>
      <c r="AZ211" s="202"/>
      <c r="BA211" s="202"/>
      <c r="BB211" s="202"/>
      <c r="BC211" s="202"/>
      <c r="BD211" s="104"/>
      <c r="BE211" s="104"/>
      <c r="BF211" s="104"/>
      <c r="BG211" s="120"/>
      <c r="BH211" s="120"/>
      <c r="BI211" s="120"/>
      <c r="BJ211" s="120"/>
      <c r="BK211" s="120"/>
      <c r="BL211" s="120"/>
      <c r="BM211" s="120"/>
      <c r="BN211" s="120"/>
      <c r="BO211" s="120"/>
      <c r="BP211" s="120"/>
      <c r="BQ211" s="120"/>
      <c r="BR211" s="120"/>
      <c r="BS211" s="120"/>
      <c r="BT211" s="120"/>
      <c r="BU211" s="120"/>
      <c r="BV211" s="152"/>
      <c r="BW211" s="120"/>
      <c r="BX211" s="120"/>
      <c r="BY211" s="120"/>
      <c r="BZ211" s="120"/>
      <c r="CA211" s="120"/>
      <c r="CB211" s="120"/>
      <c r="CC211" s="120"/>
      <c r="CD211" s="120"/>
      <c r="CE211" s="120"/>
      <c r="CF211" s="120"/>
      <c r="CG211" s="120"/>
      <c r="CH211" s="120"/>
      <c r="CI211" s="120"/>
      <c r="CJ211" s="120"/>
      <c r="CK211" s="120"/>
      <c r="CL211" s="120"/>
      <c r="CM211" s="120"/>
      <c r="CN211" s="120"/>
      <c r="CO211" s="120"/>
      <c r="CP211" s="120"/>
      <c r="CQ211" s="120"/>
      <c r="CR211" s="120"/>
      <c r="CS211" s="120"/>
      <c r="CT211" s="120"/>
    </row>
    <row r="212" spans="1:98" s="103" customFormat="1" ht="21.6" customHeight="1">
      <c r="A212" s="104"/>
      <c r="B212" s="104"/>
      <c r="C212" s="1046"/>
      <c r="D212" s="1047"/>
      <c r="E212" s="1059"/>
      <c r="F212" s="1060"/>
      <c r="G212" s="1060"/>
      <c r="H212" s="1060"/>
      <c r="I212" s="1060"/>
      <c r="J212" s="1061"/>
      <c r="K212" s="1062"/>
      <c r="L212" s="926"/>
      <c r="M212" s="926"/>
      <c r="N212" s="926"/>
      <c r="O212" s="926"/>
      <c r="P212" s="926"/>
      <c r="Q212" s="926"/>
      <c r="R212" s="926"/>
      <c r="S212" s="926"/>
      <c r="T212" s="1063"/>
      <c r="U212" s="1064"/>
      <c r="V212" s="1071"/>
      <c r="W212" s="1071"/>
      <c r="X212" s="1071"/>
      <c r="Y212" s="1071"/>
      <c r="Z212" s="1071"/>
      <c r="AA212" s="1071"/>
      <c r="AB212" s="1071"/>
      <c r="AC212" s="1071"/>
      <c r="AD212" s="1071"/>
      <c r="AE212" s="1071"/>
      <c r="AF212" s="1071"/>
      <c r="AG212" s="1068"/>
      <c r="AH212" s="1069"/>
      <c r="AI212" s="1069"/>
      <c r="AJ212" s="1069"/>
      <c r="AK212" s="1069"/>
      <c r="AL212" s="1069"/>
      <c r="AM212" s="1069"/>
      <c r="AN212" s="1069"/>
      <c r="AO212" s="153" t="s">
        <v>237</v>
      </c>
      <c r="AP212" s="1070"/>
      <c r="AQ212" s="1070"/>
      <c r="AR212" s="1070"/>
      <c r="AS212" s="1070"/>
      <c r="AT212" s="1070"/>
      <c r="AU212" s="1070"/>
      <c r="AV212" s="154" t="s">
        <v>238</v>
      </c>
      <c r="AW212" s="106" t="str">
        <f t="shared" si="0"/>
        <v/>
      </c>
      <c r="AX212" s="202"/>
      <c r="AY212" s="202"/>
      <c r="AZ212" s="202"/>
      <c r="BA212" s="202"/>
      <c r="BB212" s="202"/>
      <c r="BC212" s="202"/>
      <c r="BD212" s="104"/>
      <c r="BE212" s="104"/>
      <c r="BF212" s="104"/>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0"/>
      <c r="CM212" s="120"/>
      <c r="CN212" s="120"/>
      <c r="CO212" s="120"/>
      <c r="CP212" s="120"/>
      <c r="CQ212" s="120"/>
      <c r="CR212" s="120"/>
      <c r="CS212" s="120"/>
      <c r="CT212" s="120"/>
    </row>
    <row r="213" spans="1:98" s="103" customFormat="1" ht="21.6" customHeight="1">
      <c r="A213" s="104"/>
      <c r="B213" s="104"/>
      <c r="C213" s="1046"/>
      <c r="D213" s="1047"/>
      <c r="E213" s="1059"/>
      <c r="F213" s="1060"/>
      <c r="G213" s="1060"/>
      <c r="H213" s="1060"/>
      <c r="I213" s="1060"/>
      <c r="J213" s="1061"/>
      <c r="K213" s="1062"/>
      <c r="L213" s="926"/>
      <c r="M213" s="926"/>
      <c r="N213" s="926"/>
      <c r="O213" s="926"/>
      <c r="P213" s="926"/>
      <c r="Q213" s="926"/>
      <c r="R213" s="926"/>
      <c r="S213" s="926"/>
      <c r="T213" s="1063"/>
      <c r="U213" s="1064"/>
      <c r="V213" s="1071"/>
      <c r="W213" s="1071"/>
      <c r="X213" s="1071"/>
      <c r="Y213" s="1071"/>
      <c r="Z213" s="1071"/>
      <c r="AA213" s="1071"/>
      <c r="AB213" s="1071"/>
      <c r="AC213" s="1071"/>
      <c r="AD213" s="1071"/>
      <c r="AE213" s="1071"/>
      <c r="AF213" s="1071"/>
      <c r="AG213" s="1068"/>
      <c r="AH213" s="1069"/>
      <c r="AI213" s="1069"/>
      <c r="AJ213" s="1069"/>
      <c r="AK213" s="1069"/>
      <c r="AL213" s="1069"/>
      <c r="AM213" s="1069"/>
      <c r="AN213" s="1069"/>
      <c r="AO213" s="153" t="s">
        <v>237</v>
      </c>
      <c r="AP213" s="1070"/>
      <c r="AQ213" s="1070"/>
      <c r="AR213" s="1070"/>
      <c r="AS213" s="1070"/>
      <c r="AT213" s="1070"/>
      <c r="AU213" s="1070"/>
      <c r="AV213" s="154" t="s">
        <v>238</v>
      </c>
      <c r="AW213" s="106" t="str">
        <f t="shared" si="0"/>
        <v/>
      </c>
      <c r="AX213" s="202"/>
      <c r="AY213" s="202"/>
      <c r="AZ213" s="202"/>
      <c r="BA213" s="202"/>
      <c r="BB213" s="202"/>
      <c r="BC213" s="202"/>
      <c r="BD213" s="104"/>
      <c r="BE213" s="104"/>
      <c r="BF213" s="104"/>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row>
    <row r="214" spans="1:98" s="103" customFormat="1" ht="21.6" customHeight="1">
      <c r="A214" s="104"/>
      <c r="B214" s="104"/>
      <c r="C214" s="1046"/>
      <c r="D214" s="1047"/>
      <c r="E214" s="1059"/>
      <c r="F214" s="1060"/>
      <c r="G214" s="1060"/>
      <c r="H214" s="1060"/>
      <c r="I214" s="1060"/>
      <c r="J214" s="1061"/>
      <c r="K214" s="1062"/>
      <c r="L214" s="926"/>
      <c r="M214" s="926"/>
      <c r="N214" s="926"/>
      <c r="O214" s="926"/>
      <c r="P214" s="926"/>
      <c r="Q214" s="926"/>
      <c r="R214" s="926"/>
      <c r="S214" s="926"/>
      <c r="T214" s="1063"/>
      <c r="U214" s="1064"/>
      <c r="V214" s="1071"/>
      <c r="W214" s="1071"/>
      <c r="X214" s="1071"/>
      <c r="Y214" s="1071"/>
      <c r="Z214" s="1071"/>
      <c r="AA214" s="1071"/>
      <c r="AB214" s="1071"/>
      <c r="AC214" s="1071"/>
      <c r="AD214" s="1071"/>
      <c r="AE214" s="1071"/>
      <c r="AF214" s="1071"/>
      <c r="AG214" s="1068"/>
      <c r="AH214" s="1069"/>
      <c r="AI214" s="1069"/>
      <c r="AJ214" s="1069"/>
      <c r="AK214" s="1069"/>
      <c r="AL214" s="1069"/>
      <c r="AM214" s="1069"/>
      <c r="AN214" s="1069"/>
      <c r="AO214" s="153" t="s">
        <v>237</v>
      </c>
      <c r="AP214" s="1070"/>
      <c r="AQ214" s="1070"/>
      <c r="AR214" s="1070"/>
      <c r="AS214" s="1070"/>
      <c r="AT214" s="1070"/>
      <c r="AU214" s="1070"/>
      <c r="AV214" s="154" t="s">
        <v>238</v>
      </c>
      <c r="AW214" s="106" t="str">
        <f t="shared" si="0"/>
        <v/>
      </c>
      <c r="AX214" s="202"/>
      <c r="AY214" s="202"/>
      <c r="AZ214" s="202"/>
      <c r="BA214" s="202"/>
      <c r="BB214" s="202"/>
      <c r="BC214" s="202"/>
      <c r="BD214" s="104"/>
      <c r="BE214" s="104"/>
      <c r="BF214" s="104"/>
      <c r="BG214" s="120"/>
      <c r="BH214" s="120"/>
      <c r="BI214" s="120"/>
      <c r="BJ214" s="120"/>
      <c r="BK214" s="120"/>
      <c r="BL214" s="120"/>
      <c r="BM214" s="120"/>
      <c r="BN214" s="120"/>
      <c r="BO214" s="120"/>
      <c r="BP214" s="120"/>
      <c r="BQ214" s="120"/>
      <c r="BR214" s="120"/>
      <c r="BS214" s="120"/>
      <c r="BT214" s="120"/>
      <c r="BU214" s="155"/>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row>
    <row r="215" spans="1:98" s="103" customFormat="1" ht="21.6" customHeight="1">
      <c r="A215" s="104"/>
      <c r="B215" s="104"/>
      <c r="C215" s="1046"/>
      <c r="D215" s="1047"/>
      <c r="E215" s="1059"/>
      <c r="F215" s="1060"/>
      <c r="G215" s="1060"/>
      <c r="H215" s="1060"/>
      <c r="I215" s="1060"/>
      <c r="J215" s="1061"/>
      <c r="K215" s="1062"/>
      <c r="L215" s="926"/>
      <c r="M215" s="926"/>
      <c r="N215" s="926"/>
      <c r="O215" s="926"/>
      <c r="P215" s="926"/>
      <c r="Q215" s="926"/>
      <c r="R215" s="926"/>
      <c r="S215" s="926"/>
      <c r="T215" s="1063"/>
      <c r="U215" s="1064"/>
      <c r="V215" s="1071"/>
      <c r="W215" s="1071"/>
      <c r="X215" s="1071"/>
      <c r="Y215" s="1071"/>
      <c r="Z215" s="1071"/>
      <c r="AA215" s="1071"/>
      <c r="AB215" s="1071"/>
      <c r="AC215" s="1071"/>
      <c r="AD215" s="1071"/>
      <c r="AE215" s="1071"/>
      <c r="AF215" s="1071"/>
      <c r="AG215" s="1068"/>
      <c r="AH215" s="1069"/>
      <c r="AI215" s="1069"/>
      <c r="AJ215" s="1069"/>
      <c r="AK215" s="1069"/>
      <c r="AL215" s="1069"/>
      <c r="AM215" s="1069"/>
      <c r="AN215" s="1069"/>
      <c r="AO215" s="153" t="s">
        <v>237</v>
      </c>
      <c r="AP215" s="1070"/>
      <c r="AQ215" s="1070"/>
      <c r="AR215" s="1070"/>
      <c r="AS215" s="1070"/>
      <c r="AT215" s="1070"/>
      <c r="AU215" s="1070"/>
      <c r="AV215" s="154" t="s">
        <v>238</v>
      </c>
      <c r="AW215" s="106" t="str">
        <f t="shared" si="0"/>
        <v/>
      </c>
      <c r="AX215" s="202"/>
      <c r="AY215" s="202"/>
      <c r="AZ215" s="202"/>
      <c r="BA215" s="202"/>
      <c r="BB215" s="202"/>
      <c r="BC215" s="202"/>
      <c r="BD215" s="104"/>
      <c r="BE215" s="104"/>
      <c r="BF215" s="104"/>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120"/>
      <c r="CP215" s="120"/>
      <c r="CQ215" s="120"/>
      <c r="CR215" s="120"/>
      <c r="CS215" s="120"/>
      <c r="CT215" s="120"/>
    </row>
    <row r="216" spans="1:98" s="103" customFormat="1" ht="21.6" customHeight="1">
      <c r="A216" s="104"/>
      <c r="B216" s="104"/>
      <c r="C216" s="1046"/>
      <c r="D216" s="1047"/>
      <c r="E216" s="1059"/>
      <c r="F216" s="1060"/>
      <c r="G216" s="1060"/>
      <c r="H216" s="1060"/>
      <c r="I216" s="1060"/>
      <c r="J216" s="1061"/>
      <c r="K216" s="1062"/>
      <c r="L216" s="926"/>
      <c r="M216" s="926"/>
      <c r="N216" s="926"/>
      <c r="O216" s="926"/>
      <c r="P216" s="926"/>
      <c r="Q216" s="926"/>
      <c r="R216" s="926"/>
      <c r="S216" s="926"/>
      <c r="T216" s="1063"/>
      <c r="U216" s="1064"/>
      <c r="V216" s="1071"/>
      <c r="W216" s="1071"/>
      <c r="X216" s="1071"/>
      <c r="Y216" s="1071"/>
      <c r="Z216" s="1071"/>
      <c r="AA216" s="1071"/>
      <c r="AB216" s="1071"/>
      <c r="AC216" s="1071"/>
      <c r="AD216" s="1071"/>
      <c r="AE216" s="1071"/>
      <c r="AF216" s="1071"/>
      <c r="AG216" s="1068"/>
      <c r="AH216" s="1069"/>
      <c r="AI216" s="1069"/>
      <c r="AJ216" s="1069"/>
      <c r="AK216" s="1069"/>
      <c r="AL216" s="1069"/>
      <c r="AM216" s="1069"/>
      <c r="AN216" s="1069"/>
      <c r="AO216" s="153" t="s">
        <v>237</v>
      </c>
      <c r="AP216" s="1070"/>
      <c r="AQ216" s="1070"/>
      <c r="AR216" s="1070"/>
      <c r="AS216" s="1070"/>
      <c r="AT216" s="1070"/>
      <c r="AU216" s="1070"/>
      <c r="AV216" s="154" t="s">
        <v>238</v>
      </c>
      <c r="AW216" s="106" t="str">
        <f t="shared" si="0"/>
        <v/>
      </c>
      <c r="AX216" s="202"/>
      <c r="AY216" s="202"/>
      <c r="AZ216" s="202"/>
      <c r="BA216" s="202"/>
      <c r="BB216" s="202"/>
      <c r="BC216" s="202"/>
      <c r="BD216" s="104"/>
      <c r="BE216" s="104"/>
      <c r="BF216" s="104"/>
      <c r="BG216" s="120"/>
      <c r="BH216" s="12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120"/>
      <c r="CP216" s="120"/>
      <c r="CQ216" s="120"/>
      <c r="CR216" s="120"/>
      <c r="CS216" s="120"/>
      <c r="CT216" s="120"/>
    </row>
    <row r="217" spans="1:98" s="103" customFormat="1" ht="21.6" customHeight="1">
      <c r="A217" s="104"/>
      <c r="B217" s="104"/>
      <c r="C217" s="1046"/>
      <c r="D217" s="1047"/>
      <c r="E217" s="1072" t="s">
        <v>239</v>
      </c>
      <c r="F217" s="1073"/>
      <c r="G217" s="1073"/>
      <c r="H217" s="1073"/>
      <c r="I217" s="1073"/>
      <c r="J217" s="1074"/>
      <c r="K217" s="1062"/>
      <c r="L217" s="926"/>
      <c r="M217" s="926"/>
      <c r="N217" s="926"/>
      <c r="O217" s="926"/>
      <c r="P217" s="926"/>
      <c r="Q217" s="926"/>
      <c r="R217" s="926"/>
      <c r="S217" s="926"/>
      <c r="T217" s="1063"/>
      <c r="U217" s="1064"/>
      <c r="V217" s="1071"/>
      <c r="W217" s="1071"/>
      <c r="X217" s="1071"/>
      <c r="Y217" s="1071"/>
      <c r="Z217" s="1071"/>
      <c r="AA217" s="1071"/>
      <c r="AB217" s="1071"/>
      <c r="AC217" s="1071"/>
      <c r="AD217" s="1071"/>
      <c r="AE217" s="1071"/>
      <c r="AF217" s="1071"/>
      <c r="AG217" s="1068"/>
      <c r="AH217" s="1069"/>
      <c r="AI217" s="1069"/>
      <c r="AJ217" s="1069"/>
      <c r="AK217" s="1069"/>
      <c r="AL217" s="1069"/>
      <c r="AM217" s="1069"/>
      <c r="AN217" s="1069"/>
      <c r="AO217" s="153" t="s">
        <v>237</v>
      </c>
      <c r="AP217" s="1070"/>
      <c r="AQ217" s="1070"/>
      <c r="AR217" s="1070"/>
      <c r="AS217" s="1070"/>
      <c r="AT217" s="1070"/>
      <c r="AU217" s="1070"/>
      <c r="AV217" s="154" t="s">
        <v>238</v>
      </c>
      <c r="AW217" s="106" t="str">
        <f t="shared" si="0"/>
        <v/>
      </c>
      <c r="AX217" s="106" t="str">
        <f>IF(AND(K217="",K218=""),"要確認","")</f>
        <v>要確認</v>
      </c>
      <c r="AY217" s="226">
        <f>COUNTIF(K217:AU218,"&lt;&gt;")</f>
        <v>2</v>
      </c>
      <c r="AZ217" s="202"/>
      <c r="BA217" s="202"/>
      <c r="BB217" s="202"/>
      <c r="BC217" s="202"/>
      <c r="BD217" s="104"/>
      <c r="BE217" s="104"/>
      <c r="BF217" s="104"/>
      <c r="BG217" s="120"/>
      <c r="BH217" s="12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0"/>
      <c r="CM217" s="120"/>
      <c r="CN217" s="120"/>
      <c r="CO217" s="120"/>
      <c r="CP217" s="120"/>
      <c r="CQ217" s="120"/>
      <c r="CR217" s="120"/>
      <c r="CS217" s="120"/>
      <c r="CT217" s="120"/>
    </row>
    <row r="218" spans="1:98" s="103" customFormat="1" ht="21.6" customHeight="1" thickBot="1">
      <c r="A218" s="104"/>
      <c r="B218" s="104"/>
      <c r="C218" s="1048"/>
      <c r="D218" s="1049"/>
      <c r="E218" s="1079" t="s">
        <v>239</v>
      </c>
      <c r="F218" s="1080"/>
      <c r="G218" s="1080"/>
      <c r="H218" s="1080"/>
      <c r="I218" s="1080"/>
      <c r="J218" s="1081"/>
      <c r="K218" s="1082"/>
      <c r="L218" s="938"/>
      <c r="M218" s="938"/>
      <c r="N218" s="938"/>
      <c r="O218" s="938"/>
      <c r="P218" s="938"/>
      <c r="Q218" s="938"/>
      <c r="R218" s="938"/>
      <c r="S218" s="938"/>
      <c r="T218" s="1083"/>
      <c r="U218" s="1084"/>
      <c r="V218" s="1085"/>
      <c r="W218" s="1085"/>
      <c r="X218" s="1085"/>
      <c r="Y218" s="1085"/>
      <c r="Z218" s="1085"/>
      <c r="AA218" s="1085"/>
      <c r="AB218" s="1085"/>
      <c r="AC218" s="1085"/>
      <c r="AD218" s="1085"/>
      <c r="AE218" s="1085"/>
      <c r="AF218" s="1085"/>
      <c r="AG218" s="1086"/>
      <c r="AH218" s="1087"/>
      <c r="AI218" s="1087"/>
      <c r="AJ218" s="1087"/>
      <c r="AK218" s="1087"/>
      <c r="AL218" s="1087"/>
      <c r="AM218" s="1087"/>
      <c r="AN218" s="1087"/>
      <c r="AO218" s="156" t="s">
        <v>237</v>
      </c>
      <c r="AP218" s="1075"/>
      <c r="AQ218" s="1075"/>
      <c r="AR218" s="1075"/>
      <c r="AS218" s="1075"/>
      <c r="AT218" s="1075"/>
      <c r="AU218" s="1075"/>
      <c r="AV218" s="157" t="s">
        <v>238</v>
      </c>
      <c r="AW218" s="106" t="str">
        <f t="shared" si="0"/>
        <v/>
      </c>
      <c r="AX218" s="202"/>
      <c r="AY218" s="226">
        <f>IF(AY217=2,1,0)</f>
        <v>1</v>
      </c>
      <c r="AZ218" s="202"/>
      <c r="BA218" s="202"/>
      <c r="BB218" s="202"/>
      <c r="BC218" s="202"/>
      <c r="BD218" s="104"/>
      <c r="BE218" s="104"/>
      <c r="BF218" s="104"/>
      <c r="BG218" s="120"/>
      <c r="BH218" s="12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0"/>
      <c r="CM218" s="120"/>
      <c r="CN218" s="120"/>
      <c r="CO218" s="120"/>
      <c r="CP218" s="120"/>
      <c r="CQ218" s="120"/>
      <c r="CR218" s="120"/>
      <c r="CS218" s="120"/>
      <c r="CT218" s="120"/>
    </row>
    <row r="219" spans="1:98" s="103" customFormat="1" ht="21.6" customHeight="1" thickBot="1">
      <c r="A219" s="104"/>
      <c r="B219" s="104"/>
      <c r="C219" s="947" t="s">
        <v>351</v>
      </c>
      <c r="D219" s="948"/>
      <c r="E219" s="948"/>
      <c r="F219" s="948"/>
      <c r="G219" s="948"/>
      <c r="H219" s="948"/>
      <c r="I219" s="948"/>
      <c r="J219" s="948"/>
      <c r="K219" s="948"/>
      <c r="L219" s="948"/>
      <c r="M219" s="948"/>
      <c r="N219" s="948"/>
      <c r="O219" s="948"/>
      <c r="P219" s="948"/>
      <c r="Q219" s="948"/>
      <c r="R219" s="948"/>
      <c r="S219" s="948"/>
      <c r="T219" s="1076"/>
      <c r="U219" s="1076"/>
      <c r="V219" s="948"/>
      <c r="W219" s="948"/>
      <c r="X219" s="949"/>
      <c r="Y219" s="950" t="s">
        <v>352</v>
      </c>
      <c r="Z219" s="951"/>
      <c r="AA219" s="951"/>
      <c r="AB219" s="951"/>
      <c r="AC219" s="951"/>
      <c r="AD219" s="1077" t="s">
        <v>255</v>
      </c>
      <c r="AE219" s="1077"/>
      <c r="AF219" s="1077"/>
      <c r="AG219" s="1078"/>
      <c r="AH219" s="868"/>
      <c r="AI219" s="869"/>
      <c r="AJ219" s="870"/>
      <c r="AK219" s="871" t="s">
        <v>26</v>
      </c>
      <c r="AL219" s="872"/>
      <c r="AM219" s="872"/>
      <c r="AN219" s="873"/>
      <c r="AO219" s="868"/>
      <c r="AP219" s="869"/>
      <c r="AQ219" s="870"/>
      <c r="AR219" s="863" t="s">
        <v>16</v>
      </c>
      <c r="AS219" s="896"/>
      <c r="AT219" s="896"/>
      <c r="AU219" s="896"/>
      <c r="AV219" s="896"/>
      <c r="AW219" s="101" t="str">
        <f>IF(AND(AH219="〇",AO219="〇"),"要確認","")</f>
        <v/>
      </c>
      <c r="AX219" s="202"/>
      <c r="AY219" s="202"/>
      <c r="AZ219" s="202"/>
      <c r="BA219" s="202"/>
      <c r="BB219" s="202"/>
      <c r="BC219" s="202"/>
      <c r="BD219" s="104"/>
      <c r="BE219" s="104"/>
      <c r="BF219" s="104"/>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row>
    <row r="220" spans="1:98" s="103" customFormat="1" ht="24.6" customHeight="1">
      <c r="A220" s="104"/>
      <c r="B220" s="104"/>
      <c r="C220" s="145" t="s">
        <v>406</v>
      </c>
      <c r="D220" s="158"/>
      <c r="E220" s="158"/>
      <c r="F220" s="158"/>
      <c r="G220" s="158"/>
      <c r="H220" s="158"/>
      <c r="I220" s="158"/>
      <c r="J220" s="158"/>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59"/>
      <c r="AZ220" s="104"/>
      <c r="BA220" s="104"/>
      <c r="BB220" s="104"/>
      <c r="BC220" s="104"/>
      <c r="BD220" s="104"/>
      <c r="BE220" s="104"/>
      <c r="BF220" s="104"/>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row>
    <row r="221" spans="1:98" s="103" customFormat="1" ht="39" customHeight="1">
      <c r="A221" s="104"/>
      <c r="B221" s="104"/>
      <c r="C221" s="747" t="s">
        <v>197</v>
      </c>
      <c r="D221" s="748"/>
      <c r="E221" s="748"/>
      <c r="F221" s="748"/>
      <c r="G221" s="748"/>
      <c r="H221" s="748"/>
      <c r="I221" s="749"/>
      <c r="J221" s="1093" t="s">
        <v>190</v>
      </c>
      <c r="K221" s="1094"/>
      <c r="L221" s="1094"/>
      <c r="M221" s="1094"/>
      <c r="N221" s="1095"/>
      <c r="O221" s="1096" t="s">
        <v>447</v>
      </c>
      <c r="P221" s="1096"/>
      <c r="Q221" s="1096"/>
      <c r="R221" s="1096"/>
      <c r="S221" s="1096"/>
      <c r="T221" s="1096"/>
      <c r="U221" s="1096"/>
      <c r="V221" s="1096"/>
      <c r="W221" s="1096"/>
      <c r="X221" s="1096"/>
      <c r="Y221" s="1096"/>
      <c r="Z221" s="1096"/>
      <c r="AA221" s="1096"/>
      <c r="AB221" s="1096"/>
      <c r="AC221" s="1096"/>
      <c r="AD221" s="1096"/>
      <c r="AE221" s="1096"/>
      <c r="AF221" s="1096"/>
      <c r="AG221" s="1096"/>
      <c r="AH221" s="1096"/>
      <c r="AI221" s="1096"/>
      <c r="AJ221" s="1096"/>
      <c r="AK221" s="1096"/>
      <c r="AL221" s="1096"/>
      <c r="AM221" s="1096"/>
      <c r="AN221" s="1096" t="s">
        <v>448</v>
      </c>
      <c r="AO221" s="1096"/>
      <c r="AP221" s="1096"/>
      <c r="AQ221" s="1096"/>
      <c r="AR221" s="1096"/>
      <c r="AS221" s="1096"/>
      <c r="AT221" s="1096"/>
      <c r="AU221" s="1096"/>
      <c r="AV221" s="1096"/>
      <c r="AW221" s="196"/>
      <c r="AX221" s="196"/>
      <c r="AY221" s="196"/>
      <c r="AZ221" s="196"/>
      <c r="BA221" s="196"/>
      <c r="BB221" s="196"/>
      <c r="BC221" s="196"/>
      <c r="BD221" s="104"/>
      <c r="BE221" s="104"/>
      <c r="BF221" s="104"/>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row>
    <row r="222" spans="1:98" s="103" customFormat="1" ht="49.9" customHeight="1">
      <c r="A222" s="104"/>
      <c r="B222" s="104"/>
      <c r="C222" s="1046"/>
      <c r="D222" s="1132"/>
      <c r="E222" s="1132"/>
      <c r="F222" s="1132"/>
      <c r="G222" s="1132"/>
      <c r="H222" s="1132"/>
      <c r="I222" s="1047"/>
      <c r="J222" s="1097"/>
      <c r="K222" s="1098"/>
      <c r="L222" s="1098"/>
      <c r="M222" s="1098"/>
      <c r="N222" s="1099"/>
      <c r="O222" s="1100"/>
      <c r="P222" s="1101"/>
      <c r="Q222" s="1101"/>
      <c r="R222" s="1101"/>
      <c r="S222" s="1101"/>
      <c r="T222" s="1101"/>
      <c r="U222" s="1101"/>
      <c r="V222" s="1101"/>
      <c r="W222" s="1101"/>
      <c r="X222" s="1101"/>
      <c r="Y222" s="1101"/>
      <c r="Z222" s="1101"/>
      <c r="AA222" s="1101"/>
      <c r="AB222" s="1101"/>
      <c r="AC222" s="1101"/>
      <c r="AD222" s="1101"/>
      <c r="AE222" s="1101"/>
      <c r="AF222" s="1101"/>
      <c r="AG222" s="1101"/>
      <c r="AH222" s="1101"/>
      <c r="AI222" s="1101"/>
      <c r="AJ222" s="1101"/>
      <c r="AK222" s="1101"/>
      <c r="AL222" s="1101"/>
      <c r="AM222" s="1102"/>
      <c r="AN222" s="1103"/>
      <c r="AO222" s="1103"/>
      <c r="AP222" s="1103"/>
      <c r="AQ222" s="1103"/>
      <c r="AR222" s="1103"/>
      <c r="AS222" s="1103"/>
      <c r="AT222" s="1103"/>
      <c r="AU222" s="1103"/>
      <c r="AV222" s="1103"/>
      <c r="AW222" s="196"/>
      <c r="AX222" s="196"/>
      <c r="AY222" s="196"/>
      <c r="AZ222" s="196"/>
      <c r="BA222" s="196"/>
      <c r="BB222" s="196"/>
      <c r="BC222" s="196"/>
      <c r="BD222" s="104"/>
      <c r="BE222" s="104"/>
      <c r="BF222" s="104"/>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row>
    <row r="223" spans="1:98" s="103" customFormat="1" ht="49.9" customHeight="1">
      <c r="A223" s="104"/>
      <c r="B223" s="104"/>
      <c r="C223" s="1046"/>
      <c r="D223" s="1132"/>
      <c r="E223" s="1132"/>
      <c r="F223" s="1132"/>
      <c r="G223" s="1132"/>
      <c r="H223" s="1132"/>
      <c r="I223" s="1047"/>
      <c r="J223" s="1089"/>
      <c r="K223" s="1090"/>
      <c r="L223" s="1090"/>
      <c r="M223" s="1090"/>
      <c r="N223" s="1091"/>
      <c r="O223" s="1062"/>
      <c r="P223" s="926"/>
      <c r="Q223" s="926"/>
      <c r="R223" s="926"/>
      <c r="S223" s="926"/>
      <c r="T223" s="926"/>
      <c r="U223" s="926"/>
      <c r="V223" s="926"/>
      <c r="W223" s="926"/>
      <c r="X223" s="926"/>
      <c r="Y223" s="926"/>
      <c r="Z223" s="926"/>
      <c r="AA223" s="926"/>
      <c r="AB223" s="926"/>
      <c r="AC223" s="926"/>
      <c r="AD223" s="926"/>
      <c r="AE223" s="926"/>
      <c r="AF223" s="926"/>
      <c r="AG223" s="926"/>
      <c r="AH223" s="926"/>
      <c r="AI223" s="926"/>
      <c r="AJ223" s="926"/>
      <c r="AK223" s="926"/>
      <c r="AL223" s="926"/>
      <c r="AM223" s="1092"/>
      <c r="AN223" s="1088"/>
      <c r="AO223" s="1088"/>
      <c r="AP223" s="1088"/>
      <c r="AQ223" s="1088"/>
      <c r="AR223" s="1088"/>
      <c r="AS223" s="1088"/>
      <c r="AT223" s="1088"/>
      <c r="AU223" s="1088"/>
      <c r="AV223" s="1088"/>
      <c r="AW223" s="183"/>
      <c r="AX223" s="183"/>
      <c r="AY223" s="183"/>
      <c r="AZ223" s="183"/>
      <c r="BA223" s="183"/>
      <c r="BB223" s="183"/>
      <c r="BC223" s="183"/>
      <c r="BD223" s="104"/>
      <c r="BE223" s="104"/>
      <c r="BF223" s="104"/>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0"/>
      <c r="CM223" s="120"/>
      <c r="CN223" s="120"/>
      <c r="CO223" s="120"/>
      <c r="CP223" s="120"/>
      <c r="CQ223" s="120"/>
      <c r="CR223" s="120"/>
      <c r="CS223" s="120"/>
      <c r="CT223" s="120"/>
    </row>
    <row r="224" spans="1:98" s="103" customFormat="1" ht="49.9" customHeight="1">
      <c r="A224" s="104"/>
      <c r="B224" s="104"/>
      <c r="C224" s="1046"/>
      <c r="D224" s="1132"/>
      <c r="E224" s="1132"/>
      <c r="F224" s="1132"/>
      <c r="G224" s="1132"/>
      <c r="H224" s="1132"/>
      <c r="I224" s="1047"/>
      <c r="J224" s="1089"/>
      <c r="K224" s="1090"/>
      <c r="L224" s="1090"/>
      <c r="M224" s="1090"/>
      <c r="N224" s="1091"/>
      <c r="O224" s="1062"/>
      <c r="P224" s="926"/>
      <c r="Q224" s="926"/>
      <c r="R224" s="926"/>
      <c r="S224" s="926"/>
      <c r="T224" s="926"/>
      <c r="U224" s="926"/>
      <c r="V224" s="926"/>
      <c r="W224" s="926"/>
      <c r="X224" s="926"/>
      <c r="Y224" s="926"/>
      <c r="Z224" s="926"/>
      <c r="AA224" s="926"/>
      <c r="AB224" s="926"/>
      <c r="AC224" s="926"/>
      <c r="AD224" s="926"/>
      <c r="AE224" s="926"/>
      <c r="AF224" s="926"/>
      <c r="AG224" s="926"/>
      <c r="AH224" s="926"/>
      <c r="AI224" s="926"/>
      <c r="AJ224" s="926"/>
      <c r="AK224" s="926"/>
      <c r="AL224" s="926"/>
      <c r="AM224" s="1092"/>
      <c r="AN224" s="1088"/>
      <c r="AO224" s="1088"/>
      <c r="AP224" s="1088"/>
      <c r="AQ224" s="1088"/>
      <c r="AR224" s="1088"/>
      <c r="AS224" s="1088"/>
      <c r="AT224" s="1088"/>
      <c r="AU224" s="1088"/>
      <c r="AV224" s="1088"/>
      <c r="AW224" s="183"/>
      <c r="AX224" s="183"/>
      <c r="AY224" s="183"/>
      <c r="AZ224" s="183"/>
      <c r="BA224" s="183"/>
      <c r="BB224" s="183"/>
      <c r="BC224" s="183"/>
      <c r="BD224" s="104"/>
      <c r="BE224" s="104"/>
      <c r="BF224" s="104"/>
      <c r="BG224" s="120"/>
      <c r="BH224" s="12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0"/>
      <c r="CM224" s="120"/>
      <c r="CN224" s="120"/>
      <c r="CO224" s="120"/>
      <c r="CP224" s="120"/>
      <c r="CQ224" s="120"/>
      <c r="CR224" s="120"/>
      <c r="CS224" s="120"/>
      <c r="CT224" s="120"/>
    </row>
    <row r="225" spans="1:98" s="103" customFormat="1" ht="49.9" customHeight="1">
      <c r="A225" s="104"/>
      <c r="B225" s="104"/>
      <c r="C225" s="1046"/>
      <c r="D225" s="1132"/>
      <c r="E225" s="1132"/>
      <c r="F225" s="1132"/>
      <c r="G225" s="1132"/>
      <c r="H225" s="1132"/>
      <c r="I225" s="1047"/>
      <c r="J225" s="1089"/>
      <c r="K225" s="1090"/>
      <c r="L225" s="1090"/>
      <c r="M225" s="1090"/>
      <c r="N225" s="1091"/>
      <c r="O225" s="1062"/>
      <c r="P225" s="926"/>
      <c r="Q225" s="926"/>
      <c r="R225" s="926"/>
      <c r="S225" s="926"/>
      <c r="T225" s="926"/>
      <c r="U225" s="926"/>
      <c r="V225" s="926"/>
      <c r="W225" s="926"/>
      <c r="X225" s="926"/>
      <c r="Y225" s="926"/>
      <c r="Z225" s="926"/>
      <c r="AA225" s="926"/>
      <c r="AB225" s="926"/>
      <c r="AC225" s="926"/>
      <c r="AD225" s="926"/>
      <c r="AE225" s="926"/>
      <c r="AF225" s="926"/>
      <c r="AG225" s="926"/>
      <c r="AH225" s="926"/>
      <c r="AI225" s="926"/>
      <c r="AJ225" s="926"/>
      <c r="AK225" s="926"/>
      <c r="AL225" s="926"/>
      <c r="AM225" s="1092"/>
      <c r="AN225" s="1088"/>
      <c r="AO225" s="1088"/>
      <c r="AP225" s="1088"/>
      <c r="AQ225" s="1088"/>
      <c r="AR225" s="1088"/>
      <c r="AS225" s="1088"/>
      <c r="AT225" s="1088"/>
      <c r="AU225" s="1088"/>
      <c r="AV225" s="1088"/>
      <c r="AW225" s="183"/>
      <c r="AX225" s="183"/>
      <c r="AY225" s="183"/>
      <c r="AZ225" s="183"/>
      <c r="BA225" s="183"/>
      <c r="BB225" s="183"/>
      <c r="BC225" s="183"/>
      <c r="BD225" s="104"/>
      <c r="BE225" s="104"/>
      <c r="BF225" s="104"/>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row>
    <row r="226" spans="1:98" s="103" customFormat="1" ht="49.9" customHeight="1">
      <c r="A226" s="104"/>
      <c r="B226" s="104"/>
      <c r="C226" s="1046"/>
      <c r="D226" s="1132"/>
      <c r="E226" s="1132"/>
      <c r="F226" s="1132"/>
      <c r="G226" s="1132"/>
      <c r="H226" s="1132"/>
      <c r="I226" s="1047"/>
      <c r="J226" s="1089"/>
      <c r="K226" s="1090"/>
      <c r="L226" s="1090"/>
      <c r="M226" s="1090"/>
      <c r="N226" s="1091"/>
      <c r="O226" s="1062"/>
      <c r="P226" s="926"/>
      <c r="Q226" s="926"/>
      <c r="R226" s="926"/>
      <c r="S226" s="926"/>
      <c r="T226" s="926"/>
      <c r="U226" s="926"/>
      <c r="V226" s="926"/>
      <c r="W226" s="926"/>
      <c r="X226" s="926"/>
      <c r="Y226" s="926"/>
      <c r="Z226" s="926"/>
      <c r="AA226" s="926"/>
      <c r="AB226" s="926"/>
      <c r="AC226" s="926"/>
      <c r="AD226" s="926"/>
      <c r="AE226" s="926"/>
      <c r="AF226" s="926"/>
      <c r="AG226" s="926"/>
      <c r="AH226" s="926"/>
      <c r="AI226" s="926"/>
      <c r="AJ226" s="926"/>
      <c r="AK226" s="926"/>
      <c r="AL226" s="926"/>
      <c r="AM226" s="1092"/>
      <c r="AN226" s="1088"/>
      <c r="AO226" s="1088"/>
      <c r="AP226" s="1088"/>
      <c r="AQ226" s="1088"/>
      <c r="AR226" s="1088"/>
      <c r="AS226" s="1088"/>
      <c r="AT226" s="1088"/>
      <c r="AU226" s="1088"/>
      <c r="AV226" s="1088"/>
      <c r="AW226" s="183"/>
      <c r="AX226" s="183"/>
      <c r="AY226" s="183"/>
      <c r="AZ226" s="183"/>
      <c r="BA226" s="183"/>
      <c r="BB226" s="183"/>
      <c r="BC226" s="183"/>
      <c r="BD226" s="104"/>
      <c r="BE226" s="104"/>
      <c r="BF226" s="104"/>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row>
    <row r="227" spans="1:98" s="103" customFormat="1" ht="49.9" customHeight="1">
      <c r="A227" s="104"/>
      <c r="B227" s="104"/>
      <c r="C227" s="1046"/>
      <c r="D227" s="1132"/>
      <c r="E227" s="1132"/>
      <c r="F227" s="1132"/>
      <c r="G227" s="1132"/>
      <c r="H227" s="1132"/>
      <c r="I227" s="1047"/>
      <c r="J227" s="1089"/>
      <c r="K227" s="1090"/>
      <c r="L227" s="1090"/>
      <c r="M227" s="1090"/>
      <c r="N227" s="1091"/>
      <c r="O227" s="1062"/>
      <c r="P227" s="926"/>
      <c r="Q227" s="926"/>
      <c r="R227" s="926"/>
      <c r="S227" s="926"/>
      <c r="T227" s="926"/>
      <c r="U227" s="926"/>
      <c r="V227" s="926"/>
      <c r="W227" s="926"/>
      <c r="X227" s="926"/>
      <c r="Y227" s="926"/>
      <c r="Z227" s="926"/>
      <c r="AA227" s="926"/>
      <c r="AB227" s="926"/>
      <c r="AC227" s="926"/>
      <c r="AD227" s="926"/>
      <c r="AE227" s="926"/>
      <c r="AF227" s="926"/>
      <c r="AG227" s="926"/>
      <c r="AH227" s="926"/>
      <c r="AI227" s="926"/>
      <c r="AJ227" s="926"/>
      <c r="AK227" s="926"/>
      <c r="AL227" s="926"/>
      <c r="AM227" s="1092"/>
      <c r="AN227" s="1088"/>
      <c r="AO227" s="1088"/>
      <c r="AP227" s="1088"/>
      <c r="AQ227" s="1088"/>
      <c r="AR227" s="1088"/>
      <c r="AS227" s="1088"/>
      <c r="AT227" s="1088"/>
      <c r="AU227" s="1088"/>
      <c r="AV227" s="1088"/>
      <c r="AW227" s="183"/>
      <c r="AX227" s="183"/>
      <c r="AY227" s="183"/>
      <c r="AZ227" s="183"/>
      <c r="BA227" s="183"/>
      <c r="BB227" s="183"/>
      <c r="BC227" s="183"/>
      <c r="BD227" s="104"/>
      <c r="BE227" s="104"/>
      <c r="BF227" s="104"/>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120"/>
      <c r="CP227" s="120"/>
      <c r="CQ227" s="120"/>
      <c r="CR227" s="120"/>
      <c r="CS227" s="120"/>
      <c r="CT227" s="120"/>
    </row>
    <row r="228" spans="1:98" s="103" customFormat="1" ht="49.9" customHeight="1">
      <c r="A228" s="104"/>
      <c r="B228" s="104"/>
      <c r="C228" s="1046"/>
      <c r="D228" s="1132"/>
      <c r="E228" s="1132"/>
      <c r="F228" s="1132"/>
      <c r="G228" s="1132"/>
      <c r="H228" s="1132"/>
      <c r="I228" s="1047"/>
      <c r="J228" s="1089"/>
      <c r="K228" s="1090"/>
      <c r="L228" s="1090"/>
      <c r="M228" s="1090"/>
      <c r="N228" s="1091"/>
      <c r="O228" s="1062"/>
      <c r="P228" s="926"/>
      <c r="Q228" s="926"/>
      <c r="R228" s="926"/>
      <c r="S228" s="926"/>
      <c r="T228" s="926"/>
      <c r="U228" s="926"/>
      <c r="V228" s="926"/>
      <c r="W228" s="926"/>
      <c r="X228" s="926"/>
      <c r="Y228" s="926"/>
      <c r="Z228" s="926"/>
      <c r="AA228" s="926"/>
      <c r="AB228" s="926"/>
      <c r="AC228" s="926"/>
      <c r="AD228" s="926"/>
      <c r="AE228" s="926"/>
      <c r="AF228" s="926"/>
      <c r="AG228" s="926"/>
      <c r="AH228" s="926"/>
      <c r="AI228" s="926"/>
      <c r="AJ228" s="926"/>
      <c r="AK228" s="926"/>
      <c r="AL228" s="926"/>
      <c r="AM228" s="1092"/>
      <c r="AN228" s="1088"/>
      <c r="AO228" s="1088"/>
      <c r="AP228" s="1088"/>
      <c r="AQ228" s="1088"/>
      <c r="AR228" s="1088"/>
      <c r="AS228" s="1088"/>
      <c r="AT228" s="1088"/>
      <c r="AU228" s="1088"/>
      <c r="AV228" s="1088"/>
      <c r="AW228" s="183"/>
      <c r="AX228" s="183"/>
      <c r="AY228" s="183"/>
      <c r="AZ228" s="183"/>
      <c r="BA228" s="183"/>
      <c r="BB228" s="183"/>
      <c r="BC228" s="183"/>
      <c r="BD228" s="104"/>
      <c r="BE228" s="104"/>
      <c r="BF228" s="104"/>
      <c r="BG228" s="120"/>
      <c r="BH228" s="12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120"/>
      <c r="CP228" s="120"/>
      <c r="CQ228" s="120"/>
      <c r="CR228" s="120"/>
      <c r="CS228" s="120"/>
      <c r="CT228" s="120"/>
    </row>
    <row r="229" spans="1:98" s="103" customFormat="1" ht="49.9" customHeight="1">
      <c r="A229" s="104"/>
      <c r="B229" s="104"/>
      <c r="C229" s="1046"/>
      <c r="D229" s="1132"/>
      <c r="E229" s="1132"/>
      <c r="F229" s="1132"/>
      <c r="G229" s="1132"/>
      <c r="H229" s="1132"/>
      <c r="I229" s="1047"/>
      <c r="J229" s="1089"/>
      <c r="K229" s="1090"/>
      <c r="L229" s="1090"/>
      <c r="M229" s="1090"/>
      <c r="N229" s="1091"/>
      <c r="O229" s="1062"/>
      <c r="P229" s="926"/>
      <c r="Q229" s="926"/>
      <c r="R229" s="926"/>
      <c r="S229" s="926"/>
      <c r="T229" s="926"/>
      <c r="U229" s="926"/>
      <c r="V229" s="926"/>
      <c r="W229" s="926"/>
      <c r="X229" s="926"/>
      <c r="Y229" s="926"/>
      <c r="Z229" s="926"/>
      <c r="AA229" s="926"/>
      <c r="AB229" s="926"/>
      <c r="AC229" s="926"/>
      <c r="AD229" s="926"/>
      <c r="AE229" s="926"/>
      <c r="AF229" s="926"/>
      <c r="AG229" s="926"/>
      <c r="AH229" s="926"/>
      <c r="AI229" s="926"/>
      <c r="AJ229" s="926"/>
      <c r="AK229" s="926"/>
      <c r="AL229" s="926"/>
      <c r="AM229" s="1092"/>
      <c r="AN229" s="1088"/>
      <c r="AO229" s="1088"/>
      <c r="AP229" s="1088"/>
      <c r="AQ229" s="1088"/>
      <c r="AR229" s="1088"/>
      <c r="AS229" s="1088"/>
      <c r="AT229" s="1088"/>
      <c r="AU229" s="1088"/>
      <c r="AV229" s="1088"/>
      <c r="AW229" s="183"/>
      <c r="AX229" s="183"/>
      <c r="AY229" s="183"/>
      <c r="AZ229" s="183"/>
      <c r="BA229" s="183"/>
      <c r="BB229" s="183"/>
      <c r="BC229" s="183"/>
      <c r="BD229" s="104"/>
      <c r="BE229" s="104"/>
      <c r="BF229" s="104"/>
      <c r="BG229" s="120"/>
      <c r="BH229" s="12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0"/>
      <c r="CM229" s="120"/>
      <c r="CN229" s="120"/>
      <c r="CO229" s="120"/>
      <c r="CP229" s="120"/>
      <c r="CQ229" s="120"/>
      <c r="CR229" s="120"/>
      <c r="CS229" s="120"/>
      <c r="CT229" s="120"/>
    </row>
    <row r="230" spans="1:98" s="103" customFormat="1" ht="49.9" customHeight="1">
      <c r="A230" s="104"/>
      <c r="B230" s="104"/>
      <c r="C230" s="1046"/>
      <c r="D230" s="1132"/>
      <c r="E230" s="1132"/>
      <c r="F230" s="1132"/>
      <c r="G230" s="1132"/>
      <c r="H230" s="1132"/>
      <c r="I230" s="1047"/>
      <c r="J230" s="1089"/>
      <c r="K230" s="1090"/>
      <c r="L230" s="1090"/>
      <c r="M230" s="1090"/>
      <c r="N230" s="1091"/>
      <c r="O230" s="1062"/>
      <c r="P230" s="926"/>
      <c r="Q230" s="926"/>
      <c r="R230" s="926"/>
      <c r="S230" s="926"/>
      <c r="T230" s="926"/>
      <c r="U230" s="926"/>
      <c r="V230" s="926"/>
      <c r="W230" s="926"/>
      <c r="X230" s="926"/>
      <c r="Y230" s="926"/>
      <c r="Z230" s="926"/>
      <c r="AA230" s="926"/>
      <c r="AB230" s="926"/>
      <c r="AC230" s="926"/>
      <c r="AD230" s="926"/>
      <c r="AE230" s="926"/>
      <c r="AF230" s="926"/>
      <c r="AG230" s="926"/>
      <c r="AH230" s="926"/>
      <c r="AI230" s="926"/>
      <c r="AJ230" s="926"/>
      <c r="AK230" s="926"/>
      <c r="AL230" s="926"/>
      <c r="AM230" s="1092"/>
      <c r="AN230" s="1088"/>
      <c r="AO230" s="1088"/>
      <c r="AP230" s="1088"/>
      <c r="AQ230" s="1088"/>
      <c r="AR230" s="1088"/>
      <c r="AS230" s="1088"/>
      <c r="AT230" s="1088"/>
      <c r="AU230" s="1088"/>
      <c r="AV230" s="1088"/>
      <c r="AW230" s="183"/>
      <c r="AX230" s="183"/>
      <c r="AY230" s="183"/>
      <c r="AZ230" s="183"/>
      <c r="BA230" s="183"/>
      <c r="BB230" s="183"/>
      <c r="BC230" s="183"/>
      <c r="BD230" s="104"/>
      <c r="BE230" s="104"/>
      <c r="BF230" s="104"/>
      <c r="BG230" s="120"/>
      <c r="BH230" s="120"/>
      <c r="BI230" s="120"/>
      <c r="BJ230" s="120"/>
      <c r="BK230" s="120"/>
      <c r="BL230" s="120"/>
      <c r="BM230" s="120"/>
      <c r="BN230" s="120"/>
      <c r="BO230" s="120"/>
      <c r="BP230" s="120"/>
      <c r="BQ230" s="120"/>
      <c r="BR230" s="120"/>
      <c r="BS230" s="120"/>
      <c r="BT230" s="120"/>
      <c r="BU230" s="120"/>
      <c r="BV230" s="120"/>
      <c r="BW230" s="120"/>
      <c r="BX230" s="120"/>
      <c r="BY230" s="120"/>
      <c r="BZ230" s="120"/>
      <c r="CA230" s="120"/>
      <c r="CB230" s="120"/>
      <c r="CC230" s="120"/>
      <c r="CD230" s="120"/>
      <c r="CE230" s="120"/>
      <c r="CF230" s="120"/>
      <c r="CG230" s="120"/>
      <c r="CH230" s="120"/>
      <c r="CI230" s="120"/>
      <c r="CJ230" s="120"/>
      <c r="CK230" s="120"/>
      <c r="CL230" s="120"/>
      <c r="CM230" s="120"/>
      <c r="CN230" s="120"/>
      <c r="CO230" s="120"/>
      <c r="CP230" s="120"/>
      <c r="CQ230" s="120"/>
      <c r="CR230" s="120"/>
      <c r="CS230" s="120"/>
      <c r="CT230" s="120"/>
    </row>
    <row r="231" spans="1:98" s="103" customFormat="1" ht="49.9" customHeight="1">
      <c r="A231" s="104"/>
      <c r="B231" s="104"/>
      <c r="C231" s="1046"/>
      <c r="D231" s="1132"/>
      <c r="E231" s="1132"/>
      <c r="F231" s="1132"/>
      <c r="G231" s="1132"/>
      <c r="H231" s="1132"/>
      <c r="I231" s="1047"/>
      <c r="J231" s="1089"/>
      <c r="K231" s="1090"/>
      <c r="L231" s="1090"/>
      <c r="M231" s="1090"/>
      <c r="N231" s="1091"/>
      <c r="O231" s="1062"/>
      <c r="P231" s="926"/>
      <c r="Q231" s="926"/>
      <c r="R231" s="926"/>
      <c r="S231" s="926"/>
      <c r="T231" s="926"/>
      <c r="U231" s="926"/>
      <c r="V231" s="926"/>
      <c r="W231" s="926"/>
      <c r="X231" s="926"/>
      <c r="Y231" s="926"/>
      <c r="Z231" s="926"/>
      <c r="AA231" s="926"/>
      <c r="AB231" s="926"/>
      <c r="AC231" s="926"/>
      <c r="AD231" s="926"/>
      <c r="AE231" s="926"/>
      <c r="AF231" s="926"/>
      <c r="AG231" s="926"/>
      <c r="AH231" s="926"/>
      <c r="AI231" s="926"/>
      <c r="AJ231" s="926"/>
      <c r="AK231" s="926"/>
      <c r="AL231" s="926"/>
      <c r="AM231" s="1092"/>
      <c r="AN231" s="1088"/>
      <c r="AO231" s="1088"/>
      <c r="AP231" s="1088"/>
      <c r="AQ231" s="1088"/>
      <c r="AR231" s="1088"/>
      <c r="AS231" s="1088"/>
      <c r="AT231" s="1088"/>
      <c r="AU231" s="1088"/>
      <c r="AV231" s="1088"/>
      <c r="AW231" s="183"/>
      <c r="AX231" s="183"/>
      <c r="AY231" s="183"/>
      <c r="AZ231" s="183"/>
      <c r="BA231" s="183"/>
      <c r="BB231" s="183"/>
      <c r="BC231" s="183"/>
      <c r="BD231" s="104"/>
      <c r="BE231" s="104"/>
      <c r="BF231" s="104"/>
      <c r="BG231" s="120"/>
      <c r="BH231" s="120"/>
      <c r="BI231" s="120"/>
      <c r="BJ231" s="120"/>
      <c r="BK231" s="120"/>
      <c r="BL231" s="120"/>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120"/>
      <c r="CP231" s="120"/>
      <c r="CQ231" s="120"/>
      <c r="CR231" s="120"/>
      <c r="CS231" s="120"/>
      <c r="CT231" s="120"/>
    </row>
    <row r="232" spans="1:98" s="103" customFormat="1" ht="49.9" customHeight="1">
      <c r="A232" s="104"/>
      <c r="B232" s="104"/>
      <c r="C232" s="1046"/>
      <c r="D232" s="1132"/>
      <c r="E232" s="1132"/>
      <c r="F232" s="1132"/>
      <c r="G232" s="1132"/>
      <c r="H232" s="1132"/>
      <c r="I232" s="1047"/>
      <c r="J232" s="1089"/>
      <c r="K232" s="1090"/>
      <c r="L232" s="1090"/>
      <c r="M232" s="1090"/>
      <c r="N232" s="1091"/>
      <c r="O232" s="1062"/>
      <c r="P232" s="926"/>
      <c r="Q232" s="926"/>
      <c r="R232" s="926"/>
      <c r="S232" s="926"/>
      <c r="T232" s="926"/>
      <c r="U232" s="926"/>
      <c r="V232" s="926"/>
      <c r="W232" s="926"/>
      <c r="X232" s="926"/>
      <c r="Y232" s="926"/>
      <c r="Z232" s="926"/>
      <c r="AA232" s="926"/>
      <c r="AB232" s="926"/>
      <c r="AC232" s="926"/>
      <c r="AD232" s="926"/>
      <c r="AE232" s="926"/>
      <c r="AF232" s="926"/>
      <c r="AG232" s="926"/>
      <c r="AH232" s="926"/>
      <c r="AI232" s="926"/>
      <c r="AJ232" s="926"/>
      <c r="AK232" s="926"/>
      <c r="AL232" s="926"/>
      <c r="AM232" s="1092"/>
      <c r="AN232" s="1088"/>
      <c r="AO232" s="1088"/>
      <c r="AP232" s="1088"/>
      <c r="AQ232" s="1088"/>
      <c r="AR232" s="1088"/>
      <c r="AS232" s="1088"/>
      <c r="AT232" s="1088"/>
      <c r="AU232" s="1088"/>
      <c r="AV232" s="1088"/>
      <c r="AW232" s="183"/>
      <c r="AX232" s="183"/>
      <c r="AY232" s="183"/>
      <c r="AZ232" s="183"/>
      <c r="BA232" s="183"/>
      <c r="BB232" s="183"/>
      <c r="BC232" s="183"/>
      <c r="BD232" s="104"/>
      <c r="BE232" s="104"/>
      <c r="BF232" s="104"/>
      <c r="BG232" s="120"/>
      <c r="BH232" s="120"/>
      <c r="BI232" s="120"/>
      <c r="BJ232" s="120"/>
      <c r="BK232" s="120"/>
      <c r="BL232" s="120"/>
      <c r="BM232" s="120"/>
      <c r="BN232" s="120"/>
      <c r="BO232" s="120"/>
      <c r="BP232" s="120"/>
      <c r="BQ232" s="120"/>
      <c r="BR232" s="120"/>
      <c r="BS232" s="120"/>
      <c r="BT232" s="120"/>
      <c r="BU232" s="120"/>
      <c r="BV232" s="120"/>
      <c r="BW232" s="120"/>
      <c r="BX232" s="120"/>
      <c r="BY232" s="120"/>
      <c r="BZ232" s="120"/>
      <c r="CA232" s="120"/>
      <c r="CB232" s="120"/>
      <c r="CC232" s="120"/>
      <c r="CD232" s="120"/>
      <c r="CE232" s="120"/>
      <c r="CF232" s="120"/>
      <c r="CG232" s="120"/>
      <c r="CH232" s="120"/>
      <c r="CI232" s="120"/>
      <c r="CJ232" s="120"/>
      <c r="CK232" s="120"/>
      <c r="CL232" s="120"/>
      <c r="CM232" s="120"/>
      <c r="CN232" s="120"/>
      <c r="CO232" s="120"/>
      <c r="CP232" s="120"/>
      <c r="CQ232" s="120"/>
      <c r="CR232" s="120"/>
      <c r="CS232" s="120"/>
      <c r="CT232" s="120"/>
    </row>
    <row r="233" spans="1:98" s="103" customFormat="1" ht="49.9" customHeight="1">
      <c r="A233" s="104"/>
      <c r="B233" s="104"/>
      <c r="C233" s="1046"/>
      <c r="D233" s="1132"/>
      <c r="E233" s="1132"/>
      <c r="F233" s="1132"/>
      <c r="G233" s="1132"/>
      <c r="H233" s="1132"/>
      <c r="I233" s="1047"/>
      <c r="J233" s="1089"/>
      <c r="K233" s="1090"/>
      <c r="L233" s="1090"/>
      <c r="M233" s="1090"/>
      <c r="N233" s="1091"/>
      <c r="O233" s="1062"/>
      <c r="P233" s="926"/>
      <c r="Q233" s="926"/>
      <c r="R233" s="926"/>
      <c r="S233" s="926"/>
      <c r="T233" s="926"/>
      <c r="U233" s="926"/>
      <c r="V233" s="926"/>
      <c r="W233" s="926"/>
      <c r="X233" s="926"/>
      <c r="Y233" s="926"/>
      <c r="Z233" s="926"/>
      <c r="AA233" s="926"/>
      <c r="AB233" s="926"/>
      <c r="AC233" s="926"/>
      <c r="AD233" s="926"/>
      <c r="AE233" s="926"/>
      <c r="AF233" s="926"/>
      <c r="AG233" s="926"/>
      <c r="AH233" s="926"/>
      <c r="AI233" s="926"/>
      <c r="AJ233" s="926"/>
      <c r="AK233" s="926"/>
      <c r="AL233" s="926"/>
      <c r="AM233" s="1092"/>
      <c r="AN233" s="1088"/>
      <c r="AO233" s="1088"/>
      <c r="AP233" s="1088"/>
      <c r="AQ233" s="1088"/>
      <c r="AR233" s="1088"/>
      <c r="AS233" s="1088"/>
      <c r="AT233" s="1088"/>
      <c r="AU233" s="1088"/>
      <c r="AV233" s="1088"/>
      <c r="AW233" s="183"/>
      <c r="AX233" s="183"/>
      <c r="AY233" s="183"/>
      <c r="AZ233" s="183"/>
      <c r="BA233" s="183"/>
      <c r="BB233" s="183"/>
      <c r="BC233" s="183"/>
      <c r="BD233" s="104"/>
      <c r="BE233" s="104"/>
      <c r="BF233" s="104"/>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row>
    <row r="234" spans="1:98" s="103" customFormat="1" ht="49.9" customHeight="1">
      <c r="A234" s="104"/>
      <c r="B234" s="104"/>
      <c r="C234" s="1046"/>
      <c r="D234" s="1132"/>
      <c r="E234" s="1132"/>
      <c r="F234" s="1132"/>
      <c r="G234" s="1132"/>
      <c r="H234" s="1132"/>
      <c r="I234" s="1047"/>
      <c r="J234" s="1089"/>
      <c r="K234" s="1090"/>
      <c r="L234" s="1090"/>
      <c r="M234" s="1090"/>
      <c r="N234" s="1091"/>
      <c r="O234" s="1062"/>
      <c r="P234" s="926"/>
      <c r="Q234" s="926"/>
      <c r="R234" s="926"/>
      <c r="S234" s="926"/>
      <c r="T234" s="926"/>
      <c r="U234" s="926"/>
      <c r="V234" s="926"/>
      <c r="W234" s="926"/>
      <c r="X234" s="926"/>
      <c r="Y234" s="926"/>
      <c r="Z234" s="926"/>
      <c r="AA234" s="926"/>
      <c r="AB234" s="926"/>
      <c r="AC234" s="926"/>
      <c r="AD234" s="926"/>
      <c r="AE234" s="926"/>
      <c r="AF234" s="926"/>
      <c r="AG234" s="926"/>
      <c r="AH234" s="926"/>
      <c r="AI234" s="926"/>
      <c r="AJ234" s="926"/>
      <c r="AK234" s="926"/>
      <c r="AL234" s="926"/>
      <c r="AM234" s="1092"/>
      <c r="AN234" s="1088"/>
      <c r="AO234" s="1088"/>
      <c r="AP234" s="1088"/>
      <c r="AQ234" s="1088"/>
      <c r="AR234" s="1088"/>
      <c r="AS234" s="1088"/>
      <c r="AT234" s="1088"/>
      <c r="AU234" s="1088"/>
      <c r="AV234" s="1088"/>
      <c r="AW234" s="183"/>
      <c r="AX234" s="183"/>
      <c r="AY234" s="183"/>
      <c r="AZ234" s="183"/>
      <c r="BA234" s="183"/>
      <c r="BB234" s="183"/>
      <c r="BC234" s="183"/>
      <c r="BD234" s="104"/>
      <c r="BE234" s="104"/>
      <c r="BF234" s="104"/>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0"/>
      <c r="CM234" s="120"/>
      <c r="CN234" s="120"/>
      <c r="CO234" s="120"/>
      <c r="CP234" s="120"/>
      <c r="CQ234" s="120"/>
      <c r="CR234" s="120"/>
      <c r="CS234" s="120"/>
      <c r="CT234" s="120"/>
    </row>
    <row r="235" spans="1:98" s="103" customFormat="1" ht="49.9" customHeight="1">
      <c r="A235" s="104"/>
      <c r="B235" s="104"/>
      <c r="C235" s="1048"/>
      <c r="D235" s="1133"/>
      <c r="E235" s="1133"/>
      <c r="F235" s="1133"/>
      <c r="G235" s="1133"/>
      <c r="H235" s="1133"/>
      <c r="I235" s="1049"/>
      <c r="J235" s="1136"/>
      <c r="K235" s="1137"/>
      <c r="L235" s="1137"/>
      <c r="M235" s="1137"/>
      <c r="N235" s="1138"/>
      <c r="O235" s="1082"/>
      <c r="P235" s="938"/>
      <c r="Q235" s="938"/>
      <c r="R235" s="938"/>
      <c r="S235" s="938"/>
      <c r="T235" s="938"/>
      <c r="U235" s="938"/>
      <c r="V235" s="938"/>
      <c r="W235" s="938"/>
      <c r="X235" s="938"/>
      <c r="Y235" s="938"/>
      <c r="Z235" s="938"/>
      <c r="AA235" s="938"/>
      <c r="AB235" s="938"/>
      <c r="AC235" s="938"/>
      <c r="AD235" s="938"/>
      <c r="AE235" s="938"/>
      <c r="AF235" s="938"/>
      <c r="AG235" s="938"/>
      <c r="AH235" s="938"/>
      <c r="AI235" s="938"/>
      <c r="AJ235" s="938"/>
      <c r="AK235" s="938"/>
      <c r="AL235" s="938"/>
      <c r="AM235" s="1139"/>
      <c r="AN235" s="1140"/>
      <c r="AO235" s="1140"/>
      <c r="AP235" s="1140"/>
      <c r="AQ235" s="1140"/>
      <c r="AR235" s="1140"/>
      <c r="AS235" s="1140"/>
      <c r="AT235" s="1140"/>
      <c r="AU235" s="1140"/>
      <c r="AV235" s="1140"/>
      <c r="AW235" s="183"/>
      <c r="AX235" s="183"/>
      <c r="AY235" s="183"/>
      <c r="AZ235" s="183"/>
      <c r="BA235" s="183"/>
      <c r="BB235" s="183"/>
      <c r="BC235" s="183"/>
      <c r="BD235" s="104"/>
      <c r="BE235" s="104"/>
      <c r="BF235" s="104"/>
      <c r="BG235" s="120"/>
      <c r="BH235" s="120"/>
      <c r="BI235" s="120"/>
      <c r="BJ235" s="120"/>
      <c r="BK235" s="120"/>
      <c r="BL235" s="120"/>
      <c r="BM235" s="120"/>
      <c r="BN235" s="120"/>
      <c r="BO235" s="120"/>
      <c r="BP235" s="120"/>
      <c r="BQ235" s="120"/>
      <c r="BR235" s="120"/>
      <c r="BS235" s="120"/>
      <c r="BT235" s="120"/>
      <c r="BU235" s="120"/>
      <c r="BV235" s="120"/>
      <c r="BW235" s="120"/>
      <c r="BX235" s="120"/>
      <c r="BY235" s="120"/>
      <c r="BZ235" s="120"/>
      <c r="CA235" s="120"/>
      <c r="CB235" s="120"/>
      <c r="CC235" s="120"/>
      <c r="CD235" s="120"/>
      <c r="CE235" s="120"/>
      <c r="CF235" s="120"/>
      <c r="CG235" s="120"/>
      <c r="CH235" s="120"/>
      <c r="CI235" s="120"/>
      <c r="CJ235" s="120"/>
      <c r="CK235" s="120"/>
      <c r="CL235" s="120"/>
      <c r="CM235" s="120"/>
      <c r="CN235" s="120"/>
      <c r="CO235" s="120"/>
      <c r="CP235" s="120"/>
      <c r="CQ235" s="120"/>
      <c r="CR235" s="120"/>
      <c r="CS235" s="120"/>
      <c r="CT235" s="120"/>
    </row>
    <row r="236" spans="1:98" ht="12.75" customHeight="1">
      <c r="BJ236" s="120"/>
    </row>
    <row r="237" spans="1:98" ht="17.45" customHeight="1">
      <c r="A237" s="202"/>
      <c r="B237" s="202"/>
      <c r="C237" s="631" t="s">
        <v>407</v>
      </c>
      <c r="D237" s="631"/>
      <c r="E237" s="631"/>
      <c r="F237" s="631"/>
      <c r="G237" s="631"/>
      <c r="H237" s="631"/>
      <c r="I237" s="631"/>
      <c r="J237" s="631"/>
      <c r="K237" s="631"/>
      <c r="L237" s="631"/>
      <c r="M237" s="631"/>
      <c r="N237" s="631"/>
      <c r="O237" s="631"/>
      <c r="P237" s="631"/>
      <c r="Q237" s="631"/>
      <c r="R237" s="631"/>
      <c r="S237" s="631"/>
      <c r="T237" s="631"/>
      <c r="U237" s="631"/>
      <c r="V237" s="631"/>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100"/>
    </row>
    <row r="238" spans="1:98" ht="32.25" customHeight="1" thickBot="1">
      <c r="A238" s="202"/>
      <c r="B238" s="202"/>
      <c r="C238" s="893" t="s">
        <v>408</v>
      </c>
      <c r="D238" s="894"/>
      <c r="E238" s="894"/>
      <c r="F238" s="894"/>
      <c r="G238" s="894"/>
      <c r="H238" s="894"/>
      <c r="I238" s="894"/>
      <c r="J238" s="894"/>
      <c r="K238" s="894"/>
      <c r="L238" s="894"/>
      <c r="M238" s="894"/>
      <c r="N238" s="894"/>
      <c r="O238" s="894"/>
      <c r="P238" s="894"/>
      <c r="Q238" s="894"/>
      <c r="R238" s="894"/>
      <c r="S238" s="894"/>
      <c r="T238" s="894"/>
      <c r="U238" s="894"/>
      <c r="V238" s="894"/>
      <c r="W238" s="894"/>
      <c r="X238" s="894"/>
      <c r="Y238" s="894"/>
      <c r="Z238" s="894"/>
      <c r="AA238" s="894"/>
      <c r="AB238" s="894"/>
      <c r="AC238" s="894"/>
      <c r="AD238" s="894"/>
      <c r="AE238" s="894"/>
      <c r="AF238" s="894"/>
      <c r="AG238" s="894"/>
      <c r="AH238" s="894"/>
      <c r="AI238" s="894"/>
      <c r="AJ238" s="894"/>
      <c r="AK238" s="894"/>
      <c r="AL238" s="894"/>
      <c r="AM238" s="894"/>
      <c r="AN238" s="894"/>
      <c r="AO238" s="894"/>
      <c r="AP238" s="894"/>
      <c r="AQ238" s="894"/>
      <c r="AR238" s="894"/>
      <c r="AS238" s="894"/>
      <c r="AT238" s="894"/>
      <c r="AU238" s="894"/>
      <c r="AV238" s="895"/>
      <c r="AW238" s="100"/>
    </row>
    <row r="239" spans="1:98" ht="28.15" customHeight="1" thickBot="1">
      <c r="A239" s="202"/>
      <c r="B239" s="202"/>
      <c r="C239" s="881" t="s">
        <v>224</v>
      </c>
      <c r="D239" s="882"/>
      <c r="E239" s="882"/>
      <c r="F239" s="882"/>
      <c r="G239" s="882"/>
      <c r="H239" s="882"/>
      <c r="I239" s="882"/>
      <c r="J239" s="882"/>
      <c r="K239" s="875"/>
      <c r="L239" s="670"/>
      <c r="M239" s="885" t="s">
        <v>225</v>
      </c>
      <c r="N239" s="885"/>
      <c r="O239" s="885"/>
      <c r="P239" s="886" t="s">
        <v>227</v>
      </c>
      <c r="Q239" s="886"/>
      <c r="R239" s="612"/>
      <c r="S239" s="614"/>
      <c r="T239" s="887" t="s">
        <v>228</v>
      </c>
      <c r="U239" s="888"/>
      <c r="V239" s="888"/>
      <c r="W239" s="888"/>
      <c r="X239" s="888"/>
      <c r="Y239" s="889"/>
      <c r="Z239" s="612"/>
      <c r="AA239" s="614"/>
      <c r="AB239" s="867" t="s">
        <v>243</v>
      </c>
      <c r="AC239" s="867"/>
      <c r="AD239" s="867"/>
      <c r="AE239" s="867"/>
      <c r="AF239" s="867"/>
      <c r="AG239" s="867"/>
      <c r="AH239" s="867"/>
      <c r="AI239" s="612"/>
      <c r="AJ239" s="614"/>
      <c r="AK239" s="867" t="s">
        <v>246</v>
      </c>
      <c r="AL239" s="867"/>
      <c r="AM239" s="867"/>
      <c r="AN239" s="867"/>
      <c r="AO239" s="867"/>
      <c r="AP239" s="867"/>
      <c r="AQ239" s="867"/>
      <c r="AR239" s="867"/>
      <c r="AS239" s="867"/>
      <c r="AT239" s="867"/>
      <c r="AU239" s="867"/>
      <c r="AV239" s="133"/>
      <c r="AW239" s="101" t="str">
        <f>IF(AND(K239="〇",K240="〇"),"要確認","")</f>
        <v/>
      </c>
    </row>
    <row r="240" spans="1:98" ht="28.15" customHeight="1" thickBot="1">
      <c r="A240" s="202"/>
      <c r="B240" s="202"/>
      <c r="C240" s="883"/>
      <c r="D240" s="884"/>
      <c r="E240" s="884"/>
      <c r="F240" s="884"/>
      <c r="G240" s="884"/>
      <c r="H240" s="884"/>
      <c r="I240" s="884"/>
      <c r="J240" s="884"/>
      <c r="K240" s="875"/>
      <c r="L240" s="670"/>
      <c r="M240" s="876" t="s">
        <v>226</v>
      </c>
      <c r="N240" s="876"/>
      <c r="O240" s="876"/>
      <c r="P240" s="890"/>
      <c r="Q240" s="891"/>
      <c r="R240" s="891"/>
      <c r="S240" s="891"/>
      <c r="T240" s="891"/>
      <c r="U240" s="891"/>
      <c r="V240" s="891"/>
      <c r="W240" s="891"/>
      <c r="X240" s="891"/>
      <c r="Y240" s="892"/>
      <c r="Z240" s="875"/>
      <c r="AA240" s="670"/>
      <c r="AB240" s="1179" t="s">
        <v>409</v>
      </c>
      <c r="AC240" s="759"/>
      <c r="AD240" s="759"/>
      <c r="AE240" s="759"/>
      <c r="AF240" s="759"/>
      <c r="AG240" s="759"/>
      <c r="AH240" s="760"/>
      <c r="AI240" s="891"/>
      <c r="AJ240" s="891"/>
      <c r="AK240" s="891"/>
      <c r="AL240" s="891"/>
      <c r="AM240" s="891"/>
      <c r="AN240" s="891"/>
      <c r="AO240" s="891"/>
      <c r="AP240" s="891"/>
      <c r="AQ240" s="891"/>
      <c r="AR240" s="891"/>
      <c r="AS240" s="891"/>
      <c r="AT240" s="891"/>
      <c r="AU240" s="891"/>
      <c r="AV240" s="1180"/>
      <c r="AW240" s="100"/>
    </row>
    <row r="241" spans="1:98" ht="28.15" customHeight="1" thickBot="1">
      <c r="A241" s="202"/>
      <c r="B241" s="202"/>
      <c r="C241" s="844" t="s">
        <v>229</v>
      </c>
      <c r="D241" s="845"/>
      <c r="E241" s="845"/>
      <c r="F241" s="845"/>
      <c r="G241" s="845"/>
      <c r="H241" s="845"/>
      <c r="I241" s="845"/>
      <c r="J241" s="846"/>
      <c r="K241" s="850"/>
      <c r="L241" s="850"/>
      <c r="M241" s="851"/>
      <c r="N241" s="851"/>
      <c r="O241" s="851"/>
      <c r="P241" s="851"/>
      <c r="Q241" s="851"/>
      <c r="R241" s="851"/>
      <c r="S241" s="851"/>
      <c r="T241" s="851"/>
      <c r="U241" s="851"/>
      <c r="V241" s="851"/>
      <c r="W241" s="851"/>
      <c r="X241" s="851"/>
      <c r="Y241" s="851"/>
      <c r="Z241" s="851"/>
      <c r="AA241" s="851"/>
      <c r="AB241" s="851"/>
      <c r="AC241" s="851"/>
      <c r="AD241" s="851"/>
      <c r="AE241" s="851"/>
      <c r="AF241" s="852"/>
      <c r="AG241" s="852"/>
      <c r="AH241" s="852"/>
      <c r="AI241" s="851"/>
      <c r="AJ241" s="851"/>
      <c r="AK241" s="851"/>
      <c r="AL241" s="851"/>
      <c r="AM241" s="851"/>
      <c r="AN241" s="852"/>
      <c r="AO241" s="852"/>
      <c r="AP241" s="852"/>
      <c r="AQ241" s="851"/>
      <c r="AR241" s="851"/>
      <c r="AS241" s="851"/>
      <c r="AT241" s="851"/>
      <c r="AU241" s="851"/>
      <c r="AV241" s="851"/>
      <c r="AW241" s="100"/>
    </row>
    <row r="242" spans="1:98" ht="28.15" customHeight="1">
      <c r="A242" s="202"/>
      <c r="B242" s="202"/>
      <c r="C242" s="847"/>
      <c r="D242" s="848"/>
      <c r="E242" s="848"/>
      <c r="F242" s="848"/>
      <c r="G242" s="848"/>
      <c r="H242" s="848"/>
      <c r="I242" s="848"/>
      <c r="J242" s="849"/>
      <c r="K242" s="853" t="s">
        <v>234</v>
      </c>
      <c r="L242" s="854"/>
      <c r="M242" s="854"/>
      <c r="N242" s="854"/>
      <c r="O242" s="854"/>
      <c r="P242" s="854"/>
      <c r="Q242" s="854"/>
      <c r="R242" s="854"/>
      <c r="S242" s="854"/>
      <c r="T242" s="854"/>
      <c r="U242" s="854"/>
      <c r="V242" s="854"/>
      <c r="W242" s="854"/>
      <c r="X242" s="854"/>
      <c r="Y242" s="854"/>
      <c r="Z242" s="854"/>
      <c r="AA242" s="854"/>
      <c r="AB242" s="854"/>
      <c r="AC242" s="854"/>
      <c r="AD242" s="854"/>
      <c r="AE242" s="854"/>
      <c r="AF242" s="855"/>
      <c r="AG242" s="856"/>
      <c r="AH242" s="857"/>
      <c r="AI242" s="858" t="s">
        <v>230</v>
      </c>
      <c r="AJ242" s="859"/>
      <c r="AK242" s="859"/>
      <c r="AL242" s="859"/>
      <c r="AM242" s="860"/>
      <c r="AN242" s="855"/>
      <c r="AO242" s="856"/>
      <c r="AP242" s="857"/>
      <c r="AQ242" s="858" t="s">
        <v>231</v>
      </c>
      <c r="AR242" s="859"/>
      <c r="AS242" s="859"/>
      <c r="AT242" s="859"/>
      <c r="AU242" s="859"/>
      <c r="AV242" s="859"/>
      <c r="AW242" s="101" t="str">
        <f>IF(AND(AF242="〇",AN242="〇"),"要確認","")</f>
        <v/>
      </c>
    </row>
    <row r="243" spans="1:98" ht="28.15" customHeight="1">
      <c r="A243" s="202"/>
      <c r="B243" s="202"/>
      <c r="C243" s="861" t="s">
        <v>244</v>
      </c>
      <c r="D243" s="862"/>
      <c r="E243" s="862"/>
      <c r="F243" s="862"/>
      <c r="G243" s="862"/>
      <c r="H243" s="862"/>
      <c r="I243" s="862"/>
      <c r="J243" s="863"/>
      <c r="K243" s="864"/>
      <c r="L243" s="865"/>
      <c r="M243" s="865"/>
      <c r="N243" s="865"/>
      <c r="O243" s="865"/>
      <c r="P243" s="865"/>
      <c r="Q243" s="865"/>
      <c r="R243" s="865"/>
      <c r="S243" s="865"/>
      <c r="T243" s="865"/>
      <c r="U243" s="865"/>
      <c r="V243" s="865"/>
      <c r="W243" s="865"/>
      <c r="X243" s="865"/>
      <c r="Y243" s="865"/>
      <c r="Z243" s="865"/>
      <c r="AA243" s="865"/>
      <c r="AB243" s="865"/>
      <c r="AC243" s="865"/>
      <c r="AD243" s="865"/>
      <c r="AE243" s="865"/>
      <c r="AF243" s="865"/>
      <c r="AG243" s="865"/>
      <c r="AH243" s="865"/>
      <c r="AI243" s="865"/>
      <c r="AJ243" s="865"/>
      <c r="AK243" s="865"/>
      <c r="AL243" s="865"/>
      <c r="AM243" s="865"/>
      <c r="AN243" s="865"/>
      <c r="AO243" s="865"/>
      <c r="AP243" s="865"/>
      <c r="AQ243" s="865"/>
      <c r="AR243" s="865"/>
      <c r="AS243" s="865"/>
      <c r="AT243" s="865"/>
      <c r="AU243" s="865"/>
      <c r="AV243" s="866"/>
      <c r="AW243" s="100"/>
    </row>
    <row r="244" spans="1:98" ht="28.15" customHeight="1">
      <c r="A244" s="202"/>
      <c r="B244" s="202"/>
      <c r="C244" s="896" t="s">
        <v>232</v>
      </c>
      <c r="D244" s="896"/>
      <c r="E244" s="896"/>
      <c r="F244" s="896"/>
      <c r="G244" s="896"/>
      <c r="H244" s="896"/>
      <c r="I244" s="896"/>
      <c r="J244" s="896"/>
      <c r="K244" s="897"/>
      <c r="L244" s="841"/>
      <c r="M244" s="841"/>
      <c r="N244" s="841"/>
      <c r="O244" s="841"/>
      <c r="P244" s="841"/>
      <c r="Q244" s="841"/>
      <c r="R244" s="898" t="s">
        <v>69</v>
      </c>
      <c r="S244" s="898"/>
      <c r="T244" s="898"/>
      <c r="U244" s="841"/>
      <c r="V244" s="841"/>
      <c r="W244" s="841"/>
      <c r="X244" s="841"/>
      <c r="Y244" s="842" t="s">
        <v>13</v>
      </c>
      <c r="Z244" s="842"/>
      <c r="AA244" s="842"/>
      <c r="AB244" s="842" t="s">
        <v>233</v>
      </c>
      <c r="AC244" s="842"/>
      <c r="AD244" s="842"/>
      <c r="AE244" s="842"/>
      <c r="AF244" s="897"/>
      <c r="AG244" s="841"/>
      <c r="AH244" s="841"/>
      <c r="AI244" s="841"/>
      <c r="AJ244" s="841"/>
      <c r="AK244" s="841"/>
      <c r="AL244" s="841"/>
      <c r="AM244" s="898" t="s">
        <v>69</v>
      </c>
      <c r="AN244" s="898"/>
      <c r="AO244" s="898"/>
      <c r="AP244" s="841"/>
      <c r="AQ244" s="841"/>
      <c r="AR244" s="841"/>
      <c r="AS244" s="841"/>
      <c r="AT244" s="842" t="s">
        <v>13</v>
      </c>
      <c r="AU244" s="842"/>
      <c r="AV244" s="843"/>
      <c r="AW244" s="100"/>
    </row>
    <row r="245" spans="1:98" ht="6.6" customHeight="1" thickBot="1">
      <c r="A245" s="202"/>
      <c r="B245" s="134"/>
      <c r="C245" s="135"/>
      <c r="D245" s="136"/>
      <c r="E245" s="136"/>
      <c r="F245" s="136"/>
      <c r="G245" s="136"/>
      <c r="H245" s="136"/>
      <c r="I245" s="137"/>
      <c r="J245" s="137"/>
      <c r="K245" s="138"/>
      <c r="L245" s="138"/>
      <c r="M245" s="206"/>
      <c r="N245" s="206"/>
      <c r="O245" s="206"/>
      <c r="P245" s="206"/>
      <c r="Q245" s="206"/>
      <c r="R245" s="139"/>
      <c r="S245" s="139"/>
      <c r="T245" s="139"/>
      <c r="U245" s="138"/>
      <c r="V245" s="138"/>
      <c r="W245" s="138"/>
      <c r="X245" s="138"/>
      <c r="Y245" s="138"/>
      <c r="Z245" s="138"/>
      <c r="AA245" s="138"/>
      <c r="AB245" s="206"/>
      <c r="AC245" s="206"/>
      <c r="AD245" s="206"/>
      <c r="AE245" s="206"/>
      <c r="AF245" s="206"/>
      <c r="AG245" s="206"/>
      <c r="AH245" s="206"/>
      <c r="AI245" s="138"/>
      <c r="AJ245" s="138"/>
      <c r="AK245" s="206"/>
      <c r="AL245" s="206"/>
      <c r="AM245" s="140"/>
      <c r="AN245" s="140"/>
      <c r="AO245" s="140"/>
      <c r="AP245" s="206"/>
      <c r="AQ245" s="206"/>
      <c r="AR245" s="206"/>
      <c r="AS245" s="206"/>
      <c r="AT245" s="206"/>
      <c r="AU245" s="206"/>
      <c r="AV245" s="141"/>
      <c r="AW245" s="107"/>
    </row>
    <row r="246" spans="1:98" ht="28.15" customHeight="1" thickBot="1">
      <c r="A246" s="202"/>
      <c r="B246" s="202"/>
      <c r="C246" s="881" t="s">
        <v>224</v>
      </c>
      <c r="D246" s="882"/>
      <c r="E246" s="882"/>
      <c r="F246" s="882"/>
      <c r="G246" s="882"/>
      <c r="H246" s="882"/>
      <c r="I246" s="882"/>
      <c r="J246" s="882"/>
      <c r="K246" s="875"/>
      <c r="L246" s="670"/>
      <c r="M246" s="885" t="s">
        <v>225</v>
      </c>
      <c r="N246" s="885"/>
      <c r="O246" s="885"/>
      <c r="P246" s="886" t="s">
        <v>227</v>
      </c>
      <c r="Q246" s="886"/>
      <c r="R246" s="612"/>
      <c r="S246" s="614"/>
      <c r="T246" s="887" t="s">
        <v>228</v>
      </c>
      <c r="U246" s="888"/>
      <c r="V246" s="888"/>
      <c r="W246" s="888"/>
      <c r="X246" s="888"/>
      <c r="Y246" s="889"/>
      <c r="Z246" s="612"/>
      <c r="AA246" s="614"/>
      <c r="AB246" s="867" t="s">
        <v>243</v>
      </c>
      <c r="AC246" s="867"/>
      <c r="AD246" s="867"/>
      <c r="AE246" s="867"/>
      <c r="AF246" s="867"/>
      <c r="AG246" s="867"/>
      <c r="AH246" s="867"/>
      <c r="AI246" s="612"/>
      <c r="AJ246" s="614"/>
      <c r="AK246" s="867" t="s">
        <v>246</v>
      </c>
      <c r="AL246" s="867"/>
      <c r="AM246" s="867"/>
      <c r="AN246" s="867"/>
      <c r="AO246" s="867"/>
      <c r="AP246" s="867"/>
      <c r="AQ246" s="867"/>
      <c r="AR246" s="867"/>
      <c r="AS246" s="867"/>
      <c r="AT246" s="867"/>
      <c r="AU246" s="867"/>
      <c r="AV246" s="133"/>
      <c r="AW246" s="101" t="str">
        <f>IF(AND(K246="〇",K247="〇"),"要確認","")</f>
        <v/>
      </c>
    </row>
    <row r="247" spans="1:98" ht="28.15" customHeight="1" thickBot="1">
      <c r="A247" s="202"/>
      <c r="B247" s="202"/>
      <c r="C247" s="883"/>
      <c r="D247" s="884"/>
      <c r="E247" s="884"/>
      <c r="F247" s="884"/>
      <c r="G247" s="884"/>
      <c r="H247" s="884"/>
      <c r="I247" s="884"/>
      <c r="J247" s="884"/>
      <c r="K247" s="875"/>
      <c r="L247" s="670"/>
      <c r="M247" s="876" t="s">
        <v>226</v>
      </c>
      <c r="N247" s="876"/>
      <c r="O247" s="876"/>
      <c r="P247" s="890"/>
      <c r="Q247" s="891"/>
      <c r="R247" s="891"/>
      <c r="S247" s="891"/>
      <c r="T247" s="891"/>
      <c r="U247" s="891"/>
      <c r="V247" s="891"/>
      <c r="W247" s="891"/>
      <c r="X247" s="891"/>
      <c r="Y247" s="892"/>
      <c r="Z247" s="875"/>
      <c r="AA247" s="670"/>
      <c r="AB247" s="1179" t="s">
        <v>409</v>
      </c>
      <c r="AC247" s="759"/>
      <c r="AD247" s="759"/>
      <c r="AE247" s="759"/>
      <c r="AF247" s="759"/>
      <c r="AG247" s="759"/>
      <c r="AH247" s="760"/>
      <c r="AI247" s="891"/>
      <c r="AJ247" s="891"/>
      <c r="AK247" s="891"/>
      <c r="AL247" s="891"/>
      <c r="AM247" s="891"/>
      <c r="AN247" s="891"/>
      <c r="AO247" s="891"/>
      <c r="AP247" s="891"/>
      <c r="AQ247" s="891"/>
      <c r="AR247" s="891"/>
      <c r="AS247" s="891"/>
      <c r="AT247" s="891"/>
      <c r="AU247" s="891"/>
      <c r="AV247" s="1180"/>
      <c r="AW247" s="100"/>
    </row>
    <row r="248" spans="1:98" ht="28.15" customHeight="1" thickBot="1">
      <c r="A248" s="202"/>
      <c r="B248" s="202"/>
      <c r="C248" s="844" t="s">
        <v>229</v>
      </c>
      <c r="D248" s="845"/>
      <c r="E248" s="845"/>
      <c r="F248" s="845"/>
      <c r="G248" s="845"/>
      <c r="H248" s="845"/>
      <c r="I248" s="845"/>
      <c r="J248" s="846"/>
      <c r="K248" s="850"/>
      <c r="L248" s="850"/>
      <c r="M248" s="851"/>
      <c r="N248" s="851"/>
      <c r="O248" s="851"/>
      <c r="P248" s="851"/>
      <c r="Q248" s="851"/>
      <c r="R248" s="851"/>
      <c r="S248" s="851"/>
      <c r="T248" s="851"/>
      <c r="U248" s="851"/>
      <c r="V248" s="851"/>
      <c r="W248" s="851"/>
      <c r="X248" s="851"/>
      <c r="Y248" s="851"/>
      <c r="Z248" s="851"/>
      <c r="AA248" s="851"/>
      <c r="AB248" s="851"/>
      <c r="AC248" s="851"/>
      <c r="AD248" s="851"/>
      <c r="AE248" s="851"/>
      <c r="AF248" s="852"/>
      <c r="AG248" s="852"/>
      <c r="AH248" s="852"/>
      <c r="AI248" s="851"/>
      <c r="AJ248" s="851"/>
      <c r="AK248" s="851"/>
      <c r="AL248" s="851"/>
      <c r="AM248" s="851"/>
      <c r="AN248" s="852"/>
      <c r="AO248" s="852"/>
      <c r="AP248" s="852"/>
      <c r="AQ248" s="851"/>
      <c r="AR248" s="851"/>
      <c r="AS248" s="851"/>
      <c r="AT248" s="851"/>
      <c r="AU248" s="851"/>
      <c r="AV248" s="851"/>
      <c r="AW248" s="100"/>
    </row>
    <row r="249" spans="1:98" ht="28.15" customHeight="1">
      <c r="A249" s="202"/>
      <c r="B249" s="202"/>
      <c r="C249" s="847"/>
      <c r="D249" s="848"/>
      <c r="E249" s="848"/>
      <c r="F249" s="848"/>
      <c r="G249" s="848"/>
      <c r="H249" s="848"/>
      <c r="I249" s="848"/>
      <c r="J249" s="849"/>
      <c r="K249" s="860" t="s">
        <v>234</v>
      </c>
      <c r="L249" s="877"/>
      <c r="M249" s="877"/>
      <c r="N249" s="877"/>
      <c r="O249" s="877"/>
      <c r="P249" s="877"/>
      <c r="Q249" s="877"/>
      <c r="R249" s="877"/>
      <c r="S249" s="877"/>
      <c r="T249" s="877"/>
      <c r="U249" s="877"/>
      <c r="V249" s="877"/>
      <c r="W249" s="877"/>
      <c r="X249" s="877"/>
      <c r="Y249" s="877"/>
      <c r="Z249" s="877"/>
      <c r="AA249" s="877"/>
      <c r="AB249" s="877"/>
      <c r="AC249" s="877"/>
      <c r="AD249" s="877"/>
      <c r="AE249" s="877"/>
      <c r="AF249" s="878"/>
      <c r="AG249" s="879"/>
      <c r="AH249" s="880"/>
      <c r="AI249" s="858" t="s">
        <v>230</v>
      </c>
      <c r="AJ249" s="859"/>
      <c r="AK249" s="859"/>
      <c r="AL249" s="859"/>
      <c r="AM249" s="860"/>
      <c r="AN249" s="878"/>
      <c r="AO249" s="879"/>
      <c r="AP249" s="880"/>
      <c r="AQ249" s="858" t="s">
        <v>231</v>
      </c>
      <c r="AR249" s="859"/>
      <c r="AS249" s="859"/>
      <c r="AT249" s="859"/>
      <c r="AU249" s="859"/>
      <c r="AV249" s="859"/>
      <c r="AW249" s="101" t="str">
        <f>IF(AND(AF249="〇",AN249="〇"),"要確認","")</f>
        <v/>
      </c>
    </row>
    <row r="250" spans="1:98" ht="28.15" customHeight="1">
      <c r="A250" s="202"/>
      <c r="B250" s="202"/>
      <c r="C250" s="861" t="s">
        <v>245</v>
      </c>
      <c r="D250" s="862"/>
      <c r="E250" s="862"/>
      <c r="F250" s="862"/>
      <c r="G250" s="862"/>
      <c r="H250" s="862"/>
      <c r="I250" s="862"/>
      <c r="J250" s="863"/>
      <c r="K250" s="864"/>
      <c r="L250" s="865"/>
      <c r="M250" s="865"/>
      <c r="N250" s="865"/>
      <c r="O250" s="865"/>
      <c r="P250" s="865"/>
      <c r="Q250" s="865"/>
      <c r="R250" s="865"/>
      <c r="S250" s="865"/>
      <c r="T250" s="865"/>
      <c r="U250" s="865"/>
      <c r="V250" s="865"/>
      <c r="W250" s="865"/>
      <c r="X250" s="865"/>
      <c r="Y250" s="865"/>
      <c r="Z250" s="865"/>
      <c r="AA250" s="865"/>
      <c r="AB250" s="865"/>
      <c r="AC250" s="865"/>
      <c r="AD250" s="865"/>
      <c r="AE250" s="865"/>
      <c r="AF250" s="865"/>
      <c r="AG250" s="865"/>
      <c r="AH250" s="865"/>
      <c r="AI250" s="865"/>
      <c r="AJ250" s="865"/>
      <c r="AK250" s="865"/>
      <c r="AL250" s="865"/>
      <c r="AM250" s="865"/>
      <c r="AN250" s="865"/>
      <c r="AO250" s="865"/>
      <c r="AP250" s="865"/>
      <c r="AQ250" s="865"/>
      <c r="AR250" s="865"/>
      <c r="AS250" s="865"/>
      <c r="AT250" s="865"/>
      <c r="AU250" s="865"/>
      <c r="AV250" s="866"/>
      <c r="AW250" s="100"/>
    </row>
    <row r="251" spans="1:98" ht="28.15" customHeight="1" thickBot="1">
      <c r="A251" s="202"/>
      <c r="B251" s="202"/>
      <c r="C251" s="896" t="s">
        <v>232</v>
      </c>
      <c r="D251" s="896"/>
      <c r="E251" s="896"/>
      <c r="F251" s="896"/>
      <c r="G251" s="896"/>
      <c r="H251" s="896"/>
      <c r="I251" s="896"/>
      <c r="J251" s="896"/>
      <c r="K251" s="897"/>
      <c r="L251" s="841"/>
      <c r="M251" s="841"/>
      <c r="N251" s="841"/>
      <c r="O251" s="841"/>
      <c r="P251" s="841"/>
      <c r="Q251" s="841"/>
      <c r="R251" s="898" t="s">
        <v>69</v>
      </c>
      <c r="S251" s="898"/>
      <c r="T251" s="898"/>
      <c r="U251" s="899"/>
      <c r="V251" s="899"/>
      <c r="W251" s="899"/>
      <c r="X251" s="899"/>
      <c r="Y251" s="842" t="s">
        <v>13</v>
      </c>
      <c r="Z251" s="842"/>
      <c r="AA251" s="842"/>
      <c r="AB251" s="842" t="s">
        <v>233</v>
      </c>
      <c r="AC251" s="842"/>
      <c r="AD251" s="842"/>
      <c r="AE251" s="842"/>
      <c r="AF251" s="900"/>
      <c r="AG251" s="899"/>
      <c r="AH251" s="899"/>
      <c r="AI251" s="899"/>
      <c r="AJ251" s="899"/>
      <c r="AK251" s="899"/>
      <c r="AL251" s="899"/>
      <c r="AM251" s="898" t="s">
        <v>69</v>
      </c>
      <c r="AN251" s="898"/>
      <c r="AO251" s="901"/>
      <c r="AP251" s="902"/>
      <c r="AQ251" s="902"/>
      <c r="AR251" s="899"/>
      <c r="AS251" s="899"/>
      <c r="AT251" s="842" t="s">
        <v>13</v>
      </c>
      <c r="AU251" s="842"/>
      <c r="AV251" s="843"/>
      <c r="AW251" s="100"/>
    </row>
    <row r="252" spans="1:98" s="103" customFormat="1" ht="21" customHeight="1" thickBot="1">
      <c r="A252" s="126"/>
      <c r="B252" s="126"/>
      <c r="C252" s="947" t="s">
        <v>354</v>
      </c>
      <c r="D252" s="948"/>
      <c r="E252" s="948"/>
      <c r="F252" s="948"/>
      <c r="G252" s="948"/>
      <c r="H252" s="948"/>
      <c r="I252" s="948"/>
      <c r="J252" s="948"/>
      <c r="K252" s="948"/>
      <c r="L252" s="948"/>
      <c r="M252" s="948"/>
      <c r="N252" s="948"/>
      <c r="O252" s="948"/>
      <c r="P252" s="948"/>
      <c r="Q252" s="948"/>
      <c r="R252" s="948"/>
      <c r="S252" s="948"/>
      <c r="T252" s="948"/>
      <c r="U252" s="948"/>
      <c r="V252" s="948"/>
      <c r="W252" s="948"/>
      <c r="X252" s="949"/>
      <c r="Y252" s="950" t="s">
        <v>355</v>
      </c>
      <c r="Z252" s="951"/>
      <c r="AA252" s="951"/>
      <c r="AB252" s="951"/>
      <c r="AC252" s="951"/>
      <c r="AD252" s="1107" t="s">
        <v>255</v>
      </c>
      <c r="AE252" s="1107"/>
      <c r="AF252" s="1107"/>
      <c r="AG252" s="1108"/>
      <c r="AH252" s="868"/>
      <c r="AI252" s="869"/>
      <c r="AJ252" s="870"/>
      <c r="AK252" s="871" t="s">
        <v>26</v>
      </c>
      <c r="AL252" s="872"/>
      <c r="AM252" s="872"/>
      <c r="AN252" s="873"/>
      <c r="AO252" s="868"/>
      <c r="AP252" s="869"/>
      <c r="AQ252" s="870"/>
      <c r="AR252" s="849" t="s">
        <v>16</v>
      </c>
      <c r="AS252" s="874"/>
      <c r="AT252" s="874"/>
      <c r="AU252" s="874"/>
      <c r="AV252" s="874"/>
      <c r="AW252" s="101" t="str">
        <f>IF(AND(AH252="〇",AO252="〇"),"要確認","")</f>
        <v/>
      </c>
      <c r="AX252" s="196"/>
      <c r="AY252" s="196"/>
      <c r="AZ252" s="196"/>
      <c r="BA252" s="196"/>
      <c r="BB252" s="196"/>
      <c r="BC252" s="196"/>
      <c r="BD252" s="104"/>
      <c r="BE252" s="120"/>
      <c r="BF252" s="104"/>
      <c r="BG252" s="120"/>
      <c r="BH252" s="120"/>
      <c r="BI252" s="120"/>
      <c r="BJ252" s="100"/>
      <c r="BK252" s="120"/>
      <c r="BL252" s="120"/>
      <c r="BM252" s="120"/>
      <c r="BN252" s="120"/>
      <c r="BO252" s="120"/>
      <c r="BP252" s="120"/>
      <c r="BQ252" s="120"/>
      <c r="BR252" s="120"/>
      <c r="BS252" s="120"/>
      <c r="BT252" s="120"/>
      <c r="BU252" s="120"/>
      <c r="BV252" s="120"/>
      <c r="BW252" s="120"/>
      <c r="BX252" s="120"/>
      <c r="BY252" s="120"/>
      <c r="BZ252" s="120"/>
      <c r="CA252" s="120"/>
      <c r="CB252" s="120"/>
      <c r="CC252" s="120"/>
      <c r="CD252" s="120"/>
      <c r="CE252" s="120"/>
      <c r="CF252" s="120"/>
      <c r="CG252" s="120"/>
      <c r="CH252" s="120"/>
      <c r="CI252" s="120"/>
      <c r="CJ252" s="120"/>
      <c r="CK252" s="120"/>
      <c r="CL252" s="120"/>
      <c r="CM252" s="120"/>
      <c r="CN252" s="120"/>
      <c r="CO252" s="120"/>
      <c r="CP252" s="120"/>
      <c r="CQ252" s="120"/>
      <c r="CR252" s="120"/>
      <c r="CS252" s="120"/>
      <c r="CT252" s="120"/>
    </row>
    <row r="253" spans="1:98" ht="37.5" customHeight="1">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00"/>
    </row>
    <row r="254" spans="1:98" ht="20.100000000000001" customHeight="1">
      <c r="C254" s="458" t="s">
        <v>165</v>
      </c>
      <c r="D254" s="458"/>
      <c r="E254" s="458"/>
      <c r="F254" s="458"/>
      <c r="G254" s="458"/>
      <c r="H254" s="458"/>
      <c r="I254" s="458"/>
      <c r="J254" s="458"/>
      <c r="K254" s="458"/>
      <c r="L254" s="458"/>
      <c r="M254" s="458"/>
      <c r="N254" s="458"/>
      <c r="O254" s="458"/>
      <c r="P254" s="458"/>
      <c r="Q254" s="458"/>
      <c r="R254" s="458"/>
      <c r="S254" s="458"/>
      <c r="T254" s="458"/>
      <c r="U254" s="458"/>
      <c r="V254" s="458"/>
      <c r="W254" s="458"/>
      <c r="X254" s="458"/>
      <c r="Y254" s="458"/>
      <c r="Z254" s="458"/>
      <c r="AA254" s="458"/>
      <c r="AB254" s="458"/>
      <c r="AC254" s="458"/>
      <c r="AD254" s="458"/>
      <c r="AE254" s="458"/>
      <c r="AF254" s="458"/>
      <c r="AG254" s="458"/>
      <c r="AH254" s="458"/>
      <c r="AI254" s="458"/>
      <c r="AJ254" s="458"/>
      <c r="AK254" s="458"/>
      <c r="AL254" s="458"/>
      <c r="AM254" s="458"/>
      <c r="AN254" s="458"/>
      <c r="AO254" s="458"/>
      <c r="AP254" s="458"/>
      <c r="AQ254" s="458"/>
      <c r="AR254" s="458"/>
      <c r="AS254" s="458"/>
      <c r="AT254" s="458"/>
      <c r="AU254" s="458"/>
      <c r="AV254" s="458"/>
      <c r="AW254" s="100"/>
    </row>
    <row r="255" spans="1:98" ht="12.75" customHeight="1">
      <c r="C255" s="1115" t="s">
        <v>32</v>
      </c>
      <c r="D255" s="1116"/>
      <c r="E255" s="1116"/>
      <c r="F255" s="1116"/>
      <c r="G255" s="1116"/>
      <c r="H255" s="1116"/>
      <c r="I255" s="1116"/>
      <c r="J255" s="1116"/>
      <c r="K255" s="1116"/>
      <c r="L255" s="1116"/>
      <c r="M255" s="1116"/>
      <c r="N255" s="1116"/>
      <c r="O255" s="1116"/>
      <c r="P255" s="1116"/>
      <c r="Q255" s="1116"/>
      <c r="R255" s="1116"/>
      <c r="S255" s="1116"/>
      <c r="T255" s="1116"/>
      <c r="U255" s="1116"/>
      <c r="V255" s="1116"/>
      <c r="W255" s="1116"/>
      <c r="X255" s="1116"/>
      <c r="Y255" s="1116"/>
      <c r="Z255" s="1116"/>
      <c r="AA255" s="1116"/>
      <c r="AB255" s="1116"/>
      <c r="AC255" s="1116"/>
      <c r="AD255" s="1116"/>
      <c r="AE255" s="1116"/>
      <c r="AF255" s="1116"/>
      <c r="AG255" s="1116"/>
      <c r="AH255" s="1116"/>
      <c r="AI255" s="1116"/>
      <c r="AJ255" s="1116"/>
      <c r="AK255" s="1116"/>
      <c r="AL255" s="1116"/>
      <c r="AM255" s="1116"/>
      <c r="AN255" s="1116"/>
      <c r="AO255" s="1116"/>
      <c r="AP255" s="1116"/>
      <c r="AQ255" s="1116"/>
      <c r="AR255" s="1116"/>
      <c r="AS255" s="1116"/>
      <c r="AT255" s="1116"/>
      <c r="AU255" s="1116"/>
      <c r="AV255" s="1117"/>
      <c r="AW255" s="100"/>
    </row>
    <row r="256" spans="1:98" ht="26.45" customHeight="1" thickBot="1">
      <c r="C256" s="1118"/>
      <c r="D256" s="1119"/>
      <c r="E256" s="1119"/>
      <c r="F256" s="1119"/>
      <c r="G256" s="1119"/>
      <c r="H256" s="1119"/>
      <c r="I256" s="1119"/>
      <c r="J256" s="1119"/>
      <c r="K256" s="1119"/>
      <c r="L256" s="1119"/>
      <c r="M256" s="1119"/>
      <c r="N256" s="1119"/>
      <c r="O256" s="1119"/>
      <c r="P256" s="1119"/>
      <c r="Q256" s="1119"/>
      <c r="R256" s="1119"/>
      <c r="S256" s="1119"/>
      <c r="T256" s="1119"/>
      <c r="U256" s="1119"/>
      <c r="V256" s="1119"/>
      <c r="W256" s="1119"/>
      <c r="X256" s="1119"/>
      <c r="Y256" s="1119"/>
      <c r="Z256" s="1119"/>
      <c r="AA256" s="1119"/>
      <c r="AB256" s="1119"/>
      <c r="AC256" s="1119"/>
      <c r="AD256" s="1119"/>
      <c r="AE256" s="1119"/>
      <c r="AF256" s="1119"/>
      <c r="AG256" s="1119"/>
      <c r="AH256" s="1119"/>
      <c r="AI256" s="1119"/>
      <c r="AJ256" s="1119"/>
      <c r="AK256" s="1119"/>
      <c r="AL256" s="1119"/>
      <c r="AM256" s="1119"/>
      <c r="AN256" s="1119"/>
      <c r="AO256" s="1119"/>
      <c r="AP256" s="1119"/>
      <c r="AQ256" s="1119"/>
      <c r="AR256" s="1119"/>
      <c r="AS256" s="1119"/>
      <c r="AT256" s="1119"/>
      <c r="AU256" s="1119"/>
      <c r="AV256" s="1120"/>
      <c r="AW256" s="101" t="str">
        <f>IF(AY258&gt;1,"要確認","")</f>
        <v/>
      </c>
    </row>
    <row r="257" spans="3:51" ht="12.75" customHeight="1">
      <c r="C257" s="1121"/>
      <c r="D257" s="1122"/>
      <c r="E257" s="1123" t="s">
        <v>4</v>
      </c>
      <c r="F257" s="1124"/>
      <c r="G257" s="1124"/>
      <c r="H257" s="1124"/>
      <c r="I257" s="1124"/>
      <c r="J257" s="1124"/>
      <c r="K257" s="1124"/>
      <c r="L257" s="1124"/>
      <c r="M257" s="1124"/>
      <c r="N257" s="1124"/>
      <c r="O257" s="1124"/>
      <c r="P257" s="1124"/>
      <c r="Q257" s="1124"/>
      <c r="R257" s="1124"/>
      <c r="S257" s="1125"/>
      <c r="T257" s="1141" t="s">
        <v>6</v>
      </c>
      <c r="U257" s="1142"/>
      <c r="V257" s="1142"/>
      <c r="W257" s="1142"/>
      <c r="X257" s="1142"/>
      <c r="Y257" s="1142"/>
      <c r="Z257" s="1142"/>
      <c r="AA257" s="1142"/>
      <c r="AB257" s="1142"/>
      <c r="AC257" s="1142"/>
      <c r="AD257" s="1142"/>
      <c r="AE257" s="1142"/>
      <c r="AF257" s="1142"/>
      <c r="AG257" s="1142"/>
      <c r="AH257" s="1142"/>
      <c r="AI257" s="1142"/>
      <c r="AJ257" s="1142"/>
      <c r="AK257" s="1142"/>
      <c r="AL257" s="1142"/>
      <c r="AM257" s="1142"/>
      <c r="AN257" s="1142"/>
      <c r="AO257" s="1142"/>
      <c r="AP257" s="1142"/>
      <c r="AQ257" s="1142"/>
      <c r="AR257" s="1142"/>
      <c r="AS257" s="1142"/>
      <c r="AT257" s="1142"/>
      <c r="AU257" s="1142"/>
      <c r="AV257" s="1143"/>
      <c r="AW257" s="100"/>
    </row>
    <row r="258" spans="3:51" ht="21.6" customHeight="1">
      <c r="C258" s="1109"/>
      <c r="D258" s="1110"/>
      <c r="E258" s="1126"/>
      <c r="F258" s="1127"/>
      <c r="G258" s="1127"/>
      <c r="H258" s="1127"/>
      <c r="I258" s="1127"/>
      <c r="J258" s="1127"/>
      <c r="K258" s="1127"/>
      <c r="L258" s="1127"/>
      <c r="M258" s="1127"/>
      <c r="N258" s="1127"/>
      <c r="O258" s="1127"/>
      <c r="P258" s="1127"/>
      <c r="Q258" s="1127"/>
      <c r="R258" s="1127"/>
      <c r="S258" s="1128"/>
      <c r="T258" s="1144" t="s">
        <v>7</v>
      </c>
      <c r="U258" s="1145"/>
      <c r="V258" s="1145"/>
      <c r="W258" s="1145"/>
      <c r="X258" s="1145"/>
      <c r="Y258" s="1145"/>
      <c r="Z258" s="1145"/>
      <c r="AA258" s="1145"/>
      <c r="AB258" s="1145"/>
      <c r="AC258" s="1145"/>
      <c r="AD258" s="1145"/>
      <c r="AE258" s="1145"/>
      <c r="AF258" s="1145"/>
      <c r="AG258" s="1145"/>
      <c r="AH258" s="1145"/>
      <c r="AI258" s="1145"/>
      <c r="AJ258" s="1145"/>
      <c r="AK258" s="1145"/>
      <c r="AL258" s="1145"/>
      <c r="AM258" s="1145"/>
      <c r="AN258" s="1145"/>
      <c r="AO258" s="1145"/>
      <c r="AP258" s="1145"/>
      <c r="AQ258" s="1145"/>
      <c r="AR258" s="1145"/>
      <c r="AS258" s="1145"/>
      <c r="AT258" s="1145"/>
      <c r="AU258" s="1145"/>
      <c r="AV258" s="1146"/>
      <c r="AW258" s="100"/>
      <c r="AY258" s="218">
        <f>COUNTIFS(C257:D269,"○")</f>
        <v>0</v>
      </c>
    </row>
    <row r="259" spans="3:51" ht="32.450000000000003" customHeight="1">
      <c r="C259" s="1109"/>
      <c r="D259" s="1110"/>
      <c r="E259" s="1126"/>
      <c r="F259" s="1127"/>
      <c r="G259" s="1127"/>
      <c r="H259" s="1127"/>
      <c r="I259" s="1127"/>
      <c r="J259" s="1127"/>
      <c r="K259" s="1127"/>
      <c r="L259" s="1127"/>
      <c r="M259" s="1127"/>
      <c r="N259" s="1127"/>
      <c r="O259" s="1127"/>
      <c r="P259" s="1127"/>
      <c r="Q259" s="1127"/>
      <c r="R259" s="1127"/>
      <c r="S259" s="1128"/>
      <c r="T259" s="1144" t="s">
        <v>8</v>
      </c>
      <c r="U259" s="1145"/>
      <c r="V259" s="1145"/>
      <c r="W259" s="1145"/>
      <c r="X259" s="1145"/>
      <c r="Y259" s="1145"/>
      <c r="Z259" s="1145"/>
      <c r="AA259" s="1145"/>
      <c r="AB259" s="1145"/>
      <c r="AC259" s="1145"/>
      <c r="AD259" s="1145"/>
      <c r="AE259" s="1145"/>
      <c r="AF259" s="1145"/>
      <c r="AG259" s="1145"/>
      <c r="AH259" s="1145"/>
      <c r="AI259" s="1145"/>
      <c r="AJ259" s="1145"/>
      <c r="AK259" s="1145"/>
      <c r="AL259" s="1145"/>
      <c r="AM259" s="1145"/>
      <c r="AN259" s="1145"/>
      <c r="AO259" s="1145"/>
      <c r="AP259" s="1145"/>
      <c r="AQ259" s="1145"/>
      <c r="AR259" s="1145"/>
      <c r="AS259" s="1145"/>
      <c r="AT259" s="1145"/>
      <c r="AU259" s="1145"/>
      <c r="AV259" s="1146"/>
      <c r="AW259" s="100"/>
    </row>
    <row r="260" spans="3:51" ht="22.15" customHeight="1">
      <c r="C260" s="1109"/>
      <c r="D260" s="1110"/>
      <c r="E260" s="1129"/>
      <c r="F260" s="1130"/>
      <c r="G260" s="1130"/>
      <c r="H260" s="1130"/>
      <c r="I260" s="1130"/>
      <c r="J260" s="1130"/>
      <c r="K260" s="1130"/>
      <c r="L260" s="1130"/>
      <c r="M260" s="1130"/>
      <c r="N260" s="1130"/>
      <c r="O260" s="1130"/>
      <c r="P260" s="1130"/>
      <c r="Q260" s="1130"/>
      <c r="R260" s="1130"/>
      <c r="S260" s="1131"/>
      <c r="T260" s="1144" t="s">
        <v>24</v>
      </c>
      <c r="U260" s="1145"/>
      <c r="V260" s="1145"/>
      <c r="W260" s="1145"/>
      <c r="X260" s="1145"/>
      <c r="Y260" s="1145"/>
      <c r="Z260" s="1145"/>
      <c r="AA260" s="1145"/>
      <c r="AB260" s="1145"/>
      <c r="AC260" s="1145"/>
      <c r="AD260" s="1145"/>
      <c r="AE260" s="1145"/>
      <c r="AF260" s="1145"/>
      <c r="AG260" s="1145"/>
      <c r="AH260" s="1145"/>
      <c r="AI260" s="1145"/>
      <c r="AJ260" s="1145"/>
      <c r="AK260" s="1145"/>
      <c r="AL260" s="1145"/>
      <c r="AM260" s="1145"/>
      <c r="AN260" s="1145"/>
      <c r="AO260" s="1145"/>
      <c r="AP260" s="1145"/>
      <c r="AQ260" s="1145"/>
      <c r="AR260" s="1145"/>
      <c r="AS260" s="1145"/>
      <c r="AT260" s="1145"/>
      <c r="AU260" s="1145"/>
      <c r="AV260" s="1146"/>
      <c r="AW260" s="100"/>
    </row>
    <row r="261" spans="3:51" ht="12.75" customHeight="1">
      <c r="C261" s="1109"/>
      <c r="D261" s="1110"/>
      <c r="E261" s="1111" t="s">
        <v>37</v>
      </c>
      <c r="F261" s="1112"/>
      <c r="G261" s="1112"/>
      <c r="H261" s="1112"/>
      <c r="I261" s="1112"/>
      <c r="J261" s="1112"/>
      <c r="K261" s="1112"/>
      <c r="L261" s="1112"/>
      <c r="M261" s="1112"/>
      <c r="N261" s="1112"/>
      <c r="O261" s="1112"/>
      <c r="P261" s="1112"/>
      <c r="Q261" s="1112"/>
      <c r="R261" s="1112"/>
      <c r="S261" s="1112"/>
      <c r="T261" s="1113" t="s">
        <v>19</v>
      </c>
      <c r="U261" s="1113"/>
      <c r="V261" s="1113"/>
      <c r="W261" s="1113"/>
      <c r="X261" s="1113"/>
      <c r="Y261" s="1113"/>
      <c r="Z261" s="1113"/>
      <c r="AA261" s="1113"/>
      <c r="AB261" s="1113"/>
      <c r="AC261" s="1113"/>
      <c r="AD261" s="1113"/>
      <c r="AE261" s="1113"/>
      <c r="AF261" s="1113"/>
      <c r="AG261" s="1113"/>
      <c r="AH261" s="1113"/>
      <c r="AI261" s="1113"/>
      <c r="AJ261" s="1113"/>
      <c r="AK261" s="1113"/>
      <c r="AL261" s="1113"/>
      <c r="AM261" s="1113"/>
      <c r="AN261" s="1113"/>
      <c r="AO261" s="1113"/>
      <c r="AP261" s="1113"/>
      <c r="AQ261" s="1113"/>
      <c r="AR261" s="1113"/>
      <c r="AS261" s="1113"/>
      <c r="AT261" s="1113"/>
      <c r="AU261" s="1113"/>
      <c r="AV261" s="1113"/>
      <c r="AW261" s="100"/>
    </row>
    <row r="262" spans="3:51" ht="12.75" customHeight="1">
      <c r="C262" s="1109"/>
      <c r="D262" s="1110"/>
      <c r="E262" s="1111"/>
      <c r="F262" s="1112"/>
      <c r="G262" s="1112"/>
      <c r="H262" s="1112"/>
      <c r="I262" s="1112"/>
      <c r="J262" s="1112"/>
      <c r="K262" s="1112"/>
      <c r="L262" s="1112"/>
      <c r="M262" s="1112"/>
      <c r="N262" s="1112"/>
      <c r="O262" s="1112"/>
      <c r="P262" s="1112"/>
      <c r="Q262" s="1112"/>
      <c r="R262" s="1112"/>
      <c r="S262" s="1112"/>
      <c r="T262" s="1113" t="s">
        <v>20</v>
      </c>
      <c r="U262" s="1113"/>
      <c r="V262" s="1113"/>
      <c r="W262" s="1113"/>
      <c r="X262" s="1113"/>
      <c r="Y262" s="1113"/>
      <c r="Z262" s="1113"/>
      <c r="AA262" s="1113"/>
      <c r="AB262" s="1113"/>
      <c r="AC262" s="1113"/>
      <c r="AD262" s="1113"/>
      <c r="AE262" s="1113"/>
      <c r="AF262" s="1113"/>
      <c r="AG262" s="1113"/>
      <c r="AH262" s="1113"/>
      <c r="AI262" s="1113"/>
      <c r="AJ262" s="1113"/>
      <c r="AK262" s="1113"/>
      <c r="AL262" s="1113"/>
      <c r="AM262" s="1113"/>
      <c r="AN262" s="1113"/>
      <c r="AO262" s="1113"/>
      <c r="AP262" s="1113"/>
      <c r="AQ262" s="1113"/>
      <c r="AR262" s="1113"/>
      <c r="AS262" s="1113"/>
      <c r="AT262" s="1113"/>
      <c r="AU262" s="1113"/>
      <c r="AV262" s="1113"/>
      <c r="AW262" s="100"/>
    </row>
    <row r="263" spans="3:51" ht="12.75" customHeight="1">
      <c r="C263" s="1109"/>
      <c r="D263" s="1110"/>
      <c r="E263" s="1111"/>
      <c r="F263" s="1112"/>
      <c r="G263" s="1112"/>
      <c r="H263" s="1112"/>
      <c r="I263" s="1112"/>
      <c r="J263" s="1112"/>
      <c r="K263" s="1112"/>
      <c r="L263" s="1112"/>
      <c r="M263" s="1112"/>
      <c r="N263" s="1112"/>
      <c r="O263" s="1112"/>
      <c r="P263" s="1112"/>
      <c r="Q263" s="1112"/>
      <c r="R263" s="1112"/>
      <c r="S263" s="1112"/>
      <c r="T263" s="1114" t="s">
        <v>21</v>
      </c>
      <c r="U263" s="1114"/>
      <c r="V263" s="1114"/>
      <c r="W263" s="1114"/>
      <c r="X263" s="1114"/>
      <c r="Y263" s="1114"/>
      <c r="Z263" s="1114"/>
      <c r="AA263" s="1114"/>
      <c r="AB263" s="1114"/>
      <c r="AC263" s="1114"/>
      <c r="AD263" s="1114"/>
      <c r="AE263" s="1114"/>
      <c r="AF263" s="1114"/>
      <c r="AG263" s="1114"/>
      <c r="AH263" s="1114"/>
      <c r="AI263" s="1114"/>
      <c r="AJ263" s="1114"/>
      <c r="AK263" s="1114"/>
      <c r="AL263" s="1114"/>
      <c r="AM263" s="1114"/>
      <c r="AN263" s="1114"/>
      <c r="AO263" s="1114"/>
      <c r="AP263" s="1114"/>
      <c r="AQ263" s="1114"/>
      <c r="AR263" s="1114"/>
      <c r="AS263" s="1114"/>
      <c r="AT263" s="1114"/>
      <c r="AU263" s="1114"/>
      <c r="AV263" s="1114"/>
      <c r="AW263" s="100"/>
    </row>
    <row r="264" spans="3:51" ht="12.75" customHeight="1">
      <c r="C264" s="1109"/>
      <c r="D264" s="1110"/>
      <c r="E264" s="1111"/>
      <c r="F264" s="1112"/>
      <c r="G264" s="1112"/>
      <c r="H264" s="1112"/>
      <c r="I264" s="1112"/>
      <c r="J264" s="1112"/>
      <c r="K264" s="1112"/>
      <c r="L264" s="1112"/>
      <c r="M264" s="1112"/>
      <c r="N264" s="1112"/>
      <c r="O264" s="1112"/>
      <c r="P264" s="1112"/>
      <c r="Q264" s="1112"/>
      <c r="R264" s="1112"/>
      <c r="S264" s="1112"/>
      <c r="T264" s="1113" t="s">
        <v>33</v>
      </c>
      <c r="U264" s="1113"/>
      <c r="V264" s="1113"/>
      <c r="W264" s="1113"/>
      <c r="X264" s="1113"/>
      <c r="Y264" s="1113"/>
      <c r="Z264" s="1113"/>
      <c r="AA264" s="1113"/>
      <c r="AB264" s="1113"/>
      <c r="AC264" s="1113"/>
      <c r="AD264" s="1113"/>
      <c r="AE264" s="1113"/>
      <c r="AF264" s="1113"/>
      <c r="AG264" s="1113"/>
      <c r="AH264" s="1113"/>
      <c r="AI264" s="1113"/>
      <c r="AJ264" s="1113"/>
      <c r="AK264" s="1113"/>
      <c r="AL264" s="1113"/>
      <c r="AM264" s="1113"/>
      <c r="AN264" s="1113"/>
      <c r="AO264" s="1113"/>
      <c r="AP264" s="1113"/>
      <c r="AQ264" s="1113"/>
      <c r="AR264" s="1113"/>
      <c r="AS264" s="1113"/>
      <c r="AT264" s="1113"/>
      <c r="AU264" s="1113"/>
      <c r="AV264" s="1113"/>
      <c r="AW264" s="100"/>
    </row>
    <row r="265" spans="3:51" ht="22.15" customHeight="1">
      <c r="C265" s="1109"/>
      <c r="D265" s="1110"/>
      <c r="E265" s="1111"/>
      <c r="F265" s="1112"/>
      <c r="G265" s="1112"/>
      <c r="H265" s="1112"/>
      <c r="I265" s="1112"/>
      <c r="J265" s="1112"/>
      <c r="K265" s="1112"/>
      <c r="L265" s="1112"/>
      <c r="M265" s="1112"/>
      <c r="N265" s="1112"/>
      <c r="O265" s="1112"/>
      <c r="P265" s="1112"/>
      <c r="Q265" s="1112"/>
      <c r="R265" s="1112"/>
      <c r="S265" s="1112"/>
      <c r="T265" s="1114" t="s">
        <v>22</v>
      </c>
      <c r="U265" s="1114"/>
      <c r="V265" s="1114"/>
      <c r="W265" s="1114"/>
      <c r="X265" s="1114"/>
      <c r="Y265" s="1114"/>
      <c r="Z265" s="1114"/>
      <c r="AA265" s="1114"/>
      <c r="AB265" s="1114"/>
      <c r="AC265" s="1114"/>
      <c r="AD265" s="1114"/>
      <c r="AE265" s="1114"/>
      <c r="AF265" s="1114"/>
      <c r="AG265" s="1114"/>
      <c r="AH265" s="1114"/>
      <c r="AI265" s="1114"/>
      <c r="AJ265" s="1114"/>
      <c r="AK265" s="1114"/>
      <c r="AL265" s="1114"/>
      <c r="AM265" s="1114"/>
      <c r="AN265" s="1114"/>
      <c r="AO265" s="1114"/>
      <c r="AP265" s="1114"/>
      <c r="AQ265" s="1114"/>
      <c r="AR265" s="1114"/>
      <c r="AS265" s="1114"/>
      <c r="AT265" s="1114"/>
      <c r="AU265" s="1114"/>
      <c r="AV265" s="1114"/>
      <c r="AW265" s="100"/>
    </row>
    <row r="266" spans="3:51" ht="21" customHeight="1">
      <c r="C266" s="1109"/>
      <c r="D266" s="1110"/>
      <c r="E266" s="1111"/>
      <c r="F266" s="1112"/>
      <c r="G266" s="1112"/>
      <c r="H266" s="1112"/>
      <c r="I266" s="1112"/>
      <c r="J266" s="1112"/>
      <c r="K266" s="1112"/>
      <c r="L266" s="1112"/>
      <c r="M266" s="1112"/>
      <c r="N266" s="1112"/>
      <c r="O266" s="1112"/>
      <c r="P266" s="1112"/>
      <c r="Q266" s="1112"/>
      <c r="R266" s="1112"/>
      <c r="S266" s="1112"/>
      <c r="T266" s="1114" t="s">
        <v>34</v>
      </c>
      <c r="U266" s="1114"/>
      <c r="V266" s="1114"/>
      <c r="W266" s="1114"/>
      <c r="X266" s="1114"/>
      <c r="Y266" s="1114"/>
      <c r="Z266" s="1114"/>
      <c r="AA266" s="1114"/>
      <c r="AB266" s="1114"/>
      <c r="AC266" s="1114"/>
      <c r="AD266" s="1114"/>
      <c r="AE266" s="1114"/>
      <c r="AF266" s="1114"/>
      <c r="AG266" s="1114"/>
      <c r="AH266" s="1114"/>
      <c r="AI266" s="1114"/>
      <c r="AJ266" s="1114"/>
      <c r="AK266" s="1114"/>
      <c r="AL266" s="1114"/>
      <c r="AM266" s="1114"/>
      <c r="AN266" s="1114"/>
      <c r="AO266" s="1114"/>
      <c r="AP266" s="1114"/>
      <c r="AQ266" s="1114"/>
      <c r="AR266" s="1114"/>
      <c r="AS266" s="1114"/>
      <c r="AT266" s="1114"/>
      <c r="AU266" s="1114"/>
      <c r="AV266" s="1114"/>
      <c r="AW266" s="100"/>
    </row>
    <row r="267" spans="3:51" ht="21" customHeight="1">
      <c r="C267" s="1109"/>
      <c r="D267" s="1110"/>
      <c r="E267" s="1111"/>
      <c r="F267" s="1112"/>
      <c r="G267" s="1112"/>
      <c r="H267" s="1112"/>
      <c r="I267" s="1112"/>
      <c r="J267" s="1112"/>
      <c r="K267" s="1112"/>
      <c r="L267" s="1112"/>
      <c r="M267" s="1112"/>
      <c r="N267" s="1112"/>
      <c r="O267" s="1112"/>
      <c r="P267" s="1112"/>
      <c r="Q267" s="1112"/>
      <c r="R267" s="1112"/>
      <c r="S267" s="1112"/>
      <c r="T267" s="1113" t="s">
        <v>11</v>
      </c>
      <c r="U267" s="1113"/>
      <c r="V267" s="1113"/>
      <c r="W267" s="1113"/>
      <c r="X267" s="1113"/>
      <c r="Y267" s="1113"/>
      <c r="Z267" s="1113"/>
      <c r="AA267" s="1113"/>
      <c r="AB267" s="1113"/>
      <c r="AC267" s="1113"/>
      <c r="AD267" s="1113"/>
      <c r="AE267" s="1113"/>
      <c r="AF267" s="1113"/>
      <c r="AG267" s="1113"/>
      <c r="AH267" s="1113"/>
      <c r="AI267" s="1113"/>
      <c r="AJ267" s="1113"/>
      <c r="AK267" s="1113"/>
      <c r="AL267" s="1113"/>
      <c r="AM267" s="1113"/>
      <c r="AN267" s="1113"/>
      <c r="AO267" s="1113"/>
      <c r="AP267" s="1113"/>
      <c r="AQ267" s="1113"/>
      <c r="AR267" s="1113"/>
      <c r="AS267" s="1113"/>
      <c r="AT267" s="1113"/>
      <c r="AU267" s="1113"/>
      <c r="AV267" s="1113"/>
      <c r="AW267" s="100"/>
    </row>
    <row r="268" spans="3:51" ht="15" customHeight="1">
      <c r="C268" s="1134"/>
      <c r="D268" s="1135"/>
      <c r="E268" s="619" t="s">
        <v>81</v>
      </c>
      <c r="F268" s="1106"/>
      <c r="G268" s="1106"/>
      <c r="H268" s="1106"/>
      <c r="I268" s="1106"/>
      <c r="J268" s="1106"/>
      <c r="K268" s="1106"/>
      <c r="L268" s="1106"/>
      <c r="M268" s="1106"/>
      <c r="N268" s="1106"/>
      <c r="O268" s="1106"/>
      <c r="P268" s="1106"/>
      <c r="Q268" s="1106"/>
      <c r="R268" s="1106"/>
      <c r="S268" s="1106"/>
      <c r="T268" s="1106"/>
      <c r="U268" s="1106"/>
      <c r="V268" s="1106"/>
      <c r="W268" s="1106"/>
      <c r="X268" s="1106"/>
      <c r="Y268" s="1106"/>
      <c r="Z268" s="1106"/>
      <c r="AA268" s="1106"/>
      <c r="AB268" s="1106"/>
      <c r="AC268" s="1106"/>
      <c r="AD268" s="1106"/>
      <c r="AE268" s="1106"/>
      <c r="AF268" s="1106"/>
      <c r="AG268" s="1106"/>
      <c r="AH268" s="1106"/>
      <c r="AI268" s="1106"/>
      <c r="AJ268" s="1106"/>
      <c r="AK268" s="1106"/>
      <c r="AL268" s="1106"/>
      <c r="AM268" s="1106"/>
      <c r="AN268" s="1106"/>
      <c r="AO268" s="1106"/>
      <c r="AP268" s="1106"/>
      <c r="AQ268" s="1106"/>
      <c r="AR268" s="1106"/>
      <c r="AS268" s="1106"/>
      <c r="AT268" s="1106"/>
      <c r="AU268" s="1106"/>
      <c r="AV268" s="1106"/>
      <c r="AW268" s="100"/>
    </row>
    <row r="269" spans="3:51" ht="15" customHeight="1" thickBot="1">
      <c r="C269" s="1104"/>
      <c r="D269" s="1105"/>
      <c r="E269" s="619" t="s">
        <v>5</v>
      </c>
      <c r="F269" s="1106"/>
      <c r="G269" s="1106"/>
      <c r="H269" s="1106"/>
      <c r="I269" s="1106"/>
      <c r="J269" s="1106"/>
      <c r="K269" s="1106"/>
      <c r="L269" s="1106"/>
      <c r="M269" s="1106"/>
      <c r="N269" s="1106"/>
      <c r="O269" s="1106"/>
      <c r="P269" s="1106"/>
      <c r="Q269" s="1106"/>
      <c r="R269" s="1106"/>
      <c r="S269" s="1106"/>
      <c r="T269" s="1106"/>
      <c r="U269" s="1106"/>
      <c r="V269" s="1106"/>
      <c r="W269" s="1106"/>
      <c r="X269" s="1106"/>
      <c r="Y269" s="1106"/>
      <c r="Z269" s="1106"/>
      <c r="AA269" s="1106"/>
      <c r="AB269" s="1106"/>
      <c r="AC269" s="1106"/>
      <c r="AD269" s="1106"/>
      <c r="AE269" s="1106"/>
      <c r="AF269" s="1106"/>
      <c r="AG269" s="1106"/>
      <c r="AH269" s="1106"/>
      <c r="AI269" s="1106"/>
      <c r="AJ269" s="1106"/>
      <c r="AK269" s="1106"/>
      <c r="AL269" s="1106"/>
      <c r="AM269" s="1106"/>
      <c r="AN269" s="1106"/>
      <c r="AO269" s="1106"/>
      <c r="AP269" s="1106"/>
      <c r="AQ269" s="1106"/>
      <c r="AR269" s="1106"/>
      <c r="AS269" s="1106"/>
      <c r="AT269" s="1106"/>
      <c r="AU269" s="1106"/>
      <c r="AV269" s="1106"/>
      <c r="AW269" s="100"/>
    </row>
  </sheetData>
  <sheetProtection algorithmName="SHA-512" hashValue="2yTDjlw8G2pBQVjvv8gWJqL9v5SvN6MLb7ktof2NlElQ5VNVtJ3RwKRdG8BLS1HJGe8w04+gNriq1cMTzhSNMA==" saltValue="ppLCNhsG6pIMbhg/pKXNFw==" spinCount="100000" sheet="1" autoFilter="0"/>
  <mergeCells count="679">
    <mergeCell ref="Z247:AA247"/>
    <mergeCell ref="AB247:AH247"/>
    <mergeCell ref="AI247:AV247"/>
    <mergeCell ref="S125:T125"/>
    <mergeCell ref="U125:Z125"/>
    <mergeCell ref="AA125:AU125"/>
    <mergeCell ref="Z240:AA240"/>
    <mergeCell ref="AB240:AH240"/>
    <mergeCell ref="P240:Y240"/>
    <mergeCell ref="AI240:AV240"/>
    <mergeCell ref="C157:AV157"/>
    <mergeCell ref="K126:AV126"/>
    <mergeCell ref="C122:J135"/>
    <mergeCell ref="K152:AV154"/>
    <mergeCell ref="K145:AV145"/>
    <mergeCell ref="K151:AV151"/>
    <mergeCell ref="AN150:AU150"/>
    <mergeCell ref="Y150:AH150"/>
    <mergeCell ref="AI150:AJ150"/>
    <mergeCell ref="K143:L143"/>
    <mergeCell ref="M143:V143"/>
    <mergeCell ref="W143:X143"/>
    <mergeCell ref="Y143:AH143"/>
    <mergeCell ref="AK143:AV143"/>
    <mergeCell ref="K144:L144"/>
    <mergeCell ref="M144:V144"/>
    <mergeCell ref="W144:X144"/>
    <mergeCell ref="K141:AV142"/>
    <mergeCell ref="K146:AV147"/>
    <mergeCell ref="AI149:AJ149"/>
    <mergeCell ref="C140:Y140"/>
    <mergeCell ref="K148:AV148"/>
    <mergeCell ref="N173:R173"/>
    <mergeCell ref="K150:L150"/>
    <mergeCell ref="M150:V150"/>
    <mergeCell ref="W150:X150"/>
    <mergeCell ref="Y144:AA144"/>
    <mergeCell ref="AB144:AU144"/>
    <mergeCell ref="AK149:AV149"/>
    <mergeCell ref="K149:L149"/>
    <mergeCell ref="M149:V149"/>
    <mergeCell ref="C141:J154"/>
    <mergeCell ref="W149:X149"/>
    <mergeCell ref="Y149:AH149"/>
    <mergeCell ref="AI143:AJ143"/>
    <mergeCell ref="N174:R174"/>
    <mergeCell ref="N175:R175"/>
    <mergeCell ref="N176:R176"/>
    <mergeCell ref="N177:R177"/>
    <mergeCell ref="N178:R178"/>
    <mergeCell ref="N179:R179"/>
    <mergeCell ref="N180:R180"/>
    <mergeCell ref="N181:R181"/>
    <mergeCell ref="S173:AD173"/>
    <mergeCell ref="S174:AD174"/>
    <mergeCell ref="S175:AD175"/>
    <mergeCell ref="S176:AD176"/>
    <mergeCell ref="S177:AD177"/>
    <mergeCell ref="S178:AD178"/>
    <mergeCell ref="S179:AD179"/>
    <mergeCell ref="S180:AD180"/>
    <mergeCell ref="S181:AD181"/>
    <mergeCell ref="C268:D268"/>
    <mergeCell ref="E268:AV268"/>
    <mergeCell ref="J234:N234"/>
    <mergeCell ref="O234:AM234"/>
    <mergeCell ref="AN234:AV234"/>
    <mergeCell ref="J235:N235"/>
    <mergeCell ref="O235:AM235"/>
    <mergeCell ref="AN235:AV235"/>
    <mergeCell ref="AN226:AV226"/>
    <mergeCell ref="J227:N227"/>
    <mergeCell ref="O227:AM227"/>
    <mergeCell ref="AN227:AV227"/>
    <mergeCell ref="J232:N232"/>
    <mergeCell ref="O232:AM232"/>
    <mergeCell ref="AN232:AV232"/>
    <mergeCell ref="J233:N233"/>
    <mergeCell ref="O233:AM233"/>
    <mergeCell ref="T257:AV257"/>
    <mergeCell ref="T258:AV258"/>
    <mergeCell ref="T259:AV259"/>
    <mergeCell ref="T260:AV260"/>
    <mergeCell ref="AN231:AV231"/>
    <mergeCell ref="J228:N228"/>
    <mergeCell ref="O228:AM228"/>
    <mergeCell ref="J224:N224"/>
    <mergeCell ref="O224:AM224"/>
    <mergeCell ref="AN224:AV224"/>
    <mergeCell ref="J225:N225"/>
    <mergeCell ref="O225:AM225"/>
    <mergeCell ref="AN225:AV225"/>
    <mergeCell ref="C269:D269"/>
    <mergeCell ref="E269:AV269"/>
    <mergeCell ref="C252:X252"/>
    <mergeCell ref="Y252:AC252"/>
    <mergeCell ref="AD252:AG252"/>
    <mergeCell ref="C261:D267"/>
    <mergeCell ref="E261:S267"/>
    <mergeCell ref="T261:AV261"/>
    <mergeCell ref="T262:AV262"/>
    <mergeCell ref="T263:AV263"/>
    <mergeCell ref="T264:AV264"/>
    <mergeCell ref="T265:AV265"/>
    <mergeCell ref="T266:AV266"/>
    <mergeCell ref="T267:AV267"/>
    <mergeCell ref="C255:AV256"/>
    <mergeCell ref="C257:D260"/>
    <mergeCell ref="E257:S260"/>
    <mergeCell ref="C221:I235"/>
    <mergeCell ref="J221:N221"/>
    <mergeCell ref="O221:AM221"/>
    <mergeCell ref="AN221:AV221"/>
    <mergeCell ref="J222:N222"/>
    <mergeCell ref="O222:AM222"/>
    <mergeCell ref="AN222:AV222"/>
    <mergeCell ref="J223:N223"/>
    <mergeCell ref="O223:AM223"/>
    <mergeCell ref="AN223:AV223"/>
    <mergeCell ref="AN228:AV228"/>
    <mergeCell ref="J229:N229"/>
    <mergeCell ref="O229:AM229"/>
    <mergeCell ref="AN229:AV229"/>
    <mergeCell ref="J226:N226"/>
    <mergeCell ref="O226:AM226"/>
    <mergeCell ref="AN233:AV233"/>
    <mergeCell ref="J230:N230"/>
    <mergeCell ref="O230:AM230"/>
    <mergeCell ref="AN230:AV230"/>
    <mergeCell ref="J231:N231"/>
    <mergeCell ref="O231:AM231"/>
    <mergeCell ref="AP218:AU218"/>
    <mergeCell ref="AH219:AJ219"/>
    <mergeCell ref="AK219:AN219"/>
    <mergeCell ref="AO219:AQ219"/>
    <mergeCell ref="AR219:AV219"/>
    <mergeCell ref="C219:X219"/>
    <mergeCell ref="Y219:AC219"/>
    <mergeCell ref="AD219:AG219"/>
    <mergeCell ref="E218:J218"/>
    <mergeCell ref="K218:S218"/>
    <mergeCell ref="T218:U218"/>
    <mergeCell ref="V218:AA218"/>
    <mergeCell ref="AB218:AF218"/>
    <mergeCell ref="AG218:AN218"/>
    <mergeCell ref="AP216:AU216"/>
    <mergeCell ref="E217:J217"/>
    <mergeCell ref="K217:S217"/>
    <mergeCell ref="T217:U217"/>
    <mergeCell ref="V217:AA217"/>
    <mergeCell ref="AB217:AF217"/>
    <mergeCell ref="AG217:AN217"/>
    <mergeCell ref="AP217:AU217"/>
    <mergeCell ref="E216:J216"/>
    <mergeCell ref="K216:S216"/>
    <mergeCell ref="T216:U216"/>
    <mergeCell ref="V216:AA216"/>
    <mergeCell ref="AB216:AF216"/>
    <mergeCell ref="AG216:AN216"/>
    <mergeCell ref="AP214:AU214"/>
    <mergeCell ref="E215:J215"/>
    <mergeCell ref="K215:S215"/>
    <mergeCell ref="T215:U215"/>
    <mergeCell ref="V215:AA215"/>
    <mergeCell ref="AB215:AF215"/>
    <mergeCell ref="AG215:AN215"/>
    <mergeCell ref="AP215:AU215"/>
    <mergeCell ref="E214:J214"/>
    <mergeCell ref="K214:S214"/>
    <mergeCell ref="T214:U214"/>
    <mergeCell ref="V214:AA214"/>
    <mergeCell ref="AB214:AF214"/>
    <mergeCell ref="AG214:AN214"/>
    <mergeCell ref="AP212:AU212"/>
    <mergeCell ref="E213:J213"/>
    <mergeCell ref="K213:S213"/>
    <mergeCell ref="T213:U213"/>
    <mergeCell ref="V213:AA213"/>
    <mergeCell ref="AB213:AF213"/>
    <mergeCell ref="AG213:AN213"/>
    <mergeCell ref="AP213:AU213"/>
    <mergeCell ref="E212:J212"/>
    <mergeCell ref="K212:S212"/>
    <mergeCell ref="T212:U212"/>
    <mergeCell ref="V212:AA212"/>
    <mergeCell ref="AB212:AF212"/>
    <mergeCell ref="AG212:AN212"/>
    <mergeCell ref="V209:AA209"/>
    <mergeCell ref="AB209:AF209"/>
    <mergeCell ref="AG209:AN209"/>
    <mergeCell ref="AP209:AU209"/>
    <mergeCell ref="AP210:AU210"/>
    <mergeCell ref="E211:J211"/>
    <mergeCell ref="K211:S211"/>
    <mergeCell ref="T211:U211"/>
    <mergeCell ref="V211:AA211"/>
    <mergeCell ref="AB211:AF211"/>
    <mergeCell ref="AG211:AN211"/>
    <mergeCell ref="AP211:AU211"/>
    <mergeCell ref="E210:J210"/>
    <mergeCell ref="K210:S210"/>
    <mergeCell ref="T210:U210"/>
    <mergeCell ref="V210:AA210"/>
    <mergeCell ref="AB210:AF210"/>
    <mergeCell ref="AG210:AN210"/>
    <mergeCell ref="AG205:AV206"/>
    <mergeCell ref="E207:J207"/>
    <mergeCell ref="K207:S207"/>
    <mergeCell ref="T207:U207"/>
    <mergeCell ref="V207:AA207"/>
    <mergeCell ref="AB207:AF207"/>
    <mergeCell ref="AG207:AN207"/>
    <mergeCell ref="AP207:AU207"/>
    <mergeCell ref="C205:D218"/>
    <mergeCell ref="E205:J206"/>
    <mergeCell ref="K205:S206"/>
    <mergeCell ref="T205:U206"/>
    <mergeCell ref="V205:AA206"/>
    <mergeCell ref="AB205:AF206"/>
    <mergeCell ref="E208:J208"/>
    <mergeCell ref="K208:S208"/>
    <mergeCell ref="T208:U208"/>
    <mergeCell ref="V208:AA208"/>
    <mergeCell ref="AB208:AF208"/>
    <mergeCell ref="AG208:AN208"/>
    <mergeCell ref="AP208:AU208"/>
    <mergeCell ref="E209:J209"/>
    <mergeCell ref="K209:S209"/>
    <mergeCell ref="T209:U209"/>
    <mergeCell ref="C201:G201"/>
    <mergeCell ref="H201:K201"/>
    <mergeCell ref="L201:AV201"/>
    <mergeCell ref="C202:F204"/>
    <mergeCell ref="G202:AL202"/>
    <mergeCell ref="AM202:AN202"/>
    <mergeCell ref="AO202:AQ202"/>
    <mergeCell ref="AR202:AS202"/>
    <mergeCell ref="AT202:AV202"/>
    <mergeCell ref="G203:AV204"/>
    <mergeCell ref="C199:G199"/>
    <mergeCell ref="H199:K199"/>
    <mergeCell ref="L199:AV199"/>
    <mergeCell ref="C200:G200"/>
    <mergeCell ref="H200:K200"/>
    <mergeCell ref="L200:AV200"/>
    <mergeCell ref="C197:G197"/>
    <mergeCell ref="H197:K197"/>
    <mergeCell ref="L197:AV197"/>
    <mergeCell ref="C198:G198"/>
    <mergeCell ref="H198:K198"/>
    <mergeCell ref="L198:AV198"/>
    <mergeCell ref="N194:Z194"/>
    <mergeCell ref="C195:G195"/>
    <mergeCell ref="H195:K195"/>
    <mergeCell ref="L195:AV195"/>
    <mergeCell ref="C196:G196"/>
    <mergeCell ref="H196:K196"/>
    <mergeCell ref="L196:AV196"/>
    <mergeCell ref="C191:I192"/>
    <mergeCell ref="J191:K191"/>
    <mergeCell ref="L191:AV191"/>
    <mergeCell ref="C193:I194"/>
    <mergeCell ref="J193:M193"/>
    <mergeCell ref="N193:Z193"/>
    <mergeCell ref="AA193:AG194"/>
    <mergeCell ref="AH193:AV194"/>
    <mergeCell ref="J194:M194"/>
    <mergeCell ref="J192:K192"/>
    <mergeCell ref="L192:P192"/>
    <mergeCell ref="Q192:AV192"/>
    <mergeCell ref="C188:I188"/>
    <mergeCell ref="J188:K188"/>
    <mergeCell ref="L188:Q188"/>
    <mergeCell ref="R188:S188"/>
    <mergeCell ref="T188:Z188"/>
    <mergeCell ref="AO188:AQ190"/>
    <mergeCell ref="AR188:AV190"/>
    <mergeCell ref="C189:I190"/>
    <mergeCell ref="J189:K190"/>
    <mergeCell ref="L189:Q190"/>
    <mergeCell ref="R189:S190"/>
    <mergeCell ref="T189:Z190"/>
    <mergeCell ref="AA188:AD190"/>
    <mergeCell ref="AE188:AF190"/>
    <mergeCell ref="AG188:AH190"/>
    <mergeCell ref="AI188:AJ190"/>
    <mergeCell ref="AK188:AL190"/>
    <mergeCell ref="AM188:AN190"/>
    <mergeCell ref="C187:I187"/>
    <mergeCell ref="J187:Z187"/>
    <mergeCell ref="AA187:AN187"/>
    <mergeCell ref="AO187:AQ187"/>
    <mergeCell ref="AR187:AV187"/>
    <mergeCell ref="C184:X184"/>
    <mergeCell ref="Y184:AC184"/>
    <mergeCell ref="AD184:AG184"/>
    <mergeCell ref="AH184:AJ184"/>
    <mergeCell ref="AK184:AN184"/>
    <mergeCell ref="AO184:AQ184"/>
    <mergeCell ref="AR184:AV184"/>
    <mergeCell ref="C181:F181"/>
    <mergeCell ref="G181:M181"/>
    <mergeCell ref="AE181:AO181"/>
    <mergeCell ref="AP181:AV181"/>
    <mergeCell ref="C185:T185"/>
    <mergeCell ref="C183:F183"/>
    <mergeCell ref="G183:M183"/>
    <mergeCell ref="AE183:AO183"/>
    <mergeCell ref="AP183:AV183"/>
    <mergeCell ref="N183:R183"/>
    <mergeCell ref="S182:AD182"/>
    <mergeCell ref="S183:AD183"/>
    <mergeCell ref="AM244:AO244"/>
    <mergeCell ref="AX158:AZ158"/>
    <mergeCell ref="C161:AV168"/>
    <mergeCell ref="AW161:AW162"/>
    <mergeCell ref="AW163:AW165"/>
    <mergeCell ref="AW169:AW170"/>
    <mergeCell ref="C158:AV160"/>
    <mergeCell ref="AE175:AO175"/>
    <mergeCell ref="AP175:AV175"/>
    <mergeCell ref="AE173:AO173"/>
    <mergeCell ref="AP173:AV173"/>
    <mergeCell ref="C174:F174"/>
    <mergeCell ref="G174:M174"/>
    <mergeCell ref="AE174:AO174"/>
    <mergeCell ref="AP174:AV174"/>
    <mergeCell ref="P172:AV172"/>
    <mergeCell ref="C173:F173"/>
    <mergeCell ref="G173:M173"/>
    <mergeCell ref="C175:F175"/>
    <mergeCell ref="G175:M175"/>
    <mergeCell ref="AE182:AO182"/>
    <mergeCell ref="AP182:AV182"/>
    <mergeCell ref="N182:R182"/>
    <mergeCell ref="C178:F178"/>
    <mergeCell ref="C250:J250"/>
    <mergeCell ref="K250:AV250"/>
    <mergeCell ref="C251:J251"/>
    <mergeCell ref="K251:Q251"/>
    <mergeCell ref="R251:T251"/>
    <mergeCell ref="U251:X251"/>
    <mergeCell ref="Y251:AA251"/>
    <mergeCell ref="AB251:AE251"/>
    <mergeCell ref="C180:F180"/>
    <mergeCell ref="G180:M180"/>
    <mergeCell ref="AE180:AO180"/>
    <mergeCell ref="AP180:AV180"/>
    <mergeCell ref="C244:J244"/>
    <mergeCell ref="AF251:AL251"/>
    <mergeCell ref="AM251:AO251"/>
    <mergeCell ref="AP251:AS251"/>
    <mergeCell ref="AT251:AV251"/>
    <mergeCell ref="K244:Q244"/>
    <mergeCell ref="R244:T244"/>
    <mergeCell ref="U244:X244"/>
    <mergeCell ref="Y244:AA244"/>
    <mergeCell ref="AB244:AE244"/>
    <mergeCell ref="AF244:AL244"/>
    <mergeCell ref="AI239:AJ239"/>
    <mergeCell ref="AK239:AU239"/>
    <mergeCell ref="K240:L240"/>
    <mergeCell ref="M240:O240"/>
    <mergeCell ref="C238:AV238"/>
    <mergeCell ref="C239:J240"/>
    <mergeCell ref="K239:L239"/>
    <mergeCell ref="M239:O239"/>
    <mergeCell ref="P239:Q239"/>
    <mergeCell ref="R239:S239"/>
    <mergeCell ref="T239:Y239"/>
    <mergeCell ref="Z239:AA239"/>
    <mergeCell ref="AH252:AJ252"/>
    <mergeCell ref="AK252:AN252"/>
    <mergeCell ref="AO252:AQ252"/>
    <mergeCell ref="AR252:AV252"/>
    <mergeCell ref="AK246:AU246"/>
    <mergeCell ref="K247:L247"/>
    <mergeCell ref="M247:O247"/>
    <mergeCell ref="C248:J249"/>
    <mergeCell ref="K248:AV248"/>
    <mergeCell ref="K249:AE249"/>
    <mergeCell ref="AF249:AH249"/>
    <mergeCell ref="AI249:AM249"/>
    <mergeCell ref="AN249:AP249"/>
    <mergeCell ref="AQ249:AV249"/>
    <mergeCell ref="C246:J247"/>
    <mergeCell ref="K246:L246"/>
    <mergeCell ref="M246:O246"/>
    <mergeCell ref="P246:Q246"/>
    <mergeCell ref="R246:S246"/>
    <mergeCell ref="T246:Y246"/>
    <mergeCell ref="Z246:AA246"/>
    <mergeCell ref="AB246:AH246"/>
    <mergeCell ref="AI246:AJ246"/>
    <mergeCell ref="P247:Y247"/>
    <mergeCell ref="AP177:AV177"/>
    <mergeCell ref="C176:F176"/>
    <mergeCell ref="G176:M176"/>
    <mergeCell ref="AE176:AO176"/>
    <mergeCell ref="AP176:AV176"/>
    <mergeCell ref="AP244:AS244"/>
    <mergeCell ref="AT244:AV244"/>
    <mergeCell ref="C241:J242"/>
    <mergeCell ref="K241:AV241"/>
    <mergeCell ref="K242:AE242"/>
    <mergeCell ref="AF242:AH242"/>
    <mergeCell ref="AI242:AM242"/>
    <mergeCell ref="AN242:AP242"/>
    <mergeCell ref="AQ242:AV242"/>
    <mergeCell ref="C179:F179"/>
    <mergeCell ref="G179:M179"/>
    <mergeCell ref="AE179:AO179"/>
    <mergeCell ref="AP179:AV179"/>
    <mergeCell ref="C177:F177"/>
    <mergeCell ref="C182:F182"/>
    <mergeCell ref="G182:M182"/>
    <mergeCell ref="C243:J243"/>
    <mergeCell ref="K243:AV243"/>
    <mergeCell ref="AB239:AH239"/>
    <mergeCell ref="C237:V237"/>
    <mergeCell ref="G177:M177"/>
    <mergeCell ref="C169:AV171"/>
    <mergeCell ref="C172:I172"/>
    <mergeCell ref="J172:O172"/>
    <mergeCell ref="M124:R124"/>
    <mergeCell ref="S124:T124"/>
    <mergeCell ref="K127:AV131"/>
    <mergeCell ref="C136:J138"/>
    <mergeCell ref="K136:T136"/>
    <mergeCell ref="U136:AD136"/>
    <mergeCell ref="AE136:AV136"/>
    <mergeCell ref="K137:T137"/>
    <mergeCell ref="U137:AD137"/>
    <mergeCell ref="AE137:AV137"/>
    <mergeCell ref="K138:T138"/>
    <mergeCell ref="U138:AD138"/>
    <mergeCell ref="AE138:AV138"/>
    <mergeCell ref="M125:R125"/>
    <mergeCell ref="AK124:AV124"/>
    <mergeCell ref="G178:M178"/>
    <mergeCell ref="AE178:AO178"/>
    <mergeCell ref="AP178:AV178"/>
    <mergeCell ref="AE177:AO177"/>
    <mergeCell ref="C112:J121"/>
    <mergeCell ref="K112:AV112"/>
    <mergeCell ref="K114:AV121"/>
    <mergeCell ref="U124:Z124"/>
    <mergeCell ref="AA124:AB124"/>
    <mergeCell ref="AC124:AH124"/>
    <mergeCell ref="AI124:AJ124"/>
    <mergeCell ref="K132:L135"/>
    <mergeCell ref="M132:AV132"/>
    <mergeCell ref="M133:AV135"/>
    <mergeCell ref="K124:L124"/>
    <mergeCell ref="K125:L125"/>
    <mergeCell ref="C87:D95"/>
    <mergeCell ref="E87:AK95"/>
    <mergeCell ref="AL87:AV95"/>
    <mergeCell ref="C109:AV109"/>
    <mergeCell ref="C110:I110"/>
    <mergeCell ref="J110:AV110"/>
    <mergeCell ref="C84:V84"/>
    <mergeCell ref="C85:AV85"/>
    <mergeCell ref="C97:D105"/>
    <mergeCell ref="E97:AK105"/>
    <mergeCell ref="AL97:AV105"/>
    <mergeCell ref="C106:AV106"/>
    <mergeCell ref="C107:I108"/>
    <mergeCell ref="J107:T107"/>
    <mergeCell ref="U107:AB108"/>
    <mergeCell ref="AC107:AV107"/>
    <mergeCell ref="J108:T108"/>
    <mergeCell ref="AC108:AV108"/>
    <mergeCell ref="C96:AK96"/>
    <mergeCell ref="AL96:AV96"/>
    <mergeCell ref="AX85:BA85"/>
    <mergeCell ref="C86:AK86"/>
    <mergeCell ref="AL86:AV86"/>
    <mergeCell ref="AN78:AV78"/>
    <mergeCell ref="K79:L79"/>
    <mergeCell ref="M79:S79"/>
    <mergeCell ref="T79:U79"/>
    <mergeCell ref="C81:J82"/>
    <mergeCell ref="K81:AV81"/>
    <mergeCell ref="K82:AV82"/>
    <mergeCell ref="AL79:AM79"/>
    <mergeCell ref="AE79:AK79"/>
    <mergeCell ref="AW61:AW62"/>
    <mergeCell ref="K62:AV63"/>
    <mergeCell ref="K64:AV71"/>
    <mergeCell ref="AW65:AW67"/>
    <mergeCell ref="K72:AV72"/>
    <mergeCell ref="K73:M73"/>
    <mergeCell ref="N73:AC73"/>
    <mergeCell ref="AD73:AF73"/>
    <mergeCell ref="AG73:AV73"/>
    <mergeCell ref="C49:J55"/>
    <mergeCell ref="K49:AV49"/>
    <mergeCell ref="K50:AV55"/>
    <mergeCell ref="C57:R57"/>
    <mergeCell ref="C58:J80"/>
    <mergeCell ref="K58:AV58"/>
    <mergeCell ref="K59:AV59"/>
    <mergeCell ref="K60:AV60"/>
    <mergeCell ref="K61:AQ61"/>
    <mergeCell ref="AR61:AV61"/>
    <mergeCell ref="K74:AV74"/>
    <mergeCell ref="K75:AV76"/>
    <mergeCell ref="K77:AV77"/>
    <mergeCell ref="K78:L78"/>
    <mergeCell ref="M78:S78"/>
    <mergeCell ref="T78:U78"/>
    <mergeCell ref="V78:AB78"/>
    <mergeCell ref="AC78:AD78"/>
    <mergeCell ref="AE78:AK78"/>
    <mergeCell ref="AL78:AM78"/>
    <mergeCell ref="P80:AU80"/>
    <mergeCell ref="AN79:AV79"/>
    <mergeCell ref="AF37:AV37"/>
    <mergeCell ref="C38:I38"/>
    <mergeCell ref="J38:P38"/>
    <mergeCell ref="AA38:AJ38"/>
    <mergeCell ref="C39:V39"/>
    <mergeCell ref="C40:J48"/>
    <mergeCell ref="K40:AV40"/>
    <mergeCell ref="K42:AV48"/>
    <mergeCell ref="C37:I37"/>
    <mergeCell ref="J37:N37"/>
    <mergeCell ref="O37:R37"/>
    <mergeCell ref="S37:U37"/>
    <mergeCell ref="V37:AA37"/>
    <mergeCell ref="AB37:AE37"/>
    <mergeCell ref="AT32:AV32"/>
    <mergeCell ref="J32:AS32"/>
    <mergeCell ref="AF35:AH35"/>
    <mergeCell ref="AI35:AO35"/>
    <mergeCell ref="AP35:AS35"/>
    <mergeCell ref="AT35:AV35"/>
    <mergeCell ref="C36:I36"/>
    <mergeCell ref="O36:R36"/>
    <mergeCell ref="S36:U36"/>
    <mergeCell ref="C35:I35"/>
    <mergeCell ref="J35:N35"/>
    <mergeCell ref="O35:R35"/>
    <mergeCell ref="S35:U35"/>
    <mergeCell ref="V35:AA35"/>
    <mergeCell ref="AB35:AE35"/>
    <mergeCell ref="Y34:Z34"/>
    <mergeCell ref="AA34:AE34"/>
    <mergeCell ref="AF34:AG34"/>
    <mergeCell ref="AH34:AL34"/>
    <mergeCell ref="AM34:AN34"/>
    <mergeCell ref="AO34:AV34"/>
    <mergeCell ref="C33:AV33"/>
    <mergeCell ref="C34:D34"/>
    <mergeCell ref="E34:I34"/>
    <mergeCell ref="AL28:AS28"/>
    <mergeCell ref="C22:I25"/>
    <mergeCell ref="P19:AV19"/>
    <mergeCell ref="J21:M21"/>
    <mergeCell ref="N21:Z21"/>
    <mergeCell ref="AA21:AD21"/>
    <mergeCell ref="AE21:AV21"/>
    <mergeCell ref="N20:O20"/>
    <mergeCell ref="P20:T20"/>
    <mergeCell ref="U20:AV20"/>
    <mergeCell ref="J22:M22"/>
    <mergeCell ref="N22:Z22"/>
    <mergeCell ref="AA22:AD22"/>
    <mergeCell ref="AE22:AV22"/>
    <mergeCell ref="J23:M23"/>
    <mergeCell ref="N23:Z23"/>
    <mergeCell ref="AA23:AB23"/>
    <mergeCell ref="AC23:AE23"/>
    <mergeCell ref="W26:X26"/>
    <mergeCell ref="W27:X27"/>
    <mergeCell ref="T26:U26"/>
    <mergeCell ref="T27:U27"/>
    <mergeCell ref="J28:Z28"/>
    <mergeCell ref="J34:K34"/>
    <mergeCell ref="L34:Q34"/>
    <mergeCell ref="R34:S34"/>
    <mergeCell ref="T34:X34"/>
    <mergeCell ref="C32:I32"/>
    <mergeCell ref="J30:AV31"/>
    <mergeCell ref="AW13:AW14"/>
    <mergeCell ref="C14:I18"/>
    <mergeCell ref="J14:M15"/>
    <mergeCell ref="N14:O14"/>
    <mergeCell ref="P14:AV14"/>
    <mergeCell ref="J17:M17"/>
    <mergeCell ref="N17:Z17"/>
    <mergeCell ref="AA17:AD17"/>
    <mergeCell ref="AE17:AV17"/>
    <mergeCell ref="J18:O18"/>
    <mergeCell ref="P18:AV18"/>
    <mergeCell ref="U15:AV15"/>
    <mergeCell ref="J16:M16"/>
    <mergeCell ref="N16:Z16"/>
    <mergeCell ref="AA16:AD16"/>
    <mergeCell ref="AE16:AV16"/>
    <mergeCell ref="N15:O15"/>
    <mergeCell ref="P15:T15"/>
    <mergeCell ref="C2:AV2"/>
    <mergeCell ref="AA3:AD3"/>
    <mergeCell ref="AE3:AH3"/>
    <mergeCell ref="AI3:AL3"/>
    <mergeCell ref="AM3:AN3"/>
    <mergeCell ref="AO3:AP3"/>
    <mergeCell ref="AQ3:AR3"/>
    <mergeCell ref="AS3:AT3"/>
    <mergeCell ref="AU3:AV3"/>
    <mergeCell ref="D3:N3"/>
    <mergeCell ref="O3:P3"/>
    <mergeCell ref="C12:I12"/>
    <mergeCell ref="J12:AV12"/>
    <mergeCell ref="C13:I13"/>
    <mergeCell ref="J13:AV13"/>
    <mergeCell ref="AI24:AV24"/>
    <mergeCell ref="J25:M25"/>
    <mergeCell ref="N25:Z25"/>
    <mergeCell ref="AA25:AD25"/>
    <mergeCell ref="AE25:AV25"/>
    <mergeCell ref="C19:I21"/>
    <mergeCell ref="J19:M20"/>
    <mergeCell ref="N19:O19"/>
    <mergeCell ref="AF23:AG23"/>
    <mergeCell ref="AH23:AI23"/>
    <mergeCell ref="AJ23:AK23"/>
    <mergeCell ref="AL23:AN23"/>
    <mergeCell ref="AO23:AU23"/>
    <mergeCell ref="J24:M24"/>
    <mergeCell ref="N24:Z24"/>
    <mergeCell ref="AA24:AH24"/>
    <mergeCell ref="C10:I10"/>
    <mergeCell ref="J10:AV10"/>
    <mergeCell ref="C11:I11"/>
    <mergeCell ref="J11:AV11"/>
    <mergeCell ref="C6:AV6"/>
    <mergeCell ref="C7:L7"/>
    <mergeCell ref="M7:O7"/>
    <mergeCell ref="P7:AA7"/>
    <mergeCell ref="AB7:AE7"/>
    <mergeCell ref="AF7:AH7"/>
    <mergeCell ref="AI7:AV7"/>
    <mergeCell ref="C4:AV4"/>
    <mergeCell ref="C5:L5"/>
    <mergeCell ref="M5:O5"/>
    <mergeCell ref="P5:AA5"/>
    <mergeCell ref="AB5:AE5"/>
    <mergeCell ref="AF5:AH5"/>
    <mergeCell ref="AI5:AV5"/>
    <mergeCell ref="C8:L8"/>
    <mergeCell ref="C9:I9"/>
    <mergeCell ref="J9:AV9"/>
    <mergeCell ref="C254:AV254"/>
    <mergeCell ref="K113:AV113"/>
    <mergeCell ref="K123:AV123"/>
    <mergeCell ref="K122:AV122"/>
    <mergeCell ref="J26:N26"/>
    <mergeCell ref="J27:N27"/>
    <mergeCell ref="O26:R26"/>
    <mergeCell ref="O27:R27"/>
    <mergeCell ref="J29:AV29"/>
    <mergeCell ref="C29:I31"/>
    <mergeCell ref="K41:AV41"/>
    <mergeCell ref="AC79:AD79"/>
    <mergeCell ref="V79:AB79"/>
    <mergeCell ref="C26:I28"/>
    <mergeCell ref="AT28:AV28"/>
    <mergeCell ref="AK26:AS26"/>
    <mergeCell ref="AT26:AV26"/>
    <mergeCell ref="AK27:AS27"/>
    <mergeCell ref="AT27:AV27"/>
    <mergeCell ref="AA26:AJ26"/>
    <mergeCell ref="K80:L80"/>
    <mergeCell ref="M80:O80"/>
    <mergeCell ref="AA27:AJ27"/>
    <mergeCell ref="AA28:AK28"/>
  </mergeCells>
  <phoneticPr fontId="1"/>
  <dataValidations count="28">
    <dataValidation type="list" allowBlank="1" showInputMessage="1" showErrorMessage="1" sqref="AF23:AG23 AJ23:AK23 K73:M73 AA23:AB23 AD73:AF73 AM34 C257:D269 C34 AF34 J34 R34 Y34 AT32" xr:uid="{00000000-0002-0000-0100-000000000000}">
      <formula1>"○"</formula1>
    </dataValidation>
    <dataValidation type="list" allowBlank="1" showInputMessage="1" showErrorMessage="1" sqref="AR202:AS202 AM202:AN202 AF242:AH242 R246:S246 AA124:AB124 AH184:AJ184 AO184:AQ184 AH252:AJ252 AH219:AJ219 AO219:AQ219 AI124:AJ124 W149:X150 AI149:AI150 K149:K150 K239:L240 AI239:AJ239 Z239:AA240 R239:S239 K246:L247 AI246:AJ246 Z246:AA247 AN242:AP242 AF249:AH249 AN249:AP249 AO252:AQ252 W143:X144 K143:K144 AI143 S124:T124 K124:K125 L124 S125" xr:uid="{00000000-0002-0000-0100-000001000000}">
      <formula1>"〇"</formula1>
    </dataValidation>
    <dataValidation type="list" allowBlank="1" showInputMessage="1" showErrorMessage="1" sqref="M5:O5 AF5:AH5 M7:O7 AF7:AH7" xr:uid="{00000000-0002-0000-0100-000002000000}">
      <formula1>"□,☑"</formula1>
    </dataValidation>
    <dataValidation type="list" allowBlank="1" showInputMessage="1" showErrorMessage="1" sqref="AR188 AB208:AB218 AC212:AF218 V208:V218 W212:AA218 V207:AF207" xr:uid="{00000000-0002-0000-0100-000003000000}">
      <formula1>"有,無"</formula1>
    </dataValidation>
    <dataValidation type="list" allowBlank="1" showInputMessage="1" sqref="J9:AV9" xr:uid="{00000000-0002-0000-0100-000004000000}">
      <formula1>$BB$9:$BB$18</formula1>
    </dataValidation>
    <dataValidation type="list" allowBlank="1" showInputMessage="1" showErrorMessage="1" sqref="AL78:AM79 T78:U79 L78:L79 K78:K80 AC78:AD79" xr:uid="{00000000-0002-0000-0100-000005000000}">
      <formula1>"○,◎"</formula1>
    </dataValidation>
    <dataValidation type="textLength" operator="lessThanOrEqual" allowBlank="1" showInputMessage="1" showErrorMessage="1" sqref="J12:AV12" xr:uid="{00000000-0002-0000-0100-000008000000}">
      <formula1>13</formula1>
    </dataValidation>
    <dataValidation type="textLength" operator="lessThanOrEqual" allowBlank="1" showInputMessage="1" showErrorMessage="1" sqref="J30:AV32" xr:uid="{00000000-0002-0000-0100-000009000000}">
      <formula1>400</formula1>
    </dataValidation>
    <dataValidation type="textLength" operator="lessThanOrEqual" allowBlank="1" showInputMessage="1" showErrorMessage="1" sqref="C161:AV168 K50:AV55 K42:AV48" xr:uid="{00000000-0002-0000-0100-00000A000000}">
      <formula1>670</formula1>
    </dataValidation>
    <dataValidation type="textLength" operator="lessThanOrEqual" allowBlank="1" showInputMessage="1" showErrorMessage="1" sqref="K61:AQ61" xr:uid="{00000000-0002-0000-0100-00000B000000}">
      <formula1>30</formula1>
    </dataValidation>
    <dataValidation type="textLength" operator="lessThanOrEqual" allowBlank="1" showInputMessage="1" showErrorMessage="1" sqref="K64:AV71" xr:uid="{00000000-0002-0000-0100-00000C000000}">
      <formula1>320</formula1>
    </dataValidation>
    <dataValidation type="textLength" operator="lessThanOrEqual" allowBlank="1" showInputMessage="1" showErrorMessage="1" sqref="K75:AV76" xr:uid="{00000000-0002-0000-0100-00000D000000}">
      <formula1>200</formula1>
    </dataValidation>
    <dataValidation type="textLength" operator="lessThanOrEqual" allowBlank="1" showInputMessage="1" showErrorMessage="1" sqref="E97:AK105 E87:AK95" xr:uid="{00000000-0002-0000-0100-00000F000000}">
      <formula1>1350</formula1>
    </dataValidation>
    <dataValidation type="textLength" operator="lessThanOrEqual" allowBlank="1" showInputMessage="1" showErrorMessage="1" sqref="AL87:AV95 AL97:AV105" xr:uid="{00000000-0002-0000-0100-000010000000}">
      <formula1>450</formula1>
    </dataValidation>
    <dataValidation type="textLength" operator="lessThanOrEqual" allowBlank="1" showInputMessage="1" showErrorMessage="1" sqref="J108:T108" xr:uid="{00000000-0002-0000-0100-000011000000}">
      <formula1>120</formula1>
    </dataValidation>
    <dataValidation type="textLength" operator="lessThanOrEqual" allowBlank="1" showInputMessage="1" showErrorMessage="1" sqref="AC108:AV108" xr:uid="{00000000-0002-0000-0100-000012000000}">
      <formula1>220</formula1>
    </dataValidation>
    <dataValidation type="textLength" operator="lessThanOrEqual" allowBlank="1" showInputMessage="1" showErrorMessage="1" sqref="J110:AV110" xr:uid="{00000000-0002-0000-0100-000013000000}">
      <formula1>370</formula1>
    </dataValidation>
    <dataValidation type="textLength" operator="lessThanOrEqual" allowBlank="1" showInputMessage="1" showErrorMessage="1" sqref="U125 K146:AV147 K114:AV121 AL123:AV123 AV125 N123:AK124 K123:K125 M123:M125 L123:L124 S125 K152:AV154" xr:uid="{00000000-0002-0000-0100-000014000000}">
      <formula1>620</formula1>
    </dataValidation>
    <dataValidation type="textLength" operator="lessThanOrEqual" allowBlank="1" showInputMessage="1" showErrorMessage="1" sqref="M133:AV138" xr:uid="{00000000-0002-0000-0100-000015000000}">
      <formula1>300</formula1>
    </dataValidation>
    <dataValidation type="textLength" operator="lessThanOrEqual" allowBlank="1" showInputMessage="1" showErrorMessage="1" sqref="K127:AV131 K127:AV131 K127:AV131" xr:uid="{00000000-0002-0000-0100-000016000000}">
      <formula1>420</formula1>
    </dataValidation>
    <dataValidation type="textLength" allowBlank="1" showInputMessage="1" showErrorMessage="1" sqref="K82:AV82" xr:uid="{00000000-0002-0000-0100-000018000000}">
      <formula1>0</formula1>
      <formula2>220</formula2>
    </dataValidation>
    <dataValidation type="list" allowBlank="1" showInputMessage="1" showErrorMessage="1" sqref="T207:U218" xr:uid="{D3525F25-B16F-4913-B060-FE30F6ACEC33}">
      <formula1>"10代,20代,30代,40代,50代,60代,70代,80代,90代"</formula1>
    </dataValidation>
    <dataValidation type="list" allowBlank="1" showInputMessage="1" showErrorMessage="1" sqref="K59:AV59" xr:uid="{00000000-0002-0000-0100-000007000000}">
      <formula1>$BJ$58:$BJ$59</formula1>
    </dataValidation>
    <dataValidation type="list" allowBlank="1" showInputMessage="1" showErrorMessage="1" sqref="AP174:AV183" xr:uid="{00000000-0002-0000-0100-000006000000}">
      <formula1>"実績有,新規（内諾済）,新規（今後調整）"</formula1>
    </dataValidation>
    <dataValidation type="custom" imeMode="halfKatakana" allowBlank="1" showInputMessage="1" showErrorMessage="1" errorTitle="（フリガナ）" error="半角カタカナで入力お願いします" promptTitle="（フリガナ）" prompt="半角カタカナで入力お願いします" sqref="J10:AV10 L188:Q188 T188:Z188" xr:uid="{51CEF5EF-A58B-45FD-9545-CACA9F9BBFA6}">
      <formula1>J10=ASC(J10)</formula1>
    </dataValidation>
    <dataValidation type="list" allowBlank="1" showInputMessage="1" sqref="L192:P192 P15:T15 P20:T20" xr:uid="{00000000-0002-0000-0100-000017000000}">
      <formula1>$BA$15:$BA$61</formula1>
    </dataValidation>
    <dataValidation type="textLength" imeMode="off" operator="equal" showInputMessage="1" showErrorMessage="1" errorTitle="郵便番号" error="「xxx-xxxx」の形式で入力お願いします" promptTitle="郵便番号" prompt="「xxx-xxxx」の形式で入力お願いします" sqref="L191:AR191 P19:AV19 P14:AV14" xr:uid="{548D018C-327B-43CE-AA7E-59AB748F9695}">
      <formula1>8</formula1>
    </dataValidation>
    <dataValidation imeMode="off" allowBlank="1" showInputMessage="1" showErrorMessage="1" sqref="N16:Z16 AE16:AV16 AE17:AV17 N17:Z17 P18:AV18 N21:Z21 AE21:AV21 N23:Z23 N24:Z24 N25:Z25 AE25:AV25 N193:Z193 N194:Z194" xr:uid="{225B8867-37CB-4B15-9462-1ABB99426634}"/>
  </dataValidations>
  <hyperlinks>
    <hyperlink ref="AD184:AG184" location="別紙１!A1" display="こちら" xr:uid="{00000000-0004-0000-0100-000001000000}"/>
    <hyperlink ref="AD219:AG219" location="別紙２!A1" display="こちら" xr:uid="{00000000-0004-0000-0100-000002000000}"/>
    <hyperlink ref="AD252:AG252" location="別紙３!A1" display="こちら" xr:uid="{35917B14-2B9A-4E2F-90FC-38C5E9AB6866}"/>
  </hyperlinks>
  <pageMargins left="0.70866141732283472" right="0.70866141732283472" top="0.74803149606299213" bottom="0.59055118110236227" header="0.31496062992125984" footer="0.31496062992125984"/>
  <pageSetup paperSize="9" scale="99" fitToHeight="0" orientation="portrait" r:id="rId1"/>
  <headerFooter>
    <oddHeader>&amp;R&amp;F</oddHeader>
    <oddFooter>&amp;C&amp;P/&amp;N</oddFooter>
  </headerFooter>
  <rowBreaks count="14" manualBreakCount="14">
    <brk id="32" min="2" max="47" man="1"/>
    <brk id="55" min="2" max="47" man="1"/>
    <brk id="82" min="2" max="47" man="1"/>
    <brk id="95" min="2" max="47" man="1"/>
    <brk id="105" min="2" max="47" man="1"/>
    <brk id="121" min="2" max="47" man="1"/>
    <brk id="138" min="2" max="47" man="1"/>
    <brk id="156" min="2" max="47" man="1"/>
    <brk id="184" min="2" max="47" man="1"/>
    <brk id="219" min="2" max="47" man="1"/>
    <brk id="168" min="2" max="47" man="1"/>
    <brk id="184" min="2" max="47" man="1"/>
    <brk id="219" min="2" max="47" man="1"/>
    <brk id="235" min="2" max="4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BB19D-7889-4A4E-8E7C-58D009E7D63C}">
  <dimension ref="A1:U49"/>
  <sheetViews>
    <sheetView view="pageBreakPreview" topLeftCell="A19" zoomScaleNormal="25" zoomScaleSheetLayoutView="100" zoomScalePageLayoutView="85" workbookViewId="0">
      <selection activeCell="O19" sqref="O19"/>
    </sheetView>
  </sheetViews>
  <sheetFormatPr defaultColWidth="9" defaultRowHeight="28.5" customHeight="1"/>
  <cols>
    <col min="1" max="1" width="2.5" style="295" customWidth="1"/>
    <col min="2" max="2" width="6.5" style="241" customWidth="1"/>
    <col min="3" max="3" width="12.125" style="241" customWidth="1"/>
    <col min="4" max="4" width="9.875" style="241" customWidth="1"/>
    <col min="5" max="5" width="14.125" style="241" customWidth="1"/>
    <col min="6" max="6" width="8.625" style="241" customWidth="1"/>
    <col min="7" max="7" width="9.875" style="241" customWidth="1"/>
    <col min="8" max="8" width="11.625" style="241" customWidth="1"/>
    <col min="9" max="9" width="8.625" style="241" customWidth="1"/>
    <col min="10" max="10" width="9.875" style="241" customWidth="1"/>
    <col min="11" max="11" width="34.125" style="241" customWidth="1"/>
    <col min="12" max="12" width="8.875" style="241" hidden="1" customWidth="1"/>
    <col min="13" max="16384" width="9" style="241"/>
  </cols>
  <sheetData>
    <row r="1" spans="1:21" ht="21" customHeight="1" thickBot="1">
      <c r="A1" s="236"/>
      <c r="B1" s="237"/>
      <c r="C1" s="237"/>
      <c r="D1" s="238"/>
      <c r="E1" s="238"/>
      <c r="F1" s="238"/>
      <c r="G1" s="238"/>
      <c r="H1" s="238"/>
      <c r="I1" s="238"/>
      <c r="J1" s="238"/>
      <c r="K1" s="238"/>
      <c r="L1" s="239"/>
      <c r="M1" s="240"/>
      <c r="N1" s="240"/>
      <c r="O1" s="240"/>
      <c r="P1" s="240"/>
      <c r="Q1" s="240"/>
      <c r="R1" s="240"/>
      <c r="S1" s="240"/>
      <c r="T1" s="240"/>
      <c r="U1" s="240"/>
    </row>
    <row r="2" spans="1:21" ht="29.85" customHeight="1" thickBot="1">
      <c r="A2" s="236"/>
      <c r="B2" s="242" t="s">
        <v>120</v>
      </c>
      <c r="C2" s="243"/>
      <c r="D2" s="244"/>
      <c r="E2" s="245" t="s">
        <v>119</v>
      </c>
      <c r="F2" s="1202" t="s">
        <v>451</v>
      </c>
      <c r="G2" s="1203"/>
      <c r="H2" s="1203"/>
      <c r="I2" s="1203"/>
      <c r="J2" s="1203"/>
      <c r="K2" s="1204"/>
      <c r="L2" s="239"/>
      <c r="M2" s="240"/>
      <c r="N2" s="240"/>
      <c r="O2" s="240"/>
      <c r="P2" s="240"/>
      <c r="Q2" s="240"/>
      <c r="R2" s="240"/>
      <c r="S2" s="240"/>
      <c r="T2" s="240"/>
      <c r="U2" s="240"/>
    </row>
    <row r="3" spans="1:21" ht="28.35" customHeight="1" thickBot="1">
      <c r="A3" s="236"/>
      <c r="B3" s="1205" t="s">
        <v>118</v>
      </c>
      <c r="C3" s="1205"/>
      <c r="D3" s="1205"/>
      <c r="E3" s="1205"/>
      <c r="F3" s="1205"/>
      <c r="G3" s="1205"/>
      <c r="H3" s="1205"/>
      <c r="I3" s="246"/>
      <c r="J3" s="246"/>
      <c r="K3" s="246"/>
      <c r="L3" s="239"/>
      <c r="M3" s="240"/>
      <c r="N3" s="240"/>
      <c r="O3" s="240"/>
      <c r="P3" s="240"/>
      <c r="Q3" s="240"/>
      <c r="R3" s="240"/>
      <c r="S3" s="240"/>
      <c r="T3" s="240"/>
      <c r="U3" s="240"/>
    </row>
    <row r="4" spans="1:21" ht="27" customHeight="1" thickBot="1">
      <c r="A4" s="236"/>
      <c r="B4" s="1206" t="s">
        <v>117</v>
      </c>
      <c r="C4" s="1207"/>
      <c r="D4" s="1207"/>
      <c r="E4" s="1208"/>
      <c r="F4" s="1209" t="s">
        <v>116</v>
      </c>
      <c r="G4" s="1210"/>
      <c r="H4" s="1209" t="s">
        <v>99</v>
      </c>
      <c r="I4" s="1211"/>
      <c r="J4" s="1211"/>
      <c r="K4" s="1212"/>
      <c r="L4" s="247"/>
      <c r="M4" s="240"/>
      <c r="N4" s="240"/>
      <c r="O4" s="240"/>
      <c r="P4" s="240"/>
      <c r="Q4" s="240"/>
      <c r="R4" s="240"/>
      <c r="S4" s="240"/>
      <c r="T4" s="240"/>
      <c r="U4" s="240"/>
    </row>
    <row r="5" spans="1:21" ht="69.75" customHeight="1">
      <c r="A5" s="248"/>
      <c r="B5" s="1192" t="s">
        <v>452</v>
      </c>
      <c r="C5" s="1193"/>
      <c r="D5" s="1193"/>
      <c r="E5" s="1194"/>
      <c r="F5" s="1195">
        <v>381300</v>
      </c>
      <c r="G5" s="1196"/>
      <c r="H5" s="1197" t="s">
        <v>453</v>
      </c>
      <c r="I5" s="1198"/>
      <c r="J5" s="1198"/>
      <c r="K5" s="1199"/>
      <c r="L5" s="247"/>
      <c r="M5" s="240"/>
      <c r="N5" s="240"/>
      <c r="O5" s="240"/>
      <c r="P5" s="240"/>
      <c r="Q5" s="240"/>
      <c r="R5" s="240"/>
      <c r="S5" s="240"/>
      <c r="T5" s="240"/>
      <c r="U5" s="240"/>
    </row>
    <row r="6" spans="1:21" ht="69.75" customHeight="1">
      <c r="A6" s="248"/>
      <c r="B6" s="249" t="s">
        <v>115</v>
      </c>
      <c r="C6" s="250"/>
      <c r="D6" s="250"/>
      <c r="E6" s="251"/>
      <c r="F6" s="1229">
        <v>238800</v>
      </c>
      <c r="G6" s="1230"/>
      <c r="H6" s="1231" t="s">
        <v>454</v>
      </c>
      <c r="I6" s="1232"/>
      <c r="J6" s="1232"/>
      <c r="K6" s="1233"/>
      <c r="L6" s="252"/>
      <c r="M6" s="240"/>
      <c r="N6" s="240"/>
      <c r="O6" s="240"/>
      <c r="P6" s="240"/>
      <c r="Q6" s="240"/>
      <c r="R6" s="240"/>
      <c r="S6" s="240"/>
      <c r="T6" s="240"/>
      <c r="U6" s="240"/>
    </row>
    <row r="7" spans="1:21" ht="52.35" customHeight="1">
      <c r="A7" s="248"/>
      <c r="B7" s="253" t="s">
        <v>114</v>
      </c>
      <c r="C7" s="254"/>
      <c r="D7" s="254"/>
      <c r="E7" s="255"/>
      <c r="F7" s="1234">
        <f>SUM(F8:G19)</f>
        <v>3814600</v>
      </c>
      <c r="G7" s="1235"/>
      <c r="H7" s="1236"/>
      <c r="I7" s="1237"/>
      <c r="J7" s="1237"/>
      <c r="K7" s="1238"/>
      <c r="L7" s="252"/>
      <c r="M7" s="240"/>
      <c r="N7" s="240"/>
      <c r="O7" s="240"/>
      <c r="P7" s="240"/>
      <c r="Q7" s="240"/>
      <c r="R7" s="240"/>
      <c r="S7" s="240"/>
      <c r="T7" s="240"/>
      <c r="U7" s="240"/>
    </row>
    <row r="8" spans="1:21" ht="131.25" customHeight="1">
      <c r="A8" s="248"/>
      <c r="B8" s="296"/>
      <c r="C8" s="1284" t="s">
        <v>384</v>
      </c>
      <c r="D8" s="1285"/>
      <c r="E8" s="193">
        <f>IF(F8=0,0%,F8/F35)</f>
        <v>0.29934133694585885</v>
      </c>
      <c r="F8" s="1286">
        <v>1281600</v>
      </c>
      <c r="G8" s="1287"/>
      <c r="H8" s="1288" t="s">
        <v>475</v>
      </c>
      <c r="I8" s="1289"/>
      <c r="J8" s="1289"/>
      <c r="K8" s="1290"/>
      <c r="L8" s="252"/>
      <c r="M8" s="240"/>
      <c r="N8" s="240"/>
      <c r="O8" s="240"/>
      <c r="P8" s="240"/>
      <c r="Q8" s="240"/>
      <c r="R8" s="240"/>
      <c r="S8" s="240"/>
      <c r="T8" s="240"/>
      <c r="U8" s="240"/>
    </row>
    <row r="9" spans="1:21" ht="52.35" customHeight="1">
      <c r="A9" s="248"/>
      <c r="B9" s="1213" t="s">
        <v>113</v>
      </c>
      <c r="C9" s="1215" t="s">
        <v>138</v>
      </c>
      <c r="D9" s="1216"/>
      <c r="E9" s="1217"/>
      <c r="F9" s="1218">
        <v>1068000</v>
      </c>
      <c r="G9" s="1219"/>
      <c r="H9" s="1220" t="s">
        <v>455</v>
      </c>
      <c r="I9" s="1221"/>
      <c r="J9" s="1221"/>
      <c r="K9" s="1222"/>
      <c r="L9" s="161"/>
      <c r="M9" s="240"/>
      <c r="N9" s="240"/>
      <c r="O9" s="240"/>
      <c r="P9" s="240"/>
      <c r="Q9" s="240"/>
      <c r="R9" s="240"/>
      <c r="S9" s="240"/>
      <c r="T9" s="240"/>
      <c r="U9" s="240"/>
    </row>
    <row r="10" spans="1:21" ht="52.35" customHeight="1">
      <c r="A10" s="248"/>
      <c r="B10" s="1213"/>
      <c r="C10" s="256" t="s">
        <v>112</v>
      </c>
      <c r="D10" s="257"/>
      <c r="E10" s="258"/>
      <c r="F10" s="1223">
        <v>840000</v>
      </c>
      <c r="G10" s="1224"/>
      <c r="H10" s="1225" t="s">
        <v>456</v>
      </c>
      <c r="I10" s="1226"/>
      <c r="J10" s="1226"/>
      <c r="K10" s="1227"/>
      <c r="L10" s="259"/>
      <c r="M10" s="240"/>
      <c r="N10" s="240"/>
      <c r="O10" s="240"/>
      <c r="P10" s="240"/>
      <c r="Q10" s="240"/>
      <c r="R10" s="240"/>
      <c r="S10" s="240"/>
      <c r="T10" s="240"/>
      <c r="U10" s="240"/>
    </row>
    <row r="11" spans="1:21" ht="52.35" customHeight="1">
      <c r="A11" s="248"/>
      <c r="B11" s="1213"/>
      <c r="C11" s="256" t="s">
        <v>111</v>
      </c>
      <c r="D11" s="257"/>
      <c r="E11" s="258"/>
      <c r="F11" s="1223">
        <v>36000</v>
      </c>
      <c r="G11" s="1224"/>
      <c r="H11" s="1228" t="s">
        <v>457</v>
      </c>
      <c r="I11" s="1226"/>
      <c r="J11" s="1226"/>
      <c r="K11" s="1227"/>
      <c r="L11" s="260"/>
      <c r="M11" s="240"/>
      <c r="N11" s="240"/>
      <c r="O11" s="240"/>
      <c r="P11" s="240"/>
      <c r="Q11" s="240"/>
      <c r="R11" s="240"/>
      <c r="S11" s="240"/>
      <c r="T11" s="240"/>
      <c r="U11" s="240"/>
    </row>
    <row r="12" spans="1:21" ht="56.25" customHeight="1">
      <c r="A12" s="248"/>
      <c r="B12" s="1213"/>
      <c r="C12" s="1239" t="s">
        <v>139</v>
      </c>
      <c r="D12" s="1240"/>
      <c r="E12" s="1241"/>
      <c r="F12" s="1223">
        <v>70000</v>
      </c>
      <c r="G12" s="1224"/>
      <c r="H12" s="1242" t="s">
        <v>458</v>
      </c>
      <c r="I12" s="1243"/>
      <c r="J12" s="1243"/>
      <c r="K12" s="1244"/>
      <c r="L12" s="261"/>
      <c r="M12" s="240"/>
      <c r="N12" s="240"/>
      <c r="O12" s="240"/>
      <c r="P12" s="240"/>
      <c r="Q12" s="240"/>
      <c r="R12" s="240"/>
      <c r="S12" s="240"/>
      <c r="T12" s="240"/>
      <c r="U12" s="240"/>
    </row>
    <row r="13" spans="1:21" ht="52.35" customHeight="1">
      <c r="A13" s="248"/>
      <c r="B13" s="1213"/>
      <c r="C13" s="256" t="s">
        <v>110</v>
      </c>
      <c r="D13" s="257"/>
      <c r="E13" s="258"/>
      <c r="F13" s="1223">
        <v>140000</v>
      </c>
      <c r="G13" s="1224"/>
      <c r="H13" s="1228" t="s">
        <v>459</v>
      </c>
      <c r="I13" s="1226"/>
      <c r="J13" s="1226"/>
      <c r="K13" s="1227"/>
      <c r="L13" s="261"/>
      <c r="M13" s="240"/>
      <c r="N13" s="240"/>
      <c r="O13" s="240"/>
      <c r="P13" s="240"/>
      <c r="Q13" s="240"/>
      <c r="R13" s="240"/>
      <c r="S13" s="240"/>
      <c r="T13" s="240"/>
      <c r="U13" s="240"/>
    </row>
    <row r="14" spans="1:21" ht="52.35" customHeight="1">
      <c r="A14" s="248"/>
      <c r="B14" s="1213"/>
      <c r="C14" s="256" t="s">
        <v>109</v>
      </c>
      <c r="D14" s="257"/>
      <c r="E14" s="258"/>
      <c r="F14" s="1223">
        <v>45000</v>
      </c>
      <c r="G14" s="1224"/>
      <c r="H14" s="1228" t="s">
        <v>460</v>
      </c>
      <c r="I14" s="1226"/>
      <c r="J14" s="1226"/>
      <c r="K14" s="1227"/>
      <c r="L14" s="262"/>
      <c r="M14" s="240"/>
      <c r="N14" s="240"/>
      <c r="O14" s="240"/>
      <c r="P14" s="240"/>
      <c r="Q14" s="240"/>
      <c r="R14" s="240"/>
      <c r="S14" s="240"/>
      <c r="T14" s="240"/>
      <c r="U14" s="240"/>
    </row>
    <row r="15" spans="1:21" ht="52.35" customHeight="1">
      <c r="A15" s="248"/>
      <c r="B15" s="1213"/>
      <c r="C15" s="256" t="s">
        <v>108</v>
      </c>
      <c r="D15" s="257"/>
      <c r="E15" s="258"/>
      <c r="F15" s="1223">
        <v>150000</v>
      </c>
      <c r="G15" s="1224"/>
      <c r="H15" s="1225" t="s">
        <v>461</v>
      </c>
      <c r="I15" s="1226"/>
      <c r="J15" s="1226"/>
      <c r="K15" s="1227"/>
      <c r="L15" s="261"/>
      <c r="M15" s="240"/>
      <c r="N15" s="240"/>
      <c r="O15" s="240"/>
      <c r="P15" s="240"/>
      <c r="Q15" s="240"/>
      <c r="R15" s="240"/>
      <c r="S15" s="240"/>
      <c r="T15" s="240"/>
      <c r="U15" s="240"/>
    </row>
    <row r="16" spans="1:21" ht="52.35" customHeight="1">
      <c r="A16" s="248"/>
      <c r="B16" s="1213"/>
      <c r="C16" s="256" t="s">
        <v>107</v>
      </c>
      <c r="D16" s="257"/>
      <c r="E16" s="258"/>
      <c r="F16" s="1223">
        <v>72000</v>
      </c>
      <c r="G16" s="1224"/>
      <c r="H16" s="1228" t="s">
        <v>462</v>
      </c>
      <c r="I16" s="1226"/>
      <c r="J16" s="1226"/>
      <c r="K16" s="1227"/>
      <c r="L16" s="261"/>
      <c r="M16" s="240"/>
      <c r="N16" s="240"/>
      <c r="O16" s="240"/>
      <c r="P16" s="240"/>
      <c r="Q16" s="240"/>
      <c r="R16" s="240"/>
      <c r="S16" s="240"/>
      <c r="T16" s="240"/>
      <c r="U16" s="240"/>
    </row>
    <row r="17" spans="1:21" ht="79.5" customHeight="1">
      <c r="A17" s="248"/>
      <c r="B17" s="1213"/>
      <c r="C17" s="1200" t="s">
        <v>205</v>
      </c>
      <c r="D17" s="1201"/>
      <c r="E17" s="217">
        <f>IF(F17=0,0%,F17/F24)</f>
        <v>2.1865570472733634E-2</v>
      </c>
      <c r="F17" s="1250">
        <v>100000</v>
      </c>
      <c r="G17" s="1251"/>
      <c r="H17" s="1242" t="s">
        <v>463</v>
      </c>
      <c r="I17" s="1243"/>
      <c r="J17" s="1243"/>
      <c r="K17" s="1244"/>
      <c r="L17" s="261"/>
      <c r="M17" s="240"/>
      <c r="N17" s="240"/>
      <c r="O17" s="240"/>
      <c r="P17" s="240"/>
      <c r="Q17" s="240"/>
      <c r="R17" s="240"/>
      <c r="S17" s="240"/>
      <c r="T17" s="240"/>
      <c r="U17" s="240"/>
    </row>
    <row r="18" spans="1:21" ht="52.35" customHeight="1">
      <c r="A18" s="248"/>
      <c r="B18" s="1213"/>
      <c r="C18" s="256" t="s">
        <v>106</v>
      </c>
      <c r="D18" s="257"/>
      <c r="E18" s="258"/>
      <c r="F18" s="1223">
        <v>9000</v>
      </c>
      <c r="G18" s="1224"/>
      <c r="H18" s="1225" t="s">
        <v>464</v>
      </c>
      <c r="I18" s="1226"/>
      <c r="J18" s="1226"/>
      <c r="K18" s="1227"/>
      <c r="L18" s="261"/>
      <c r="M18" s="240"/>
      <c r="N18" s="240"/>
      <c r="O18" s="240"/>
      <c r="P18" s="240"/>
      <c r="Q18" s="240"/>
      <c r="R18" s="240"/>
      <c r="S18" s="240"/>
      <c r="T18" s="240"/>
      <c r="U18" s="240"/>
    </row>
    <row r="19" spans="1:21" ht="52.35" customHeight="1" thickBot="1">
      <c r="A19" s="248"/>
      <c r="B19" s="1214"/>
      <c r="C19" s="263" t="s">
        <v>105</v>
      </c>
      <c r="D19" s="264"/>
      <c r="E19" s="265"/>
      <c r="F19" s="1245">
        <v>3000</v>
      </c>
      <c r="G19" s="1246"/>
      <c r="H19" s="1247" t="s">
        <v>465</v>
      </c>
      <c r="I19" s="1248"/>
      <c r="J19" s="1248"/>
      <c r="K19" s="1249"/>
      <c r="L19" s="261"/>
      <c r="M19" s="240"/>
      <c r="N19" s="240"/>
      <c r="O19" s="240"/>
      <c r="P19" s="240"/>
      <c r="Q19" s="240"/>
      <c r="R19" s="240"/>
      <c r="S19" s="240"/>
      <c r="T19" s="240"/>
      <c r="U19" s="240"/>
    </row>
    <row r="20" spans="1:21" ht="52.35" customHeight="1" thickBot="1">
      <c r="A20" s="236"/>
      <c r="B20" s="1260" t="s">
        <v>140</v>
      </c>
      <c r="C20" s="1261"/>
      <c r="D20" s="1261"/>
      <c r="E20" s="1262"/>
      <c r="F20" s="1263">
        <f>F5+F6+F7</f>
        <v>4434700</v>
      </c>
      <c r="G20" s="1264"/>
      <c r="H20" s="1265"/>
      <c r="I20" s="1266"/>
      <c r="J20" s="1266"/>
      <c r="K20" s="1267"/>
      <c r="L20" s="261"/>
      <c r="M20" s="240"/>
      <c r="N20" s="240"/>
      <c r="O20" s="240"/>
      <c r="P20" s="240"/>
      <c r="Q20" s="240"/>
      <c r="R20" s="240"/>
      <c r="S20" s="240"/>
      <c r="T20" s="240"/>
      <c r="U20" s="240"/>
    </row>
    <row r="21" spans="1:21" ht="15" customHeight="1" thickBot="1">
      <c r="A21" s="236"/>
      <c r="B21" s="266"/>
      <c r="C21" s="266"/>
      <c r="D21" s="266"/>
      <c r="E21" s="266"/>
      <c r="F21" s="267"/>
      <c r="G21" s="267"/>
      <c r="H21" s="268"/>
      <c r="I21" s="268"/>
      <c r="J21" s="268"/>
      <c r="K21" s="268"/>
      <c r="L21" s="261"/>
      <c r="M21" s="240"/>
      <c r="N21" s="240"/>
      <c r="O21" s="240"/>
      <c r="P21" s="240"/>
      <c r="Q21" s="240"/>
      <c r="R21" s="240"/>
      <c r="S21" s="240"/>
      <c r="T21" s="240"/>
      <c r="U21" s="240"/>
    </row>
    <row r="22" spans="1:21" ht="52.35" customHeight="1" thickBot="1">
      <c r="A22" s="236"/>
      <c r="B22" s="1268" t="s">
        <v>141</v>
      </c>
      <c r="C22" s="1269"/>
      <c r="D22" s="1269"/>
      <c r="E22" s="1270"/>
      <c r="F22" s="1271">
        <v>138700</v>
      </c>
      <c r="G22" s="1272"/>
      <c r="H22" s="1273" t="s">
        <v>466</v>
      </c>
      <c r="I22" s="1274"/>
      <c r="J22" s="1274"/>
      <c r="K22" s="1275"/>
      <c r="L22" s="261"/>
      <c r="M22" s="240"/>
      <c r="N22" s="240"/>
      <c r="O22" s="240"/>
      <c r="P22" s="240"/>
      <c r="Q22" s="240"/>
      <c r="R22" s="240"/>
      <c r="S22" s="240"/>
      <c r="T22" s="240"/>
      <c r="U22" s="240"/>
    </row>
    <row r="23" spans="1:21" ht="14.1" customHeight="1" thickBot="1">
      <c r="A23" s="236"/>
      <c r="B23" s="238"/>
      <c r="C23" s="238"/>
      <c r="D23" s="238"/>
      <c r="E23" s="238"/>
      <c r="F23" s="269"/>
      <c r="G23" s="269"/>
      <c r="H23" s="238"/>
      <c r="I23" s="238"/>
      <c r="J23" s="238"/>
      <c r="K23" s="238"/>
      <c r="L23" s="261"/>
      <c r="M23" s="240"/>
      <c r="N23" s="240"/>
      <c r="O23" s="240"/>
      <c r="P23" s="240"/>
      <c r="Q23" s="240"/>
      <c r="R23" s="240"/>
      <c r="S23" s="240"/>
      <c r="T23" s="240"/>
      <c r="U23" s="240"/>
    </row>
    <row r="24" spans="1:21" ht="52.35" customHeight="1" thickTop="1" thickBot="1">
      <c r="A24" s="236"/>
      <c r="B24" s="1268" t="s">
        <v>467</v>
      </c>
      <c r="C24" s="1269"/>
      <c r="D24" s="1269"/>
      <c r="E24" s="1276"/>
      <c r="F24" s="1277">
        <f>F20+F22</f>
        <v>4573400</v>
      </c>
      <c r="G24" s="1278"/>
      <c r="H24" s="270"/>
      <c r="I24" s="268"/>
      <c r="J24" s="268"/>
      <c r="K24" s="240"/>
      <c r="L24" s="271"/>
      <c r="M24" s="240"/>
      <c r="N24" s="240"/>
      <c r="O24" s="240"/>
      <c r="P24" s="240"/>
      <c r="Q24" s="240"/>
      <c r="R24" s="240"/>
      <c r="S24" s="240"/>
      <c r="T24" s="240"/>
      <c r="U24" s="240"/>
    </row>
    <row r="25" spans="1:21" ht="10.35" customHeight="1">
      <c r="A25" s="236"/>
      <c r="B25" s="272"/>
      <c r="C25" s="272"/>
      <c r="D25" s="272"/>
      <c r="E25" s="272"/>
      <c r="F25" s="272"/>
      <c r="G25" s="272"/>
      <c r="H25" s="273"/>
      <c r="I25" s="273"/>
      <c r="J25" s="273"/>
      <c r="K25" s="240"/>
      <c r="L25" s="268"/>
      <c r="M25" s="240"/>
      <c r="N25" s="240"/>
      <c r="O25" s="240"/>
      <c r="P25" s="240"/>
      <c r="Q25" s="240"/>
      <c r="R25" s="240"/>
      <c r="S25" s="240"/>
      <c r="T25" s="240"/>
      <c r="U25" s="240"/>
    </row>
    <row r="26" spans="1:21" ht="29.1" customHeight="1">
      <c r="A26" s="236"/>
      <c r="B26" s="274" t="s">
        <v>103</v>
      </c>
      <c r="C26" s="275"/>
      <c r="D26" s="275"/>
      <c r="E26" s="275"/>
      <c r="F26" s="275"/>
      <c r="G26" s="275"/>
      <c r="H26" s="273"/>
      <c r="I26" s="276"/>
      <c r="J26" s="276"/>
      <c r="K26" s="240"/>
      <c r="L26" s="277"/>
      <c r="M26" s="240"/>
      <c r="N26" s="240"/>
      <c r="O26" s="240"/>
      <c r="P26" s="240"/>
      <c r="Q26" s="240"/>
      <c r="R26" s="240"/>
      <c r="S26" s="240"/>
      <c r="T26" s="240"/>
      <c r="U26" s="240"/>
    </row>
    <row r="27" spans="1:21" ht="24" customHeight="1" thickBot="1">
      <c r="A27" s="236"/>
      <c r="B27" s="278" t="s">
        <v>102</v>
      </c>
      <c r="C27" s="278"/>
      <c r="D27" s="278"/>
      <c r="E27" s="278"/>
      <c r="F27" s="278"/>
      <c r="G27" s="278"/>
      <c r="H27" s="278"/>
      <c r="I27" s="278"/>
      <c r="J27" s="276"/>
      <c r="K27" s="276"/>
      <c r="L27" s="277"/>
      <c r="M27" s="240"/>
      <c r="N27" s="240"/>
      <c r="O27" s="240"/>
      <c r="P27" s="240"/>
      <c r="Q27" s="240"/>
      <c r="R27" s="240"/>
      <c r="S27" s="240"/>
      <c r="T27" s="240"/>
      <c r="U27" s="240"/>
    </row>
    <row r="28" spans="1:21" ht="27" customHeight="1" thickBot="1">
      <c r="A28" s="248"/>
      <c r="B28" s="1279" t="s">
        <v>101</v>
      </c>
      <c r="C28" s="1280"/>
      <c r="D28" s="1280"/>
      <c r="E28" s="1281"/>
      <c r="F28" s="1209" t="s">
        <v>100</v>
      </c>
      <c r="G28" s="1210"/>
      <c r="H28" s="1209" t="s">
        <v>99</v>
      </c>
      <c r="I28" s="1211"/>
      <c r="J28" s="1211"/>
      <c r="K28" s="1212"/>
      <c r="L28" s="277"/>
      <c r="M28" s="240"/>
      <c r="N28" s="240"/>
      <c r="O28" s="240"/>
      <c r="P28" s="240"/>
      <c r="Q28" s="240"/>
      <c r="R28" s="240"/>
      <c r="S28" s="240"/>
      <c r="T28" s="240"/>
      <c r="U28" s="240"/>
    </row>
    <row r="29" spans="1:21" ht="53.1" customHeight="1">
      <c r="A29" s="236"/>
      <c r="B29" s="1252" t="s">
        <v>468</v>
      </c>
      <c r="C29" s="1253"/>
      <c r="D29" s="1253"/>
      <c r="E29" s="1254"/>
      <c r="F29" s="1255">
        <v>72000</v>
      </c>
      <c r="G29" s="1256"/>
      <c r="H29" s="1257" t="s">
        <v>469</v>
      </c>
      <c r="I29" s="1258"/>
      <c r="J29" s="1258"/>
      <c r="K29" s="1259"/>
      <c r="L29" s="238"/>
      <c r="M29" s="240"/>
      <c r="N29" s="240"/>
      <c r="O29" s="240"/>
      <c r="P29" s="240"/>
      <c r="Q29" s="240"/>
      <c r="R29" s="240"/>
      <c r="S29" s="240"/>
      <c r="T29" s="240"/>
      <c r="U29" s="240"/>
    </row>
    <row r="30" spans="1:21" ht="55.5" customHeight="1">
      <c r="A30" s="236"/>
      <c r="B30" s="1305" t="s">
        <v>470</v>
      </c>
      <c r="C30" s="1306"/>
      <c r="D30" s="1306"/>
      <c r="E30" s="1307"/>
      <c r="F30" s="1308">
        <v>170000</v>
      </c>
      <c r="G30" s="1309"/>
      <c r="H30" s="1310" t="s">
        <v>471</v>
      </c>
      <c r="I30" s="1311"/>
      <c r="J30" s="1311"/>
      <c r="K30" s="1312"/>
      <c r="L30" s="238"/>
      <c r="M30" s="240"/>
      <c r="N30" s="240"/>
      <c r="O30" s="240"/>
      <c r="P30" s="240"/>
      <c r="Q30" s="240"/>
      <c r="R30" s="240"/>
      <c r="S30" s="240"/>
      <c r="T30" s="240"/>
      <c r="U30" s="240"/>
    </row>
    <row r="31" spans="1:21" ht="52.35" customHeight="1" thickBot="1">
      <c r="A31" s="236"/>
      <c r="B31" s="1305" t="s">
        <v>472</v>
      </c>
      <c r="C31" s="1306"/>
      <c r="D31" s="1306"/>
      <c r="E31" s="1307"/>
      <c r="F31" s="1308">
        <v>50000</v>
      </c>
      <c r="G31" s="1309"/>
      <c r="H31" s="1313"/>
      <c r="I31" s="1314"/>
      <c r="J31" s="1314"/>
      <c r="K31" s="1315"/>
      <c r="L31" s="238"/>
      <c r="M31" s="240"/>
      <c r="N31" s="240"/>
      <c r="O31" s="240"/>
      <c r="P31" s="240"/>
      <c r="Q31" s="240"/>
      <c r="R31" s="240"/>
      <c r="S31" s="240"/>
      <c r="T31" s="240"/>
      <c r="U31" s="240"/>
    </row>
    <row r="32" spans="1:21" ht="52.35" customHeight="1" thickTop="1" thickBot="1">
      <c r="A32" s="236"/>
      <c r="B32" s="1291" t="s">
        <v>473</v>
      </c>
      <c r="C32" s="1292"/>
      <c r="D32" s="1292"/>
      <c r="E32" s="1293"/>
      <c r="F32" s="1294">
        <f>F29+F30+F31</f>
        <v>292000</v>
      </c>
      <c r="G32" s="1295"/>
      <c r="H32" s="1296" t="str">
        <f>IF(F32&gt;=F22,"","←　Ｄ 収益合計 ≧ Ｂ その他の費用　としてください。")</f>
        <v/>
      </c>
      <c r="I32" s="1297"/>
      <c r="J32" s="1297"/>
      <c r="K32" s="1297"/>
      <c r="L32" s="276"/>
      <c r="M32" s="240"/>
      <c r="N32" s="240"/>
      <c r="O32" s="240"/>
      <c r="P32" s="240"/>
      <c r="Q32" s="240"/>
      <c r="R32" s="240"/>
      <c r="S32" s="240"/>
      <c r="T32" s="240"/>
      <c r="U32" s="240"/>
    </row>
    <row r="33" spans="1:21" ht="9" customHeight="1">
      <c r="A33" s="236"/>
      <c r="B33" s="279"/>
      <c r="C33" s="279"/>
      <c r="D33" s="279"/>
      <c r="E33" s="279"/>
      <c r="F33" s="279"/>
      <c r="G33" s="279"/>
      <c r="H33" s="279"/>
      <c r="I33" s="279"/>
      <c r="J33" s="279"/>
      <c r="K33" s="279"/>
      <c r="L33" s="276"/>
      <c r="M33" s="240"/>
      <c r="N33" s="240"/>
      <c r="O33" s="240"/>
      <c r="P33" s="240"/>
      <c r="Q33" s="240"/>
      <c r="R33" s="240"/>
      <c r="S33" s="240"/>
      <c r="T33" s="240"/>
      <c r="U33" s="240"/>
    </row>
    <row r="34" spans="1:21" ht="25.35" customHeight="1" thickBot="1">
      <c r="A34" s="236"/>
      <c r="B34" s="280" t="s">
        <v>98</v>
      </c>
      <c r="C34" s="281"/>
      <c r="D34" s="281"/>
      <c r="E34" s="282"/>
      <c r="F34" s="282"/>
      <c r="G34" s="282"/>
      <c r="H34" s="282"/>
      <c r="I34" s="283"/>
      <c r="J34" s="1298" t="s">
        <v>142</v>
      </c>
      <c r="K34" s="1299"/>
      <c r="L34" s="260"/>
      <c r="M34" s="240"/>
      <c r="N34" s="240"/>
      <c r="O34" s="240"/>
      <c r="P34" s="240"/>
      <c r="Q34" s="240"/>
      <c r="R34" s="240"/>
      <c r="S34" s="240"/>
      <c r="T34" s="240"/>
      <c r="U34" s="240"/>
    </row>
    <row r="35" spans="1:21" ht="52.35" customHeight="1" thickTop="1" thickBot="1">
      <c r="A35" s="284"/>
      <c r="B35" s="1300" t="s">
        <v>474</v>
      </c>
      <c r="C35" s="1301"/>
      <c r="D35" s="1302"/>
      <c r="E35" s="285" t="s">
        <v>97</v>
      </c>
      <c r="F35" s="1303">
        <f>IF(F36=0,0,IF((F17/F24)&gt;=0.5,"委託比率が
５０％以上",IF(F36,IF(OR(20000000&lt;F36,F36&lt;500000),"限度額の範囲としてください",F36))))</f>
        <v>4281400</v>
      </c>
      <c r="G35" s="1304"/>
      <c r="H35" s="286" t="s">
        <v>96</v>
      </c>
      <c r="I35" s="286" t="s">
        <v>96</v>
      </c>
      <c r="J35" s="287">
        <f>ROUNDDOWN(F35,-3)</f>
        <v>4281000</v>
      </c>
      <c r="K35" s="288" t="s">
        <v>95</v>
      </c>
      <c r="L35" s="289"/>
      <c r="M35" s="240"/>
      <c r="N35" s="240"/>
      <c r="O35" s="240"/>
      <c r="P35" s="240"/>
      <c r="Q35" s="240"/>
      <c r="R35" s="240"/>
      <c r="S35" s="240"/>
      <c r="T35" s="290"/>
      <c r="U35" s="240"/>
    </row>
    <row r="36" spans="1:21" ht="12" customHeight="1" thickTop="1">
      <c r="A36" s="236"/>
      <c r="B36" s="240"/>
      <c r="C36" s="240"/>
      <c r="D36" s="240"/>
      <c r="E36" s="240"/>
      <c r="F36" s="1282">
        <f>F24-F32</f>
        <v>4281400</v>
      </c>
      <c r="G36" s="1283" ph="1"/>
      <c r="H36" s="240"/>
      <c r="I36" s="240"/>
      <c r="J36" s="240"/>
      <c r="K36" s="240"/>
      <c r="L36" s="289"/>
      <c r="M36" s="240"/>
      <c r="N36" s="240"/>
      <c r="O36" s="240"/>
      <c r="P36" s="240"/>
      <c r="Q36" s="240"/>
      <c r="R36" s="240"/>
      <c r="S36" s="240"/>
      <c r="T36" s="240"/>
      <c r="U36" s="240"/>
    </row>
    <row r="37" spans="1:21" ht="28.5" customHeight="1">
      <c r="A37" s="236"/>
      <c r="B37" s="240"/>
      <c r="C37" s="240"/>
      <c r="D37" s="240"/>
      <c r="E37" s="240"/>
      <c r="F37" s="240"/>
      <c r="G37" s="240"/>
      <c r="H37" s="240"/>
      <c r="I37" s="240"/>
      <c r="J37" s="240"/>
      <c r="K37" s="240"/>
      <c r="L37" s="289"/>
      <c r="M37" s="240"/>
      <c r="N37" s="240"/>
      <c r="O37" s="240"/>
      <c r="P37" s="240"/>
      <c r="Q37" s="240"/>
      <c r="R37" s="240"/>
      <c r="S37" s="240"/>
      <c r="T37" s="240"/>
      <c r="U37" s="240"/>
    </row>
    <row r="38" spans="1:21" ht="28.5" customHeight="1">
      <c r="A38" s="236"/>
      <c r="B38" s="240"/>
      <c r="C38" s="240"/>
      <c r="D38" s="240"/>
      <c r="E38" s="240"/>
      <c r="F38" s="240"/>
      <c r="G38" s="240"/>
      <c r="H38" s="240"/>
      <c r="I38" s="240"/>
      <c r="J38" s="240"/>
      <c r="K38" s="240"/>
      <c r="L38" s="291"/>
      <c r="M38" s="240"/>
      <c r="N38" s="240"/>
      <c r="O38" s="240"/>
      <c r="P38" s="240"/>
      <c r="Q38" s="240"/>
      <c r="R38" s="240"/>
      <c r="S38" s="240"/>
      <c r="T38" s="240"/>
      <c r="U38" s="240"/>
    </row>
    <row r="39" spans="1:21" ht="28.5" customHeight="1">
      <c r="A39" s="236"/>
      <c r="B39" s="240"/>
      <c r="C39" s="240"/>
      <c r="D39" s="240"/>
      <c r="E39" s="240"/>
      <c r="F39" s="240"/>
      <c r="G39" s="240"/>
      <c r="H39" s="240"/>
      <c r="I39" s="240"/>
      <c r="J39" s="240"/>
      <c r="K39" s="240"/>
      <c r="L39" s="292"/>
      <c r="M39" s="240"/>
      <c r="N39" s="240"/>
      <c r="O39" s="240"/>
      <c r="P39" s="240"/>
      <c r="Q39" s="240"/>
      <c r="R39" s="240"/>
      <c r="S39" s="240"/>
      <c r="T39" s="240"/>
      <c r="U39" s="240"/>
    </row>
    <row r="40" spans="1:21" ht="28.5" customHeight="1">
      <c r="A40" s="236"/>
      <c r="B40" s="240"/>
      <c r="C40" s="240"/>
      <c r="D40" s="240"/>
      <c r="E40" s="240"/>
      <c r="F40" s="240"/>
      <c r="G40" s="240"/>
      <c r="H40" s="240"/>
      <c r="I40" s="240"/>
      <c r="J40" s="240"/>
      <c r="K40" s="240"/>
      <c r="L40" s="293"/>
      <c r="M40" s="240"/>
      <c r="N40" s="240"/>
      <c r="O40" s="240"/>
      <c r="P40" s="240"/>
      <c r="Q40" s="240"/>
      <c r="R40" s="240"/>
      <c r="S40" s="240"/>
      <c r="T40" s="240"/>
      <c r="U40" s="240"/>
    </row>
    <row r="41" spans="1:21" ht="28.5" customHeight="1">
      <c r="A41" s="236"/>
      <c r="B41" s="240"/>
      <c r="C41" s="240"/>
      <c r="D41" s="240"/>
      <c r="E41" s="240"/>
      <c r="F41" s="240"/>
      <c r="G41" s="240"/>
      <c r="H41" s="240"/>
      <c r="I41" s="240"/>
      <c r="J41" s="240"/>
      <c r="K41" s="240"/>
      <c r="L41" s="294"/>
      <c r="M41" s="240"/>
      <c r="N41" s="240"/>
      <c r="O41" s="240"/>
      <c r="P41" s="240"/>
      <c r="Q41" s="240"/>
      <c r="R41" s="240"/>
      <c r="S41" s="240"/>
      <c r="T41" s="240"/>
      <c r="U41" s="240"/>
    </row>
    <row r="42" spans="1:21" ht="28.5" customHeight="1">
      <c r="A42" s="236"/>
      <c r="B42" s="240"/>
      <c r="C42" s="240"/>
      <c r="D42" s="240"/>
      <c r="E42" s="240"/>
      <c r="F42" s="240"/>
      <c r="G42" s="240"/>
      <c r="H42" s="240"/>
      <c r="I42" s="240"/>
      <c r="J42" s="240"/>
      <c r="K42" s="240"/>
      <c r="M42" s="240"/>
      <c r="N42" s="240"/>
      <c r="O42" s="240"/>
      <c r="P42" s="240"/>
      <c r="Q42" s="240"/>
      <c r="R42" s="240"/>
      <c r="S42" s="240"/>
      <c r="T42" s="240"/>
      <c r="U42" s="240"/>
    </row>
    <row r="43" spans="1:21" ht="28.5" customHeight="1">
      <c r="A43" s="236"/>
      <c r="B43" s="240"/>
      <c r="C43" s="240"/>
      <c r="D43" s="240"/>
      <c r="E43" s="240"/>
      <c r="F43" s="240"/>
      <c r="G43" s="240"/>
      <c r="H43" s="240"/>
      <c r="I43" s="240"/>
      <c r="J43" s="240"/>
      <c r="K43" s="240"/>
      <c r="M43" s="240"/>
      <c r="N43" s="240"/>
      <c r="O43" s="240"/>
      <c r="P43" s="240"/>
      <c r="Q43" s="240"/>
      <c r="R43" s="240"/>
      <c r="S43" s="240"/>
      <c r="T43" s="240"/>
      <c r="U43" s="240"/>
    </row>
    <row r="44" spans="1:21" ht="28.5" customHeight="1">
      <c r="A44" s="236"/>
      <c r="B44" s="240"/>
      <c r="C44" s="240"/>
      <c r="D44" s="240"/>
      <c r="E44" s="240"/>
      <c r="F44" s="240"/>
      <c r="G44" s="240"/>
      <c r="H44" s="240"/>
      <c r="I44" s="240"/>
      <c r="J44" s="240"/>
      <c r="K44" s="240"/>
      <c r="M44" s="240"/>
      <c r="N44" s="240"/>
      <c r="O44" s="240"/>
      <c r="P44" s="240"/>
      <c r="Q44" s="240"/>
      <c r="R44" s="240"/>
      <c r="S44" s="240"/>
      <c r="T44" s="240"/>
      <c r="U44" s="240"/>
    </row>
    <row r="45" spans="1:21" ht="28.5" customHeight="1">
      <c r="A45" s="236"/>
      <c r="B45" s="240"/>
      <c r="C45" s="240"/>
      <c r="D45" s="240"/>
      <c r="E45" s="240"/>
      <c r="F45" s="240"/>
      <c r="G45" s="240"/>
      <c r="H45" s="240"/>
      <c r="I45" s="240"/>
      <c r="J45" s="240"/>
      <c r="K45" s="240"/>
      <c r="M45" s="240"/>
      <c r="N45" s="240"/>
      <c r="O45" s="240"/>
      <c r="P45" s="240"/>
      <c r="Q45" s="240"/>
      <c r="R45" s="240"/>
      <c r="S45" s="240"/>
      <c r="T45" s="240"/>
      <c r="U45" s="240"/>
    </row>
    <row r="46" spans="1:21" ht="28.5" customHeight="1">
      <c r="A46" s="236"/>
      <c r="B46" s="240"/>
      <c r="C46" s="240"/>
      <c r="D46" s="240"/>
      <c r="E46" s="240"/>
      <c r="F46" s="240"/>
      <c r="G46" s="240"/>
      <c r="H46" s="240"/>
      <c r="I46" s="240"/>
      <c r="J46" s="240"/>
      <c r="K46" s="240"/>
      <c r="M46" s="240"/>
      <c r="N46" s="240"/>
      <c r="O46" s="240"/>
      <c r="P46" s="240"/>
      <c r="Q46" s="240"/>
      <c r="R46" s="240"/>
      <c r="S46" s="240"/>
      <c r="T46" s="240"/>
      <c r="U46" s="240"/>
    </row>
    <row r="47" spans="1:21" ht="28.5" customHeight="1">
      <c r="A47" s="236"/>
      <c r="B47" s="240"/>
      <c r="C47" s="240"/>
      <c r="D47" s="240"/>
      <c r="E47" s="240"/>
      <c r="F47" s="240"/>
      <c r="G47" s="240"/>
      <c r="H47" s="240"/>
      <c r="I47" s="240"/>
      <c r="J47" s="240"/>
      <c r="K47" s="240"/>
      <c r="M47" s="240"/>
      <c r="N47" s="240"/>
      <c r="O47" s="240"/>
      <c r="P47" s="240"/>
      <c r="Q47" s="240"/>
      <c r="R47" s="240"/>
      <c r="S47" s="240"/>
      <c r="T47" s="240"/>
      <c r="U47" s="240"/>
    </row>
    <row r="48" spans="1:21" ht="28.5" customHeight="1">
      <c r="A48" s="236"/>
      <c r="B48" s="240"/>
      <c r="C48" s="240"/>
      <c r="D48" s="240"/>
      <c r="E48" s="240"/>
      <c r="F48" s="240"/>
      <c r="G48" s="240"/>
      <c r="H48" s="240"/>
      <c r="I48" s="240"/>
      <c r="J48" s="240"/>
      <c r="K48" s="240"/>
      <c r="M48" s="240"/>
      <c r="N48" s="240"/>
      <c r="O48" s="240"/>
      <c r="P48" s="240"/>
      <c r="Q48" s="240"/>
      <c r="R48" s="240"/>
      <c r="S48" s="240"/>
      <c r="T48" s="240"/>
      <c r="U48" s="240"/>
    </row>
    <row r="49" spans="1:21" ht="28.5" customHeight="1">
      <c r="A49" s="236"/>
      <c r="B49" s="240"/>
      <c r="C49" s="240"/>
      <c r="D49" s="240"/>
      <c r="E49" s="240"/>
      <c r="F49" s="240"/>
      <c r="G49" s="240"/>
      <c r="H49" s="240"/>
      <c r="I49" s="240"/>
      <c r="J49" s="240"/>
      <c r="K49" s="240"/>
      <c r="M49" s="240"/>
      <c r="N49" s="240"/>
      <c r="O49" s="240"/>
      <c r="P49" s="240"/>
      <c r="Q49" s="240"/>
      <c r="R49" s="240"/>
      <c r="S49" s="240"/>
      <c r="T49" s="240"/>
      <c r="U49" s="240"/>
    </row>
  </sheetData>
  <sheetProtection algorithmName="SHA-512" hashValue="Lrqb1KmrEfYOX17IlyTPFtcWxDk6+V3fVH+uuesAAp4yUBu53+uPUHkrm1fbFi7SQrzdynJF54lS7aeDk0umKg==" saltValue="nKbeFuiRvpRutd7GKCT0NA==" spinCount="100000" sheet="1" selectLockedCells="1"/>
  <protectedRanges>
    <protectedRange sqref="C8:K8" name="範囲2"/>
    <protectedRange sqref="H8:K8" name="範囲1"/>
    <protectedRange sqref="C17:E17" name="範囲2_2"/>
  </protectedRanges>
  <mergeCells count="68">
    <mergeCell ref="F36:G36"/>
    <mergeCell ref="C8:D8"/>
    <mergeCell ref="F8:G8"/>
    <mergeCell ref="H8:K8"/>
    <mergeCell ref="B32:E32"/>
    <mergeCell ref="F32:G32"/>
    <mergeCell ref="H32:K32"/>
    <mergeCell ref="J34:K34"/>
    <mergeCell ref="B35:D35"/>
    <mergeCell ref="F35:G35"/>
    <mergeCell ref="B30:E30"/>
    <mergeCell ref="F30:G30"/>
    <mergeCell ref="H30:K30"/>
    <mergeCell ref="B31:E31"/>
    <mergeCell ref="F31:G31"/>
    <mergeCell ref="H31:K31"/>
    <mergeCell ref="B29:E29"/>
    <mergeCell ref="F29:G29"/>
    <mergeCell ref="H29:K29"/>
    <mergeCell ref="B20:E20"/>
    <mergeCell ref="F20:G20"/>
    <mergeCell ref="H20:K20"/>
    <mergeCell ref="B22:E22"/>
    <mergeCell ref="F22:G22"/>
    <mergeCell ref="H22:K22"/>
    <mergeCell ref="B24:E24"/>
    <mergeCell ref="F24:G24"/>
    <mergeCell ref="B28:E28"/>
    <mergeCell ref="F28:G28"/>
    <mergeCell ref="H28:K28"/>
    <mergeCell ref="C12:E12"/>
    <mergeCell ref="F12:G12"/>
    <mergeCell ref="H12:K12"/>
    <mergeCell ref="F19:G19"/>
    <mergeCell ref="H19:K19"/>
    <mergeCell ref="F14:G14"/>
    <mergeCell ref="H14:K14"/>
    <mergeCell ref="F15:G15"/>
    <mergeCell ref="H15:K15"/>
    <mergeCell ref="F16:G16"/>
    <mergeCell ref="H16:K16"/>
    <mergeCell ref="F17:G17"/>
    <mergeCell ref="H17:K17"/>
    <mergeCell ref="F18:G18"/>
    <mergeCell ref="H18:K18"/>
    <mergeCell ref="H13:K13"/>
    <mergeCell ref="F6:G6"/>
    <mergeCell ref="H6:K6"/>
    <mergeCell ref="F7:G7"/>
    <mergeCell ref="H7:K7"/>
    <mergeCell ref="F11:G11"/>
    <mergeCell ref="H11:K11"/>
    <mergeCell ref="B5:E5"/>
    <mergeCell ref="F5:G5"/>
    <mergeCell ref="H5:K5"/>
    <mergeCell ref="C17:D17"/>
    <mergeCell ref="F2:K2"/>
    <mergeCell ref="B3:H3"/>
    <mergeCell ref="B4:E4"/>
    <mergeCell ref="F4:G4"/>
    <mergeCell ref="H4:K4"/>
    <mergeCell ref="B9:B19"/>
    <mergeCell ref="C9:E9"/>
    <mergeCell ref="F9:G9"/>
    <mergeCell ref="H9:K9"/>
    <mergeCell ref="F10:G10"/>
    <mergeCell ref="H10:K10"/>
    <mergeCell ref="F13:G13"/>
  </mergeCells>
  <phoneticPr fontId="1"/>
  <printOptions horizontalCentered="1"/>
  <pageMargins left="0.31496062992125984" right="0.31496062992125984" top="0.74803149606299213" bottom="0.35433070866141736" header="0.43307086614173229" footer="0.31496062992125984"/>
  <pageSetup paperSize="9" scale="42" orientation="portrait" r:id="rId1"/>
  <headerFooter differentFirst="1" scaleWithDoc="0"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8AAD-8FB2-457D-9E80-5A9098C28DF1}">
  <sheetPr>
    <tabColor rgb="FFFF0000"/>
    <pageSetUpPr fitToPage="1"/>
  </sheetPr>
  <dimension ref="A1:P43"/>
  <sheetViews>
    <sheetView showGridLines="0" topLeftCell="A9" zoomScale="70" zoomScaleNormal="70" workbookViewId="0">
      <selection activeCell="F9" sqref="F9:G9"/>
    </sheetView>
  </sheetViews>
  <sheetFormatPr defaultColWidth="9" defaultRowHeight="28.5" customHeight="1"/>
  <cols>
    <col min="1" max="1" width="2.5" style="35" customWidth="1"/>
    <col min="2" max="2" width="6.5" style="81" customWidth="1"/>
    <col min="3" max="3" width="12.125" style="81" customWidth="1"/>
    <col min="4" max="4" width="9.875" style="81" customWidth="1"/>
    <col min="5" max="5" width="11.75" style="81" customWidth="1"/>
    <col min="6" max="6" width="8.625" style="81" customWidth="1"/>
    <col min="7" max="7" width="9.875" style="81" customWidth="1"/>
    <col min="8" max="8" width="11.625" style="81" customWidth="1"/>
    <col min="9" max="9" width="8.625" style="81" customWidth="1"/>
    <col min="10" max="10" width="13.125" style="81" customWidth="1"/>
    <col min="11" max="11" width="29.625" style="81" customWidth="1"/>
    <col min="12" max="12" width="8.75" style="81" hidden="1" customWidth="1"/>
    <col min="13" max="13" width="3.5" style="81" customWidth="1"/>
    <col min="14" max="16384" width="9" style="81"/>
  </cols>
  <sheetData>
    <row r="1" spans="1:16" ht="21" customHeight="1" thickBot="1">
      <c r="B1" s="1316"/>
      <c r="C1" s="1316"/>
      <c r="D1" s="1316"/>
      <c r="E1" s="36"/>
      <c r="F1" s="36"/>
      <c r="G1" s="36"/>
      <c r="H1" s="36"/>
      <c r="I1" s="36"/>
      <c r="J1" s="36"/>
      <c r="K1" s="36" t="s">
        <v>450</v>
      </c>
      <c r="L1" s="160"/>
    </row>
    <row r="2" spans="1:16" ht="29.65" customHeight="1" thickBot="1">
      <c r="B2" s="37" t="s">
        <v>120</v>
      </c>
      <c r="C2" s="38"/>
      <c r="D2" s="39"/>
      <c r="E2" s="40" t="s">
        <v>119</v>
      </c>
      <c r="F2" s="1317">
        <f>要望書!J11</f>
        <v>0</v>
      </c>
      <c r="G2" s="1318"/>
      <c r="H2" s="1318"/>
      <c r="I2" s="1318"/>
      <c r="J2" s="1318"/>
      <c r="K2" s="1319"/>
      <c r="L2" s="160"/>
    </row>
    <row r="3" spans="1:16" ht="28.35" customHeight="1" thickBot="1">
      <c r="B3" s="1320" t="s">
        <v>118</v>
      </c>
      <c r="C3" s="1320"/>
      <c r="D3" s="1320"/>
      <c r="E3" s="1320"/>
      <c r="F3" s="1320"/>
      <c r="G3" s="1320"/>
      <c r="H3" s="1320"/>
      <c r="I3" s="41"/>
      <c r="J3" s="41"/>
      <c r="K3" s="41"/>
      <c r="L3" s="160"/>
    </row>
    <row r="4" spans="1:16" ht="27" customHeight="1" thickBot="1">
      <c r="B4" s="1321" t="s">
        <v>117</v>
      </c>
      <c r="C4" s="1322"/>
      <c r="D4" s="1322"/>
      <c r="E4" s="1323"/>
      <c r="F4" s="1209" t="s">
        <v>116</v>
      </c>
      <c r="G4" s="1324"/>
      <c r="H4" s="1325" t="s">
        <v>99</v>
      </c>
      <c r="I4" s="1326"/>
      <c r="J4" s="1326"/>
      <c r="K4" s="1327"/>
      <c r="L4" s="160"/>
    </row>
    <row r="5" spans="1:16" ht="57.6" customHeight="1">
      <c r="A5" s="42" t="e">
        <f>IF(#REF!="","","✔")</f>
        <v>#REF!</v>
      </c>
      <c r="B5" s="1192" t="s">
        <v>330</v>
      </c>
      <c r="C5" s="1193"/>
      <c r="D5" s="1193"/>
      <c r="E5" s="1194"/>
      <c r="F5" s="1328"/>
      <c r="G5" s="1329"/>
      <c r="H5" s="1330"/>
      <c r="I5" s="1331"/>
      <c r="J5" s="1331"/>
      <c r="K5" s="1332"/>
      <c r="L5" s="160"/>
    </row>
    <row r="6" spans="1:16" ht="52.15" customHeight="1">
      <c r="A6" s="42" t="e">
        <f>IF(#REF!="","","✔")</f>
        <v>#REF!</v>
      </c>
      <c r="B6" s="43" t="s">
        <v>115</v>
      </c>
      <c r="C6" s="44"/>
      <c r="D6" s="44"/>
      <c r="E6" s="45"/>
      <c r="F6" s="1333"/>
      <c r="G6" s="1334"/>
      <c r="H6" s="1335"/>
      <c r="I6" s="1336"/>
      <c r="J6" s="1336"/>
      <c r="K6" s="1337"/>
      <c r="L6" s="36"/>
    </row>
    <row r="7" spans="1:16" ht="52.15" customHeight="1">
      <c r="A7" s="42"/>
      <c r="B7" s="46" t="s">
        <v>114</v>
      </c>
      <c r="C7" s="47"/>
      <c r="D7" s="47"/>
      <c r="E7" s="48"/>
      <c r="F7" s="1338">
        <f>SUM(F8:G19)</f>
        <v>0</v>
      </c>
      <c r="G7" s="1339"/>
      <c r="H7" s="1340"/>
      <c r="I7" s="1341"/>
      <c r="J7" s="1341"/>
      <c r="K7" s="1342"/>
      <c r="L7" s="36"/>
    </row>
    <row r="8" spans="1:16" ht="127.5" customHeight="1">
      <c r="A8" s="42" t="e">
        <f>IF(#REF!="","","✔")</f>
        <v>#REF!</v>
      </c>
      <c r="B8" s="1351" t="s">
        <v>113</v>
      </c>
      <c r="C8" s="1284" t="s">
        <v>384</v>
      </c>
      <c r="D8" s="1285"/>
      <c r="E8" s="193">
        <f>IF(F8=0,0%,F8/F37)</f>
        <v>0</v>
      </c>
      <c r="F8" s="1353"/>
      <c r="G8" s="1354"/>
      <c r="H8" s="1355"/>
      <c r="I8" s="1356"/>
      <c r="J8" s="1356"/>
      <c r="K8" s="1357"/>
      <c r="L8" s="161" t="e">
        <f>F8/F37</f>
        <v>#DIV/0!</v>
      </c>
      <c r="O8" s="81">
        <f>F37*0.5</f>
        <v>0</v>
      </c>
      <c r="P8" s="191">
        <f>F8-O8</f>
        <v>0</v>
      </c>
    </row>
    <row r="9" spans="1:16" ht="51.75" customHeight="1">
      <c r="A9" s="42" t="e">
        <f>IF(#REF!="","","✔")</f>
        <v>#REF!</v>
      </c>
      <c r="B9" s="1351"/>
      <c r="C9" s="1348" t="s">
        <v>138</v>
      </c>
      <c r="D9" s="1358"/>
      <c r="E9" s="1359"/>
      <c r="F9" s="1343"/>
      <c r="G9" s="1344"/>
      <c r="H9" s="1345"/>
      <c r="I9" s="1346"/>
      <c r="J9" s="1346"/>
      <c r="K9" s="1347"/>
      <c r="L9" s="161"/>
    </row>
    <row r="10" spans="1:16" ht="52.15" customHeight="1">
      <c r="A10" s="42" t="e">
        <f>IF(#REF!="","","✔")</f>
        <v>#REF!</v>
      </c>
      <c r="B10" s="1351"/>
      <c r="C10" s="49" t="s">
        <v>112</v>
      </c>
      <c r="D10" s="50"/>
      <c r="E10" s="51"/>
      <c r="F10" s="1343"/>
      <c r="G10" s="1344"/>
      <c r="H10" s="1345"/>
      <c r="I10" s="1346"/>
      <c r="J10" s="1346"/>
      <c r="K10" s="1347"/>
      <c r="L10" s="41"/>
    </row>
    <row r="11" spans="1:16" ht="52.15" customHeight="1">
      <c r="A11" s="42" t="e">
        <f>IF(#REF!="","","✔")</f>
        <v>#REF!</v>
      </c>
      <c r="B11" s="1351"/>
      <c r="C11" s="49" t="s">
        <v>111</v>
      </c>
      <c r="D11" s="50"/>
      <c r="E11" s="51"/>
      <c r="F11" s="1343"/>
      <c r="G11" s="1344"/>
      <c r="H11" s="1345"/>
      <c r="I11" s="1346"/>
      <c r="J11" s="1346"/>
      <c r="K11" s="1347"/>
      <c r="L11" s="162"/>
    </row>
    <row r="12" spans="1:16" ht="56.25" customHeight="1">
      <c r="A12" s="42" t="e">
        <f>IF(#REF!="","","✔")</f>
        <v>#REF!</v>
      </c>
      <c r="B12" s="1351"/>
      <c r="C12" s="1348" t="s">
        <v>139</v>
      </c>
      <c r="D12" s="1349"/>
      <c r="E12" s="1350"/>
      <c r="F12" s="1343"/>
      <c r="G12" s="1344"/>
      <c r="H12" s="1345"/>
      <c r="I12" s="1346"/>
      <c r="J12" s="1346"/>
      <c r="K12" s="1347"/>
      <c r="L12" s="163"/>
    </row>
    <row r="13" spans="1:16" ht="52.15" customHeight="1">
      <c r="A13" s="42" t="e">
        <f>IF(#REF!="","","✔")</f>
        <v>#REF!</v>
      </c>
      <c r="B13" s="1351"/>
      <c r="C13" s="49" t="s">
        <v>110</v>
      </c>
      <c r="D13" s="50"/>
      <c r="E13" s="51"/>
      <c r="F13" s="1343"/>
      <c r="G13" s="1344"/>
      <c r="H13" s="1345"/>
      <c r="I13" s="1346"/>
      <c r="J13" s="1346"/>
      <c r="K13" s="1347"/>
      <c r="L13" s="163"/>
    </row>
    <row r="14" spans="1:16" ht="52.15" customHeight="1">
      <c r="A14" s="42" t="e">
        <f>IF(#REF!="","","✔")</f>
        <v>#REF!</v>
      </c>
      <c r="B14" s="1351"/>
      <c r="C14" s="49" t="s">
        <v>109</v>
      </c>
      <c r="D14" s="50"/>
      <c r="E14" s="51"/>
      <c r="F14" s="1343"/>
      <c r="G14" s="1344"/>
      <c r="H14" s="1345"/>
      <c r="I14" s="1346"/>
      <c r="J14" s="1346"/>
      <c r="K14" s="1347"/>
      <c r="L14" s="164"/>
    </row>
    <row r="15" spans="1:16" ht="52.15" customHeight="1">
      <c r="A15" s="42" t="e">
        <f>IF(#REF!="","","✔")</f>
        <v>#REF!</v>
      </c>
      <c r="B15" s="1351"/>
      <c r="C15" s="49" t="s">
        <v>108</v>
      </c>
      <c r="D15" s="50"/>
      <c r="E15" s="51"/>
      <c r="F15" s="1343"/>
      <c r="G15" s="1344"/>
      <c r="H15" s="1345"/>
      <c r="I15" s="1346"/>
      <c r="J15" s="1346"/>
      <c r="K15" s="1347"/>
      <c r="L15" s="163"/>
    </row>
    <row r="16" spans="1:16" ht="52.15" customHeight="1">
      <c r="A16" s="42" t="e">
        <f>IF(#REF!="","","✔")</f>
        <v>#REF!</v>
      </c>
      <c r="B16" s="1351"/>
      <c r="C16" s="49" t="s">
        <v>107</v>
      </c>
      <c r="D16" s="50"/>
      <c r="E16" s="51"/>
      <c r="F16" s="1343"/>
      <c r="G16" s="1344"/>
      <c r="H16" s="1345"/>
      <c r="I16" s="1346"/>
      <c r="J16" s="1346"/>
      <c r="K16" s="1347"/>
      <c r="L16" s="163"/>
    </row>
    <row r="17" spans="1:16" ht="72.75" customHeight="1">
      <c r="A17" s="42" t="e">
        <f>IF(#REF!="","","✔")</f>
        <v>#REF!</v>
      </c>
      <c r="B17" s="1351"/>
      <c r="C17" s="1200" t="s">
        <v>205</v>
      </c>
      <c r="D17" s="1201"/>
      <c r="E17" s="217">
        <f>IF(F17=0,0%,F17/F24)</f>
        <v>0</v>
      </c>
      <c r="F17" s="1343"/>
      <c r="G17" s="1344"/>
      <c r="H17" s="1345"/>
      <c r="I17" s="1346"/>
      <c r="J17" s="1346"/>
      <c r="K17" s="1347"/>
      <c r="L17" s="190" t="e">
        <f>F17/F24</f>
        <v>#DIV/0!</v>
      </c>
    </row>
    <row r="18" spans="1:16" ht="52.15" customHeight="1">
      <c r="A18" s="42" t="e">
        <f>IF(#REF!="","","✔")</f>
        <v>#REF!</v>
      </c>
      <c r="B18" s="1351"/>
      <c r="C18" s="49" t="s">
        <v>106</v>
      </c>
      <c r="D18" s="50"/>
      <c r="E18" s="51"/>
      <c r="F18" s="1343"/>
      <c r="G18" s="1344"/>
      <c r="H18" s="1345"/>
      <c r="I18" s="1346"/>
      <c r="J18" s="1346"/>
      <c r="K18" s="1347"/>
      <c r="L18" s="163"/>
    </row>
    <row r="19" spans="1:16" ht="52.15" customHeight="1" thickBot="1">
      <c r="A19" s="42" t="e">
        <f>IF(#REF!="","","✔")</f>
        <v>#REF!</v>
      </c>
      <c r="B19" s="1352"/>
      <c r="C19" s="52" t="s">
        <v>105</v>
      </c>
      <c r="D19" s="53"/>
      <c r="E19" s="54"/>
      <c r="F19" s="1363"/>
      <c r="G19" s="1364"/>
      <c r="H19" s="1365"/>
      <c r="I19" s="1366"/>
      <c r="J19" s="1366"/>
      <c r="K19" s="1367"/>
      <c r="L19" s="163"/>
    </row>
    <row r="20" spans="1:16" ht="52.15" customHeight="1" thickBot="1">
      <c r="B20" s="1260" t="s">
        <v>140</v>
      </c>
      <c r="C20" s="1261"/>
      <c r="D20" s="1261"/>
      <c r="E20" s="1262"/>
      <c r="F20" s="1413">
        <f>F5+F6+F7</f>
        <v>0</v>
      </c>
      <c r="G20" s="1414"/>
      <c r="H20" s="1415"/>
      <c r="I20" s="1416"/>
      <c r="J20" s="1416"/>
      <c r="K20" s="1417"/>
      <c r="L20" s="163"/>
    </row>
    <row r="21" spans="1:16" ht="15" customHeight="1" thickBot="1">
      <c r="B21" s="55"/>
      <c r="C21" s="55"/>
      <c r="D21" s="55"/>
      <c r="E21" s="55"/>
      <c r="F21" s="56"/>
      <c r="G21" s="56"/>
      <c r="H21" s="57"/>
      <c r="I21" s="57"/>
      <c r="J21" s="57"/>
      <c r="K21" s="58"/>
      <c r="L21" s="163"/>
    </row>
    <row r="22" spans="1:16" ht="52.15" customHeight="1" thickBot="1">
      <c r="A22" s="42" t="e">
        <f>IF(#REF!="","","✔")</f>
        <v>#REF!</v>
      </c>
      <c r="B22" s="1268" t="s">
        <v>141</v>
      </c>
      <c r="C22" s="1269"/>
      <c r="D22" s="1269"/>
      <c r="E22" s="1270"/>
      <c r="F22" s="1418"/>
      <c r="G22" s="1419"/>
      <c r="H22" s="1360"/>
      <c r="I22" s="1361"/>
      <c r="J22" s="1361"/>
      <c r="K22" s="1362"/>
      <c r="L22" s="163"/>
    </row>
    <row r="23" spans="1:16" ht="13.9" customHeight="1" thickBot="1">
      <c r="B23" s="59"/>
      <c r="C23" s="59"/>
      <c r="D23" s="59"/>
      <c r="E23" s="59"/>
      <c r="F23" s="60"/>
      <c r="G23" s="60"/>
      <c r="H23" s="59"/>
      <c r="I23" s="59"/>
      <c r="J23" s="59"/>
      <c r="K23" s="59"/>
      <c r="L23" s="163"/>
    </row>
    <row r="24" spans="1:16" ht="52.15" customHeight="1" thickTop="1" thickBot="1">
      <c r="B24" s="1385" t="s">
        <v>104</v>
      </c>
      <c r="C24" s="1386"/>
      <c r="D24" s="1386"/>
      <c r="E24" s="1387"/>
      <c r="F24" s="1388">
        <f>F20+F22</f>
        <v>0</v>
      </c>
      <c r="G24" s="1389"/>
      <c r="H24" s="61"/>
      <c r="I24" s="57"/>
      <c r="J24" s="57"/>
      <c r="K24" s="59"/>
      <c r="L24" s="165"/>
    </row>
    <row r="25" spans="1:16" ht="10.35" customHeight="1">
      <c r="B25" s="62"/>
      <c r="C25" s="62"/>
      <c r="D25" s="62"/>
      <c r="E25" s="62"/>
      <c r="F25" s="62"/>
      <c r="G25" s="62"/>
      <c r="H25" s="63"/>
      <c r="I25" s="63"/>
      <c r="J25" s="63"/>
      <c r="K25" s="64"/>
      <c r="L25" s="58"/>
    </row>
    <row r="26" spans="1:16" ht="28.9" customHeight="1">
      <c r="B26" s="65" t="s">
        <v>103</v>
      </c>
      <c r="C26" s="66"/>
      <c r="D26" s="67"/>
      <c r="E26" s="66"/>
      <c r="F26" s="66"/>
      <c r="G26" s="66"/>
      <c r="H26" s="63"/>
      <c r="I26" s="68"/>
      <c r="J26" s="68"/>
      <c r="K26" s="64"/>
      <c r="L26" s="166"/>
    </row>
    <row r="27" spans="1:16" ht="24" customHeight="1" thickBot="1">
      <c r="B27" s="69" t="s">
        <v>102</v>
      </c>
      <c r="C27" s="70"/>
      <c r="D27" s="70"/>
      <c r="E27" s="70"/>
      <c r="F27" s="70"/>
      <c r="G27" s="70"/>
      <c r="H27" s="70"/>
      <c r="I27" s="70"/>
      <c r="J27" s="68"/>
      <c r="K27" s="64"/>
      <c r="L27" s="166"/>
    </row>
    <row r="28" spans="1:16" ht="27" customHeight="1" thickBot="1">
      <c r="A28" s="42"/>
      <c r="B28" s="1279" t="s">
        <v>101</v>
      </c>
      <c r="C28" s="1280"/>
      <c r="D28" s="1280"/>
      <c r="E28" s="1281"/>
      <c r="F28" s="1209" t="s">
        <v>100</v>
      </c>
      <c r="G28" s="1324"/>
      <c r="H28" s="1325" t="s">
        <v>99</v>
      </c>
      <c r="I28" s="1326"/>
      <c r="J28" s="1326"/>
      <c r="K28" s="1327"/>
      <c r="L28" s="166"/>
    </row>
    <row r="29" spans="1:16" ht="52.9" customHeight="1">
      <c r="A29" s="42" t="e">
        <f>IF(#REF!="","","✔")</f>
        <v>#REF!</v>
      </c>
      <c r="B29" s="1405" t="s">
        <v>240</v>
      </c>
      <c r="C29" s="1406"/>
      <c r="D29" s="1406"/>
      <c r="E29" s="1407"/>
      <c r="F29" s="1408"/>
      <c r="G29" s="1409"/>
      <c r="H29" s="1410"/>
      <c r="I29" s="1411"/>
      <c r="J29" s="1411"/>
      <c r="K29" s="1412"/>
      <c r="L29" s="59"/>
    </row>
    <row r="30" spans="1:16" ht="55.5" customHeight="1">
      <c r="A30" s="42" t="e">
        <f>IF(#REF!="","","✔")</f>
        <v>#REF!</v>
      </c>
      <c r="B30" s="1305" t="s">
        <v>241</v>
      </c>
      <c r="C30" s="1306"/>
      <c r="D30" s="1306"/>
      <c r="E30" s="1307"/>
      <c r="F30" s="1378"/>
      <c r="G30" s="1379"/>
      <c r="H30" s="1335"/>
      <c r="I30" s="1380"/>
      <c r="J30" s="1380"/>
      <c r="K30" s="1381"/>
      <c r="L30" s="59"/>
      <c r="N30" s="128"/>
      <c r="O30" s="128"/>
      <c r="P30" s="128"/>
    </row>
    <row r="31" spans="1:16" ht="52.15" customHeight="1" thickBot="1">
      <c r="A31" s="42" t="e">
        <f>IF(#REF!="","","✔")</f>
        <v>#REF!</v>
      </c>
      <c r="B31" s="1305" t="s">
        <v>242</v>
      </c>
      <c r="C31" s="1306"/>
      <c r="D31" s="1306"/>
      <c r="E31" s="1307"/>
      <c r="F31" s="1378"/>
      <c r="G31" s="1379"/>
      <c r="H31" s="1382"/>
      <c r="I31" s="1383"/>
      <c r="J31" s="1383"/>
      <c r="K31" s="1384"/>
      <c r="L31" s="59"/>
      <c r="O31" s="81">
        <f>IF(E8&gt;50%,P8,0)</f>
        <v>0</v>
      </c>
    </row>
    <row r="32" spans="1:16" ht="21.75" customHeight="1" thickTop="1">
      <c r="B32" s="1252" t="s">
        <v>203</v>
      </c>
      <c r="C32" s="1253"/>
      <c r="D32" s="1253"/>
      <c r="E32" s="1253"/>
      <c r="F32" s="1394">
        <f>SUM(F29:G31)</f>
        <v>0</v>
      </c>
      <c r="G32" s="1395"/>
      <c r="H32" s="1371" t="str">
        <f>IF(F32&gt;=F22,"","←　C 収益合計 ≧ Ｂ その他の費用　としてください。")</f>
        <v/>
      </c>
      <c r="I32" s="1372"/>
      <c r="J32" s="1372"/>
      <c r="K32" s="1373"/>
      <c r="L32" s="64"/>
      <c r="O32" s="192">
        <f>F22</f>
        <v>0</v>
      </c>
    </row>
    <row r="33" spans="1:15" ht="32.25" customHeight="1">
      <c r="B33" s="1390"/>
      <c r="C33" s="1391"/>
      <c r="D33" s="1391"/>
      <c r="E33" s="1391"/>
      <c r="F33" s="1396"/>
      <c r="G33" s="1397"/>
      <c r="H33" s="1368" t="str">
        <f>IF(F32&gt;=O31,"","←　職員賃金の50％超過部分は自己資金負担となるようにしてください。")</f>
        <v/>
      </c>
      <c r="I33" s="1369"/>
      <c r="J33" s="1369"/>
      <c r="K33" s="1370"/>
      <c r="L33" s="64"/>
      <c r="O33" s="192">
        <f>SUM(O31,O32)</f>
        <v>0</v>
      </c>
    </row>
    <row r="34" spans="1:15" ht="32.25" customHeight="1" thickBot="1">
      <c r="B34" s="1392"/>
      <c r="C34" s="1393"/>
      <c r="D34" s="1393"/>
      <c r="E34" s="1393"/>
      <c r="F34" s="1398"/>
      <c r="G34" s="1399"/>
      <c r="H34" s="1400" t="str">
        <f>IF(F32&gt;=O33,"","←　職員賃金の50％超過部分とBその他の費用の合計額をD収入合計が超えるようにご計上ください")</f>
        <v/>
      </c>
      <c r="I34" s="1401"/>
      <c r="J34" s="1401"/>
      <c r="K34" s="1402"/>
      <c r="L34" s="64"/>
      <c r="O34" s="192"/>
    </row>
    <row r="35" spans="1:15" ht="9" customHeight="1">
      <c r="B35" s="71"/>
      <c r="C35" s="71"/>
      <c r="D35" s="71"/>
      <c r="E35" s="71"/>
      <c r="F35" s="71"/>
      <c r="G35" s="71"/>
      <c r="H35" s="71"/>
      <c r="I35" s="71"/>
      <c r="J35" s="71"/>
      <c r="K35" s="71"/>
      <c r="L35" s="64"/>
      <c r="O35" s="192"/>
    </row>
    <row r="36" spans="1:15" ht="25.35" customHeight="1" thickBot="1">
      <c r="B36" s="72" t="s">
        <v>98</v>
      </c>
      <c r="C36" s="73"/>
      <c r="D36" s="73"/>
      <c r="E36" s="74"/>
      <c r="F36" s="74"/>
      <c r="G36" s="74"/>
      <c r="H36" s="74"/>
      <c r="I36" s="75"/>
      <c r="J36" s="1374" t="s">
        <v>142</v>
      </c>
      <c r="K36" s="1375"/>
      <c r="L36" s="162"/>
    </row>
    <row r="37" spans="1:15" ht="52.15" customHeight="1" thickTop="1" thickBot="1">
      <c r="A37" s="76"/>
      <c r="B37" s="1300" t="s">
        <v>204</v>
      </c>
      <c r="C37" s="1301"/>
      <c r="D37" s="1302"/>
      <c r="E37" s="77" t="s">
        <v>97</v>
      </c>
      <c r="F37" s="1376">
        <f>IF(F38=0,0,IF((F17/F24)&gt;=0.5,"委託比率が
５０％以上",IF(F38,IF(OR(20000000&lt;F38,F38&lt;500000),"限度額の範囲としてください",F38))))</f>
        <v>0</v>
      </c>
      <c r="G37" s="1377"/>
      <c r="H37" s="78" t="s">
        <v>96</v>
      </c>
      <c r="I37" s="78" t="s">
        <v>96</v>
      </c>
      <c r="J37" s="79">
        <f>ROUNDDOWN(F37,-3)</f>
        <v>0</v>
      </c>
      <c r="K37" s="80" t="s">
        <v>95</v>
      </c>
      <c r="L37" s="167"/>
    </row>
    <row r="38" spans="1:15" ht="12" customHeight="1" thickTop="1">
      <c r="F38" s="1403">
        <f>F24-F32</f>
        <v>0</v>
      </c>
      <c r="G38" s="1404"/>
      <c r="L38" s="167"/>
    </row>
    <row r="39" spans="1:15" ht="28.5" customHeight="1">
      <c r="L39" s="167"/>
    </row>
    <row r="40" spans="1:15" ht="28.5" customHeight="1">
      <c r="L40" s="168"/>
    </row>
    <row r="41" spans="1:15" ht="28.5" customHeight="1">
      <c r="L41" s="71"/>
    </row>
    <row r="42" spans="1:15" ht="28.5" customHeight="1">
      <c r="L42" s="75"/>
    </row>
    <row r="43" spans="1:15" ht="28.5" customHeight="1">
      <c r="L43" s="169"/>
    </row>
  </sheetData>
  <sheetProtection algorithmName="SHA-512" hashValue="A+tV7k7a5Y1RYShEahBgFrKJ8SCkbu23XTUrlbLHvmgFTV5JkPLvcnD+usv7ALKT8Vmz1ordusJrgCHKUmvKDw==" saltValue="wmXmKk8PVy+gqX4WcryIzw==" spinCount="100000" sheet="1" formatColumns="0" formatRows="0" selectLockedCells="1"/>
  <protectedRanges>
    <protectedRange sqref="N30:P30 B1:K37" name="範囲2"/>
    <protectedRange sqref="F5:K6 H22:K22 H29:K31 H8:K19" name="範囲1"/>
  </protectedRanges>
  <mergeCells count="71">
    <mergeCell ref="B22:E22"/>
    <mergeCell ref="F22:G22"/>
    <mergeCell ref="B20:E20"/>
    <mergeCell ref="F20:G20"/>
    <mergeCell ref="H20:K20"/>
    <mergeCell ref="F18:G18"/>
    <mergeCell ref="H18:K18"/>
    <mergeCell ref="F38:G38"/>
    <mergeCell ref="H28:K28"/>
    <mergeCell ref="B29:E29"/>
    <mergeCell ref="F29:G29"/>
    <mergeCell ref="H29:K29"/>
    <mergeCell ref="B24:E24"/>
    <mergeCell ref="F24:G24"/>
    <mergeCell ref="B28:E28"/>
    <mergeCell ref="F28:G28"/>
    <mergeCell ref="B32:E34"/>
    <mergeCell ref="F32:G34"/>
    <mergeCell ref="B30:E30"/>
    <mergeCell ref="F30:G30"/>
    <mergeCell ref="H30:K30"/>
    <mergeCell ref="B31:E31"/>
    <mergeCell ref="F31:G31"/>
    <mergeCell ref="H31:K31"/>
    <mergeCell ref="H33:K33"/>
    <mergeCell ref="H32:K32"/>
    <mergeCell ref="J36:K36"/>
    <mergeCell ref="B37:D37"/>
    <mergeCell ref="F37:G37"/>
    <mergeCell ref="H34:K34"/>
    <mergeCell ref="H22:K22"/>
    <mergeCell ref="F13:G13"/>
    <mergeCell ref="H13:K13"/>
    <mergeCell ref="F17:G17"/>
    <mergeCell ref="H17:K17"/>
    <mergeCell ref="F19:G19"/>
    <mergeCell ref="H19:K19"/>
    <mergeCell ref="F14:G14"/>
    <mergeCell ref="H14:K14"/>
    <mergeCell ref="F15:G15"/>
    <mergeCell ref="H15:K15"/>
    <mergeCell ref="F16:G16"/>
    <mergeCell ref="H16:K16"/>
    <mergeCell ref="B8:B19"/>
    <mergeCell ref="F8:G8"/>
    <mergeCell ref="H8:K8"/>
    <mergeCell ref="C9:E9"/>
    <mergeCell ref="F9:G9"/>
    <mergeCell ref="H9:K9"/>
    <mergeCell ref="F10:G10"/>
    <mergeCell ref="H10:K10"/>
    <mergeCell ref="C8:D8"/>
    <mergeCell ref="C17:D17"/>
    <mergeCell ref="F7:G7"/>
    <mergeCell ref="H7:K7"/>
    <mergeCell ref="F11:G11"/>
    <mergeCell ref="H11:K11"/>
    <mergeCell ref="C12:E12"/>
    <mergeCell ref="F12:G12"/>
    <mergeCell ref="H12:K12"/>
    <mergeCell ref="B5:E5"/>
    <mergeCell ref="F5:G5"/>
    <mergeCell ref="H5:K5"/>
    <mergeCell ref="F6:G6"/>
    <mergeCell ref="H6:K6"/>
    <mergeCell ref="B1:D1"/>
    <mergeCell ref="F2:K2"/>
    <mergeCell ref="B3:H3"/>
    <mergeCell ref="B4:E4"/>
    <mergeCell ref="F4:G4"/>
    <mergeCell ref="H4:K4"/>
  </mergeCells>
  <phoneticPr fontId="1"/>
  <printOptions horizontalCentered="1"/>
  <pageMargins left="0.31496062992125984" right="0.31496062992125984" top="0.74803149606299213" bottom="0.35433070866141736" header="0.43307086614173229" footer="0.31496062992125984"/>
  <pageSetup paperSize="9" scale="52" orientation="portrait" r:id="rId1"/>
  <headerFooter differentFirst="1" scaleWithDoc="0"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100"/>
  <sheetViews>
    <sheetView view="pageBreakPreview" zoomScaleNormal="100" zoomScaleSheetLayoutView="100" workbookViewId="0">
      <selection activeCell="B11" sqref="B11:C16"/>
    </sheetView>
  </sheetViews>
  <sheetFormatPr defaultColWidth="8.875" defaultRowHeight="13.15" customHeight="1"/>
  <cols>
    <col min="1" max="1" width="3.375" style="2" customWidth="1"/>
    <col min="2" max="2" width="8.375" style="2" customWidth="1"/>
    <col min="3" max="3" width="11.125" style="2" customWidth="1"/>
    <col min="4" max="4" width="40.375" style="2" customWidth="1"/>
    <col min="5" max="5" width="15.125" style="2" customWidth="1"/>
    <col min="6" max="6" width="3.5" style="2" customWidth="1"/>
    <col min="7" max="7" width="9" style="2" customWidth="1"/>
    <col min="8" max="8" width="2.75" style="2" customWidth="1"/>
    <col min="9" max="9" width="7.625" style="3" customWidth="1"/>
    <col min="10" max="10" width="31.5" style="3" customWidth="1"/>
    <col min="11" max="14" width="5.625" style="3" customWidth="1"/>
    <col min="15" max="16384" width="8.875" style="2"/>
  </cols>
  <sheetData>
    <row r="1" spans="1:26" ht="23.25" customHeight="1">
      <c r="A1" s="25" t="s">
        <v>134</v>
      </c>
      <c r="B1" s="24"/>
      <c r="C1" s="22"/>
      <c r="D1" s="22"/>
      <c r="E1" s="22"/>
      <c r="F1" s="22"/>
      <c r="G1" s="22"/>
      <c r="H1" s="22"/>
      <c r="O1" s="4"/>
      <c r="P1" s="4"/>
      <c r="Q1" s="4"/>
      <c r="R1" s="4"/>
      <c r="S1" s="4"/>
      <c r="T1" s="4"/>
      <c r="U1" s="4"/>
      <c r="V1" s="4"/>
      <c r="W1" s="4"/>
      <c r="X1" s="4"/>
      <c r="Y1" s="4"/>
      <c r="Z1" s="4"/>
    </row>
    <row r="2" spans="1:26" ht="23.25" customHeight="1">
      <c r="A2" s="24"/>
      <c r="B2" s="23" t="s">
        <v>133</v>
      </c>
      <c r="C2" s="22"/>
      <c r="D2" s="22"/>
      <c r="E2" s="22"/>
      <c r="F2" s="22"/>
      <c r="G2" s="22"/>
      <c r="H2" s="22"/>
      <c r="O2" s="4"/>
      <c r="P2" s="4"/>
      <c r="Q2" s="4"/>
      <c r="R2" s="4"/>
      <c r="S2" s="4"/>
      <c r="T2" s="4"/>
      <c r="U2" s="4"/>
      <c r="V2" s="4"/>
      <c r="W2" s="4"/>
      <c r="X2" s="4"/>
      <c r="Y2" s="4"/>
      <c r="Z2" s="4"/>
    </row>
    <row r="3" spans="1:26" ht="11.25" customHeight="1">
      <c r="O3" s="4"/>
      <c r="P3" s="4"/>
      <c r="Q3" s="4"/>
      <c r="R3" s="4"/>
      <c r="S3" s="4"/>
      <c r="T3" s="4"/>
      <c r="U3" s="4"/>
      <c r="V3" s="4"/>
      <c r="W3" s="4"/>
      <c r="X3" s="4"/>
      <c r="Y3" s="4"/>
      <c r="Z3" s="4"/>
    </row>
    <row r="4" spans="1:26" ht="17.25">
      <c r="B4" s="21"/>
      <c r="O4" s="4"/>
      <c r="P4" s="4"/>
      <c r="Q4" s="4"/>
      <c r="R4" s="4"/>
      <c r="S4" s="4"/>
      <c r="T4" s="4"/>
      <c r="U4" s="4"/>
      <c r="V4" s="4"/>
      <c r="W4" s="4"/>
      <c r="X4" s="4"/>
      <c r="Y4" s="4"/>
      <c r="Z4" s="4"/>
    </row>
    <row r="5" spans="1:26" ht="21">
      <c r="B5" s="1436" t="s">
        <v>132</v>
      </c>
      <c r="C5" s="1437"/>
      <c r="D5" s="1437"/>
      <c r="E5" s="1437"/>
      <c r="F5" s="1437"/>
      <c r="G5" s="1437"/>
      <c r="O5" s="4"/>
      <c r="P5" s="4"/>
      <c r="Q5" s="4"/>
      <c r="R5" s="4"/>
      <c r="S5" s="4"/>
      <c r="T5" s="4"/>
      <c r="U5" s="4"/>
      <c r="V5" s="4"/>
      <c r="W5" s="4"/>
      <c r="X5" s="4"/>
      <c r="Y5" s="4"/>
      <c r="Z5" s="4"/>
    </row>
    <row r="6" spans="1:26" ht="21" customHeight="1">
      <c r="B6" s="1438" t="s">
        <v>265</v>
      </c>
      <c r="C6" s="1438"/>
      <c r="D6" s="1438"/>
      <c r="E6" s="1438"/>
      <c r="F6" s="1438"/>
      <c r="G6" s="1438"/>
      <c r="O6" s="4"/>
      <c r="P6" s="4"/>
      <c r="Q6" s="4"/>
      <c r="R6" s="4"/>
      <c r="S6" s="4"/>
      <c r="T6" s="4"/>
      <c r="U6" s="4"/>
      <c r="V6" s="4"/>
      <c r="W6" s="4"/>
      <c r="X6" s="4"/>
      <c r="Y6" s="4"/>
      <c r="Z6" s="4"/>
    </row>
    <row r="7" spans="1:26" ht="17.25" customHeight="1">
      <c r="O7" s="4"/>
      <c r="P7" s="4"/>
      <c r="Q7" s="4"/>
      <c r="R7" s="4"/>
      <c r="S7" s="4"/>
      <c r="T7" s="4"/>
      <c r="U7" s="4"/>
      <c r="V7" s="4"/>
      <c r="W7" s="4"/>
      <c r="X7" s="4"/>
      <c r="Y7" s="4"/>
      <c r="Z7" s="4"/>
    </row>
    <row r="8" spans="1:26" ht="13.5">
      <c r="B8" s="20" t="s">
        <v>131</v>
      </c>
      <c r="C8" s="1439" t="str">
        <f>IF(要望書!J11="","",要望書!J11)</f>
        <v/>
      </c>
      <c r="D8" s="1439"/>
      <c r="E8" s="19"/>
      <c r="O8" s="4"/>
      <c r="P8" s="4"/>
      <c r="Q8" s="4"/>
      <c r="R8" s="4"/>
      <c r="S8" s="4"/>
      <c r="T8" s="4"/>
      <c r="U8" s="4"/>
      <c r="V8" s="4"/>
      <c r="W8" s="4"/>
      <c r="X8" s="4"/>
      <c r="Y8" s="4"/>
      <c r="Z8" s="4"/>
    </row>
    <row r="9" spans="1:26" ht="14.25" thickBot="1">
      <c r="E9" s="18"/>
      <c r="O9" s="4"/>
      <c r="P9" s="4"/>
      <c r="Q9" s="4"/>
      <c r="R9" s="4"/>
      <c r="S9" s="4"/>
      <c r="T9" s="4"/>
      <c r="U9" s="4"/>
      <c r="V9" s="4"/>
      <c r="W9" s="4"/>
      <c r="X9" s="4"/>
      <c r="Y9" s="4"/>
      <c r="Z9" s="4"/>
    </row>
    <row r="10" spans="1:26" ht="15.75" customHeight="1" thickBot="1">
      <c r="B10" s="1440" t="s">
        <v>130</v>
      </c>
      <c r="C10" s="1441"/>
      <c r="D10" s="29" t="s">
        <v>129</v>
      </c>
      <c r="E10" s="1441" t="s">
        <v>128</v>
      </c>
      <c r="F10" s="1441"/>
      <c r="G10" s="17" t="s">
        <v>127</v>
      </c>
      <c r="O10" s="4"/>
      <c r="P10" s="4"/>
      <c r="Q10" s="4"/>
      <c r="R10" s="4"/>
      <c r="S10" s="4"/>
      <c r="T10" s="4"/>
      <c r="U10" s="4"/>
      <c r="V10" s="4"/>
      <c r="W10" s="4"/>
      <c r="X10" s="4"/>
      <c r="Y10" s="4"/>
      <c r="Z10" s="4"/>
    </row>
    <row r="11" spans="1:26" ht="13.5">
      <c r="B11" s="1421"/>
      <c r="C11" s="1422"/>
      <c r="D11" s="16" t="s">
        <v>126</v>
      </c>
      <c r="E11" s="1423"/>
      <c r="F11" s="1424" t="s">
        <v>125</v>
      </c>
      <c r="G11" s="1425"/>
      <c r="J11" s="1420"/>
      <c r="O11" s="4"/>
      <c r="P11" s="4"/>
      <c r="Q11" s="4"/>
      <c r="R11" s="4"/>
      <c r="S11" s="4"/>
      <c r="T11" s="4"/>
      <c r="U11" s="4"/>
      <c r="V11" s="4"/>
      <c r="W11" s="4"/>
      <c r="X11" s="4"/>
      <c r="Y11" s="4"/>
      <c r="Z11" s="4"/>
    </row>
    <row r="12" spans="1:26" ht="69" customHeight="1">
      <c r="B12" s="1421"/>
      <c r="C12" s="1422"/>
      <c r="D12" s="13"/>
      <c r="E12" s="1423"/>
      <c r="F12" s="1424"/>
      <c r="G12" s="1425"/>
      <c r="J12" s="1420"/>
      <c r="O12" s="4"/>
      <c r="P12" s="4"/>
      <c r="Q12" s="4"/>
      <c r="R12" s="4"/>
      <c r="S12" s="4"/>
      <c r="T12" s="4"/>
      <c r="U12" s="4"/>
      <c r="V12" s="4"/>
      <c r="W12" s="4"/>
      <c r="X12" s="4"/>
      <c r="Y12" s="4"/>
      <c r="Z12" s="4"/>
    </row>
    <row r="13" spans="1:26" ht="15" customHeight="1">
      <c r="B13" s="1421"/>
      <c r="C13" s="1422"/>
      <c r="D13" s="16" t="s">
        <v>124</v>
      </c>
      <c r="E13" s="1423"/>
      <c r="F13" s="1424"/>
      <c r="G13" s="1425"/>
      <c r="J13" s="1420"/>
      <c r="O13" s="4"/>
      <c r="P13" s="4"/>
      <c r="Q13" s="4"/>
      <c r="R13" s="4"/>
      <c r="S13" s="4"/>
      <c r="T13" s="4"/>
      <c r="U13" s="4"/>
      <c r="V13" s="4"/>
      <c r="W13" s="4"/>
      <c r="X13" s="4"/>
      <c r="Y13" s="4"/>
      <c r="Z13" s="4"/>
    </row>
    <row r="14" spans="1:26" ht="69" customHeight="1">
      <c r="B14" s="1421"/>
      <c r="C14" s="1422"/>
      <c r="D14" s="13"/>
      <c r="E14" s="1423"/>
      <c r="F14" s="1424"/>
      <c r="G14" s="1425"/>
      <c r="J14" s="1420"/>
      <c r="O14" s="4"/>
      <c r="P14" s="4"/>
      <c r="Q14" s="4"/>
      <c r="R14" s="4"/>
      <c r="S14" s="4"/>
      <c r="T14" s="4"/>
      <c r="U14" s="4"/>
      <c r="V14" s="4"/>
      <c r="W14" s="4"/>
      <c r="X14" s="4"/>
      <c r="Y14" s="4"/>
      <c r="Z14" s="4"/>
    </row>
    <row r="15" spans="1:26" ht="15" customHeight="1">
      <c r="B15" s="1421"/>
      <c r="C15" s="1422"/>
      <c r="D15" s="16" t="s">
        <v>123</v>
      </c>
      <c r="E15" s="1423"/>
      <c r="F15" s="1424"/>
      <c r="G15" s="1425"/>
      <c r="J15" s="1420"/>
      <c r="O15" s="4"/>
      <c r="P15" s="4"/>
      <c r="Q15" s="4"/>
      <c r="R15" s="4"/>
      <c r="S15" s="4"/>
      <c r="T15" s="4"/>
      <c r="U15" s="4"/>
      <c r="V15" s="4"/>
      <c r="W15" s="4"/>
      <c r="X15" s="4"/>
      <c r="Y15" s="4"/>
      <c r="Z15" s="4"/>
    </row>
    <row r="16" spans="1:26" ht="22.5" customHeight="1" thickBot="1">
      <c r="B16" s="1421"/>
      <c r="C16" s="1422"/>
      <c r="D16" s="15"/>
      <c r="E16" s="1423"/>
      <c r="F16" s="1424"/>
      <c r="G16" s="1425"/>
      <c r="J16" s="1420"/>
      <c r="O16" s="4"/>
      <c r="P16" s="4"/>
      <c r="Q16" s="4"/>
      <c r="R16" s="4"/>
      <c r="S16" s="4"/>
      <c r="T16" s="4"/>
      <c r="U16" s="4"/>
      <c r="V16" s="4"/>
      <c r="W16" s="4"/>
      <c r="X16" s="4"/>
      <c r="Y16" s="4"/>
      <c r="Z16" s="4"/>
    </row>
    <row r="17" spans="1:26" ht="13.5">
      <c r="B17" s="1426"/>
      <c r="C17" s="1427"/>
      <c r="D17" s="14" t="s">
        <v>126</v>
      </c>
      <c r="E17" s="1430"/>
      <c r="F17" s="1432" t="s">
        <v>125</v>
      </c>
      <c r="G17" s="1434"/>
      <c r="J17" s="1420"/>
      <c r="O17" s="4"/>
      <c r="P17" s="4"/>
      <c r="Q17" s="4"/>
      <c r="R17" s="4"/>
      <c r="S17" s="4"/>
      <c r="T17" s="4"/>
      <c r="U17" s="4"/>
      <c r="V17" s="4"/>
      <c r="W17" s="4"/>
      <c r="X17" s="4"/>
      <c r="Y17" s="4"/>
      <c r="Z17" s="4"/>
    </row>
    <row r="18" spans="1:26" ht="69" customHeight="1">
      <c r="B18" s="1421"/>
      <c r="C18" s="1422"/>
      <c r="D18" s="13"/>
      <c r="E18" s="1423"/>
      <c r="F18" s="1424"/>
      <c r="G18" s="1425"/>
      <c r="J18" s="1420"/>
      <c r="O18" s="4"/>
      <c r="P18" s="4"/>
      <c r="Q18" s="4"/>
      <c r="R18" s="4"/>
      <c r="S18" s="4"/>
      <c r="T18" s="4"/>
      <c r="U18" s="4"/>
      <c r="V18" s="4"/>
      <c r="W18" s="4"/>
      <c r="X18" s="4"/>
      <c r="Y18" s="4"/>
      <c r="Z18" s="4"/>
    </row>
    <row r="19" spans="1:26" ht="15" customHeight="1">
      <c r="B19" s="1421"/>
      <c r="C19" s="1422"/>
      <c r="D19" s="12" t="s">
        <v>124</v>
      </c>
      <c r="E19" s="1423"/>
      <c r="F19" s="1424"/>
      <c r="G19" s="1425"/>
      <c r="J19" s="1420"/>
      <c r="O19" s="4"/>
      <c r="P19" s="4"/>
      <c r="Q19" s="4"/>
      <c r="R19" s="4"/>
      <c r="S19" s="4"/>
      <c r="T19" s="4"/>
      <c r="U19" s="4"/>
      <c r="V19" s="4"/>
      <c r="W19" s="4"/>
      <c r="X19" s="4"/>
      <c r="Y19" s="4"/>
      <c r="Z19" s="4"/>
    </row>
    <row r="20" spans="1:26" ht="69" customHeight="1">
      <c r="B20" s="1421"/>
      <c r="C20" s="1422"/>
      <c r="D20" s="13"/>
      <c r="E20" s="1423"/>
      <c r="F20" s="1424"/>
      <c r="G20" s="1425"/>
      <c r="J20" s="1420"/>
      <c r="O20" s="4"/>
      <c r="P20" s="4"/>
      <c r="Q20" s="4"/>
      <c r="R20" s="4"/>
      <c r="S20" s="4"/>
      <c r="T20" s="4"/>
      <c r="U20" s="4"/>
      <c r="V20" s="4"/>
      <c r="W20" s="4"/>
      <c r="X20" s="4"/>
      <c r="Y20" s="4"/>
      <c r="Z20" s="4"/>
    </row>
    <row r="21" spans="1:26" ht="15" customHeight="1">
      <c r="B21" s="1421"/>
      <c r="C21" s="1422"/>
      <c r="D21" s="12" t="s">
        <v>123</v>
      </c>
      <c r="E21" s="1423"/>
      <c r="F21" s="1424"/>
      <c r="G21" s="1425"/>
      <c r="J21" s="1420"/>
      <c r="O21" s="4"/>
      <c r="P21" s="4"/>
      <c r="Q21" s="4"/>
      <c r="R21" s="4"/>
      <c r="S21" s="4"/>
      <c r="T21" s="4"/>
      <c r="U21" s="4"/>
      <c r="V21" s="4"/>
      <c r="W21" s="4"/>
      <c r="X21" s="4"/>
      <c r="Y21" s="4"/>
      <c r="Z21" s="4"/>
    </row>
    <row r="22" spans="1:26" ht="22.5" customHeight="1" thickBot="1">
      <c r="B22" s="1428"/>
      <c r="C22" s="1429"/>
      <c r="D22" s="15"/>
      <c r="E22" s="1431"/>
      <c r="F22" s="1433"/>
      <c r="G22" s="1435"/>
      <c r="J22" s="1420"/>
      <c r="O22" s="4"/>
      <c r="P22" s="4"/>
      <c r="Q22" s="4"/>
      <c r="R22" s="4"/>
      <c r="S22" s="4"/>
      <c r="T22" s="4"/>
      <c r="U22" s="4"/>
      <c r="V22" s="4"/>
      <c r="W22" s="4"/>
      <c r="X22" s="4"/>
      <c r="Y22" s="4"/>
      <c r="Z22" s="4"/>
    </row>
    <row r="23" spans="1:26" ht="13.5">
      <c r="B23" s="1426"/>
      <c r="C23" s="1427"/>
      <c r="D23" s="14" t="s">
        <v>126</v>
      </c>
      <c r="E23" s="1430"/>
      <c r="F23" s="1432" t="s">
        <v>125</v>
      </c>
      <c r="G23" s="1434"/>
      <c r="J23" s="1420"/>
      <c r="O23" s="4"/>
      <c r="P23" s="4"/>
      <c r="Q23" s="4"/>
      <c r="R23" s="4"/>
      <c r="S23" s="4"/>
      <c r="T23" s="4"/>
      <c r="U23" s="4"/>
      <c r="V23" s="4"/>
      <c r="W23" s="4"/>
      <c r="X23" s="4"/>
      <c r="Y23" s="4"/>
      <c r="Z23" s="4"/>
    </row>
    <row r="24" spans="1:26" ht="69" customHeight="1">
      <c r="B24" s="1421"/>
      <c r="C24" s="1422"/>
      <c r="D24" s="13"/>
      <c r="E24" s="1423"/>
      <c r="F24" s="1424"/>
      <c r="G24" s="1425"/>
      <c r="J24" s="1420"/>
      <c r="O24" s="4"/>
      <c r="P24" s="4"/>
      <c r="Q24" s="4"/>
      <c r="R24" s="4"/>
      <c r="S24" s="4"/>
      <c r="T24" s="4"/>
      <c r="U24" s="4"/>
      <c r="V24" s="4"/>
      <c r="W24" s="4"/>
      <c r="X24" s="4"/>
      <c r="Y24" s="4"/>
      <c r="Z24" s="4"/>
    </row>
    <row r="25" spans="1:26" ht="15" customHeight="1">
      <c r="B25" s="1421"/>
      <c r="C25" s="1422"/>
      <c r="D25" s="12" t="s">
        <v>124</v>
      </c>
      <c r="E25" s="1423"/>
      <c r="F25" s="1424"/>
      <c r="G25" s="1425"/>
      <c r="J25" s="1420"/>
      <c r="O25" s="4"/>
      <c r="P25" s="4"/>
      <c r="Q25" s="4"/>
      <c r="R25" s="4"/>
      <c r="S25" s="4"/>
      <c r="T25" s="4"/>
      <c r="U25" s="4"/>
      <c r="V25" s="4"/>
      <c r="W25" s="4"/>
      <c r="X25" s="4"/>
      <c r="Y25" s="4"/>
      <c r="Z25" s="4"/>
    </row>
    <row r="26" spans="1:26" ht="69" customHeight="1">
      <c r="B26" s="1421"/>
      <c r="C26" s="1422"/>
      <c r="D26" s="13"/>
      <c r="E26" s="1423"/>
      <c r="F26" s="1424"/>
      <c r="G26" s="1425"/>
      <c r="J26" s="1420"/>
      <c r="O26" s="4"/>
      <c r="P26" s="4"/>
      <c r="Q26" s="4"/>
      <c r="R26" s="4"/>
      <c r="S26" s="4"/>
      <c r="T26" s="4"/>
      <c r="U26" s="4"/>
      <c r="V26" s="4"/>
      <c r="W26" s="4"/>
      <c r="X26" s="4"/>
      <c r="Y26" s="4"/>
      <c r="Z26" s="4"/>
    </row>
    <row r="27" spans="1:26" ht="15" customHeight="1">
      <c r="B27" s="1421"/>
      <c r="C27" s="1422"/>
      <c r="D27" s="12" t="s">
        <v>123</v>
      </c>
      <c r="E27" s="1423"/>
      <c r="F27" s="1424"/>
      <c r="G27" s="1425"/>
      <c r="J27" s="1420"/>
      <c r="O27" s="4"/>
      <c r="P27" s="4"/>
      <c r="Q27" s="4"/>
      <c r="R27" s="4"/>
      <c r="S27" s="4"/>
      <c r="T27" s="4"/>
      <c r="U27" s="4"/>
      <c r="V27" s="4"/>
      <c r="W27" s="4"/>
      <c r="X27" s="4"/>
      <c r="Y27" s="4"/>
      <c r="Z27" s="4"/>
    </row>
    <row r="28" spans="1:26" ht="22.5" customHeight="1" thickBot="1">
      <c r="B28" s="1428"/>
      <c r="C28" s="1429"/>
      <c r="D28" s="11"/>
      <c r="E28" s="1431"/>
      <c r="F28" s="1433"/>
      <c r="G28" s="1435"/>
      <c r="J28" s="1420"/>
      <c r="O28" s="4"/>
      <c r="P28" s="4"/>
      <c r="Q28" s="4"/>
      <c r="R28" s="4"/>
      <c r="S28" s="4"/>
      <c r="T28" s="4"/>
      <c r="U28" s="4"/>
      <c r="V28" s="4"/>
      <c r="W28" s="4"/>
      <c r="X28" s="4"/>
      <c r="Y28" s="4"/>
      <c r="Z28" s="4"/>
    </row>
    <row r="29" spans="1:26" ht="21.75" customHeight="1">
      <c r="B29" s="10" t="s">
        <v>122</v>
      </c>
      <c r="C29" s="10"/>
      <c r="D29" s="9"/>
      <c r="E29" s="8"/>
      <c r="F29" s="7"/>
      <c r="G29" s="6"/>
      <c r="O29" s="4"/>
      <c r="P29" s="4"/>
      <c r="Q29" s="4"/>
      <c r="R29" s="4"/>
      <c r="S29" s="4"/>
      <c r="T29" s="4"/>
      <c r="U29" s="4"/>
      <c r="V29" s="4"/>
      <c r="W29" s="4"/>
      <c r="X29" s="4"/>
      <c r="Y29" s="4"/>
      <c r="Z29" s="4"/>
    </row>
    <row r="30" spans="1:26" ht="22.5" customHeight="1">
      <c r="B30" s="2" t="s">
        <v>121</v>
      </c>
      <c r="O30" s="4"/>
      <c r="P30" s="4"/>
      <c r="Q30" s="4"/>
      <c r="R30" s="4"/>
      <c r="S30" s="4"/>
      <c r="T30" s="4"/>
      <c r="U30" s="4"/>
      <c r="V30" s="4"/>
      <c r="W30" s="4"/>
      <c r="X30" s="4"/>
      <c r="Y30" s="4"/>
      <c r="Z30" s="4"/>
    </row>
    <row r="31" spans="1:26" ht="13.5">
      <c r="A31" s="5"/>
      <c r="B31" s="5"/>
      <c r="C31" s="5"/>
      <c r="D31" s="5"/>
      <c r="E31" s="5"/>
      <c r="F31" s="5"/>
      <c r="G31" s="5"/>
      <c r="H31" s="5"/>
      <c r="O31" s="4"/>
      <c r="P31" s="4"/>
      <c r="Q31" s="4"/>
      <c r="R31" s="4"/>
      <c r="S31" s="4"/>
      <c r="T31" s="4"/>
      <c r="U31" s="4"/>
      <c r="V31" s="4"/>
      <c r="W31" s="4"/>
      <c r="X31" s="4"/>
      <c r="Y31" s="4"/>
      <c r="Z31" s="4"/>
    </row>
    <row r="32" spans="1:26" ht="13.5">
      <c r="A32" s="5"/>
      <c r="B32" s="5"/>
      <c r="C32" s="5"/>
      <c r="D32" s="5"/>
      <c r="E32" s="5"/>
      <c r="F32" s="5"/>
      <c r="G32" s="5"/>
      <c r="H32" s="5"/>
      <c r="O32" s="4"/>
      <c r="P32" s="4"/>
      <c r="Q32" s="4"/>
      <c r="R32" s="4"/>
      <c r="S32" s="4"/>
      <c r="T32" s="4"/>
      <c r="U32" s="4"/>
      <c r="V32" s="4"/>
      <c r="W32" s="4"/>
      <c r="X32" s="4"/>
      <c r="Y32" s="4"/>
      <c r="Z32" s="4"/>
    </row>
    <row r="33" spans="1:26" ht="13.5">
      <c r="A33" s="5"/>
      <c r="B33" s="5"/>
      <c r="C33" s="5"/>
      <c r="D33" s="5"/>
      <c r="E33" s="5"/>
      <c r="F33" s="5"/>
      <c r="G33" s="5"/>
      <c r="H33" s="5"/>
      <c r="O33" s="4"/>
      <c r="P33" s="4"/>
      <c r="Q33" s="4"/>
      <c r="R33" s="4"/>
      <c r="S33" s="4"/>
      <c r="T33" s="4"/>
      <c r="U33" s="4"/>
      <c r="V33" s="4"/>
      <c r="W33" s="4"/>
      <c r="X33" s="4"/>
      <c r="Y33" s="4"/>
      <c r="Z33" s="4"/>
    </row>
    <row r="34" spans="1:26" ht="13.5">
      <c r="A34" s="5"/>
      <c r="B34" s="5"/>
      <c r="C34" s="5"/>
      <c r="D34" s="5"/>
      <c r="E34" s="5"/>
      <c r="F34" s="5"/>
      <c r="G34" s="5"/>
      <c r="H34" s="5"/>
      <c r="O34" s="4"/>
      <c r="P34" s="4"/>
      <c r="Q34" s="4"/>
      <c r="R34" s="4"/>
      <c r="S34" s="4"/>
      <c r="T34" s="4"/>
      <c r="U34" s="4"/>
      <c r="V34" s="4"/>
      <c r="W34" s="4"/>
      <c r="X34" s="4"/>
      <c r="Y34" s="4"/>
      <c r="Z34" s="4"/>
    </row>
    <row r="35" spans="1:26" ht="13.5">
      <c r="A35" s="5"/>
      <c r="B35" s="5"/>
      <c r="C35" s="5"/>
      <c r="D35" s="5"/>
      <c r="E35" s="5"/>
      <c r="F35" s="5"/>
      <c r="G35" s="5"/>
      <c r="H35" s="5"/>
      <c r="O35" s="4"/>
      <c r="P35" s="4"/>
      <c r="Q35" s="4"/>
      <c r="R35" s="4"/>
      <c r="S35" s="4"/>
      <c r="T35" s="4"/>
      <c r="U35" s="4"/>
      <c r="V35" s="4"/>
      <c r="W35" s="4"/>
      <c r="X35" s="4"/>
      <c r="Y35" s="4"/>
      <c r="Z35" s="4"/>
    </row>
    <row r="36" spans="1:26" ht="13.5">
      <c r="A36" s="5"/>
      <c r="B36" s="5"/>
      <c r="C36" s="5"/>
      <c r="D36" s="5"/>
      <c r="E36" s="5"/>
      <c r="F36" s="5"/>
      <c r="G36" s="5"/>
      <c r="H36" s="5"/>
      <c r="O36" s="4"/>
      <c r="P36" s="4"/>
      <c r="Q36" s="4"/>
      <c r="R36" s="4"/>
      <c r="S36" s="4"/>
      <c r="T36" s="4"/>
      <c r="U36" s="4"/>
      <c r="V36" s="4"/>
      <c r="W36" s="4"/>
      <c r="X36" s="4"/>
      <c r="Y36" s="4"/>
      <c r="Z36" s="4"/>
    </row>
    <row r="37" spans="1:26" ht="13.5">
      <c r="A37" s="5"/>
      <c r="B37" s="5"/>
      <c r="C37" s="5"/>
      <c r="D37" s="5"/>
      <c r="E37" s="5"/>
      <c r="F37" s="5"/>
      <c r="G37" s="5"/>
      <c r="H37" s="5"/>
      <c r="O37" s="4"/>
      <c r="P37" s="4"/>
      <c r="Q37" s="4"/>
      <c r="R37" s="4"/>
      <c r="S37" s="4"/>
      <c r="T37" s="4"/>
      <c r="U37" s="4"/>
      <c r="V37" s="4"/>
      <c r="W37" s="4"/>
      <c r="X37" s="4"/>
      <c r="Y37" s="4"/>
      <c r="Z37" s="4"/>
    </row>
    <row r="38" spans="1:26" ht="13.5">
      <c r="A38" s="5"/>
      <c r="B38" s="5"/>
      <c r="C38" s="5"/>
      <c r="D38" s="5"/>
      <c r="E38" s="5"/>
      <c r="F38" s="5"/>
      <c r="G38" s="5"/>
      <c r="H38" s="5"/>
      <c r="O38" s="4"/>
      <c r="P38" s="4"/>
      <c r="Q38" s="4"/>
      <c r="R38" s="4"/>
      <c r="S38" s="4"/>
      <c r="T38" s="4"/>
      <c r="U38" s="4"/>
      <c r="V38" s="4"/>
      <c r="W38" s="4"/>
      <c r="X38" s="4"/>
      <c r="Y38" s="4"/>
      <c r="Z38" s="4"/>
    </row>
    <row r="39" spans="1:26" ht="13.5">
      <c r="A39" s="5"/>
      <c r="B39" s="5"/>
      <c r="C39" s="5"/>
      <c r="D39" s="5"/>
      <c r="E39" s="5"/>
      <c r="F39" s="5"/>
      <c r="G39" s="5"/>
      <c r="H39" s="5"/>
      <c r="O39" s="4"/>
      <c r="P39" s="4"/>
      <c r="Q39" s="4"/>
      <c r="R39" s="4"/>
      <c r="S39" s="4"/>
      <c r="T39" s="4"/>
      <c r="U39" s="4"/>
      <c r="V39" s="4"/>
      <c r="W39" s="4"/>
      <c r="X39" s="4"/>
      <c r="Y39" s="4"/>
      <c r="Z39" s="4"/>
    </row>
    <row r="40" spans="1:26" ht="13.5">
      <c r="A40" s="5"/>
      <c r="B40" s="5"/>
      <c r="C40" s="5"/>
      <c r="D40" s="5"/>
      <c r="E40" s="5"/>
      <c r="F40" s="5"/>
      <c r="G40" s="5"/>
      <c r="H40" s="5"/>
      <c r="O40" s="4"/>
      <c r="P40" s="4"/>
      <c r="Q40" s="4"/>
      <c r="R40" s="4"/>
      <c r="S40" s="4"/>
      <c r="T40" s="4"/>
      <c r="U40" s="4"/>
      <c r="V40" s="4"/>
      <c r="W40" s="4"/>
      <c r="X40" s="4"/>
      <c r="Y40" s="4"/>
      <c r="Z40" s="4"/>
    </row>
    <row r="41" spans="1:26" ht="13.5">
      <c r="A41" s="5"/>
      <c r="B41" s="5"/>
      <c r="C41" s="5"/>
      <c r="D41" s="5"/>
      <c r="E41" s="5"/>
      <c r="F41" s="5"/>
      <c r="G41" s="5"/>
      <c r="H41" s="5"/>
      <c r="O41" s="4"/>
      <c r="P41" s="4"/>
      <c r="Q41" s="4"/>
      <c r="R41" s="4"/>
      <c r="S41" s="4"/>
      <c r="T41" s="4"/>
      <c r="U41" s="4"/>
      <c r="V41" s="4"/>
      <c r="W41" s="4"/>
      <c r="X41" s="4"/>
      <c r="Y41" s="4"/>
      <c r="Z41" s="4"/>
    </row>
    <row r="42" spans="1:26" ht="13.5">
      <c r="A42" s="5"/>
      <c r="B42" s="5"/>
      <c r="C42" s="5"/>
      <c r="D42" s="5"/>
      <c r="E42" s="5"/>
      <c r="F42" s="5"/>
      <c r="G42" s="5"/>
      <c r="H42" s="5"/>
      <c r="O42" s="4"/>
      <c r="P42" s="4"/>
      <c r="Q42" s="4"/>
      <c r="R42" s="4"/>
      <c r="S42" s="4"/>
      <c r="T42" s="4"/>
      <c r="U42" s="4"/>
      <c r="V42" s="4"/>
      <c r="W42" s="4"/>
      <c r="X42" s="4"/>
      <c r="Y42" s="4"/>
      <c r="Z42" s="4"/>
    </row>
    <row r="43" spans="1:26" ht="13.5">
      <c r="A43" s="5"/>
      <c r="B43" s="5"/>
      <c r="C43" s="5"/>
      <c r="D43" s="5"/>
      <c r="E43" s="5"/>
      <c r="F43" s="5"/>
      <c r="G43" s="5"/>
      <c r="H43" s="5"/>
      <c r="O43" s="4"/>
      <c r="P43" s="4"/>
      <c r="Q43" s="4"/>
      <c r="R43" s="4"/>
      <c r="S43" s="4"/>
      <c r="T43" s="4"/>
      <c r="U43" s="4"/>
      <c r="V43" s="4"/>
      <c r="W43" s="4"/>
      <c r="X43" s="4"/>
      <c r="Y43" s="4"/>
      <c r="Z43" s="4"/>
    </row>
    <row r="44" spans="1:26" ht="13.5">
      <c r="A44" s="5"/>
      <c r="B44" s="5"/>
      <c r="C44" s="5"/>
      <c r="D44" s="5"/>
      <c r="E44" s="5"/>
      <c r="F44" s="5"/>
      <c r="G44" s="5"/>
      <c r="H44" s="5"/>
      <c r="O44" s="4"/>
      <c r="P44" s="4"/>
      <c r="Q44" s="4"/>
      <c r="R44" s="4"/>
      <c r="S44" s="4"/>
      <c r="T44" s="4"/>
      <c r="U44" s="4"/>
      <c r="V44" s="4"/>
      <c r="W44" s="4"/>
      <c r="X44" s="4"/>
      <c r="Y44" s="4"/>
      <c r="Z44" s="4"/>
    </row>
    <row r="45" spans="1:26" ht="13.5">
      <c r="A45" s="5"/>
      <c r="B45" s="5"/>
      <c r="C45" s="5"/>
      <c r="D45" s="5"/>
      <c r="E45" s="5"/>
      <c r="F45" s="5"/>
      <c r="G45" s="5"/>
      <c r="H45" s="5"/>
      <c r="O45" s="4"/>
      <c r="P45" s="4"/>
      <c r="Q45" s="4"/>
      <c r="R45" s="4"/>
      <c r="S45" s="4"/>
      <c r="T45" s="4"/>
      <c r="U45" s="4"/>
      <c r="V45" s="4"/>
      <c r="W45" s="4"/>
      <c r="X45" s="4"/>
      <c r="Y45" s="4"/>
      <c r="Z45" s="4"/>
    </row>
    <row r="46" spans="1:26" ht="13.5">
      <c r="A46" s="5"/>
      <c r="B46" s="5"/>
      <c r="C46" s="5"/>
      <c r="D46" s="5"/>
      <c r="E46" s="5"/>
      <c r="F46" s="5"/>
      <c r="G46" s="5"/>
      <c r="H46" s="5"/>
      <c r="O46" s="4"/>
      <c r="P46" s="4"/>
      <c r="Q46" s="4"/>
      <c r="R46" s="4"/>
      <c r="S46" s="4"/>
      <c r="T46" s="4"/>
      <c r="U46" s="4"/>
      <c r="V46" s="4"/>
      <c r="W46" s="4"/>
      <c r="X46" s="4"/>
      <c r="Y46" s="4"/>
      <c r="Z46" s="4"/>
    </row>
    <row r="47" spans="1:26" ht="13.5">
      <c r="A47" s="5"/>
      <c r="B47" s="5"/>
      <c r="C47" s="5"/>
      <c r="D47" s="5"/>
      <c r="E47" s="5"/>
      <c r="F47" s="5"/>
      <c r="G47" s="5"/>
      <c r="H47" s="5"/>
      <c r="O47" s="4"/>
      <c r="P47" s="4"/>
      <c r="Q47" s="4"/>
      <c r="R47" s="4"/>
      <c r="S47" s="4"/>
      <c r="T47" s="4"/>
      <c r="U47" s="4"/>
      <c r="V47" s="4"/>
      <c r="W47" s="4"/>
      <c r="X47" s="4"/>
      <c r="Y47" s="4"/>
      <c r="Z47" s="4"/>
    </row>
    <row r="48" spans="1:26" ht="13.5">
      <c r="A48" s="5"/>
      <c r="B48" s="5"/>
      <c r="C48" s="5"/>
      <c r="D48" s="5"/>
      <c r="E48" s="5"/>
      <c r="F48" s="5"/>
      <c r="G48" s="5"/>
      <c r="H48" s="5"/>
      <c r="O48" s="4"/>
      <c r="P48" s="4"/>
      <c r="Q48" s="4"/>
      <c r="R48" s="4"/>
      <c r="S48" s="4"/>
      <c r="T48" s="4"/>
      <c r="U48" s="4"/>
      <c r="V48" s="4"/>
      <c r="W48" s="4"/>
      <c r="X48" s="4"/>
      <c r="Y48" s="4"/>
      <c r="Z48" s="4"/>
    </row>
    <row r="49" spans="1:26" ht="13.5">
      <c r="A49" s="5"/>
      <c r="B49" s="5"/>
      <c r="C49" s="5"/>
      <c r="D49" s="5"/>
      <c r="E49" s="5"/>
      <c r="F49" s="5"/>
      <c r="G49" s="5"/>
      <c r="H49" s="5"/>
      <c r="O49" s="4"/>
      <c r="P49" s="4"/>
      <c r="Q49" s="4"/>
      <c r="R49" s="4"/>
      <c r="S49" s="4"/>
      <c r="T49" s="4"/>
      <c r="U49" s="4"/>
      <c r="V49" s="4"/>
      <c r="W49" s="4"/>
      <c r="X49" s="4"/>
      <c r="Y49" s="4"/>
      <c r="Z49" s="4"/>
    </row>
    <row r="50" spans="1:26" ht="13.5">
      <c r="A50" s="5"/>
      <c r="B50" s="5"/>
      <c r="C50" s="5"/>
      <c r="D50" s="5"/>
      <c r="E50" s="5"/>
      <c r="F50" s="5"/>
      <c r="G50" s="5"/>
      <c r="H50" s="5"/>
      <c r="O50" s="4"/>
      <c r="P50" s="4"/>
      <c r="Q50" s="4"/>
      <c r="R50" s="4"/>
      <c r="S50" s="4"/>
      <c r="T50" s="4"/>
      <c r="U50" s="4"/>
      <c r="V50" s="4"/>
      <c r="W50" s="4"/>
      <c r="X50" s="4"/>
      <c r="Y50" s="4"/>
      <c r="Z50" s="4"/>
    </row>
    <row r="51" spans="1:26" ht="13.5">
      <c r="A51" s="5"/>
      <c r="B51" s="5"/>
      <c r="C51" s="5"/>
      <c r="D51" s="5"/>
      <c r="E51" s="5"/>
      <c r="F51" s="5"/>
      <c r="G51" s="5"/>
      <c r="H51" s="5"/>
      <c r="O51" s="4"/>
      <c r="P51" s="4"/>
      <c r="Q51" s="4"/>
      <c r="R51" s="4"/>
      <c r="S51" s="4"/>
      <c r="T51" s="4"/>
      <c r="U51" s="4"/>
      <c r="V51" s="4"/>
      <c r="W51" s="4"/>
      <c r="X51" s="4"/>
      <c r="Y51" s="4"/>
      <c r="Z51" s="4"/>
    </row>
    <row r="52" spans="1:26" ht="13.5">
      <c r="A52" s="5"/>
      <c r="B52" s="5"/>
      <c r="C52" s="5"/>
      <c r="D52" s="5"/>
      <c r="E52" s="5"/>
      <c r="F52" s="5"/>
      <c r="G52" s="5"/>
      <c r="H52" s="5"/>
      <c r="O52" s="4"/>
      <c r="P52" s="4"/>
      <c r="Q52" s="4"/>
      <c r="R52" s="4"/>
      <c r="S52" s="4"/>
      <c r="T52" s="4"/>
      <c r="U52" s="4"/>
      <c r="V52" s="4"/>
      <c r="W52" s="4"/>
      <c r="X52" s="4"/>
      <c r="Y52" s="4"/>
      <c r="Z52" s="4"/>
    </row>
    <row r="53" spans="1:26" ht="13.5">
      <c r="A53" s="5"/>
      <c r="B53" s="5"/>
      <c r="C53" s="5"/>
      <c r="D53" s="5"/>
      <c r="E53" s="5"/>
      <c r="F53" s="5"/>
      <c r="G53" s="5"/>
      <c r="H53" s="5"/>
      <c r="O53" s="4"/>
      <c r="P53" s="4"/>
      <c r="Q53" s="4"/>
      <c r="R53" s="4"/>
      <c r="S53" s="4"/>
      <c r="T53" s="4"/>
      <c r="U53" s="4"/>
      <c r="V53" s="4"/>
      <c r="W53" s="4"/>
      <c r="X53" s="4"/>
      <c r="Y53" s="4"/>
      <c r="Z53" s="4"/>
    </row>
    <row r="54" spans="1:26" ht="13.5">
      <c r="A54" s="5"/>
      <c r="B54" s="5"/>
      <c r="C54" s="5"/>
      <c r="D54" s="5"/>
      <c r="E54" s="5"/>
      <c r="F54" s="5"/>
      <c r="G54" s="5"/>
      <c r="H54" s="5"/>
      <c r="O54" s="4"/>
      <c r="P54" s="4"/>
      <c r="Q54" s="4"/>
      <c r="R54" s="4"/>
      <c r="S54" s="4"/>
      <c r="T54" s="4"/>
      <c r="U54" s="4"/>
      <c r="V54" s="4"/>
      <c r="W54" s="4"/>
      <c r="X54" s="4"/>
      <c r="Y54" s="4"/>
      <c r="Z54" s="4"/>
    </row>
    <row r="55" spans="1:26" ht="13.5">
      <c r="A55" s="5"/>
      <c r="B55" s="5"/>
      <c r="C55" s="5"/>
      <c r="D55" s="5"/>
      <c r="E55" s="5"/>
      <c r="F55" s="5"/>
      <c r="G55" s="5"/>
      <c r="H55" s="5"/>
      <c r="O55" s="4"/>
      <c r="P55" s="4"/>
      <c r="Q55" s="4"/>
      <c r="R55" s="4"/>
      <c r="S55" s="4"/>
      <c r="T55" s="4"/>
      <c r="U55" s="4"/>
      <c r="V55" s="4"/>
      <c r="W55" s="4"/>
      <c r="X55" s="4"/>
      <c r="Y55" s="4"/>
      <c r="Z55" s="4"/>
    </row>
    <row r="56" spans="1:26" ht="13.5">
      <c r="A56" s="5"/>
      <c r="B56" s="5"/>
      <c r="C56" s="5"/>
      <c r="D56" s="5"/>
      <c r="E56" s="5"/>
      <c r="F56" s="5"/>
      <c r="G56" s="5"/>
      <c r="H56" s="5"/>
      <c r="O56" s="4"/>
      <c r="P56" s="4"/>
      <c r="Q56" s="4"/>
      <c r="R56" s="4"/>
      <c r="S56" s="4"/>
      <c r="T56" s="4"/>
      <c r="U56" s="4"/>
      <c r="V56" s="4"/>
      <c r="W56" s="4"/>
      <c r="X56" s="4"/>
      <c r="Y56" s="4"/>
      <c r="Z56" s="4"/>
    </row>
    <row r="57" spans="1:26" ht="13.5">
      <c r="A57" s="5"/>
      <c r="B57" s="5"/>
      <c r="C57" s="5"/>
      <c r="D57" s="5"/>
      <c r="E57" s="5"/>
      <c r="F57" s="5"/>
      <c r="G57" s="5"/>
      <c r="H57" s="5"/>
      <c r="O57" s="4"/>
      <c r="P57" s="4"/>
      <c r="Q57" s="4"/>
      <c r="R57" s="4"/>
      <c r="S57" s="4"/>
      <c r="T57" s="4"/>
      <c r="U57" s="4"/>
      <c r="V57" s="4"/>
      <c r="W57" s="4"/>
      <c r="X57" s="4"/>
      <c r="Y57" s="4"/>
      <c r="Z57" s="4"/>
    </row>
    <row r="58" spans="1:26" ht="13.5">
      <c r="A58" s="5"/>
      <c r="B58" s="5"/>
      <c r="C58" s="5"/>
      <c r="D58" s="5"/>
      <c r="E58" s="5"/>
      <c r="F58" s="5"/>
      <c r="G58" s="5"/>
      <c r="H58" s="5"/>
      <c r="O58" s="4"/>
      <c r="P58" s="4"/>
      <c r="Q58" s="4"/>
      <c r="R58" s="4"/>
      <c r="S58" s="4"/>
      <c r="T58" s="4"/>
      <c r="U58" s="4"/>
      <c r="V58" s="4"/>
      <c r="W58" s="4"/>
      <c r="X58" s="4"/>
      <c r="Y58" s="4"/>
      <c r="Z58" s="4"/>
    </row>
    <row r="59" spans="1:26" ht="13.5">
      <c r="A59" s="5"/>
      <c r="B59" s="5"/>
      <c r="C59" s="5"/>
      <c r="D59" s="5"/>
      <c r="E59" s="5"/>
      <c r="F59" s="5"/>
      <c r="G59" s="5"/>
      <c r="H59" s="5"/>
      <c r="O59" s="4"/>
      <c r="P59" s="4"/>
      <c r="Q59" s="4"/>
      <c r="R59" s="4"/>
      <c r="S59" s="4"/>
      <c r="T59" s="4"/>
      <c r="U59" s="4"/>
      <c r="V59" s="4"/>
      <c r="W59" s="4"/>
      <c r="X59" s="4"/>
      <c r="Y59" s="4"/>
      <c r="Z59" s="4"/>
    </row>
    <row r="60" spans="1:26" ht="13.5">
      <c r="A60" s="5"/>
      <c r="B60" s="5"/>
      <c r="C60" s="5"/>
      <c r="D60" s="5"/>
      <c r="E60" s="5"/>
      <c r="F60" s="5"/>
      <c r="G60" s="5"/>
      <c r="H60" s="5"/>
      <c r="O60" s="4"/>
      <c r="P60" s="4"/>
      <c r="Q60" s="4"/>
      <c r="R60" s="4"/>
      <c r="S60" s="4"/>
      <c r="T60" s="4"/>
      <c r="U60" s="4"/>
      <c r="V60" s="4"/>
      <c r="W60" s="4"/>
      <c r="X60" s="4"/>
      <c r="Y60" s="4"/>
      <c r="Z60" s="4"/>
    </row>
    <row r="61" spans="1:26" ht="13.5">
      <c r="A61" s="4"/>
      <c r="B61" s="4"/>
      <c r="C61" s="4"/>
      <c r="D61" s="4"/>
      <c r="E61" s="4"/>
      <c r="F61" s="4"/>
      <c r="G61" s="4"/>
      <c r="H61" s="4"/>
      <c r="O61" s="4"/>
      <c r="P61" s="4"/>
      <c r="Q61" s="4"/>
      <c r="R61" s="4"/>
      <c r="S61" s="4"/>
      <c r="T61" s="4"/>
      <c r="U61" s="4"/>
      <c r="V61" s="4"/>
      <c r="W61" s="4"/>
      <c r="X61" s="4"/>
      <c r="Y61" s="4"/>
      <c r="Z61" s="4"/>
    </row>
    <row r="62" spans="1:26" ht="13.5">
      <c r="A62" s="4"/>
      <c r="B62" s="4"/>
      <c r="C62" s="4"/>
      <c r="D62" s="4"/>
      <c r="E62" s="4"/>
      <c r="F62" s="4"/>
      <c r="G62" s="4"/>
      <c r="H62" s="4"/>
      <c r="O62" s="4"/>
      <c r="P62" s="4"/>
      <c r="Q62" s="4"/>
      <c r="R62" s="4"/>
      <c r="S62" s="4"/>
      <c r="T62" s="4"/>
      <c r="U62" s="4"/>
      <c r="V62" s="4"/>
      <c r="W62" s="4"/>
      <c r="X62" s="4"/>
      <c r="Y62" s="4"/>
      <c r="Z62" s="4"/>
    </row>
    <row r="63" spans="1:26" ht="13.5">
      <c r="A63" s="4"/>
      <c r="B63" s="4"/>
      <c r="C63" s="4"/>
      <c r="D63" s="4"/>
      <c r="E63" s="4"/>
      <c r="F63" s="4"/>
      <c r="G63" s="4"/>
      <c r="H63" s="4"/>
      <c r="O63" s="4"/>
      <c r="P63" s="4"/>
      <c r="Q63" s="4"/>
      <c r="R63" s="4"/>
      <c r="S63" s="4"/>
      <c r="T63" s="4"/>
      <c r="U63" s="4"/>
      <c r="V63" s="4"/>
      <c r="W63" s="4"/>
      <c r="X63" s="4"/>
      <c r="Y63" s="4"/>
      <c r="Z63" s="4"/>
    </row>
    <row r="64" spans="1:26" ht="13.5">
      <c r="A64" s="4"/>
      <c r="B64" s="4"/>
      <c r="C64" s="4"/>
      <c r="D64" s="4"/>
      <c r="E64" s="4"/>
      <c r="F64" s="4"/>
      <c r="G64" s="4"/>
      <c r="H64" s="4"/>
      <c r="O64" s="4"/>
      <c r="P64" s="4"/>
      <c r="Q64" s="4"/>
      <c r="R64" s="4"/>
      <c r="S64" s="4"/>
      <c r="T64" s="4"/>
      <c r="U64" s="4"/>
      <c r="V64" s="4"/>
      <c r="W64" s="4"/>
      <c r="X64" s="4"/>
      <c r="Y64" s="4"/>
      <c r="Z64" s="4"/>
    </row>
    <row r="65" spans="1:26" ht="13.5">
      <c r="A65" s="4"/>
      <c r="B65" s="4"/>
      <c r="C65" s="4"/>
      <c r="D65" s="4"/>
      <c r="E65" s="4"/>
      <c r="F65" s="4"/>
      <c r="G65" s="4"/>
      <c r="H65" s="4"/>
      <c r="O65" s="4"/>
      <c r="P65" s="4"/>
      <c r="Q65" s="4"/>
      <c r="R65" s="4"/>
      <c r="S65" s="4"/>
      <c r="T65" s="4"/>
      <c r="U65" s="4"/>
      <c r="V65" s="4"/>
      <c r="W65" s="4"/>
      <c r="X65" s="4"/>
      <c r="Y65" s="4"/>
      <c r="Z65" s="4"/>
    </row>
    <row r="66" spans="1:26" ht="13.5">
      <c r="A66" s="4"/>
      <c r="B66" s="4"/>
      <c r="C66" s="4"/>
      <c r="D66" s="4"/>
      <c r="E66" s="4"/>
      <c r="F66" s="4"/>
      <c r="G66" s="4"/>
      <c r="H66" s="4"/>
      <c r="O66" s="4"/>
      <c r="P66" s="4"/>
      <c r="Q66" s="4"/>
      <c r="R66" s="4"/>
      <c r="S66" s="4"/>
      <c r="T66" s="4"/>
      <c r="U66" s="4"/>
      <c r="V66" s="4"/>
      <c r="W66" s="4"/>
      <c r="X66" s="4"/>
      <c r="Y66" s="4"/>
      <c r="Z66" s="4"/>
    </row>
    <row r="67" spans="1:26" ht="13.5">
      <c r="A67" s="4"/>
      <c r="B67" s="4"/>
      <c r="C67" s="4"/>
      <c r="D67" s="4"/>
      <c r="E67" s="4"/>
      <c r="F67" s="4"/>
      <c r="G67" s="4"/>
      <c r="H67" s="4"/>
      <c r="O67" s="4"/>
      <c r="P67" s="4"/>
      <c r="Q67" s="4"/>
      <c r="R67" s="4"/>
      <c r="S67" s="4"/>
      <c r="T67" s="4"/>
      <c r="U67" s="4"/>
      <c r="V67" s="4"/>
      <c r="W67" s="4"/>
      <c r="X67" s="4"/>
      <c r="Y67" s="4"/>
      <c r="Z67" s="4"/>
    </row>
    <row r="68" spans="1:26" ht="13.5">
      <c r="A68" s="4"/>
      <c r="B68" s="4"/>
      <c r="C68" s="4"/>
      <c r="D68" s="4"/>
      <c r="E68" s="4"/>
      <c r="F68" s="4"/>
      <c r="G68" s="4"/>
      <c r="H68" s="4"/>
      <c r="O68" s="4"/>
      <c r="P68" s="4"/>
      <c r="Q68" s="4"/>
      <c r="R68" s="4"/>
      <c r="S68" s="4"/>
      <c r="T68" s="4"/>
      <c r="U68" s="4"/>
      <c r="V68" s="4"/>
      <c r="W68" s="4"/>
      <c r="X68" s="4"/>
      <c r="Y68" s="4"/>
      <c r="Z68" s="4"/>
    </row>
    <row r="69" spans="1:26" ht="13.5">
      <c r="A69" s="4"/>
      <c r="B69" s="4"/>
      <c r="C69" s="4"/>
      <c r="D69" s="4"/>
      <c r="E69" s="4"/>
      <c r="F69" s="4"/>
      <c r="G69" s="4"/>
      <c r="H69" s="4"/>
      <c r="O69" s="4"/>
      <c r="P69" s="4"/>
      <c r="Q69" s="4"/>
      <c r="R69" s="4"/>
      <c r="S69" s="4"/>
      <c r="T69" s="4"/>
      <c r="U69" s="4"/>
      <c r="V69" s="4"/>
      <c r="W69" s="4"/>
      <c r="X69" s="4"/>
      <c r="Y69" s="4"/>
      <c r="Z69" s="4"/>
    </row>
    <row r="70" spans="1:26" ht="13.5">
      <c r="A70" s="4"/>
      <c r="B70" s="4"/>
      <c r="C70" s="4"/>
      <c r="D70" s="4"/>
      <c r="E70" s="4"/>
      <c r="F70" s="4"/>
      <c r="G70" s="4"/>
      <c r="H70" s="4"/>
      <c r="O70" s="4"/>
      <c r="P70" s="4"/>
      <c r="Q70" s="4"/>
      <c r="R70" s="4"/>
      <c r="S70" s="4"/>
      <c r="T70" s="4"/>
      <c r="U70" s="4"/>
      <c r="V70" s="4"/>
      <c r="W70" s="4"/>
      <c r="X70" s="4"/>
      <c r="Y70" s="4"/>
      <c r="Z70" s="4"/>
    </row>
    <row r="71" spans="1:26" ht="13.5">
      <c r="A71" s="4"/>
      <c r="B71" s="4"/>
      <c r="C71" s="4"/>
      <c r="D71" s="4"/>
      <c r="E71" s="4"/>
      <c r="F71" s="4"/>
      <c r="G71" s="4"/>
      <c r="H71" s="4"/>
      <c r="O71" s="4"/>
      <c r="P71" s="4"/>
      <c r="Q71" s="4"/>
      <c r="R71" s="4"/>
      <c r="S71" s="4"/>
      <c r="T71" s="4"/>
      <c r="U71" s="4"/>
      <c r="V71" s="4"/>
      <c r="W71" s="4"/>
      <c r="X71" s="4"/>
      <c r="Y71" s="4"/>
      <c r="Z71" s="4"/>
    </row>
    <row r="72" spans="1:26" ht="13.5">
      <c r="A72" s="4"/>
      <c r="B72" s="4"/>
      <c r="C72" s="4"/>
      <c r="D72" s="4"/>
      <c r="E72" s="4"/>
      <c r="F72" s="4"/>
      <c r="G72" s="4"/>
      <c r="H72" s="4"/>
      <c r="O72" s="4"/>
      <c r="P72" s="4"/>
      <c r="Q72" s="4"/>
      <c r="R72" s="4"/>
      <c r="S72" s="4"/>
      <c r="T72" s="4"/>
      <c r="U72" s="4"/>
      <c r="V72" s="4"/>
      <c r="W72" s="4"/>
      <c r="X72" s="4"/>
      <c r="Y72" s="4"/>
      <c r="Z72" s="4"/>
    </row>
    <row r="73" spans="1:26" ht="13.5">
      <c r="A73" s="4"/>
      <c r="B73" s="4"/>
      <c r="C73" s="4"/>
      <c r="D73" s="4"/>
      <c r="E73" s="4"/>
      <c r="F73" s="4"/>
      <c r="G73" s="4"/>
      <c r="H73" s="4"/>
      <c r="O73" s="4"/>
      <c r="P73" s="4"/>
      <c r="Q73" s="4"/>
      <c r="R73" s="4"/>
      <c r="S73" s="4"/>
      <c r="T73" s="4"/>
      <c r="U73" s="4"/>
      <c r="V73" s="4"/>
      <c r="W73" s="4"/>
      <c r="X73" s="4"/>
      <c r="Y73" s="4"/>
      <c r="Z73" s="4"/>
    </row>
    <row r="74" spans="1:26" ht="13.5">
      <c r="A74" s="4"/>
      <c r="B74" s="4"/>
      <c r="C74" s="4"/>
      <c r="D74" s="4"/>
      <c r="E74" s="4"/>
      <c r="F74" s="4"/>
      <c r="G74" s="4"/>
      <c r="H74" s="4"/>
      <c r="O74" s="4"/>
      <c r="P74" s="4"/>
      <c r="Q74" s="4"/>
      <c r="R74" s="4"/>
      <c r="S74" s="4"/>
      <c r="T74" s="4"/>
      <c r="U74" s="4"/>
      <c r="V74" s="4"/>
      <c r="W74" s="4"/>
      <c r="X74" s="4"/>
      <c r="Y74" s="4"/>
      <c r="Z74" s="4"/>
    </row>
    <row r="75" spans="1:26" ht="13.5">
      <c r="A75" s="4"/>
      <c r="B75" s="4"/>
      <c r="C75" s="4"/>
      <c r="D75" s="4"/>
      <c r="E75" s="4"/>
      <c r="F75" s="4"/>
      <c r="G75" s="4"/>
      <c r="H75" s="4"/>
      <c r="O75" s="4"/>
      <c r="P75" s="4"/>
      <c r="Q75" s="4"/>
      <c r="R75" s="4"/>
      <c r="S75" s="4"/>
      <c r="T75" s="4"/>
      <c r="U75" s="4"/>
      <c r="V75" s="4"/>
      <c r="W75" s="4"/>
      <c r="X75" s="4"/>
      <c r="Y75" s="4"/>
      <c r="Z75" s="4"/>
    </row>
    <row r="76" spans="1:26" ht="13.5">
      <c r="A76" s="4"/>
      <c r="B76" s="4"/>
      <c r="C76" s="4"/>
      <c r="D76" s="4"/>
      <c r="E76" s="4"/>
      <c r="F76" s="4"/>
      <c r="G76" s="4"/>
      <c r="H76" s="4"/>
      <c r="O76" s="4"/>
      <c r="P76" s="4"/>
      <c r="Q76" s="4"/>
      <c r="R76" s="4"/>
      <c r="S76" s="4"/>
      <c r="T76" s="4"/>
      <c r="U76" s="4"/>
      <c r="V76" s="4"/>
      <c r="W76" s="4"/>
      <c r="X76" s="4"/>
      <c r="Y76" s="4"/>
      <c r="Z76" s="4"/>
    </row>
    <row r="77" spans="1:26" ht="13.5">
      <c r="A77" s="4"/>
      <c r="B77" s="4"/>
      <c r="C77" s="4"/>
      <c r="D77" s="4"/>
      <c r="E77" s="4"/>
      <c r="F77" s="4"/>
      <c r="G77" s="4"/>
      <c r="H77" s="4"/>
      <c r="O77" s="4"/>
      <c r="P77" s="4"/>
      <c r="Q77" s="4"/>
      <c r="R77" s="4"/>
      <c r="S77" s="4"/>
      <c r="T77" s="4"/>
      <c r="U77" s="4"/>
      <c r="V77" s="4"/>
      <c r="W77" s="4"/>
      <c r="X77" s="4"/>
      <c r="Y77" s="4"/>
      <c r="Z77" s="4"/>
    </row>
    <row r="78" spans="1:26" ht="13.5">
      <c r="A78" s="4"/>
      <c r="B78" s="4"/>
      <c r="C78" s="4"/>
      <c r="D78" s="4"/>
      <c r="E78" s="4"/>
      <c r="F78" s="4"/>
      <c r="G78" s="4"/>
      <c r="H78" s="4"/>
      <c r="O78" s="4"/>
      <c r="P78" s="4"/>
      <c r="Q78" s="4"/>
      <c r="R78" s="4"/>
      <c r="S78" s="4"/>
      <c r="T78" s="4"/>
      <c r="U78" s="4"/>
      <c r="V78" s="4"/>
      <c r="W78" s="4"/>
      <c r="X78" s="4"/>
      <c r="Y78" s="4"/>
      <c r="Z78" s="4"/>
    </row>
    <row r="79" spans="1:26" ht="13.5">
      <c r="A79" s="4"/>
      <c r="B79" s="4"/>
      <c r="C79" s="4"/>
      <c r="D79" s="4"/>
      <c r="E79" s="4"/>
      <c r="F79" s="4"/>
      <c r="G79" s="4"/>
      <c r="H79" s="4"/>
      <c r="O79" s="4"/>
      <c r="P79" s="4"/>
      <c r="Q79" s="4"/>
      <c r="R79" s="4"/>
      <c r="S79" s="4"/>
      <c r="T79" s="4"/>
      <c r="U79" s="4"/>
      <c r="V79" s="4"/>
      <c r="W79" s="4"/>
      <c r="X79" s="4"/>
      <c r="Y79" s="4"/>
      <c r="Z79" s="4"/>
    </row>
    <row r="80" spans="1:26" ht="13.5">
      <c r="A80" s="4"/>
      <c r="B80" s="4"/>
      <c r="C80" s="4"/>
      <c r="D80" s="4"/>
      <c r="E80" s="4"/>
      <c r="F80" s="4"/>
      <c r="G80" s="4"/>
      <c r="H80" s="4"/>
      <c r="O80" s="4"/>
      <c r="P80" s="4"/>
      <c r="Q80" s="4"/>
      <c r="R80" s="4"/>
      <c r="S80" s="4"/>
      <c r="T80" s="4"/>
      <c r="U80" s="4"/>
      <c r="V80" s="4"/>
      <c r="W80" s="4"/>
      <c r="X80" s="4"/>
      <c r="Y80" s="4"/>
      <c r="Z80" s="4"/>
    </row>
    <row r="81" spans="1:26" ht="13.5">
      <c r="A81" s="4"/>
      <c r="B81" s="4"/>
      <c r="C81" s="4"/>
      <c r="D81" s="4"/>
      <c r="E81" s="4"/>
      <c r="F81" s="4"/>
      <c r="G81" s="4"/>
      <c r="H81" s="4"/>
      <c r="O81" s="4"/>
      <c r="P81" s="4"/>
      <c r="Q81" s="4"/>
      <c r="R81" s="4"/>
      <c r="S81" s="4"/>
      <c r="T81" s="4"/>
      <c r="U81" s="4"/>
      <c r="V81" s="4"/>
      <c r="W81" s="4"/>
      <c r="X81" s="4"/>
      <c r="Y81" s="4"/>
      <c r="Z81" s="4"/>
    </row>
    <row r="82" spans="1:26" ht="13.5">
      <c r="A82" s="4"/>
      <c r="B82" s="4"/>
      <c r="C82" s="4"/>
      <c r="D82" s="4"/>
      <c r="E82" s="4"/>
      <c r="F82" s="4"/>
      <c r="G82" s="4"/>
      <c r="H82" s="4"/>
      <c r="O82" s="4"/>
      <c r="P82" s="4"/>
      <c r="Q82" s="4"/>
      <c r="R82" s="4"/>
      <c r="S82" s="4"/>
      <c r="T82" s="4"/>
      <c r="U82" s="4"/>
      <c r="V82" s="4"/>
      <c r="W82" s="4"/>
      <c r="X82" s="4"/>
      <c r="Y82" s="4"/>
      <c r="Z82" s="4"/>
    </row>
    <row r="83" spans="1:26" ht="13.5">
      <c r="A83" s="4"/>
      <c r="B83" s="4"/>
      <c r="C83" s="4"/>
      <c r="D83" s="4"/>
      <c r="E83" s="4"/>
      <c r="F83" s="4"/>
      <c r="G83" s="4"/>
      <c r="H83" s="4"/>
      <c r="O83" s="4"/>
      <c r="P83" s="4"/>
      <c r="Q83" s="4"/>
      <c r="R83" s="4"/>
      <c r="S83" s="4"/>
      <c r="T83" s="4"/>
      <c r="U83" s="4"/>
      <c r="V83" s="4"/>
      <c r="W83" s="4"/>
      <c r="X83" s="4"/>
      <c r="Y83" s="4"/>
      <c r="Z83" s="4"/>
    </row>
    <row r="84" spans="1:26" ht="13.5">
      <c r="A84" s="4"/>
      <c r="B84" s="4"/>
      <c r="C84" s="4"/>
      <c r="D84" s="4"/>
      <c r="E84" s="4"/>
      <c r="F84" s="4"/>
      <c r="G84" s="4"/>
      <c r="H84" s="4"/>
      <c r="O84" s="4"/>
      <c r="P84" s="4"/>
      <c r="Q84" s="4"/>
      <c r="R84" s="4"/>
      <c r="S84" s="4"/>
      <c r="T84" s="4"/>
      <c r="U84" s="4"/>
      <c r="V84" s="4"/>
      <c r="W84" s="4"/>
      <c r="X84" s="4"/>
      <c r="Y84" s="4"/>
      <c r="Z84" s="4"/>
    </row>
    <row r="85" spans="1:26" ht="13.5">
      <c r="A85" s="4"/>
      <c r="B85" s="4"/>
      <c r="C85" s="4"/>
      <c r="D85" s="4"/>
      <c r="E85" s="4"/>
      <c r="F85" s="4"/>
      <c r="G85" s="4"/>
      <c r="H85" s="4"/>
      <c r="O85" s="4"/>
      <c r="P85" s="4"/>
      <c r="Q85" s="4"/>
      <c r="R85" s="4"/>
      <c r="S85" s="4"/>
      <c r="T85" s="4"/>
      <c r="U85" s="4"/>
      <c r="V85" s="4"/>
      <c r="W85" s="4"/>
      <c r="X85" s="4"/>
      <c r="Y85" s="4"/>
      <c r="Z85" s="4"/>
    </row>
    <row r="86" spans="1:26" ht="13.5">
      <c r="A86" s="4"/>
      <c r="B86" s="4"/>
      <c r="C86" s="4"/>
      <c r="D86" s="4"/>
      <c r="E86" s="4"/>
      <c r="F86" s="4"/>
      <c r="G86" s="4"/>
      <c r="H86" s="4"/>
      <c r="O86" s="4"/>
      <c r="P86" s="4"/>
      <c r="Q86" s="4"/>
      <c r="R86" s="4"/>
      <c r="S86" s="4"/>
      <c r="T86" s="4"/>
      <c r="U86" s="4"/>
      <c r="V86" s="4"/>
      <c r="W86" s="4"/>
      <c r="X86" s="4"/>
      <c r="Y86" s="4"/>
      <c r="Z86" s="4"/>
    </row>
    <row r="87" spans="1:26" ht="13.5">
      <c r="A87" s="4"/>
      <c r="B87" s="4"/>
      <c r="C87" s="4"/>
      <c r="D87" s="4"/>
      <c r="E87" s="4"/>
      <c r="F87" s="4"/>
      <c r="G87" s="4"/>
      <c r="H87" s="4"/>
      <c r="O87" s="4"/>
      <c r="P87" s="4"/>
      <c r="Q87" s="4"/>
      <c r="R87" s="4"/>
      <c r="S87" s="4"/>
      <c r="T87" s="4"/>
      <c r="U87" s="4"/>
      <c r="V87" s="4"/>
      <c r="W87" s="4"/>
      <c r="X87" s="4"/>
      <c r="Y87" s="4"/>
      <c r="Z87" s="4"/>
    </row>
    <row r="88" spans="1:26" ht="13.5">
      <c r="A88" s="4"/>
      <c r="B88" s="4"/>
      <c r="C88" s="4"/>
      <c r="D88" s="4"/>
      <c r="E88" s="4"/>
      <c r="F88" s="4"/>
      <c r="G88" s="4"/>
      <c r="H88" s="4"/>
      <c r="O88" s="4"/>
      <c r="P88" s="4"/>
      <c r="Q88" s="4"/>
      <c r="R88" s="4"/>
      <c r="S88" s="4"/>
      <c r="T88" s="4"/>
      <c r="U88" s="4"/>
      <c r="V88" s="4"/>
      <c r="W88" s="4"/>
      <c r="X88" s="4"/>
      <c r="Y88" s="4"/>
      <c r="Z88" s="4"/>
    </row>
    <row r="89" spans="1:26" ht="13.5">
      <c r="A89" s="4"/>
      <c r="B89" s="4"/>
      <c r="C89" s="4"/>
      <c r="D89" s="4"/>
      <c r="E89" s="4"/>
      <c r="F89" s="4"/>
      <c r="G89" s="4"/>
      <c r="H89" s="4"/>
      <c r="O89" s="4"/>
      <c r="P89" s="4"/>
      <c r="Q89" s="4"/>
      <c r="R89" s="4"/>
      <c r="S89" s="4"/>
      <c r="T89" s="4"/>
      <c r="U89" s="4"/>
      <c r="V89" s="4"/>
      <c r="W89" s="4"/>
      <c r="X89" s="4"/>
      <c r="Y89" s="4"/>
      <c r="Z89" s="4"/>
    </row>
    <row r="90" spans="1:26" ht="13.5">
      <c r="A90" s="4"/>
      <c r="B90" s="4"/>
      <c r="C90" s="4"/>
      <c r="D90" s="4"/>
      <c r="E90" s="4"/>
      <c r="F90" s="4"/>
      <c r="G90" s="4"/>
      <c r="H90" s="4"/>
      <c r="O90" s="4"/>
      <c r="P90" s="4"/>
      <c r="Q90" s="4"/>
      <c r="R90" s="4"/>
      <c r="S90" s="4"/>
      <c r="T90" s="4"/>
      <c r="U90" s="4"/>
      <c r="V90" s="4"/>
      <c r="W90" s="4"/>
      <c r="X90" s="4"/>
      <c r="Y90" s="4"/>
      <c r="Z90" s="4"/>
    </row>
    <row r="91" spans="1:26" ht="13.5">
      <c r="A91" s="4"/>
      <c r="B91" s="4"/>
      <c r="C91" s="4"/>
      <c r="D91" s="4"/>
      <c r="E91" s="4"/>
      <c r="F91" s="4"/>
      <c r="G91" s="4"/>
      <c r="H91" s="4"/>
      <c r="O91" s="4"/>
      <c r="P91" s="4"/>
      <c r="Q91" s="4"/>
      <c r="R91" s="4"/>
      <c r="S91" s="4"/>
      <c r="T91" s="4"/>
      <c r="U91" s="4"/>
      <c r="V91" s="4"/>
      <c r="W91" s="4"/>
      <c r="X91" s="4"/>
      <c r="Y91" s="4"/>
      <c r="Z91" s="4"/>
    </row>
    <row r="92" spans="1:26" ht="13.5">
      <c r="A92" s="4"/>
      <c r="B92" s="4"/>
      <c r="C92" s="4"/>
      <c r="D92" s="4"/>
      <c r="E92" s="4"/>
      <c r="F92" s="4"/>
      <c r="G92" s="4"/>
      <c r="H92" s="4"/>
      <c r="O92" s="4"/>
      <c r="P92" s="4"/>
      <c r="Q92" s="4"/>
      <c r="R92" s="4"/>
      <c r="S92" s="4"/>
      <c r="T92" s="4"/>
      <c r="U92" s="4"/>
      <c r="V92" s="4"/>
      <c r="W92" s="4"/>
      <c r="X92" s="4"/>
      <c r="Y92" s="4"/>
      <c r="Z92" s="4"/>
    </row>
    <row r="93" spans="1:26" ht="13.5">
      <c r="A93" s="4"/>
      <c r="B93" s="4"/>
      <c r="C93" s="4"/>
      <c r="D93" s="4"/>
      <c r="E93" s="4"/>
      <c r="F93" s="4"/>
      <c r="G93" s="4"/>
      <c r="H93" s="4"/>
      <c r="O93" s="4"/>
      <c r="P93" s="4"/>
      <c r="Q93" s="4"/>
      <c r="R93" s="4"/>
      <c r="S93" s="4"/>
      <c r="T93" s="4"/>
      <c r="U93" s="4"/>
      <c r="V93" s="4"/>
      <c r="W93" s="4"/>
      <c r="X93" s="4"/>
      <c r="Y93" s="4"/>
      <c r="Z93" s="4"/>
    </row>
    <row r="94" spans="1:26" ht="13.5">
      <c r="A94" s="4"/>
      <c r="B94" s="4"/>
      <c r="C94" s="4"/>
      <c r="D94" s="4"/>
      <c r="E94" s="4"/>
      <c r="F94" s="4"/>
      <c r="G94" s="4"/>
      <c r="H94" s="4"/>
      <c r="O94" s="4"/>
      <c r="P94" s="4"/>
      <c r="Q94" s="4"/>
      <c r="R94" s="4"/>
      <c r="S94" s="4"/>
      <c r="T94" s="4"/>
      <c r="U94" s="4"/>
      <c r="V94" s="4"/>
      <c r="W94" s="4"/>
      <c r="X94" s="4"/>
      <c r="Y94" s="4"/>
      <c r="Z94" s="4"/>
    </row>
    <row r="95" spans="1:26" ht="13.5">
      <c r="A95" s="4"/>
      <c r="B95" s="4"/>
      <c r="C95" s="4"/>
      <c r="D95" s="4"/>
      <c r="E95" s="4"/>
      <c r="F95" s="4"/>
      <c r="G95" s="4"/>
      <c r="H95" s="4"/>
      <c r="O95" s="4"/>
      <c r="P95" s="4"/>
      <c r="Q95" s="4"/>
      <c r="R95" s="4"/>
      <c r="S95" s="4"/>
      <c r="T95" s="4"/>
      <c r="U95" s="4"/>
      <c r="V95" s="4"/>
      <c r="W95" s="4"/>
      <c r="X95" s="4"/>
      <c r="Y95" s="4"/>
      <c r="Z95" s="4"/>
    </row>
    <row r="96" spans="1:26" ht="13.5">
      <c r="A96" s="4"/>
      <c r="B96" s="4"/>
      <c r="C96" s="4"/>
      <c r="D96" s="4"/>
      <c r="E96" s="4"/>
      <c r="F96" s="4"/>
      <c r="G96" s="4"/>
      <c r="H96" s="4"/>
      <c r="O96" s="4"/>
      <c r="P96" s="4"/>
      <c r="Q96" s="4"/>
      <c r="R96" s="4"/>
      <c r="S96" s="4"/>
      <c r="T96" s="4"/>
      <c r="U96" s="4"/>
      <c r="V96" s="4"/>
      <c r="W96" s="4"/>
      <c r="X96" s="4"/>
      <c r="Y96" s="4"/>
      <c r="Z96" s="4"/>
    </row>
    <row r="97" spans="1:26" ht="13.5">
      <c r="A97" s="4"/>
      <c r="B97" s="4"/>
      <c r="C97" s="4"/>
      <c r="D97" s="4"/>
      <c r="E97" s="4"/>
      <c r="F97" s="4"/>
      <c r="G97" s="4"/>
      <c r="H97" s="4"/>
      <c r="O97" s="4"/>
      <c r="P97" s="4"/>
      <c r="Q97" s="4"/>
      <c r="R97" s="4"/>
      <c r="S97" s="4"/>
      <c r="T97" s="4"/>
      <c r="U97" s="4"/>
      <c r="V97" s="4"/>
      <c r="W97" s="4"/>
      <c r="X97" s="4"/>
      <c r="Y97" s="4"/>
      <c r="Z97" s="4"/>
    </row>
    <row r="98" spans="1:26" ht="13.5">
      <c r="A98" s="4"/>
      <c r="B98" s="4"/>
      <c r="C98" s="4"/>
      <c r="D98" s="4"/>
      <c r="E98" s="4"/>
      <c r="F98" s="4"/>
      <c r="G98" s="4"/>
      <c r="H98" s="4"/>
      <c r="O98" s="4"/>
      <c r="P98" s="4"/>
      <c r="Q98" s="4"/>
      <c r="R98" s="4"/>
      <c r="S98" s="4"/>
      <c r="T98" s="4"/>
      <c r="U98" s="4"/>
      <c r="V98" s="4"/>
      <c r="W98" s="4"/>
      <c r="X98" s="4"/>
      <c r="Y98" s="4"/>
      <c r="Z98" s="4"/>
    </row>
    <row r="99" spans="1:26" ht="13.5">
      <c r="A99" s="4"/>
      <c r="B99" s="4"/>
      <c r="C99" s="4"/>
      <c r="D99" s="4"/>
      <c r="E99" s="4"/>
      <c r="F99" s="4"/>
      <c r="G99" s="4"/>
      <c r="H99" s="4"/>
      <c r="O99" s="4"/>
      <c r="P99" s="4"/>
      <c r="Q99" s="4"/>
      <c r="R99" s="4"/>
      <c r="S99" s="4"/>
      <c r="T99" s="4"/>
      <c r="U99" s="4"/>
      <c r="V99" s="4"/>
      <c r="W99" s="4"/>
      <c r="X99" s="4"/>
      <c r="Y99" s="4"/>
      <c r="Z99" s="4"/>
    </row>
    <row r="100" spans="1:26" ht="13.5">
      <c r="A100" s="4"/>
      <c r="B100" s="4"/>
      <c r="C100" s="4"/>
      <c r="D100" s="4"/>
      <c r="E100" s="4"/>
      <c r="F100" s="4"/>
      <c r="G100" s="4"/>
      <c r="H100" s="4"/>
      <c r="O100" s="4"/>
      <c r="P100" s="4"/>
      <c r="Q100" s="4"/>
      <c r="R100" s="4"/>
      <c r="S100" s="4"/>
      <c r="T100" s="4"/>
      <c r="U100" s="4"/>
      <c r="V100" s="4"/>
      <c r="W100" s="4"/>
      <c r="X100" s="4"/>
      <c r="Y100" s="4"/>
      <c r="Z100" s="4"/>
    </row>
  </sheetData>
  <sheetProtection algorithmName="SHA-512" hashValue="v311F1njqwoW/efn4JLhyxJVGC1T4BqyHj2MBsQqf1Q9QR431Ajb0J6E1tcMZUUEjPHvcMCzi70l01PfNYpLvQ==" saltValue="dkUjxUC2Rf/OWr5eXSn4nA==" spinCount="100000" sheet="1" formatCells="0" formatColumns="0" formatRows="0" insertColumns="0" insertRows="0" insertHyperlinks="0" deleteColumns="0" deleteRows="0" selectLockedCells="1" sort="0" autoFilter="0" pivotTables="0"/>
  <protectedRanges>
    <protectedRange sqref="D29" name="範囲2"/>
    <protectedRange sqref="B11 D12 D16 E11 G11 B17 D18 E17 G17 B23 D24 E23 G23 D22 D28" name="範囲2_1"/>
    <protectedRange sqref="C8" name="範囲1_1_1"/>
  </protectedRanges>
  <mergeCells count="20">
    <mergeCell ref="B23:C28"/>
    <mergeCell ref="E23:E28"/>
    <mergeCell ref="F23:F28"/>
    <mergeCell ref="G23:G28"/>
    <mergeCell ref="J23:J28"/>
    <mergeCell ref="B5:G5"/>
    <mergeCell ref="B6:G6"/>
    <mergeCell ref="C8:D8"/>
    <mergeCell ref="B10:C10"/>
    <mergeCell ref="E10:F10"/>
    <mergeCell ref="J17:J22"/>
    <mergeCell ref="B11:C16"/>
    <mergeCell ref="E11:E16"/>
    <mergeCell ref="F11:F16"/>
    <mergeCell ref="G11:G16"/>
    <mergeCell ref="J11:J16"/>
    <mergeCell ref="B17:C22"/>
    <mergeCell ref="E17:E22"/>
    <mergeCell ref="F17:F22"/>
    <mergeCell ref="G17:G22"/>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00"/>
    <pageSetUpPr fitToPage="1"/>
  </sheetPr>
  <dimension ref="A1:Q58"/>
  <sheetViews>
    <sheetView view="pageBreakPreview" zoomScale="85" zoomScaleNormal="100" zoomScaleSheetLayoutView="85" workbookViewId="0">
      <selection activeCell="C13" sqref="C13"/>
    </sheetView>
  </sheetViews>
  <sheetFormatPr defaultRowHeight="18.75"/>
  <cols>
    <col min="1" max="1" width="2.625" style="82" customWidth="1"/>
    <col min="2" max="15" width="8.875" style="82"/>
    <col min="16" max="16384" width="9" style="128"/>
  </cols>
  <sheetData>
    <row r="1" spans="1:17">
      <c r="B1" s="1451" t="s">
        <v>417</v>
      </c>
      <c r="C1" s="1451"/>
      <c r="D1" s="1451"/>
      <c r="E1" s="1451"/>
      <c r="F1" s="1451"/>
      <c r="G1" s="1451"/>
      <c r="H1" s="1451"/>
      <c r="I1" s="1451"/>
      <c r="J1" s="1451"/>
      <c r="K1" s="1451"/>
      <c r="L1" s="1451"/>
      <c r="M1" s="1451"/>
      <c r="N1" s="1451"/>
      <c r="O1" s="1451"/>
    </row>
    <row r="2" spans="1:17">
      <c r="B2" s="1451"/>
      <c r="C2" s="1451"/>
      <c r="D2" s="1451"/>
      <c r="E2" s="1451"/>
      <c r="F2" s="1451"/>
      <c r="G2" s="1451"/>
      <c r="H2" s="1451"/>
      <c r="I2" s="1451"/>
      <c r="J2" s="1451"/>
      <c r="K2" s="1451"/>
      <c r="L2" s="1451"/>
      <c r="M2" s="1451"/>
      <c r="N2" s="1451"/>
      <c r="O2" s="1451"/>
    </row>
    <row r="3" spans="1:17">
      <c r="B3" s="1451"/>
      <c r="C3" s="1451"/>
      <c r="D3" s="1451"/>
      <c r="E3" s="1451"/>
      <c r="F3" s="1451"/>
      <c r="G3" s="1451"/>
      <c r="H3" s="1451"/>
      <c r="I3" s="1451"/>
      <c r="J3" s="1451"/>
      <c r="K3" s="1451"/>
      <c r="L3" s="1451"/>
      <c r="M3" s="1451"/>
      <c r="N3" s="1451"/>
      <c r="O3" s="1451"/>
    </row>
    <row r="4" spans="1:17">
      <c r="B4" s="1451"/>
      <c r="C4" s="1451"/>
      <c r="D4" s="1451"/>
      <c r="E4" s="1451"/>
      <c r="F4" s="1451"/>
      <c r="G4" s="1451"/>
      <c r="H4" s="1451"/>
      <c r="I4" s="1451"/>
      <c r="J4" s="1451"/>
      <c r="K4" s="1451"/>
      <c r="L4" s="1451"/>
      <c r="M4" s="1451"/>
      <c r="N4" s="1451"/>
      <c r="O4" s="1451"/>
    </row>
    <row r="5" spans="1:17" ht="18.75" customHeight="1">
      <c r="B5" s="1452" t="s">
        <v>418</v>
      </c>
      <c r="C5" s="1452"/>
      <c r="D5" s="1452"/>
      <c r="E5" s="1452"/>
      <c r="F5" s="1452"/>
      <c r="G5" s="1452"/>
      <c r="H5" s="1452"/>
      <c r="I5" s="1452"/>
      <c r="J5" s="1452"/>
      <c r="K5" s="1452"/>
      <c r="L5" s="1452"/>
      <c r="M5" s="1452"/>
      <c r="N5" s="1452"/>
      <c r="O5" s="1452"/>
    </row>
    <row r="6" spans="1:17" ht="18.75" customHeight="1">
      <c r="B6" s="1452"/>
      <c r="C6" s="1452"/>
      <c r="D6" s="1452"/>
      <c r="E6" s="1452"/>
      <c r="F6" s="1452"/>
      <c r="G6" s="1452"/>
      <c r="H6" s="1452"/>
      <c r="I6" s="1452"/>
      <c r="J6" s="1452"/>
      <c r="K6" s="1452"/>
      <c r="L6" s="1452"/>
      <c r="M6" s="1452"/>
      <c r="N6" s="1452"/>
      <c r="O6" s="1452"/>
    </row>
    <row r="7" spans="1:17" ht="18.75" customHeight="1">
      <c r="B7" s="1452"/>
      <c r="C7" s="1452"/>
      <c r="D7" s="1452"/>
      <c r="E7" s="1452"/>
      <c r="F7" s="1452"/>
      <c r="G7" s="1452"/>
      <c r="H7" s="1452"/>
      <c r="I7" s="1452"/>
      <c r="J7" s="1452"/>
      <c r="K7" s="1452"/>
      <c r="L7" s="1452"/>
      <c r="M7" s="1452"/>
      <c r="N7" s="1452"/>
      <c r="O7" s="1452"/>
    </row>
    <row r="8" spans="1:17">
      <c r="B8" s="83"/>
      <c r="C8" s="83"/>
      <c r="D8" s="83"/>
      <c r="E8" s="83"/>
      <c r="F8" s="83"/>
      <c r="G8" s="83"/>
      <c r="H8" s="83"/>
      <c r="I8" s="83"/>
      <c r="J8" s="83"/>
      <c r="K8" s="83"/>
      <c r="L8" s="83"/>
      <c r="M8" s="83"/>
      <c r="N8" s="83"/>
      <c r="O8" s="83"/>
    </row>
    <row r="9" spans="1:17">
      <c r="Q9" s="232"/>
    </row>
    <row r="10" spans="1:17" ht="19.5" thickBot="1">
      <c r="M10" s="84"/>
      <c r="N10" s="84"/>
      <c r="O10" s="84"/>
    </row>
    <row r="11" spans="1:17" ht="37.5" customHeight="1" thickBot="1">
      <c r="A11" s="88"/>
      <c r="B11" s="1453" t="s">
        <v>425</v>
      </c>
      <c r="C11" s="1444"/>
      <c r="D11" s="1444"/>
      <c r="E11" s="1444"/>
      <c r="F11" s="1444"/>
      <c r="G11" s="1444"/>
      <c r="H11" s="1444"/>
      <c r="I11" s="1444"/>
      <c r="J11" s="1444"/>
      <c r="K11" s="1444"/>
      <c r="L11" s="1444"/>
      <c r="M11" s="1444"/>
      <c r="N11" s="1444"/>
      <c r="O11" s="1445"/>
      <c r="P11" s="233"/>
    </row>
    <row r="12" spans="1:17" ht="4.9000000000000004" customHeight="1">
      <c r="B12" s="89"/>
      <c r="C12" s="89"/>
      <c r="D12" s="89"/>
      <c r="E12" s="89"/>
      <c r="F12" s="89"/>
      <c r="G12" s="89"/>
      <c r="H12" s="89"/>
      <c r="I12" s="89"/>
      <c r="J12" s="89"/>
      <c r="K12" s="89"/>
      <c r="L12" s="89"/>
      <c r="M12" s="89"/>
      <c r="N12" s="89"/>
      <c r="O12" s="89"/>
      <c r="P12" s="234"/>
    </row>
    <row r="13" spans="1:17">
      <c r="B13" s="231" t="s">
        <v>27</v>
      </c>
      <c r="C13" s="229" t="s">
        <v>423</v>
      </c>
      <c r="D13" s="229"/>
      <c r="E13" s="229"/>
      <c r="F13" s="229"/>
      <c r="G13" s="229"/>
      <c r="H13" s="1446"/>
      <c r="I13" s="1446"/>
      <c r="J13" s="1446"/>
      <c r="K13" s="1446"/>
      <c r="L13" s="1446"/>
      <c r="M13" s="1446"/>
      <c r="N13" s="1446"/>
      <c r="O13" s="230" t="s">
        <v>84</v>
      </c>
    </row>
    <row r="14" spans="1:17">
      <c r="B14" s="231" t="s">
        <v>27</v>
      </c>
      <c r="C14" s="229" t="s">
        <v>183</v>
      </c>
      <c r="D14" s="229"/>
      <c r="E14" s="229"/>
      <c r="F14" s="229"/>
      <c r="G14" s="229"/>
      <c r="H14" s="229"/>
      <c r="I14" s="229"/>
      <c r="J14" s="1446"/>
      <c r="K14" s="1446"/>
      <c r="L14" s="1446"/>
      <c r="M14" s="1446"/>
      <c r="N14" s="1446"/>
      <c r="O14" s="230" t="s">
        <v>84</v>
      </c>
    </row>
    <row r="15" spans="1:17">
      <c r="B15" s="231" t="s">
        <v>27</v>
      </c>
      <c r="C15" s="229" t="s">
        <v>184</v>
      </c>
      <c r="D15" s="229"/>
      <c r="E15" s="229"/>
      <c r="F15" s="229"/>
      <c r="G15" s="1446"/>
      <c r="H15" s="1446"/>
      <c r="I15" s="1446"/>
      <c r="J15" s="1446"/>
      <c r="K15" s="1446"/>
      <c r="L15" s="1446"/>
      <c r="M15" s="1446"/>
      <c r="N15" s="1446"/>
      <c r="O15" s="230" t="s">
        <v>84</v>
      </c>
    </row>
    <row r="16" spans="1:17" ht="18.75" customHeight="1">
      <c r="B16" s="231" t="s">
        <v>27</v>
      </c>
      <c r="C16" s="1447" t="s">
        <v>424</v>
      </c>
      <c r="D16" s="1447"/>
      <c r="E16" s="1447"/>
      <c r="F16" s="1447"/>
      <c r="G16" s="1447"/>
      <c r="H16" s="1446"/>
      <c r="I16" s="1446"/>
      <c r="J16" s="1446"/>
      <c r="K16" s="1446"/>
      <c r="L16" s="1446"/>
      <c r="M16" s="1446"/>
      <c r="N16" s="1446"/>
      <c r="O16" s="87" t="s">
        <v>85</v>
      </c>
    </row>
    <row r="17" spans="1:16">
      <c r="B17" s="231" t="s">
        <v>27</v>
      </c>
      <c r="C17" s="1447" t="s">
        <v>371</v>
      </c>
      <c r="D17" s="1447"/>
      <c r="E17" s="1454"/>
      <c r="F17" s="231" t="s">
        <v>27</v>
      </c>
      <c r="G17" s="1447" t="s">
        <v>146</v>
      </c>
      <c r="H17" s="1447"/>
      <c r="I17" s="1454"/>
      <c r="J17" s="231" t="s">
        <v>27</v>
      </c>
      <c r="K17" s="86" t="s">
        <v>420</v>
      </c>
      <c r="L17" s="86"/>
      <c r="M17" s="231" t="s">
        <v>27</v>
      </c>
      <c r="N17" s="86" t="s">
        <v>419</v>
      </c>
      <c r="O17" s="87"/>
      <c r="P17" s="234"/>
    </row>
    <row r="18" spans="1:16">
      <c r="B18" s="231" t="s">
        <v>27</v>
      </c>
      <c r="C18" s="229" t="s">
        <v>422</v>
      </c>
      <c r="D18" s="86"/>
      <c r="E18" s="85"/>
      <c r="F18" s="231" t="s">
        <v>27</v>
      </c>
      <c r="G18" s="1447" t="s">
        <v>147</v>
      </c>
      <c r="H18" s="1447"/>
      <c r="I18" s="1454"/>
      <c r="J18" s="231" t="s">
        <v>27</v>
      </c>
      <c r="K18" s="86" t="s">
        <v>421</v>
      </c>
      <c r="L18" s="86"/>
      <c r="M18" s="86"/>
      <c r="N18" s="86"/>
      <c r="O18" s="87"/>
      <c r="P18" s="235"/>
    </row>
    <row r="19" spans="1:16">
      <c r="B19" s="231" t="s">
        <v>27</v>
      </c>
      <c r="C19" s="1447" t="s">
        <v>148</v>
      </c>
      <c r="D19" s="1447"/>
      <c r="E19" s="1447"/>
      <c r="F19" s="1447"/>
      <c r="G19" s="1446"/>
      <c r="H19" s="1446"/>
      <c r="I19" s="1446"/>
      <c r="J19" s="1446"/>
      <c r="K19" s="1446"/>
      <c r="L19" s="1446"/>
      <c r="M19" s="1446"/>
      <c r="N19" s="1446"/>
      <c r="O19" s="230" t="s">
        <v>85</v>
      </c>
    </row>
    <row r="20" spans="1:16" ht="19.5" thickBot="1"/>
    <row r="21" spans="1:16" ht="24" customHeight="1" thickBot="1">
      <c r="B21" s="1448" t="s">
        <v>426</v>
      </c>
      <c r="C21" s="1449"/>
      <c r="D21" s="1449"/>
      <c r="E21" s="1449"/>
      <c r="F21" s="1449"/>
      <c r="G21" s="1449"/>
      <c r="H21" s="1449"/>
      <c r="I21" s="1449"/>
      <c r="J21" s="1449"/>
      <c r="K21" s="1449"/>
      <c r="L21" s="1449"/>
      <c r="M21" s="1449"/>
      <c r="N21" s="1449"/>
      <c r="O21" s="1450"/>
      <c r="P21" s="233"/>
    </row>
    <row r="22" spans="1:16" ht="4.9000000000000004" customHeight="1">
      <c r="B22" s="90"/>
      <c r="C22" s="90"/>
    </row>
    <row r="23" spans="1:16">
      <c r="A23" s="84"/>
      <c r="B23" s="1442"/>
      <c r="C23" s="1442"/>
      <c r="D23" s="1442"/>
      <c r="E23" s="1442"/>
      <c r="F23" s="1442"/>
      <c r="G23" s="1442"/>
      <c r="H23" s="1442"/>
      <c r="I23" s="1442"/>
      <c r="J23" s="1442"/>
      <c r="K23" s="1442"/>
      <c r="L23" s="1442"/>
      <c r="M23" s="1442"/>
      <c r="N23" s="1442"/>
      <c r="O23" s="1442"/>
    </row>
    <row r="24" spans="1:16">
      <c r="A24" s="84"/>
      <c r="B24" s="1442"/>
      <c r="C24" s="1442"/>
      <c r="D24" s="1442"/>
      <c r="E24" s="1442"/>
      <c r="F24" s="1442"/>
      <c r="G24" s="1442"/>
      <c r="H24" s="1442"/>
      <c r="I24" s="1442"/>
      <c r="J24" s="1442"/>
      <c r="K24" s="1442"/>
      <c r="L24" s="1442"/>
      <c r="M24" s="1442"/>
      <c r="N24" s="1442"/>
      <c r="O24" s="1442"/>
    </row>
    <row r="25" spans="1:16">
      <c r="A25" s="84"/>
      <c r="B25" s="1442"/>
      <c r="C25" s="1442"/>
      <c r="D25" s="1442"/>
      <c r="E25" s="1442"/>
      <c r="F25" s="1442"/>
      <c r="G25" s="1442"/>
      <c r="H25" s="1442"/>
      <c r="I25" s="1442"/>
      <c r="J25" s="1442"/>
      <c r="K25" s="1442"/>
      <c r="L25" s="1442"/>
      <c r="M25" s="1442"/>
      <c r="N25" s="1442"/>
      <c r="O25" s="1442"/>
    </row>
    <row r="26" spans="1:16">
      <c r="A26" s="84"/>
      <c r="B26" s="1442"/>
      <c r="C26" s="1442"/>
      <c r="D26" s="1442"/>
      <c r="E26" s="1442"/>
      <c r="F26" s="1442"/>
      <c r="G26" s="1442"/>
      <c r="H26" s="1442"/>
      <c r="I26" s="1442"/>
      <c r="J26" s="1442"/>
      <c r="K26" s="1442"/>
      <c r="L26" s="1442"/>
      <c r="M26" s="1442"/>
      <c r="N26" s="1442"/>
      <c r="O26" s="1442"/>
    </row>
    <row r="27" spans="1:16">
      <c r="A27" s="84"/>
      <c r="B27" s="1442"/>
      <c r="C27" s="1442"/>
      <c r="D27" s="1442"/>
      <c r="E27" s="1442"/>
      <c r="F27" s="1442"/>
      <c r="G27" s="1442"/>
      <c r="H27" s="1442"/>
      <c r="I27" s="1442"/>
      <c r="J27" s="1442"/>
      <c r="K27" s="1442"/>
      <c r="L27" s="1442"/>
      <c r="M27" s="1442"/>
      <c r="N27" s="1442"/>
      <c r="O27" s="1442"/>
    </row>
    <row r="28" spans="1:16" ht="19.5" thickBot="1">
      <c r="B28" s="84"/>
    </row>
    <row r="29" spans="1:16" ht="27" customHeight="1" thickBot="1">
      <c r="A29" s="88"/>
      <c r="B29" s="1443" t="s">
        <v>427</v>
      </c>
      <c r="C29" s="1444"/>
      <c r="D29" s="1444"/>
      <c r="E29" s="1444"/>
      <c r="F29" s="1444"/>
      <c r="G29" s="1444"/>
      <c r="H29" s="1444"/>
      <c r="I29" s="1444"/>
      <c r="J29" s="1444"/>
      <c r="K29" s="1444"/>
      <c r="L29" s="1444"/>
      <c r="M29" s="1444"/>
      <c r="N29" s="1444"/>
      <c r="O29" s="1445"/>
    </row>
    <row r="30" spans="1:16" ht="4.9000000000000004" customHeight="1">
      <c r="A30" s="84"/>
      <c r="B30" s="91"/>
      <c r="C30" s="89"/>
      <c r="D30" s="89"/>
      <c r="E30" s="89"/>
      <c r="F30" s="89"/>
      <c r="G30" s="89"/>
      <c r="H30" s="89"/>
      <c r="I30" s="89"/>
      <c r="J30" s="89"/>
      <c r="K30" s="89"/>
      <c r="L30" s="89"/>
      <c r="M30" s="89"/>
      <c r="N30" s="89"/>
      <c r="O30" s="89"/>
    </row>
    <row r="31" spans="1:16">
      <c r="A31" s="84"/>
      <c r="B31" s="1442"/>
      <c r="C31" s="1442"/>
      <c r="D31" s="1442"/>
      <c r="E31" s="1442"/>
      <c r="F31" s="1442"/>
      <c r="G31" s="1442"/>
      <c r="H31" s="1442"/>
      <c r="I31" s="1442"/>
      <c r="J31" s="1442"/>
      <c r="K31" s="1442"/>
      <c r="L31" s="1442"/>
      <c r="M31" s="1442"/>
      <c r="N31" s="1442"/>
      <c r="O31" s="1442"/>
    </row>
    <row r="32" spans="1:16">
      <c r="A32" s="84"/>
      <c r="B32" s="1442"/>
      <c r="C32" s="1442"/>
      <c r="D32" s="1442"/>
      <c r="E32" s="1442"/>
      <c r="F32" s="1442"/>
      <c r="G32" s="1442"/>
      <c r="H32" s="1442"/>
      <c r="I32" s="1442"/>
      <c r="J32" s="1442"/>
      <c r="K32" s="1442"/>
      <c r="L32" s="1442"/>
      <c r="M32" s="1442"/>
      <c r="N32" s="1442"/>
      <c r="O32" s="1442"/>
    </row>
    <row r="33" spans="1:15">
      <c r="A33" s="84"/>
      <c r="B33" s="1442"/>
      <c r="C33" s="1442"/>
      <c r="D33" s="1442"/>
      <c r="E33" s="1442"/>
      <c r="F33" s="1442"/>
      <c r="G33" s="1442"/>
      <c r="H33" s="1442"/>
      <c r="I33" s="1442"/>
      <c r="J33" s="1442"/>
      <c r="K33" s="1442"/>
      <c r="L33" s="1442"/>
      <c r="M33" s="1442"/>
      <c r="N33" s="1442"/>
      <c r="O33" s="1442"/>
    </row>
    <row r="34" spans="1:15">
      <c r="A34" s="84"/>
      <c r="B34" s="1442"/>
      <c r="C34" s="1442"/>
      <c r="D34" s="1442"/>
      <c r="E34" s="1442"/>
      <c r="F34" s="1442"/>
      <c r="G34" s="1442"/>
      <c r="H34" s="1442"/>
      <c r="I34" s="1442"/>
      <c r="J34" s="1442"/>
      <c r="K34" s="1442"/>
      <c r="L34" s="1442"/>
      <c r="M34" s="1442"/>
      <c r="N34" s="1442"/>
      <c r="O34" s="1442"/>
    </row>
    <row r="35" spans="1:15">
      <c r="A35" s="84"/>
      <c r="B35" s="1442"/>
      <c r="C35" s="1442"/>
      <c r="D35" s="1442"/>
      <c r="E35" s="1442"/>
      <c r="F35" s="1442"/>
      <c r="G35" s="1442"/>
      <c r="H35" s="1442"/>
      <c r="I35" s="1442"/>
      <c r="J35" s="1442"/>
      <c r="K35" s="1442"/>
      <c r="L35" s="1442"/>
      <c r="M35" s="1442"/>
      <c r="N35" s="1442"/>
      <c r="O35" s="1442"/>
    </row>
    <row r="36" spans="1:15" ht="19.5" thickBot="1">
      <c r="A36" s="92"/>
      <c r="B36" s="93"/>
      <c r="C36" s="93"/>
      <c r="D36" s="93"/>
      <c r="E36" s="93"/>
      <c r="F36" s="93"/>
      <c r="G36" s="93"/>
      <c r="H36" s="93"/>
      <c r="I36" s="93"/>
      <c r="J36" s="93"/>
      <c r="K36" s="93"/>
      <c r="L36" s="93"/>
      <c r="M36" s="93"/>
    </row>
    <row r="37" spans="1:15" ht="19.5" thickBot="1">
      <c r="A37" s="88"/>
      <c r="B37" s="1443" t="s">
        <v>428</v>
      </c>
      <c r="C37" s="1444"/>
      <c r="D37" s="1444"/>
      <c r="E37" s="1444"/>
      <c r="F37" s="1444"/>
      <c r="G37" s="1444"/>
      <c r="H37" s="1444"/>
      <c r="I37" s="1444"/>
      <c r="J37" s="1444"/>
      <c r="K37" s="1444"/>
      <c r="L37" s="1444"/>
      <c r="M37" s="1444"/>
      <c r="N37" s="1444"/>
      <c r="O37" s="1445"/>
    </row>
    <row r="38" spans="1:15" ht="4.9000000000000004" customHeight="1">
      <c r="A38" s="84"/>
      <c r="B38" s="91"/>
      <c r="C38" s="89"/>
      <c r="D38" s="89"/>
      <c r="E38" s="89"/>
      <c r="F38" s="89"/>
      <c r="G38" s="89"/>
      <c r="H38" s="89"/>
      <c r="I38" s="89"/>
      <c r="J38" s="89"/>
      <c r="K38" s="89"/>
      <c r="L38" s="89"/>
      <c r="M38" s="89"/>
      <c r="N38" s="89"/>
      <c r="O38" s="89"/>
    </row>
    <row r="39" spans="1:15">
      <c r="A39" s="84"/>
      <c r="B39" s="1442"/>
      <c r="C39" s="1442"/>
      <c r="D39" s="1442"/>
      <c r="E39" s="1442"/>
      <c r="F39" s="1442"/>
      <c r="G39" s="1442"/>
      <c r="H39" s="1442"/>
      <c r="I39" s="1442"/>
      <c r="J39" s="1442"/>
      <c r="K39" s="1442"/>
      <c r="L39" s="1442"/>
      <c r="M39" s="1442"/>
      <c r="N39" s="1442"/>
      <c r="O39" s="1442"/>
    </row>
    <row r="40" spans="1:15">
      <c r="A40" s="84"/>
      <c r="B40" s="1442"/>
      <c r="C40" s="1442"/>
      <c r="D40" s="1442"/>
      <c r="E40" s="1442"/>
      <c r="F40" s="1442"/>
      <c r="G40" s="1442"/>
      <c r="H40" s="1442"/>
      <c r="I40" s="1442"/>
      <c r="J40" s="1442"/>
      <c r="K40" s="1442"/>
      <c r="L40" s="1442"/>
      <c r="M40" s="1442"/>
      <c r="N40" s="1442"/>
      <c r="O40" s="1442"/>
    </row>
    <row r="41" spans="1:15">
      <c r="A41" s="84"/>
      <c r="B41" s="1442"/>
      <c r="C41" s="1442"/>
      <c r="D41" s="1442"/>
      <c r="E41" s="1442"/>
      <c r="F41" s="1442"/>
      <c r="G41" s="1442"/>
      <c r="H41" s="1442"/>
      <c r="I41" s="1442"/>
      <c r="J41" s="1442"/>
      <c r="K41" s="1442"/>
      <c r="L41" s="1442"/>
      <c r="M41" s="1442"/>
      <c r="N41" s="1442"/>
      <c r="O41" s="1442"/>
    </row>
    <row r="42" spans="1:15">
      <c r="A42" s="84"/>
      <c r="B42" s="1442"/>
      <c r="C42" s="1442"/>
      <c r="D42" s="1442"/>
      <c r="E42" s="1442"/>
      <c r="F42" s="1442"/>
      <c r="G42" s="1442"/>
      <c r="H42" s="1442"/>
      <c r="I42" s="1442"/>
      <c r="J42" s="1442"/>
      <c r="K42" s="1442"/>
      <c r="L42" s="1442"/>
      <c r="M42" s="1442"/>
      <c r="N42" s="1442"/>
      <c r="O42" s="1442"/>
    </row>
    <row r="43" spans="1:15">
      <c r="A43" s="84"/>
      <c r="B43" s="1442"/>
      <c r="C43" s="1442"/>
      <c r="D43" s="1442"/>
      <c r="E43" s="1442"/>
      <c r="F43" s="1442"/>
      <c r="G43" s="1442"/>
      <c r="H43" s="1442"/>
      <c r="I43" s="1442"/>
      <c r="J43" s="1442"/>
      <c r="K43" s="1442"/>
      <c r="L43" s="1442"/>
      <c r="M43" s="1442"/>
      <c r="N43" s="1442"/>
      <c r="O43" s="1442"/>
    </row>
    <row r="44" spans="1:15" ht="19.5" thickBot="1">
      <c r="A44" s="92"/>
      <c r="B44" s="93"/>
      <c r="C44" s="93"/>
      <c r="D44" s="93"/>
      <c r="E44" s="93"/>
      <c r="F44" s="93"/>
      <c r="G44" s="93"/>
      <c r="H44" s="93"/>
      <c r="I44" s="93"/>
      <c r="J44" s="93"/>
      <c r="K44" s="93"/>
      <c r="L44" s="93"/>
      <c r="M44" s="93"/>
    </row>
    <row r="45" spans="1:15" ht="19.5" thickBot="1">
      <c r="A45" s="92"/>
      <c r="B45" s="1466" t="s">
        <v>429</v>
      </c>
      <c r="C45" s="1467"/>
      <c r="D45" s="1467"/>
      <c r="E45" s="1467"/>
      <c r="F45" s="1467"/>
      <c r="G45" s="1467"/>
      <c r="H45" s="1467"/>
      <c r="I45" s="1467"/>
      <c r="J45" s="1467"/>
      <c r="K45" s="1467"/>
      <c r="L45" s="1467"/>
      <c r="M45" s="1467"/>
      <c r="N45" s="1467"/>
      <c r="O45" s="1468"/>
    </row>
    <row r="46" spans="1:15" ht="4.9000000000000004" customHeight="1">
      <c r="A46" s="92"/>
      <c r="B46" s="94"/>
      <c r="C46" s="94"/>
      <c r="D46" s="94"/>
      <c r="E46" s="94"/>
      <c r="F46" s="94"/>
      <c r="G46" s="94"/>
      <c r="H46" s="94"/>
      <c r="I46" s="94"/>
      <c r="J46" s="94"/>
      <c r="K46" s="94"/>
      <c r="L46" s="94"/>
      <c r="M46" s="94"/>
      <c r="N46" s="94"/>
      <c r="O46" s="94"/>
    </row>
    <row r="47" spans="1:15">
      <c r="A47" s="95"/>
      <c r="B47" s="1457"/>
      <c r="C47" s="1458"/>
      <c r="D47" s="1458"/>
      <c r="E47" s="1458"/>
      <c r="F47" s="1458"/>
      <c r="G47" s="1458"/>
      <c r="H47" s="1458"/>
      <c r="I47" s="1458"/>
      <c r="J47" s="1458"/>
      <c r="K47" s="1458"/>
      <c r="L47" s="1458"/>
      <c r="M47" s="1458"/>
      <c r="N47" s="1458"/>
      <c r="O47" s="1459"/>
    </row>
    <row r="48" spans="1:15">
      <c r="A48" s="95"/>
      <c r="B48" s="1460"/>
      <c r="C48" s="1461"/>
      <c r="D48" s="1461"/>
      <c r="E48" s="1461"/>
      <c r="F48" s="1461"/>
      <c r="G48" s="1461"/>
      <c r="H48" s="1461"/>
      <c r="I48" s="1461"/>
      <c r="J48" s="1461"/>
      <c r="K48" s="1461"/>
      <c r="L48" s="1461"/>
      <c r="M48" s="1461"/>
      <c r="N48" s="1461"/>
      <c r="O48" s="1462"/>
    </row>
    <row r="49" spans="1:15">
      <c r="A49" s="95"/>
      <c r="B49" s="1460"/>
      <c r="C49" s="1461"/>
      <c r="D49" s="1461"/>
      <c r="E49" s="1461"/>
      <c r="F49" s="1461"/>
      <c r="G49" s="1461"/>
      <c r="H49" s="1461"/>
      <c r="I49" s="1461"/>
      <c r="J49" s="1461"/>
      <c r="K49" s="1461"/>
      <c r="L49" s="1461"/>
      <c r="M49" s="1461"/>
      <c r="N49" s="1461"/>
      <c r="O49" s="1462"/>
    </row>
    <row r="50" spans="1:15">
      <c r="A50" s="95"/>
      <c r="B50" s="1460"/>
      <c r="C50" s="1461"/>
      <c r="D50" s="1461"/>
      <c r="E50" s="1461"/>
      <c r="F50" s="1461"/>
      <c r="G50" s="1461"/>
      <c r="H50" s="1461"/>
      <c r="I50" s="1461"/>
      <c r="J50" s="1461"/>
      <c r="K50" s="1461"/>
      <c r="L50" s="1461"/>
      <c r="M50" s="1461"/>
      <c r="N50" s="1461"/>
      <c r="O50" s="1462"/>
    </row>
    <row r="51" spans="1:15">
      <c r="A51" s="95"/>
      <c r="B51" s="1463"/>
      <c r="C51" s="1464"/>
      <c r="D51" s="1464"/>
      <c r="E51" s="1464"/>
      <c r="F51" s="1464"/>
      <c r="G51" s="1464"/>
      <c r="H51" s="1464"/>
      <c r="I51" s="1464"/>
      <c r="J51" s="1464"/>
      <c r="K51" s="1464"/>
      <c r="L51" s="1464"/>
      <c r="M51" s="1464"/>
      <c r="N51" s="1464"/>
      <c r="O51" s="1465"/>
    </row>
    <row r="52" spans="1:15">
      <c r="A52" s="92"/>
      <c r="B52" s="92"/>
      <c r="C52" s="92"/>
      <c r="D52" s="92"/>
      <c r="E52" s="92"/>
      <c r="F52" s="92"/>
      <c r="G52" s="92"/>
      <c r="H52" s="92"/>
      <c r="I52" s="92"/>
      <c r="J52" s="92"/>
      <c r="K52" s="92"/>
      <c r="L52" s="92"/>
      <c r="M52" s="92"/>
    </row>
    <row r="53" spans="1:15" ht="24">
      <c r="A53" s="92"/>
      <c r="B53" s="1469" t="s">
        <v>86</v>
      </c>
      <c r="C53" s="1469"/>
      <c r="D53" s="1469"/>
      <c r="E53" s="1469"/>
      <c r="F53" s="1469"/>
      <c r="G53" s="1469"/>
      <c r="H53" s="1469"/>
      <c r="I53" s="1469"/>
      <c r="J53" s="1469"/>
      <c r="K53" s="1469"/>
      <c r="L53" s="1469"/>
      <c r="M53" s="1469"/>
    </row>
    <row r="54" spans="1:15" ht="24">
      <c r="A54" s="92"/>
      <c r="B54" s="1455" t="s">
        <v>430</v>
      </c>
      <c r="C54" s="1455"/>
      <c r="D54" s="1455"/>
      <c r="E54" s="1455"/>
      <c r="F54" s="1455"/>
      <c r="G54" s="1455"/>
      <c r="H54" s="1455"/>
      <c r="I54" s="1455"/>
      <c r="J54" s="1455"/>
      <c r="K54" s="1455"/>
      <c r="L54" s="1455"/>
      <c r="M54" s="1455"/>
    </row>
    <row r="55" spans="1:15">
      <c r="A55" s="92"/>
      <c r="B55" s="92"/>
      <c r="C55" s="92"/>
      <c r="D55" s="92"/>
      <c r="E55" s="92"/>
      <c r="F55" s="92"/>
      <c r="G55" s="92"/>
      <c r="H55" s="92"/>
      <c r="I55" s="92"/>
      <c r="J55" s="92"/>
      <c r="K55" s="92"/>
      <c r="L55" s="92"/>
      <c r="M55" s="92"/>
    </row>
    <row r="56" spans="1:15" ht="25.5">
      <c r="A56" s="92"/>
      <c r="B56" s="1456" t="s">
        <v>83</v>
      </c>
      <c r="C56" s="1456"/>
      <c r="D56" s="1456"/>
      <c r="E56" s="1456"/>
      <c r="F56" s="1456"/>
      <c r="G56" s="1456"/>
      <c r="H56" s="1456"/>
      <c r="I56" s="1456"/>
      <c r="J56" s="1456"/>
      <c r="K56" s="1456"/>
      <c r="L56" s="1456"/>
      <c r="M56" s="1456"/>
    </row>
    <row r="57" spans="1:15">
      <c r="A57" s="92"/>
      <c r="B57" s="92"/>
      <c r="C57" s="92"/>
      <c r="D57" s="92"/>
      <c r="E57" s="92"/>
      <c r="F57" s="92"/>
      <c r="G57" s="92"/>
      <c r="H57" s="92"/>
      <c r="I57" s="92"/>
      <c r="J57" s="92"/>
      <c r="K57" s="92"/>
      <c r="L57" s="92"/>
      <c r="M57" s="92"/>
    </row>
    <row r="58" spans="1:15">
      <c r="A58" s="92"/>
      <c r="B58" s="92"/>
      <c r="C58" s="92"/>
      <c r="D58" s="92"/>
      <c r="E58" s="92"/>
      <c r="F58" s="92"/>
      <c r="G58" s="92"/>
      <c r="H58" s="92"/>
      <c r="I58" s="92"/>
      <c r="J58" s="92"/>
      <c r="K58" s="92"/>
      <c r="L58" s="92"/>
      <c r="M58" s="92"/>
    </row>
  </sheetData>
  <sheetProtection algorithmName="SHA-512" hashValue="f4XfQIto8TIefQ4FG4OjHJbKDBYgT/jRaTB4yZryLT1tgJOaWA5gm7Nbxv0T7DiX8jqnPiIIThVZz0o+6EoDdw==" saltValue="/Vdd1+OR86lHPcOwCdsvFg==" spinCount="100000" sheet="1" objects="1" scenarios="1"/>
  <mergeCells count="24">
    <mergeCell ref="B54:M54"/>
    <mergeCell ref="B56:M56"/>
    <mergeCell ref="B47:O51"/>
    <mergeCell ref="B45:O45"/>
    <mergeCell ref="B53:M53"/>
    <mergeCell ref="J14:N14"/>
    <mergeCell ref="C16:G16"/>
    <mergeCell ref="H16:N16"/>
    <mergeCell ref="B21:O21"/>
    <mergeCell ref="B1:O4"/>
    <mergeCell ref="B5:O7"/>
    <mergeCell ref="B11:O11"/>
    <mergeCell ref="H13:N13"/>
    <mergeCell ref="G17:I17"/>
    <mergeCell ref="C17:E17"/>
    <mergeCell ref="G18:I18"/>
    <mergeCell ref="C19:F19"/>
    <mergeCell ref="G19:N19"/>
    <mergeCell ref="B23:O27"/>
    <mergeCell ref="B31:O35"/>
    <mergeCell ref="B37:O37"/>
    <mergeCell ref="B39:O43"/>
    <mergeCell ref="G15:N15"/>
    <mergeCell ref="B29:O29"/>
  </mergeCells>
  <phoneticPr fontId="1"/>
  <dataValidations count="1">
    <dataValidation type="list" allowBlank="1" showInputMessage="1" showErrorMessage="1" sqref="B13:B19 F17:F18 J17:J18 M17" xr:uid="{6A0F2359-B634-4F24-BDF6-A35439FCE1EC}">
      <formula1>"□,☑"</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1:I50"/>
  <sheetViews>
    <sheetView showGridLines="0" view="pageBreakPreview" zoomScaleNormal="100" zoomScaleSheetLayoutView="100" workbookViewId="0">
      <selection activeCell="B4" sqref="B4"/>
    </sheetView>
  </sheetViews>
  <sheetFormatPr defaultRowHeight="13.5"/>
  <cols>
    <col min="2" max="2" width="12.375" style="114" customWidth="1"/>
    <col min="3" max="3" width="22.625" style="114" customWidth="1"/>
    <col min="4" max="4" width="16.375" style="114" customWidth="1"/>
    <col min="5" max="5" width="30.125" style="114" customWidth="1"/>
    <col min="6" max="6" width="24.875" style="114" customWidth="1"/>
    <col min="7" max="7" width="21.5" style="114" customWidth="1"/>
  </cols>
  <sheetData>
    <row r="1" spans="2:9">
      <c r="F1" s="114">
        <f>要望書!J11</f>
        <v>0</v>
      </c>
    </row>
    <row r="3" spans="2:9" ht="27">
      <c r="B3" s="112" t="s">
        <v>256</v>
      </c>
      <c r="C3" s="113" t="s">
        <v>257</v>
      </c>
      <c r="D3" s="113" t="s">
        <v>258</v>
      </c>
      <c r="E3" s="113" t="s">
        <v>361</v>
      </c>
      <c r="F3" s="113" t="s">
        <v>341</v>
      </c>
      <c r="G3" s="112" t="s">
        <v>259</v>
      </c>
    </row>
    <row r="4" spans="2:9" ht="34.9" customHeight="1">
      <c r="B4" s="181"/>
      <c r="C4" s="181"/>
      <c r="D4" s="181"/>
      <c r="E4" s="181"/>
      <c r="F4" s="181"/>
      <c r="G4" s="182"/>
    </row>
    <row r="5" spans="2:9" ht="34.9" customHeight="1">
      <c r="B5" s="181"/>
      <c r="C5" s="181"/>
      <c r="D5" s="181"/>
      <c r="E5" s="181"/>
      <c r="F5" s="181"/>
      <c r="G5" s="182"/>
      <c r="I5" s="214" t="s">
        <v>280</v>
      </c>
    </row>
    <row r="6" spans="2:9" ht="34.9" customHeight="1">
      <c r="B6" s="181"/>
      <c r="C6" s="181"/>
      <c r="D6" s="181"/>
      <c r="E6" s="181"/>
      <c r="F6" s="181"/>
      <c r="G6" s="182"/>
    </row>
    <row r="7" spans="2:9" ht="34.9" customHeight="1">
      <c r="B7" s="181"/>
      <c r="C7" s="181"/>
      <c r="D7" s="181"/>
      <c r="E7" s="181"/>
      <c r="F7" s="181"/>
      <c r="G7" s="182"/>
    </row>
    <row r="8" spans="2:9" ht="34.9" customHeight="1">
      <c r="B8" s="181"/>
      <c r="C8" s="181"/>
      <c r="D8" s="181"/>
      <c r="E8" s="181"/>
      <c r="F8" s="181"/>
      <c r="G8" s="182"/>
    </row>
    <row r="9" spans="2:9" ht="34.9" customHeight="1">
      <c r="B9" s="181"/>
      <c r="C9" s="181"/>
      <c r="D9" s="181"/>
      <c r="E9" s="181"/>
      <c r="F9" s="181"/>
      <c r="G9" s="182"/>
    </row>
    <row r="10" spans="2:9" ht="34.9" customHeight="1">
      <c r="B10" s="181"/>
      <c r="C10" s="181"/>
      <c r="D10" s="181"/>
      <c r="E10" s="181"/>
      <c r="F10" s="181"/>
      <c r="G10" s="182"/>
    </row>
    <row r="11" spans="2:9" ht="34.9" customHeight="1">
      <c r="B11" s="181"/>
      <c r="C11" s="181"/>
      <c r="D11" s="181"/>
      <c r="E11" s="181"/>
      <c r="F11" s="181"/>
      <c r="G11" s="182"/>
    </row>
    <row r="12" spans="2:9" ht="34.9" customHeight="1">
      <c r="B12" s="181"/>
      <c r="C12" s="181"/>
      <c r="D12" s="181"/>
      <c r="E12" s="181"/>
      <c r="F12" s="181"/>
      <c r="G12" s="182"/>
    </row>
    <row r="13" spans="2:9" ht="34.9" customHeight="1">
      <c r="B13" s="181"/>
      <c r="C13" s="181"/>
      <c r="D13" s="181"/>
      <c r="E13" s="181"/>
      <c r="F13" s="181"/>
      <c r="G13" s="182"/>
    </row>
    <row r="14" spans="2:9" ht="34.9" customHeight="1">
      <c r="B14" s="181"/>
      <c r="C14" s="181"/>
      <c r="D14" s="181"/>
      <c r="E14" s="181"/>
      <c r="F14" s="181"/>
      <c r="G14" s="182"/>
    </row>
    <row r="15" spans="2:9" ht="34.9" customHeight="1">
      <c r="B15" s="181"/>
      <c r="C15" s="181"/>
      <c r="D15" s="181"/>
      <c r="E15" s="181"/>
      <c r="F15" s="181"/>
      <c r="G15" s="182"/>
    </row>
    <row r="16" spans="2:9" ht="34.9" customHeight="1">
      <c r="B16" s="181"/>
      <c r="C16" s="181"/>
      <c r="D16" s="181"/>
      <c r="E16" s="181"/>
      <c r="F16" s="181"/>
      <c r="G16" s="182"/>
    </row>
    <row r="17" spans="2:7" ht="34.9" customHeight="1">
      <c r="B17" s="181"/>
      <c r="C17" s="181"/>
      <c r="D17" s="181"/>
      <c r="E17" s="181"/>
      <c r="F17" s="181"/>
      <c r="G17" s="182"/>
    </row>
    <row r="18" spans="2:7" ht="34.9" customHeight="1">
      <c r="B18" s="181"/>
      <c r="C18" s="181"/>
      <c r="D18" s="181"/>
      <c r="E18" s="181"/>
      <c r="F18" s="181"/>
      <c r="G18" s="182"/>
    </row>
    <row r="19" spans="2:7" ht="34.9" customHeight="1">
      <c r="B19" s="181"/>
      <c r="C19" s="181"/>
      <c r="D19" s="181"/>
      <c r="E19" s="181"/>
      <c r="F19" s="181"/>
      <c r="G19" s="182"/>
    </row>
    <row r="20" spans="2:7" ht="34.9" customHeight="1">
      <c r="B20" s="181"/>
      <c r="C20" s="181"/>
      <c r="D20" s="181"/>
      <c r="E20" s="181"/>
      <c r="F20" s="181"/>
      <c r="G20" s="182"/>
    </row>
    <row r="21" spans="2:7" ht="34.9" customHeight="1">
      <c r="B21" s="181"/>
      <c r="C21" s="181"/>
      <c r="D21" s="181"/>
      <c r="E21" s="181"/>
      <c r="F21" s="181"/>
      <c r="G21" s="182"/>
    </row>
    <row r="22" spans="2:7" ht="34.9" customHeight="1">
      <c r="B22" s="181"/>
      <c r="C22" s="181"/>
      <c r="D22" s="181"/>
      <c r="E22" s="181"/>
      <c r="F22" s="181"/>
      <c r="G22" s="182"/>
    </row>
    <row r="23" spans="2:7" ht="34.9" customHeight="1">
      <c r="B23" s="181"/>
      <c r="C23" s="181"/>
      <c r="D23" s="181"/>
      <c r="E23" s="181"/>
      <c r="F23" s="181"/>
      <c r="G23" s="182"/>
    </row>
    <row r="24" spans="2:7" ht="34.9" customHeight="1">
      <c r="B24" s="181"/>
      <c r="C24" s="181"/>
      <c r="D24" s="181"/>
      <c r="E24" s="181"/>
      <c r="F24" s="181"/>
      <c r="G24" s="182"/>
    </row>
    <row r="25" spans="2:7" ht="34.9" customHeight="1">
      <c r="B25" s="181"/>
      <c r="C25" s="181"/>
      <c r="D25" s="181"/>
      <c r="E25" s="181"/>
      <c r="F25" s="181"/>
      <c r="G25" s="182"/>
    </row>
    <row r="26" spans="2:7" ht="34.9" customHeight="1">
      <c r="B26" s="181"/>
      <c r="C26" s="181"/>
      <c r="D26" s="181"/>
      <c r="E26" s="181"/>
      <c r="F26" s="181"/>
      <c r="G26" s="182"/>
    </row>
    <row r="27" spans="2:7" ht="34.9" customHeight="1">
      <c r="B27" s="181"/>
      <c r="C27" s="181"/>
      <c r="D27" s="181"/>
      <c r="E27" s="181"/>
      <c r="F27" s="181"/>
      <c r="G27" s="182"/>
    </row>
    <row r="28" spans="2:7" ht="34.9" customHeight="1">
      <c r="B28" s="181"/>
      <c r="C28" s="181"/>
      <c r="D28" s="181"/>
      <c r="E28" s="181"/>
      <c r="F28" s="181"/>
      <c r="G28" s="182"/>
    </row>
    <row r="29" spans="2:7" ht="34.9" customHeight="1">
      <c r="B29" s="181"/>
      <c r="C29" s="181"/>
      <c r="D29" s="181"/>
      <c r="E29" s="181"/>
      <c r="F29" s="181"/>
      <c r="G29" s="182"/>
    </row>
    <row r="30" spans="2:7" ht="34.9" customHeight="1">
      <c r="B30" s="181"/>
      <c r="C30" s="181"/>
      <c r="D30" s="181"/>
      <c r="E30" s="181"/>
      <c r="F30" s="181"/>
      <c r="G30" s="182"/>
    </row>
    <row r="31" spans="2:7" ht="34.9" customHeight="1">
      <c r="B31" s="181"/>
      <c r="C31" s="181"/>
      <c r="D31" s="181"/>
      <c r="E31" s="181"/>
      <c r="F31" s="181"/>
      <c r="G31" s="182"/>
    </row>
    <row r="32" spans="2:7" ht="34.9" customHeight="1">
      <c r="B32" s="181"/>
      <c r="C32" s="181"/>
      <c r="D32" s="181"/>
      <c r="E32" s="181"/>
      <c r="F32" s="181"/>
      <c r="G32" s="182"/>
    </row>
    <row r="33" spans="2:7" ht="34.9" customHeight="1">
      <c r="B33" s="181"/>
      <c r="C33" s="181"/>
      <c r="D33" s="181"/>
      <c r="E33" s="181"/>
      <c r="F33" s="181"/>
      <c r="G33" s="182"/>
    </row>
    <row r="34" spans="2:7" ht="34.9" customHeight="1">
      <c r="B34" s="181"/>
      <c r="C34" s="181"/>
      <c r="D34" s="181"/>
      <c r="E34" s="181"/>
      <c r="F34" s="181"/>
      <c r="G34" s="182"/>
    </row>
    <row r="35" spans="2:7" ht="34.9" customHeight="1">
      <c r="B35" s="181"/>
      <c r="C35" s="181"/>
      <c r="D35" s="181"/>
      <c r="E35" s="181"/>
      <c r="F35" s="181"/>
      <c r="G35" s="182"/>
    </row>
    <row r="36" spans="2:7" ht="34.9" customHeight="1">
      <c r="B36" s="181"/>
      <c r="C36" s="181"/>
      <c r="D36" s="181"/>
      <c r="E36" s="181"/>
      <c r="F36" s="181"/>
      <c r="G36" s="182"/>
    </row>
    <row r="37" spans="2:7" ht="34.9" customHeight="1">
      <c r="B37" s="181"/>
      <c r="C37" s="181"/>
      <c r="D37" s="181"/>
      <c r="E37" s="181"/>
      <c r="F37" s="181"/>
      <c r="G37" s="182"/>
    </row>
    <row r="38" spans="2:7" ht="34.9" customHeight="1">
      <c r="B38" s="181"/>
      <c r="C38" s="181"/>
      <c r="D38" s="181"/>
      <c r="E38" s="181"/>
      <c r="F38" s="181"/>
      <c r="G38" s="182"/>
    </row>
    <row r="39" spans="2:7" ht="34.9" customHeight="1">
      <c r="B39" s="181"/>
      <c r="C39" s="181"/>
      <c r="D39" s="181"/>
      <c r="E39" s="181"/>
      <c r="F39" s="181"/>
      <c r="G39" s="182"/>
    </row>
    <row r="40" spans="2:7" ht="34.9" customHeight="1">
      <c r="B40" s="181"/>
      <c r="C40" s="181"/>
      <c r="D40" s="181"/>
      <c r="E40" s="181"/>
      <c r="F40" s="181"/>
      <c r="G40" s="182"/>
    </row>
    <row r="41" spans="2:7" ht="34.9" customHeight="1">
      <c r="B41" s="181"/>
      <c r="C41" s="181"/>
      <c r="D41" s="181"/>
      <c r="E41" s="181"/>
      <c r="F41" s="181"/>
      <c r="G41" s="182"/>
    </row>
    <row r="42" spans="2:7" ht="34.9" customHeight="1">
      <c r="B42" s="181"/>
      <c r="C42" s="181"/>
      <c r="D42" s="181"/>
      <c r="E42" s="181"/>
      <c r="F42" s="181"/>
      <c r="G42" s="182"/>
    </row>
    <row r="43" spans="2:7" ht="34.9" customHeight="1">
      <c r="B43" s="181"/>
      <c r="C43" s="181"/>
      <c r="D43" s="181"/>
      <c r="E43" s="181"/>
      <c r="F43" s="181"/>
      <c r="G43" s="182"/>
    </row>
    <row r="44" spans="2:7" ht="34.9" customHeight="1">
      <c r="B44" s="181"/>
      <c r="C44" s="181"/>
      <c r="D44" s="181"/>
      <c r="E44" s="181"/>
      <c r="F44" s="181"/>
      <c r="G44" s="182"/>
    </row>
    <row r="45" spans="2:7" ht="34.9" customHeight="1">
      <c r="B45" s="181"/>
      <c r="C45" s="181"/>
      <c r="D45" s="181"/>
      <c r="E45" s="181"/>
      <c r="F45" s="181"/>
      <c r="G45" s="182"/>
    </row>
    <row r="46" spans="2:7" ht="34.9" customHeight="1">
      <c r="B46" s="181"/>
      <c r="C46" s="181"/>
      <c r="D46" s="181"/>
      <c r="E46" s="181"/>
      <c r="F46" s="181"/>
      <c r="G46" s="182"/>
    </row>
    <row r="47" spans="2:7" ht="34.9" customHeight="1">
      <c r="B47" s="181"/>
      <c r="C47" s="181"/>
      <c r="D47" s="181"/>
      <c r="E47" s="181"/>
      <c r="F47" s="181"/>
      <c r="G47" s="182"/>
    </row>
    <row r="48" spans="2:7" ht="34.9" customHeight="1">
      <c r="B48" s="181"/>
      <c r="C48" s="181"/>
      <c r="D48" s="181"/>
      <c r="E48" s="181"/>
      <c r="F48" s="181"/>
      <c r="G48" s="182"/>
    </row>
    <row r="49" spans="2:7" ht="34.9" customHeight="1">
      <c r="B49" s="181"/>
      <c r="C49" s="181"/>
      <c r="D49" s="181"/>
      <c r="E49" s="181"/>
      <c r="F49" s="181"/>
      <c r="G49" s="182"/>
    </row>
    <row r="50" spans="2:7" ht="34.9" customHeight="1">
      <c r="B50" s="181"/>
      <c r="C50" s="181"/>
      <c r="D50" s="181"/>
      <c r="E50" s="181"/>
      <c r="F50" s="181"/>
      <c r="G50" s="182"/>
    </row>
  </sheetData>
  <sheetProtection algorithmName="SHA-512" hashValue="TNKPS5gbZCaERUuCOEOIrG0P0A4ETFHRSUtXDDWdz3UD4u6LPVEeC2tmAvlN4sXO56RgH8SpGurHnU6NJspi8A==" saltValue="samz6nLgvWNVwA4im8Sjwg==" spinCount="100000" sheet="1" selectLockedCells="1"/>
  <phoneticPr fontId="1"/>
  <dataValidations count="1">
    <dataValidation type="list" allowBlank="1" showInputMessage="1" showErrorMessage="1" sqref="G4:G50" xr:uid="{00000000-0002-0000-0900-000000000000}">
      <formula1>"実績有,新規（内諾済）,新規（今後調整）"</formula1>
    </dataValidation>
  </dataValidations>
  <hyperlinks>
    <hyperlink ref="I5" location="要望書!Y184" display="要望書に戻る" xr:uid="{00000000-0004-0000-0900-000000000000}"/>
  </hyperlinks>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1:M117"/>
  <sheetViews>
    <sheetView showGridLines="0" view="pageBreakPreview" zoomScaleNormal="100" zoomScaleSheetLayoutView="100" workbookViewId="0">
      <selection activeCell="B4" sqref="B4"/>
    </sheetView>
  </sheetViews>
  <sheetFormatPr defaultRowHeight="13.5"/>
  <cols>
    <col min="2" max="2" width="12" customWidth="1"/>
    <col min="3" max="3" width="24.125" customWidth="1"/>
    <col min="4" max="5" width="6.125" customWidth="1"/>
    <col min="6" max="6" width="17.375" customWidth="1"/>
    <col min="7" max="7" width="12.5" customWidth="1"/>
    <col min="8" max="8" width="17.25" customWidth="1"/>
    <col min="9" max="9" width="3.625" customWidth="1"/>
    <col min="10" max="10" width="23.375" customWidth="1"/>
    <col min="11" max="11" width="4.25" customWidth="1"/>
  </cols>
  <sheetData>
    <row r="1" spans="2:13">
      <c r="J1">
        <f>要望書!J11</f>
        <v>0</v>
      </c>
    </row>
    <row r="3" spans="2:13" ht="14.25" thickBot="1">
      <c r="B3" s="111" t="s">
        <v>9</v>
      </c>
      <c r="C3" s="111" t="s">
        <v>0</v>
      </c>
      <c r="D3" s="1475" t="s">
        <v>410</v>
      </c>
      <c r="E3" s="1476"/>
      <c r="F3" s="115" t="s">
        <v>260</v>
      </c>
      <c r="G3" s="216" t="s">
        <v>411</v>
      </c>
      <c r="H3" s="1470" t="s">
        <v>262</v>
      </c>
      <c r="I3" s="1471"/>
      <c r="J3" s="1471"/>
      <c r="K3" s="1472"/>
    </row>
    <row r="4" spans="2:13" ht="21.6" customHeight="1">
      <c r="B4" s="173"/>
      <c r="C4" s="173"/>
      <c r="D4" s="1473"/>
      <c r="E4" s="1474"/>
      <c r="F4" s="178"/>
      <c r="G4" s="178"/>
      <c r="H4" s="174"/>
      <c r="I4" s="175" t="s">
        <v>266</v>
      </c>
      <c r="J4" s="177"/>
      <c r="K4" s="176" t="s">
        <v>267</v>
      </c>
      <c r="L4" s="106" t="str">
        <f>IF(AND(NOT(C4=""),H4=""),"要確認","")</f>
        <v/>
      </c>
      <c r="M4" s="214" t="s">
        <v>280</v>
      </c>
    </row>
    <row r="5" spans="2:13" ht="21.6" customHeight="1">
      <c r="B5" s="173"/>
      <c r="C5" s="173"/>
      <c r="D5" s="1477"/>
      <c r="E5" s="1478"/>
      <c r="F5" s="179"/>
      <c r="G5" s="179"/>
      <c r="H5" s="174"/>
      <c r="I5" s="175" t="s">
        <v>266</v>
      </c>
      <c r="J5" s="177"/>
      <c r="K5" s="176" t="s">
        <v>267</v>
      </c>
      <c r="L5" s="106" t="str">
        <f t="shared" ref="L5:L50" si="0">IF(AND(NOT(C5=""),H5=""),"要確認","")</f>
        <v/>
      </c>
    </row>
    <row r="6" spans="2:13" ht="21.6" customHeight="1">
      <c r="B6" s="173"/>
      <c r="C6" s="173"/>
      <c r="D6" s="1477"/>
      <c r="E6" s="1478"/>
      <c r="F6" s="179"/>
      <c r="G6" s="179"/>
      <c r="H6" s="174"/>
      <c r="I6" s="175" t="s">
        <v>266</v>
      </c>
      <c r="J6" s="177"/>
      <c r="K6" s="176" t="s">
        <v>267</v>
      </c>
      <c r="L6" s="106" t="str">
        <f t="shared" si="0"/>
        <v/>
      </c>
    </row>
    <row r="7" spans="2:13" ht="21.6" customHeight="1">
      <c r="B7" s="173"/>
      <c r="C7" s="173"/>
      <c r="D7" s="1477"/>
      <c r="E7" s="1478"/>
      <c r="F7" s="179"/>
      <c r="G7" s="179"/>
      <c r="H7" s="174"/>
      <c r="I7" s="175" t="s">
        <v>266</v>
      </c>
      <c r="J7" s="177"/>
      <c r="K7" s="176" t="s">
        <v>267</v>
      </c>
      <c r="L7" s="106" t="str">
        <f t="shared" si="0"/>
        <v/>
      </c>
    </row>
    <row r="8" spans="2:13" ht="21.6" customHeight="1">
      <c r="B8" s="173"/>
      <c r="C8" s="173"/>
      <c r="D8" s="1477"/>
      <c r="E8" s="1478"/>
      <c r="F8" s="179"/>
      <c r="G8" s="179"/>
      <c r="H8" s="174"/>
      <c r="I8" s="175" t="s">
        <v>266</v>
      </c>
      <c r="J8" s="177"/>
      <c r="K8" s="176" t="s">
        <v>267</v>
      </c>
      <c r="L8" s="106" t="str">
        <f t="shared" si="0"/>
        <v/>
      </c>
    </row>
    <row r="9" spans="2:13" ht="21.6" customHeight="1">
      <c r="B9" s="173"/>
      <c r="C9" s="173"/>
      <c r="D9" s="1477"/>
      <c r="E9" s="1478"/>
      <c r="F9" s="179"/>
      <c r="G9" s="179"/>
      <c r="H9" s="174"/>
      <c r="I9" s="175" t="s">
        <v>266</v>
      </c>
      <c r="J9" s="177"/>
      <c r="K9" s="176" t="s">
        <v>267</v>
      </c>
      <c r="L9" s="106" t="str">
        <f t="shared" si="0"/>
        <v/>
      </c>
    </row>
    <row r="10" spans="2:13" ht="21.6" customHeight="1">
      <c r="B10" s="173"/>
      <c r="C10" s="173"/>
      <c r="D10" s="1477"/>
      <c r="E10" s="1478"/>
      <c r="F10" s="179"/>
      <c r="G10" s="179"/>
      <c r="H10" s="174"/>
      <c r="I10" s="175" t="s">
        <v>266</v>
      </c>
      <c r="J10" s="177"/>
      <c r="K10" s="176" t="s">
        <v>267</v>
      </c>
      <c r="L10" s="106" t="str">
        <f t="shared" si="0"/>
        <v/>
      </c>
    </row>
    <row r="11" spans="2:13" ht="21.6" customHeight="1">
      <c r="B11" s="173"/>
      <c r="C11" s="173"/>
      <c r="D11" s="1477"/>
      <c r="E11" s="1478"/>
      <c r="F11" s="179"/>
      <c r="G11" s="179"/>
      <c r="H11" s="174"/>
      <c r="I11" s="175" t="s">
        <v>266</v>
      </c>
      <c r="J11" s="177"/>
      <c r="K11" s="176" t="s">
        <v>267</v>
      </c>
      <c r="L11" s="106" t="str">
        <f t="shared" si="0"/>
        <v/>
      </c>
    </row>
    <row r="12" spans="2:13" ht="21.6" customHeight="1">
      <c r="B12" s="173"/>
      <c r="C12" s="173"/>
      <c r="D12" s="1477"/>
      <c r="E12" s="1478"/>
      <c r="F12" s="179"/>
      <c r="G12" s="179"/>
      <c r="H12" s="174"/>
      <c r="I12" s="175" t="s">
        <v>266</v>
      </c>
      <c r="J12" s="177"/>
      <c r="K12" s="176" t="s">
        <v>267</v>
      </c>
      <c r="L12" s="106" t="str">
        <f t="shared" si="0"/>
        <v/>
      </c>
    </row>
    <row r="13" spans="2:13" ht="21.6" customHeight="1">
      <c r="B13" s="173"/>
      <c r="C13" s="173"/>
      <c r="D13" s="1477"/>
      <c r="E13" s="1478"/>
      <c r="F13" s="179"/>
      <c r="G13" s="179"/>
      <c r="H13" s="174"/>
      <c r="I13" s="175" t="s">
        <v>266</v>
      </c>
      <c r="J13" s="177"/>
      <c r="K13" s="176" t="s">
        <v>267</v>
      </c>
      <c r="L13" s="106" t="str">
        <f t="shared" si="0"/>
        <v/>
      </c>
    </row>
    <row r="14" spans="2:13" ht="21.6" customHeight="1">
      <c r="B14" s="173"/>
      <c r="C14" s="173"/>
      <c r="D14" s="1477"/>
      <c r="E14" s="1478"/>
      <c r="F14" s="179"/>
      <c r="G14" s="179"/>
      <c r="H14" s="174"/>
      <c r="I14" s="175" t="s">
        <v>266</v>
      </c>
      <c r="J14" s="177"/>
      <c r="K14" s="176" t="s">
        <v>267</v>
      </c>
      <c r="L14" s="106" t="str">
        <f t="shared" si="0"/>
        <v/>
      </c>
    </row>
    <row r="15" spans="2:13" ht="21.6" customHeight="1">
      <c r="B15" s="173"/>
      <c r="C15" s="173"/>
      <c r="D15" s="1477"/>
      <c r="E15" s="1478"/>
      <c r="F15" s="179"/>
      <c r="G15" s="179"/>
      <c r="H15" s="174"/>
      <c r="I15" s="175" t="s">
        <v>266</v>
      </c>
      <c r="J15" s="177"/>
      <c r="K15" s="176" t="s">
        <v>267</v>
      </c>
      <c r="L15" s="106" t="str">
        <f t="shared" si="0"/>
        <v/>
      </c>
    </row>
    <row r="16" spans="2:13" ht="21.6" customHeight="1">
      <c r="B16" s="173"/>
      <c r="C16" s="173"/>
      <c r="D16" s="1477"/>
      <c r="E16" s="1478"/>
      <c r="F16" s="179"/>
      <c r="G16" s="179"/>
      <c r="H16" s="174"/>
      <c r="I16" s="175" t="s">
        <v>266</v>
      </c>
      <c r="J16" s="177"/>
      <c r="K16" s="176" t="s">
        <v>267</v>
      </c>
      <c r="L16" s="106" t="str">
        <f t="shared" si="0"/>
        <v/>
      </c>
    </row>
    <row r="17" spans="2:12" ht="21.6" customHeight="1">
      <c r="B17" s="173"/>
      <c r="C17" s="173"/>
      <c r="D17" s="1477"/>
      <c r="E17" s="1478"/>
      <c r="F17" s="179"/>
      <c r="G17" s="179"/>
      <c r="H17" s="174"/>
      <c r="I17" s="175" t="s">
        <v>266</v>
      </c>
      <c r="J17" s="177"/>
      <c r="K17" s="176" t="s">
        <v>267</v>
      </c>
      <c r="L17" s="106" t="str">
        <f t="shared" si="0"/>
        <v/>
      </c>
    </row>
    <row r="18" spans="2:12" ht="21.6" customHeight="1">
      <c r="B18" s="173"/>
      <c r="C18" s="173"/>
      <c r="D18" s="1477"/>
      <c r="E18" s="1478"/>
      <c r="F18" s="179"/>
      <c r="G18" s="179"/>
      <c r="H18" s="174"/>
      <c r="I18" s="175" t="s">
        <v>266</v>
      </c>
      <c r="J18" s="177"/>
      <c r="K18" s="176" t="s">
        <v>267</v>
      </c>
      <c r="L18" s="106" t="str">
        <f t="shared" si="0"/>
        <v/>
      </c>
    </row>
    <row r="19" spans="2:12" ht="21.6" customHeight="1">
      <c r="B19" s="173"/>
      <c r="C19" s="173"/>
      <c r="D19" s="1477"/>
      <c r="E19" s="1478"/>
      <c r="F19" s="179"/>
      <c r="G19" s="179"/>
      <c r="H19" s="174"/>
      <c r="I19" s="175" t="s">
        <v>266</v>
      </c>
      <c r="J19" s="177"/>
      <c r="K19" s="176" t="s">
        <v>267</v>
      </c>
      <c r="L19" s="106" t="str">
        <f t="shared" si="0"/>
        <v/>
      </c>
    </row>
    <row r="20" spans="2:12" ht="21.6" customHeight="1">
      <c r="B20" s="173"/>
      <c r="C20" s="173"/>
      <c r="D20" s="1477"/>
      <c r="E20" s="1478"/>
      <c r="F20" s="179"/>
      <c r="G20" s="179"/>
      <c r="H20" s="174"/>
      <c r="I20" s="175" t="s">
        <v>266</v>
      </c>
      <c r="J20" s="177"/>
      <c r="K20" s="176" t="s">
        <v>267</v>
      </c>
      <c r="L20" s="106" t="str">
        <f t="shared" si="0"/>
        <v/>
      </c>
    </row>
    <row r="21" spans="2:12" ht="21.6" customHeight="1">
      <c r="B21" s="173"/>
      <c r="C21" s="173"/>
      <c r="D21" s="1477"/>
      <c r="E21" s="1478"/>
      <c r="F21" s="179"/>
      <c r="G21" s="179"/>
      <c r="H21" s="174"/>
      <c r="I21" s="175" t="s">
        <v>266</v>
      </c>
      <c r="J21" s="177"/>
      <c r="K21" s="176" t="s">
        <v>267</v>
      </c>
      <c r="L21" s="106" t="str">
        <f t="shared" si="0"/>
        <v/>
      </c>
    </row>
    <row r="22" spans="2:12" ht="21.6" customHeight="1">
      <c r="B22" s="173"/>
      <c r="C22" s="173"/>
      <c r="D22" s="1477"/>
      <c r="E22" s="1478"/>
      <c r="F22" s="179"/>
      <c r="G22" s="179"/>
      <c r="H22" s="174"/>
      <c r="I22" s="175" t="s">
        <v>266</v>
      </c>
      <c r="J22" s="177"/>
      <c r="K22" s="176" t="s">
        <v>267</v>
      </c>
      <c r="L22" s="106" t="str">
        <f t="shared" si="0"/>
        <v/>
      </c>
    </row>
    <row r="23" spans="2:12" ht="21.6" customHeight="1">
      <c r="B23" s="173"/>
      <c r="C23" s="173"/>
      <c r="D23" s="1477"/>
      <c r="E23" s="1478"/>
      <c r="F23" s="179"/>
      <c r="G23" s="179"/>
      <c r="H23" s="174"/>
      <c r="I23" s="175" t="s">
        <v>266</v>
      </c>
      <c r="J23" s="177"/>
      <c r="K23" s="176" t="s">
        <v>267</v>
      </c>
      <c r="L23" s="106" t="str">
        <f t="shared" si="0"/>
        <v/>
      </c>
    </row>
    <row r="24" spans="2:12" ht="21.6" customHeight="1">
      <c r="B24" s="173"/>
      <c r="C24" s="173"/>
      <c r="D24" s="1477"/>
      <c r="E24" s="1478"/>
      <c r="F24" s="179"/>
      <c r="G24" s="179"/>
      <c r="H24" s="174"/>
      <c r="I24" s="175" t="s">
        <v>266</v>
      </c>
      <c r="J24" s="177"/>
      <c r="K24" s="176" t="s">
        <v>267</v>
      </c>
      <c r="L24" s="106" t="str">
        <f t="shared" si="0"/>
        <v/>
      </c>
    </row>
    <row r="25" spans="2:12" ht="21.6" customHeight="1">
      <c r="B25" s="173"/>
      <c r="C25" s="173"/>
      <c r="D25" s="1477"/>
      <c r="E25" s="1478"/>
      <c r="F25" s="179"/>
      <c r="G25" s="179"/>
      <c r="H25" s="174"/>
      <c r="I25" s="175" t="s">
        <v>266</v>
      </c>
      <c r="J25" s="177"/>
      <c r="K25" s="176" t="s">
        <v>267</v>
      </c>
      <c r="L25" s="106" t="str">
        <f t="shared" si="0"/>
        <v/>
      </c>
    </row>
    <row r="26" spans="2:12" ht="21.6" customHeight="1">
      <c r="B26" s="173"/>
      <c r="C26" s="173"/>
      <c r="D26" s="1477"/>
      <c r="E26" s="1478"/>
      <c r="F26" s="179"/>
      <c r="G26" s="179"/>
      <c r="H26" s="174"/>
      <c r="I26" s="175" t="s">
        <v>266</v>
      </c>
      <c r="J26" s="177"/>
      <c r="K26" s="176" t="s">
        <v>267</v>
      </c>
      <c r="L26" s="106" t="str">
        <f t="shared" si="0"/>
        <v/>
      </c>
    </row>
    <row r="27" spans="2:12" ht="21.6" customHeight="1">
      <c r="B27" s="173"/>
      <c r="C27" s="173"/>
      <c r="D27" s="1477"/>
      <c r="E27" s="1478"/>
      <c r="F27" s="179"/>
      <c r="G27" s="179"/>
      <c r="H27" s="174"/>
      <c r="I27" s="175" t="s">
        <v>266</v>
      </c>
      <c r="J27" s="177"/>
      <c r="K27" s="176" t="s">
        <v>267</v>
      </c>
      <c r="L27" s="106" t="str">
        <f t="shared" si="0"/>
        <v/>
      </c>
    </row>
    <row r="28" spans="2:12" ht="21.6" customHeight="1">
      <c r="B28" s="173"/>
      <c r="C28" s="173"/>
      <c r="D28" s="1477"/>
      <c r="E28" s="1478"/>
      <c r="F28" s="179"/>
      <c r="G28" s="179"/>
      <c r="H28" s="174"/>
      <c r="I28" s="175" t="s">
        <v>266</v>
      </c>
      <c r="J28" s="177"/>
      <c r="K28" s="176" t="s">
        <v>267</v>
      </c>
      <c r="L28" s="106" t="str">
        <f t="shared" si="0"/>
        <v/>
      </c>
    </row>
    <row r="29" spans="2:12" ht="21.6" customHeight="1">
      <c r="B29" s="173"/>
      <c r="C29" s="173"/>
      <c r="D29" s="1477"/>
      <c r="E29" s="1478"/>
      <c r="F29" s="179"/>
      <c r="G29" s="179"/>
      <c r="H29" s="174"/>
      <c r="I29" s="175" t="s">
        <v>266</v>
      </c>
      <c r="J29" s="177"/>
      <c r="K29" s="176" t="s">
        <v>267</v>
      </c>
      <c r="L29" s="106" t="str">
        <f t="shared" si="0"/>
        <v/>
      </c>
    </row>
    <row r="30" spans="2:12" ht="21.6" customHeight="1">
      <c r="B30" s="173"/>
      <c r="C30" s="173"/>
      <c r="D30" s="1477"/>
      <c r="E30" s="1478"/>
      <c r="F30" s="179"/>
      <c r="G30" s="179"/>
      <c r="H30" s="174"/>
      <c r="I30" s="175" t="s">
        <v>266</v>
      </c>
      <c r="J30" s="177"/>
      <c r="K30" s="176" t="s">
        <v>267</v>
      </c>
      <c r="L30" s="106" t="str">
        <f t="shared" si="0"/>
        <v/>
      </c>
    </row>
    <row r="31" spans="2:12" ht="21.6" customHeight="1">
      <c r="B31" s="173"/>
      <c r="C31" s="173"/>
      <c r="D31" s="1477"/>
      <c r="E31" s="1478"/>
      <c r="F31" s="179"/>
      <c r="G31" s="179"/>
      <c r="H31" s="174"/>
      <c r="I31" s="175" t="s">
        <v>266</v>
      </c>
      <c r="J31" s="177"/>
      <c r="K31" s="176" t="s">
        <v>267</v>
      </c>
      <c r="L31" s="106" t="str">
        <f t="shared" si="0"/>
        <v/>
      </c>
    </row>
    <row r="32" spans="2:12" ht="21.6" customHeight="1">
      <c r="B32" s="173"/>
      <c r="C32" s="173"/>
      <c r="D32" s="1477"/>
      <c r="E32" s="1478"/>
      <c r="F32" s="179"/>
      <c r="G32" s="179"/>
      <c r="H32" s="174"/>
      <c r="I32" s="175" t="s">
        <v>266</v>
      </c>
      <c r="J32" s="177"/>
      <c r="K32" s="176" t="s">
        <v>267</v>
      </c>
      <c r="L32" s="106" t="str">
        <f t="shared" si="0"/>
        <v/>
      </c>
    </row>
    <row r="33" spans="2:12" ht="21.6" customHeight="1">
      <c r="B33" s="173"/>
      <c r="C33" s="173"/>
      <c r="D33" s="1477"/>
      <c r="E33" s="1478"/>
      <c r="F33" s="179"/>
      <c r="G33" s="179"/>
      <c r="H33" s="174"/>
      <c r="I33" s="175" t="s">
        <v>266</v>
      </c>
      <c r="J33" s="177"/>
      <c r="K33" s="176" t="s">
        <v>267</v>
      </c>
      <c r="L33" s="106" t="str">
        <f t="shared" si="0"/>
        <v/>
      </c>
    </row>
    <row r="34" spans="2:12" ht="21.6" customHeight="1">
      <c r="B34" s="173"/>
      <c r="C34" s="173"/>
      <c r="D34" s="1477"/>
      <c r="E34" s="1478"/>
      <c r="F34" s="179"/>
      <c r="G34" s="179"/>
      <c r="H34" s="174"/>
      <c r="I34" s="175" t="s">
        <v>266</v>
      </c>
      <c r="J34" s="177"/>
      <c r="K34" s="176" t="s">
        <v>267</v>
      </c>
      <c r="L34" s="106" t="str">
        <f t="shared" si="0"/>
        <v/>
      </c>
    </row>
    <row r="35" spans="2:12" ht="21.6" customHeight="1">
      <c r="B35" s="173"/>
      <c r="C35" s="173"/>
      <c r="D35" s="1477"/>
      <c r="E35" s="1478"/>
      <c r="F35" s="179"/>
      <c r="G35" s="179"/>
      <c r="H35" s="174"/>
      <c r="I35" s="175" t="s">
        <v>266</v>
      </c>
      <c r="J35" s="177"/>
      <c r="K35" s="176" t="s">
        <v>267</v>
      </c>
      <c r="L35" s="106" t="str">
        <f t="shared" si="0"/>
        <v/>
      </c>
    </row>
    <row r="36" spans="2:12" ht="21.6" customHeight="1">
      <c r="B36" s="173"/>
      <c r="C36" s="173"/>
      <c r="D36" s="1477"/>
      <c r="E36" s="1478"/>
      <c r="F36" s="179"/>
      <c r="G36" s="179"/>
      <c r="H36" s="174"/>
      <c r="I36" s="175" t="s">
        <v>266</v>
      </c>
      <c r="J36" s="177"/>
      <c r="K36" s="176" t="s">
        <v>267</v>
      </c>
      <c r="L36" s="106" t="str">
        <f t="shared" si="0"/>
        <v/>
      </c>
    </row>
    <row r="37" spans="2:12" ht="21.6" customHeight="1">
      <c r="B37" s="173"/>
      <c r="C37" s="173"/>
      <c r="D37" s="1477"/>
      <c r="E37" s="1478"/>
      <c r="F37" s="179"/>
      <c r="G37" s="179"/>
      <c r="H37" s="174"/>
      <c r="I37" s="175" t="s">
        <v>266</v>
      </c>
      <c r="J37" s="177"/>
      <c r="K37" s="176" t="s">
        <v>267</v>
      </c>
      <c r="L37" s="106" t="str">
        <f t="shared" si="0"/>
        <v/>
      </c>
    </row>
    <row r="38" spans="2:12" ht="21.6" customHeight="1">
      <c r="B38" s="173"/>
      <c r="C38" s="173"/>
      <c r="D38" s="1477"/>
      <c r="E38" s="1478"/>
      <c r="F38" s="179"/>
      <c r="G38" s="179"/>
      <c r="H38" s="174"/>
      <c r="I38" s="175" t="s">
        <v>266</v>
      </c>
      <c r="J38" s="177"/>
      <c r="K38" s="176" t="s">
        <v>267</v>
      </c>
      <c r="L38" s="106" t="str">
        <f t="shared" si="0"/>
        <v/>
      </c>
    </row>
    <row r="39" spans="2:12" ht="21.6" customHeight="1">
      <c r="B39" s="173"/>
      <c r="C39" s="173"/>
      <c r="D39" s="1477"/>
      <c r="E39" s="1478"/>
      <c r="F39" s="179"/>
      <c r="G39" s="179"/>
      <c r="H39" s="174"/>
      <c r="I39" s="175" t="s">
        <v>266</v>
      </c>
      <c r="J39" s="177"/>
      <c r="K39" s="176" t="s">
        <v>267</v>
      </c>
      <c r="L39" s="106" t="str">
        <f t="shared" si="0"/>
        <v/>
      </c>
    </row>
    <row r="40" spans="2:12" ht="21.6" customHeight="1">
      <c r="B40" s="173"/>
      <c r="C40" s="173"/>
      <c r="D40" s="1477"/>
      <c r="E40" s="1478"/>
      <c r="F40" s="179"/>
      <c r="G40" s="179"/>
      <c r="H40" s="174"/>
      <c r="I40" s="175" t="s">
        <v>266</v>
      </c>
      <c r="J40" s="177"/>
      <c r="K40" s="176" t="s">
        <v>267</v>
      </c>
      <c r="L40" s="106" t="str">
        <f t="shared" si="0"/>
        <v/>
      </c>
    </row>
    <row r="41" spans="2:12" ht="21.6" customHeight="1">
      <c r="B41" s="173"/>
      <c r="C41" s="173"/>
      <c r="D41" s="1477"/>
      <c r="E41" s="1478"/>
      <c r="F41" s="179"/>
      <c r="G41" s="179"/>
      <c r="H41" s="174"/>
      <c r="I41" s="175" t="s">
        <v>266</v>
      </c>
      <c r="J41" s="177"/>
      <c r="K41" s="176" t="s">
        <v>267</v>
      </c>
      <c r="L41" s="106" t="str">
        <f t="shared" si="0"/>
        <v/>
      </c>
    </row>
    <row r="42" spans="2:12" ht="21.6" customHeight="1">
      <c r="B42" s="173"/>
      <c r="C42" s="173"/>
      <c r="D42" s="1477"/>
      <c r="E42" s="1478"/>
      <c r="F42" s="179"/>
      <c r="G42" s="179"/>
      <c r="H42" s="174"/>
      <c r="I42" s="175" t="s">
        <v>266</v>
      </c>
      <c r="J42" s="177"/>
      <c r="K42" s="176" t="s">
        <v>267</v>
      </c>
      <c r="L42" s="106" t="str">
        <f t="shared" si="0"/>
        <v/>
      </c>
    </row>
    <row r="43" spans="2:12" ht="21.6" customHeight="1">
      <c r="B43" s="173"/>
      <c r="C43" s="173"/>
      <c r="D43" s="1477"/>
      <c r="E43" s="1478"/>
      <c r="F43" s="179"/>
      <c r="G43" s="179"/>
      <c r="H43" s="174"/>
      <c r="I43" s="175" t="s">
        <v>266</v>
      </c>
      <c r="J43" s="177"/>
      <c r="K43" s="176" t="s">
        <v>267</v>
      </c>
      <c r="L43" s="106" t="str">
        <f t="shared" si="0"/>
        <v/>
      </c>
    </row>
    <row r="44" spans="2:12" ht="21.6" customHeight="1">
      <c r="B44" s="173"/>
      <c r="C44" s="173"/>
      <c r="D44" s="1477"/>
      <c r="E44" s="1478"/>
      <c r="F44" s="179"/>
      <c r="G44" s="179"/>
      <c r="H44" s="174"/>
      <c r="I44" s="175" t="s">
        <v>266</v>
      </c>
      <c r="J44" s="177"/>
      <c r="K44" s="176" t="s">
        <v>267</v>
      </c>
      <c r="L44" s="106" t="str">
        <f t="shared" si="0"/>
        <v/>
      </c>
    </row>
    <row r="45" spans="2:12" ht="21.6" customHeight="1">
      <c r="B45" s="173"/>
      <c r="C45" s="173"/>
      <c r="D45" s="1477"/>
      <c r="E45" s="1478"/>
      <c r="F45" s="179"/>
      <c r="G45" s="179"/>
      <c r="H45" s="174"/>
      <c r="I45" s="175" t="s">
        <v>266</v>
      </c>
      <c r="J45" s="177"/>
      <c r="K45" s="176" t="s">
        <v>267</v>
      </c>
      <c r="L45" s="106" t="str">
        <f t="shared" si="0"/>
        <v/>
      </c>
    </row>
    <row r="46" spans="2:12" ht="21.6" customHeight="1">
      <c r="B46" s="173"/>
      <c r="C46" s="173"/>
      <c r="D46" s="1477"/>
      <c r="E46" s="1478"/>
      <c r="F46" s="179"/>
      <c r="G46" s="179"/>
      <c r="H46" s="174"/>
      <c r="I46" s="175" t="s">
        <v>266</v>
      </c>
      <c r="J46" s="177"/>
      <c r="K46" s="176" t="s">
        <v>267</v>
      </c>
      <c r="L46" s="106" t="str">
        <f t="shared" si="0"/>
        <v/>
      </c>
    </row>
    <row r="47" spans="2:12" ht="21.6" customHeight="1">
      <c r="B47" s="173"/>
      <c r="C47" s="173"/>
      <c r="D47" s="1477"/>
      <c r="E47" s="1478"/>
      <c r="F47" s="179"/>
      <c r="G47" s="179"/>
      <c r="H47" s="174"/>
      <c r="I47" s="175" t="s">
        <v>266</v>
      </c>
      <c r="J47" s="177"/>
      <c r="K47" s="176" t="s">
        <v>267</v>
      </c>
      <c r="L47" s="106" t="str">
        <f t="shared" si="0"/>
        <v/>
      </c>
    </row>
    <row r="48" spans="2:12" ht="21.6" customHeight="1">
      <c r="B48" s="173"/>
      <c r="C48" s="173"/>
      <c r="D48" s="1477"/>
      <c r="E48" s="1478"/>
      <c r="F48" s="179"/>
      <c r="G48" s="179"/>
      <c r="H48" s="174"/>
      <c r="I48" s="175" t="s">
        <v>266</v>
      </c>
      <c r="J48" s="177"/>
      <c r="K48" s="176" t="s">
        <v>267</v>
      </c>
      <c r="L48" s="106" t="str">
        <f t="shared" si="0"/>
        <v/>
      </c>
    </row>
    <row r="49" spans="2:12" ht="21.6" customHeight="1">
      <c r="B49" s="173"/>
      <c r="C49" s="173"/>
      <c r="D49" s="1477"/>
      <c r="E49" s="1478"/>
      <c r="F49" s="179"/>
      <c r="G49" s="179"/>
      <c r="H49" s="174"/>
      <c r="I49" s="175" t="s">
        <v>266</v>
      </c>
      <c r="J49" s="177"/>
      <c r="K49" s="176" t="s">
        <v>267</v>
      </c>
      <c r="L49" s="106" t="str">
        <f t="shared" si="0"/>
        <v/>
      </c>
    </row>
    <row r="50" spans="2:12" ht="21.6" customHeight="1" thickBot="1">
      <c r="B50" s="173"/>
      <c r="C50" s="173"/>
      <c r="D50" s="1479"/>
      <c r="E50" s="1480"/>
      <c r="F50" s="180"/>
      <c r="G50" s="180"/>
      <c r="H50" s="174"/>
      <c r="I50" s="175" t="s">
        <v>266</v>
      </c>
      <c r="J50" s="177"/>
      <c r="K50" s="176" t="s">
        <v>267</v>
      </c>
      <c r="L50" s="106" t="str">
        <f t="shared" si="0"/>
        <v/>
      </c>
    </row>
    <row r="51" spans="2:12" ht="21.6" customHeight="1"/>
    <row r="52" spans="2:12" ht="21.6" customHeight="1"/>
    <row r="53" spans="2:12" ht="21.6" customHeight="1"/>
    <row r="54" spans="2:12" ht="21.6" customHeight="1"/>
    <row r="55" spans="2:12" ht="21.6" customHeight="1"/>
    <row r="56" spans="2:12" ht="21.6" customHeight="1"/>
    <row r="57" spans="2:12" ht="21.6" customHeight="1"/>
    <row r="58" spans="2:12" ht="21.6" customHeight="1"/>
    <row r="59" spans="2:12" ht="21.6" customHeight="1"/>
    <row r="60" spans="2:12" ht="21.6" customHeight="1"/>
    <row r="61" spans="2:12" ht="21.6" customHeight="1"/>
    <row r="62" spans="2:12" ht="21.6" customHeight="1"/>
    <row r="63" spans="2:12" ht="21.6" customHeight="1"/>
    <row r="64" spans="2:12"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row r="84" ht="21.6" customHeight="1"/>
    <row r="85" ht="21.6" customHeight="1"/>
    <row r="86" ht="21.6" customHeight="1"/>
    <row r="87" ht="21.6" customHeight="1"/>
    <row r="88" ht="21.6" customHeight="1"/>
    <row r="89" ht="21.6" customHeight="1"/>
    <row r="90" ht="21.6" customHeight="1"/>
    <row r="91" ht="21.6" customHeight="1"/>
    <row r="92" ht="21.6" customHeight="1"/>
    <row r="93" ht="21.6" customHeight="1"/>
    <row r="94" ht="21.6" customHeight="1"/>
    <row r="95" ht="21.6" customHeight="1"/>
    <row r="96" ht="21.6" customHeight="1"/>
    <row r="97" ht="21.6" customHeight="1"/>
    <row r="98" ht="21.6" customHeight="1"/>
    <row r="99" ht="21.6" customHeight="1"/>
    <row r="100" ht="21.6" customHeight="1"/>
    <row r="101" ht="21.6" customHeight="1"/>
    <row r="102" ht="21.6" customHeight="1"/>
    <row r="103" ht="21.6" customHeight="1"/>
    <row r="104" ht="21.6" customHeight="1"/>
    <row r="105" ht="21.6" customHeight="1"/>
    <row r="106" ht="21.6" customHeight="1"/>
    <row r="107" ht="21.6" customHeight="1"/>
    <row r="108" ht="21.6" customHeight="1"/>
    <row r="109" ht="21.6" customHeight="1"/>
    <row r="110" ht="21.6" customHeight="1"/>
    <row r="111" ht="21.6" customHeight="1"/>
    <row r="112" ht="21.6" customHeight="1"/>
    <row r="113" ht="21.6" customHeight="1"/>
    <row r="114" ht="21.6" customHeight="1"/>
    <row r="115" ht="21.6" customHeight="1"/>
    <row r="116" ht="21.6" customHeight="1"/>
    <row r="117" ht="21.6" customHeight="1"/>
  </sheetData>
  <sheetProtection algorithmName="SHA-512" hashValue="j6aQ87j1+cmn8yg4H5JHbmEKIZuqiL/EfCOARn0xIaGZcMumsQNhVNl5DCSXWjKH/Gyu2/k22iwk/MgL5qDUiA==" saltValue="8mp5FHwwzVjynzhwiOXU1A==" spinCount="100000" sheet="1" selectLockedCells="1"/>
  <dataConsolidate/>
  <mergeCells count="49">
    <mergeCell ref="D47:E47"/>
    <mergeCell ref="D48:E48"/>
    <mergeCell ref="D49:E49"/>
    <mergeCell ref="D50:E50"/>
    <mergeCell ref="D42:E42"/>
    <mergeCell ref="D43:E43"/>
    <mergeCell ref="D44:E44"/>
    <mergeCell ref="D45:E45"/>
    <mergeCell ref="D46:E46"/>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D16:E16"/>
    <mergeCell ref="D7:E7"/>
    <mergeCell ref="D8:E8"/>
    <mergeCell ref="D9:E9"/>
    <mergeCell ref="D10:E10"/>
    <mergeCell ref="D11:E11"/>
    <mergeCell ref="H3:K3"/>
    <mergeCell ref="D4:E4"/>
    <mergeCell ref="D3:E3"/>
    <mergeCell ref="D5:E5"/>
    <mergeCell ref="D6:E6"/>
  </mergeCells>
  <phoneticPr fontId="1"/>
  <dataValidations count="2">
    <dataValidation type="list" allowBlank="1" showInputMessage="1" showErrorMessage="1" sqref="F4:G50" xr:uid="{00000000-0002-0000-0A00-000000000000}">
      <formula1>"有,無"</formula1>
    </dataValidation>
    <dataValidation type="list" allowBlank="1" showInputMessage="1" showErrorMessage="1" sqref="D4:E50" xr:uid="{D44D35A9-A97E-49F2-A69D-14114495755A}">
      <formula1>"10代,20代,30代,40代,50代,60代,70代,80代,90代"</formula1>
    </dataValidation>
  </dataValidations>
  <hyperlinks>
    <hyperlink ref="M4" location="要望書!Y219" display="要望書に戻る" xr:uid="{00000000-0004-0000-0A00-000000000000}"/>
  </hyperlinks>
  <pageMargins left="0.7" right="0.7" top="0.75" bottom="0.75" header="0.3" footer="0.3"/>
  <pageSetup paperSize="9" scale="7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M37"/>
  <sheetViews>
    <sheetView view="pageBreakPreview" zoomScaleNormal="100" zoomScaleSheetLayoutView="100" workbookViewId="0">
      <selection activeCell="C4" sqref="C4"/>
    </sheetView>
  </sheetViews>
  <sheetFormatPr defaultRowHeight="13.5"/>
  <cols>
    <col min="2" max="2" width="27.5" customWidth="1"/>
    <col min="7" max="7" width="11.75" customWidth="1"/>
    <col min="9" max="9" width="17.25" customWidth="1"/>
    <col min="10" max="10" width="7.5" customWidth="1"/>
  </cols>
  <sheetData>
    <row r="1" spans="2:13" ht="13.5" customHeight="1"/>
    <row r="2" spans="2:13" ht="13.5" customHeight="1"/>
    <row r="3" spans="2:13" ht="23.25" customHeight="1" thickBot="1">
      <c r="I3" s="30">
        <f>要望書!J11</f>
        <v>0</v>
      </c>
    </row>
    <row r="4" spans="2:13" ht="28.15" customHeight="1" thickBot="1">
      <c r="B4" s="1470" t="s">
        <v>224</v>
      </c>
      <c r="C4" s="170"/>
      <c r="D4" s="108" t="s">
        <v>225</v>
      </c>
      <c r="E4" s="109" t="s">
        <v>251</v>
      </c>
      <c r="F4" s="170"/>
      <c r="G4" s="109" t="s">
        <v>228</v>
      </c>
      <c r="H4" s="170"/>
      <c r="I4" s="109" t="s">
        <v>252</v>
      </c>
      <c r="J4" s="170"/>
      <c r="K4" s="110" t="s">
        <v>246</v>
      </c>
      <c r="L4" s="101" t="str">
        <f>IF(AND(C4="〇",C5="〇"),"要確認","")</f>
        <v/>
      </c>
    </row>
    <row r="5" spans="2:13" ht="28.15" customHeight="1" thickBot="1">
      <c r="B5" s="1470"/>
      <c r="C5" s="170"/>
      <c r="D5" s="110" t="s">
        <v>226</v>
      </c>
      <c r="E5" s="1487"/>
      <c r="F5" s="1488"/>
      <c r="G5" s="1488"/>
      <c r="H5" s="170"/>
      <c r="I5" s="213" t="s">
        <v>409</v>
      </c>
      <c r="J5" s="1488"/>
      <c r="K5" s="1489"/>
      <c r="M5" s="215" t="s">
        <v>280</v>
      </c>
    </row>
    <row r="6" spans="2:13" ht="28.15" customHeight="1" thickBot="1">
      <c r="B6" s="1481" t="s">
        <v>253</v>
      </c>
      <c r="C6" s="1482"/>
      <c r="D6" s="1483"/>
      <c r="E6" s="1483"/>
      <c r="F6" s="1483"/>
      <c r="G6" s="1483"/>
      <c r="H6" s="1484"/>
      <c r="I6" s="1483"/>
      <c r="J6" s="1484"/>
      <c r="K6" s="1483"/>
    </row>
    <row r="7" spans="2:13" ht="28.15" customHeight="1" thickBot="1">
      <c r="B7" s="1481"/>
      <c r="C7" s="1485" t="s">
        <v>234</v>
      </c>
      <c r="D7" s="1485"/>
      <c r="E7" s="1485"/>
      <c r="F7" s="1485"/>
      <c r="G7" s="1486"/>
      <c r="H7" s="170"/>
      <c r="I7" s="109" t="s">
        <v>230</v>
      </c>
      <c r="J7" s="170"/>
      <c r="K7" s="110" t="s">
        <v>231</v>
      </c>
      <c r="L7" s="101" t="str">
        <f>IF(AND(H7="〇",J7="〇"),"要確認","")</f>
        <v/>
      </c>
    </row>
    <row r="8" spans="2:13" ht="28.15" customHeight="1">
      <c r="B8" s="116" t="s">
        <v>244</v>
      </c>
      <c r="C8" s="1483"/>
      <c r="D8" s="1483"/>
      <c r="E8" s="1483"/>
      <c r="F8" s="1483"/>
      <c r="G8" s="1483"/>
      <c r="H8" s="1482"/>
      <c r="I8" s="1483"/>
      <c r="J8" s="1482"/>
      <c r="K8" s="1483"/>
    </row>
    <row r="9" spans="2:13" ht="28.15" customHeight="1">
      <c r="B9" s="116" t="s">
        <v>232</v>
      </c>
      <c r="C9" s="171"/>
      <c r="D9" s="110" t="s">
        <v>69</v>
      </c>
      <c r="E9" s="171"/>
      <c r="F9" s="110" t="s">
        <v>13</v>
      </c>
      <c r="G9" s="116" t="s">
        <v>254</v>
      </c>
      <c r="H9" s="172"/>
      <c r="I9" s="110" t="s">
        <v>69</v>
      </c>
      <c r="J9" s="171"/>
      <c r="K9" s="110" t="s">
        <v>13</v>
      </c>
    </row>
    <row r="10" spans="2:13" ht="14.25" thickBot="1"/>
    <row r="11" spans="2:13" ht="28.15" customHeight="1" thickBot="1">
      <c r="B11" s="1470" t="s">
        <v>224</v>
      </c>
      <c r="C11" s="170"/>
      <c r="D11" s="108" t="s">
        <v>225</v>
      </c>
      <c r="E11" s="109" t="s">
        <v>227</v>
      </c>
      <c r="F11" s="170"/>
      <c r="G11" s="109" t="s">
        <v>228</v>
      </c>
      <c r="H11" s="170"/>
      <c r="I11" s="109" t="s">
        <v>252</v>
      </c>
      <c r="J11" s="170"/>
      <c r="K11" s="110" t="s">
        <v>246</v>
      </c>
      <c r="L11" s="101" t="str">
        <f>IF(AND(C11="〇",C12="〇"),"要確認","")</f>
        <v/>
      </c>
    </row>
    <row r="12" spans="2:13" ht="28.15" customHeight="1" thickBot="1">
      <c r="B12" s="1470"/>
      <c r="C12" s="170"/>
      <c r="D12" s="110" t="s">
        <v>226</v>
      </c>
      <c r="E12" s="1487"/>
      <c r="F12" s="1488"/>
      <c r="G12" s="1488"/>
      <c r="H12" s="170"/>
      <c r="I12" s="213" t="s">
        <v>409</v>
      </c>
      <c r="J12" s="1488"/>
      <c r="K12" s="1489"/>
    </row>
    <row r="13" spans="2:13" ht="28.15" customHeight="1" thickBot="1">
      <c r="B13" s="1481" t="s">
        <v>253</v>
      </c>
      <c r="C13" s="1482"/>
      <c r="D13" s="1483"/>
      <c r="E13" s="1483"/>
      <c r="F13" s="1483"/>
      <c r="G13" s="1483"/>
      <c r="H13" s="1484"/>
      <c r="I13" s="1483"/>
      <c r="J13" s="1484"/>
      <c r="K13" s="1483"/>
    </row>
    <row r="14" spans="2:13" ht="28.15" customHeight="1" thickBot="1">
      <c r="B14" s="1481"/>
      <c r="C14" s="1485" t="s">
        <v>234</v>
      </c>
      <c r="D14" s="1485"/>
      <c r="E14" s="1485"/>
      <c r="F14" s="1485"/>
      <c r="G14" s="1486"/>
      <c r="H14" s="170"/>
      <c r="I14" s="109" t="s">
        <v>230</v>
      </c>
      <c r="J14" s="170"/>
      <c r="K14" s="110" t="s">
        <v>231</v>
      </c>
      <c r="L14" s="101" t="str">
        <f>IF(AND(H14="〇",J14="〇"),"要確認","")</f>
        <v/>
      </c>
    </row>
    <row r="15" spans="2:13" ht="28.15" customHeight="1">
      <c r="B15" s="116" t="s">
        <v>244</v>
      </c>
      <c r="C15" s="1483"/>
      <c r="D15" s="1483"/>
      <c r="E15" s="1483"/>
      <c r="F15" s="1483"/>
      <c r="G15" s="1483"/>
      <c r="H15" s="1482"/>
      <c r="I15" s="1483"/>
      <c r="J15" s="1482"/>
      <c r="K15" s="1483"/>
    </row>
    <row r="16" spans="2:13" ht="28.15" customHeight="1">
      <c r="B16" s="116" t="s">
        <v>232</v>
      </c>
      <c r="C16" s="171"/>
      <c r="D16" s="110" t="s">
        <v>69</v>
      </c>
      <c r="E16" s="171"/>
      <c r="F16" s="110" t="s">
        <v>13</v>
      </c>
      <c r="G16" s="116" t="s">
        <v>233</v>
      </c>
      <c r="H16" s="172"/>
      <c r="I16" s="110" t="s">
        <v>69</v>
      </c>
      <c r="J16" s="171"/>
      <c r="K16" s="110" t="s">
        <v>13</v>
      </c>
    </row>
    <row r="17" spans="2:12" ht="14.25" thickBot="1"/>
    <row r="18" spans="2:12" ht="28.15" customHeight="1" thickBot="1">
      <c r="B18" s="1470" t="s">
        <v>224</v>
      </c>
      <c r="C18" s="170"/>
      <c r="D18" s="108" t="s">
        <v>225</v>
      </c>
      <c r="E18" s="109" t="s">
        <v>227</v>
      </c>
      <c r="F18" s="170"/>
      <c r="G18" s="109" t="s">
        <v>228</v>
      </c>
      <c r="H18" s="170"/>
      <c r="I18" s="109" t="s">
        <v>252</v>
      </c>
      <c r="J18" s="170"/>
      <c r="K18" s="110" t="s">
        <v>246</v>
      </c>
      <c r="L18" s="101" t="str">
        <f>IF(AND(C18="〇",C19="〇"),"要確認","")</f>
        <v/>
      </c>
    </row>
    <row r="19" spans="2:12" ht="28.15" customHeight="1" thickBot="1">
      <c r="B19" s="1470"/>
      <c r="C19" s="170"/>
      <c r="D19" s="110" t="s">
        <v>226</v>
      </c>
      <c r="E19" s="1487"/>
      <c r="F19" s="1488"/>
      <c r="G19" s="1488"/>
      <c r="H19" s="170"/>
      <c r="I19" s="213" t="s">
        <v>409</v>
      </c>
      <c r="J19" s="1488"/>
      <c r="K19" s="1489"/>
    </row>
    <row r="20" spans="2:12" ht="28.15" customHeight="1" thickBot="1">
      <c r="B20" s="1481" t="s">
        <v>253</v>
      </c>
      <c r="C20" s="1482"/>
      <c r="D20" s="1483"/>
      <c r="E20" s="1483"/>
      <c r="F20" s="1483"/>
      <c r="G20" s="1483"/>
      <c r="H20" s="1484"/>
      <c r="I20" s="1483"/>
      <c r="J20" s="1484"/>
      <c r="K20" s="1483"/>
    </row>
    <row r="21" spans="2:12" ht="28.15" customHeight="1" thickBot="1">
      <c r="B21" s="1481"/>
      <c r="C21" s="1485" t="s">
        <v>234</v>
      </c>
      <c r="D21" s="1485"/>
      <c r="E21" s="1485"/>
      <c r="F21" s="1485"/>
      <c r="G21" s="1486"/>
      <c r="H21" s="170"/>
      <c r="I21" s="109" t="s">
        <v>230</v>
      </c>
      <c r="J21" s="170"/>
      <c r="K21" s="110" t="s">
        <v>231</v>
      </c>
      <c r="L21" s="101" t="str">
        <f>IF(AND(H21="〇",J21="〇"),"要確認","")</f>
        <v/>
      </c>
    </row>
    <row r="22" spans="2:12" ht="28.15" customHeight="1">
      <c r="B22" s="116" t="s">
        <v>244</v>
      </c>
      <c r="C22" s="1483"/>
      <c r="D22" s="1483"/>
      <c r="E22" s="1483"/>
      <c r="F22" s="1483"/>
      <c r="G22" s="1483"/>
      <c r="H22" s="1482"/>
      <c r="I22" s="1483"/>
      <c r="J22" s="1482"/>
      <c r="K22" s="1483"/>
    </row>
    <row r="23" spans="2:12" ht="28.15" customHeight="1">
      <c r="B23" s="116" t="s">
        <v>232</v>
      </c>
      <c r="C23" s="171"/>
      <c r="D23" s="110" t="s">
        <v>69</v>
      </c>
      <c r="E23" s="171"/>
      <c r="F23" s="110" t="s">
        <v>13</v>
      </c>
      <c r="G23" s="116" t="s">
        <v>233</v>
      </c>
      <c r="H23" s="172"/>
      <c r="I23" s="110" t="s">
        <v>69</v>
      </c>
      <c r="J23" s="171"/>
      <c r="K23" s="110" t="s">
        <v>13</v>
      </c>
    </row>
    <row r="24" spans="2:12" ht="14.25" thickBot="1"/>
    <row r="25" spans="2:12" ht="28.15" customHeight="1" thickBot="1">
      <c r="B25" s="1470" t="s">
        <v>224</v>
      </c>
      <c r="C25" s="170"/>
      <c r="D25" s="108" t="s">
        <v>225</v>
      </c>
      <c r="E25" s="109" t="s">
        <v>227</v>
      </c>
      <c r="F25" s="170"/>
      <c r="G25" s="109" t="s">
        <v>228</v>
      </c>
      <c r="H25" s="170"/>
      <c r="I25" s="109" t="s">
        <v>252</v>
      </c>
      <c r="J25" s="170"/>
      <c r="K25" s="110" t="s">
        <v>246</v>
      </c>
      <c r="L25" s="101" t="str">
        <f>IF(AND(C25="〇",C26="〇"),"要確認","")</f>
        <v/>
      </c>
    </row>
    <row r="26" spans="2:12" ht="28.15" customHeight="1" thickBot="1">
      <c r="B26" s="1470"/>
      <c r="C26" s="170"/>
      <c r="D26" s="110" t="s">
        <v>226</v>
      </c>
      <c r="E26" s="1487"/>
      <c r="F26" s="1488"/>
      <c r="G26" s="1488"/>
      <c r="H26" s="170"/>
      <c r="I26" s="213" t="s">
        <v>409</v>
      </c>
      <c r="J26" s="1488"/>
      <c r="K26" s="1489"/>
    </row>
    <row r="27" spans="2:12" ht="28.15" customHeight="1" thickBot="1">
      <c r="B27" s="1481" t="s">
        <v>253</v>
      </c>
      <c r="C27" s="1482"/>
      <c r="D27" s="1483"/>
      <c r="E27" s="1483"/>
      <c r="F27" s="1483"/>
      <c r="G27" s="1483"/>
      <c r="H27" s="1484"/>
      <c r="I27" s="1483"/>
      <c r="J27" s="1484"/>
      <c r="K27" s="1483"/>
    </row>
    <row r="28" spans="2:12" ht="28.15" customHeight="1" thickBot="1">
      <c r="B28" s="1481"/>
      <c r="C28" s="1485" t="s">
        <v>234</v>
      </c>
      <c r="D28" s="1485"/>
      <c r="E28" s="1485"/>
      <c r="F28" s="1485"/>
      <c r="G28" s="1486"/>
      <c r="H28" s="170"/>
      <c r="I28" s="109" t="s">
        <v>230</v>
      </c>
      <c r="J28" s="170"/>
      <c r="K28" s="110" t="s">
        <v>231</v>
      </c>
      <c r="L28" s="101" t="str">
        <f>IF(AND(H28="〇",J28="〇"),"要確認","")</f>
        <v/>
      </c>
    </row>
    <row r="29" spans="2:12" ht="28.15" customHeight="1">
      <c r="B29" s="116" t="s">
        <v>244</v>
      </c>
      <c r="C29" s="1483"/>
      <c r="D29" s="1483"/>
      <c r="E29" s="1483"/>
      <c r="F29" s="1483"/>
      <c r="G29" s="1483"/>
      <c r="H29" s="1482"/>
      <c r="I29" s="1483"/>
      <c r="J29" s="1482"/>
      <c r="K29" s="1483"/>
    </row>
    <row r="30" spans="2:12" ht="28.15" customHeight="1">
      <c r="B30" s="116" t="s">
        <v>232</v>
      </c>
      <c r="C30" s="171"/>
      <c r="D30" s="110" t="s">
        <v>69</v>
      </c>
      <c r="E30" s="171"/>
      <c r="F30" s="110" t="s">
        <v>13</v>
      </c>
      <c r="G30" s="116" t="s">
        <v>233</v>
      </c>
      <c r="H30" s="172"/>
      <c r="I30" s="110" t="s">
        <v>69</v>
      </c>
      <c r="J30" s="171"/>
      <c r="K30" s="110" t="s">
        <v>13</v>
      </c>
    </row>
    <row r="31" spans="2:12" ht="14.25" thickBot="1"/>
    <row r="32" spans="2:12" ht="28.15" customHeight="1" thickBot="1">
      <c r="B32" s="1470" t="s">
        <v>224</v>
      </c>
      <c r="C32" s="170"/>
      <c r="D32" s="108" t="s">
        <v>225</v>
      </c>
      <c r="E32" s="109" t="s">
        <v>227</v>
      </c>
      <c r="F32" s="170"/>
      <c r="G32" s="109" t="s">
        <v>228</v>
      </c>
      <c r="H32" s="170"/>
      <c r="I32" s="109" t="s">
        <v>252</v>
      </c>
      <c r="J32" s="170"/>
      <c r="K32" s="110" t="s">
        <v>246</v>
      </c>
      <c r="L32" s="101" t="str">
        <f>IF(AND(C32="〇",C33="〇"),"要確認","")</f>
        <v/>
      </c>
    </row>
    <row r="33" spans="2:12" ht="28.15" customHeight="1" thickBot="1">
      <c r="B33" s="1470"/>
      <c r="C33" s="170"/>
      <c r="D33" s="110" t="s">
        <v>226</v>
      </c>
      <c r="E33" s="1487"/>
      <c r="F33" s="1488"/>
      <c r="G33" s="1488"/>
      <c r="H33" s="170"/>
      <c r="I33" s="213" t="s">
        <v>409</v>
      </c>
      <c r="J33" s="1488"/>
      <c r="K33" s="1489"/>
    </row>
    <row r="34" spans="2:12" ht="28.15" customHeight="1" thickBot="1">
      <c r="B34" s="1481" t="s">
        <v>253</v>
      </c>
      <c r="C34" s="1482"/>
      <c r="D34" s="1483"/>
      <c r="E34" s="1483"/>
      <c r="F34" s="1483"/>
      <c r="G34" s="1483"/>
      <c r="H34" s="1484"/>
      <c r="I34" s="1483"/>
      <c r="J34" s="1484"/>
      <c r="K34" s="1483"/>
    </row>
    <row r="35" spans="2:12" ht="28.15" customHeight="1" thickBot="1">
      <c r="B35" s="1481"/>
      <c r="C35" s="1485" t="s">
        <v>234</v>
      </c>
      <c r="D35" s="1485"/>
      <c r="E35" s="1485"/>
      <c r="F35" s="1485"/>
      <c r="G35" s="1486"/>
      <c r="H35" s="170"/>
      <c r="I35" s="109" t="s">
        <v>230</v>
      </c>
      <c r="J35" s="170"/>
      <c r="K35" s="110" t="s">
        <v>231</v>
      </c>
      <c r="L35" s="101" t="str">
        <f>IF(AND(H35="〇",J35="〇"),"要確認","")</f>
        <v/>
      </c>
    </row>
    <row r="36" spans="2:12" ht="28.15" customHeight="1">
      <c r="B36" s="116" t="s">
        <v>244</v>
      </c>
      <c r="C36" s="1483"/>
      <c r="D36" s="1483"/>
      <c r="E36" s="1483"/>
      <c r="F36" s="1483"/>
      <c r="G36" s="1483"/>
      <c r="H36" s="1482"/>
      <c r="I36" s="1483"/>
      <c r="J36" s="1482"/>
      <c r="K36" s="1483"/>
    </row>
    <row r="37" spans="2:12" ht="28.15" customHeight="1">
      <c r="B37" s="116" t="s">
        <v>232</v>
      </c>
      <c r="C37" s="171"/>
      <c r="D37" s="110" t="s">
        <v>69</v>
      </c>
      <c r="E37" s="171"/>
      <c r="F37" s="110" t="s">
        <v>13</v>
      </c>
      <c r="G37" s="116" t="s">
        <v>233</v>
      </c>
      <c r="H37" s="172"/>
      <c r="I37" s="110" t="s">
        <v>69</v>
      </c>
      <c r="J37" s="171"/>
      <c r="K37" s="110" t="s">
        <v>13</v>
      </c>
    </row>
  </sheetData>
  <sheetProtection algorithmName="SHA-512" hashValue="1hPxC2twrhy9XvcIlQ8gphMa/oLbk8zpxoh6bvIK8yRmomkMfFPophjpeFb9AiU2SZRgjcXPfQx/34gPQJQrdQ==" saltValue="rftafEeoR6UxBg3vpf9RrQ==" spinCount="100000" sheet="1" selectLockedCells="1"/>
  <mergeCells count="35">
    <mergeCell ref="B27:B28"/>
    <mergeCell ref="C27:K27"/>
    <mergeCell ref="C28:G28"/>
    <mergeCell ref="E26:G26"/>
    <mergeCell ref="C36:K36"/>
    <mergeCell ref="C29:K29"/>
    <mergeCell ref="B32:B33"/>
    <mergeCell ref="B34:B35"/>
    <mergeCell ref="C34:K34"/>
    <mergeCell ref="C35:G35"/>
    <mergeCell ref="E33:G33"/>
    <mergeCell ref="J33:K33"/>
    <mergeCell ref="J26:K26"/>
    <mergeCell ref="C22:K22"/>
    <mergeCell ref="B25:B26"/>
    <mergeCell ref="B11:B12"/>
    <mergeCell ref="B13:B14"/>
    <mergeCell ref="C13:K13"/>
    <mergeCell ref="C14:G14"/>
    <mergeCell ref="E12:G12"/>
    <mergeCell ref="J12:K12"/>
    <mergeCell ref="C15:K15"/>
    <mergeCell ref="B18:B19"/>
    <mergeCell ref="B20:B21"/>
    <mergeCell ref="C20:K20"/>
    <mergeCell ref="C21:G21"/>
    <mergeCell ref="E19:G19"/>
    <mergeCell ref="J19:K19"/>
    <mergeCell ref="B4:B5"/>
    <mergeCell ref="B6:B7"/>
    <mergeCell ref="C6:K6"/>
    <mergeCell ref="C7:G7"/>
    <mergeCell ref="C8:K8"/>
    <mergeCell ref="E5:G5"/>
    <mergeCell ref="J5:K5"/>
  </mergeCells>
  <phoneticPr fontId="1"/>
  <dataValidations count="2">
    <dataValidation type="list" allowBlank="1" showInputMessage="1" showErrorMessage="1" sqref="C4:C5 F4 H4:H5 J4 H7 J7 C25:C26 F25 H25:H26 J25 H28 J28 C11:C12 F11 H11:H12 J11 H14 J14 C18:C19 F18 H18:H19 J18 H21 J21 C32:C33 F32 H32:H33 J32 H35 J35" xr:uid="{00000000-0002-0000-0800-000000000000}">
      <formula1>"〇"</formula1>
    </dataValidation>
    <dataValidation allowBlank="1" showErrorMessage="1" sqref="E9" xr:uid="{730E9980-D87A-4C84-BB2B-8B35276D4825}"/>
  </dataValidations>
  <hyperlinks>
    <hyperlink ref="M5" location="要望書!Y252" display="要望書に戻る" xr:uid="{00000000-0004-0000-0800-000000000000}"/>
  </hyperlinks>
  <pageMargins left="0.7" right="0.7" top="0.75" bottom="0.75" header="0.3" footer="0.3"/>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チェックリスト </vt:lpstr>
      <vt:lpstr>要望書</vt:lpstr>
      <vt:lpstr>要望額調書(記載例)</vt:lpstr>
      <vt:lpstr>助成金要望額調書</vt:lpstr>
      <vt:lpstr>備品購入理由書</vt:lpstr>
      <vt:lpstr>アンケート</vt:lpstr>
      <vt:lpstr>別紙１</vt:lpstr>
      <vt:lpstr>別紙２</vt:lpstr>
      <vt:lpstr>別紙３</vt:lpstr>
      <vt:lpstr>アンケート!Print_Area</vt:lpstr>
      <vt:lpstr>助成金要望額調書!Print_Area</vt:lpstr>
      <vt:lpstr>備品購入理由書!Print_Area</vt:lpstr>
      <vt:lpstr>別紙１!Print_Area</vt:lpstr>
      <vt:lpstr>別紙２!Print_Area</vt:lpstr>
      <vt:lpstr>別紙３!Print_Area</vt:lpstr>
      <vt:lpstr>'要望額調書(記載例)'!Print_Area</vt:lpstr>
      <vt:lpstr>要望書!Print_Area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2022-01-13T03:54:49Z</dcterms:modified>
</cp:coreProperties>
</file>