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filterPrivacy="1" updateLinks="never" codeName="ThisWorkbook" defaultThemeVersion="124226"/>
  <xr:revisionPtr revIDLastSave="0" documentId="8_{359E7BA2-0FB9-4933-9874-F3EB73210692}" xr6:coauthVersionLast="36" xr6:coauthVersionMax="36" xr10:uidLastSave="{00000000-0000-0000-0000-000000000000}"/>
  <workbookProtection workbookAlgorithmName="SHA-512" workbookHashValue="GfX7SRjMinlxj+WqFi/xkfygzQXsMWc/CujSUOnKBiF3QDK0C5WdO6cOutPzgca3pN7rgXvVJelObVg+dXLftw==" workbookSaltValue="0zjmCZeSLHOHqFrR0Fqudw==" workbookSpinCount="100000" lockStructure="1"/>
  <bookViews>
    <workbookView xWindow="0" yWindow="0" windowWidth="20490" windowHeight="7455" tabRatio="622" xr2:uid="{00000000-000D-0000-FFFF-FFFF00000000}"/>
  </bookViews>
  <sheets>
    <sheet name="要望書（令和６年度）" sheetId="1" r:id="rId1"/>
    <sheet name="インプットシート" sheetId="3" r:id="rId2"/>
    <sheet name="（別紙1）他の助成・補助・委託への応募状況" sheetId="7" r:id="rId3"/>
    <sheet name="（別紙2）役員名簿" sheetId="8" r:id="rId4"/>
    <sheet name="リスト" sheetId="2" state="hidden" r:id="rId5"/>
    <sheet name="触れないでください。" sheetId="4" state="hidden" r:id="rId6"/>
    <sheet name="プルダウンリスト" sheetId="6" state="hidden" r:id="rId7"/>
  </sheets>
  <externalReferences>
    <externalReference r:id="rId8"/>
    <externalReference r:id="rId9"/>
  </externalReferences>
  <definedNames>
    <definedName name="_xlnm.Print_Area" localSheetId="2">'（別紙1）他の助成・補助・委託への応募状況'!$B$1:$AV$26</definedName>
    <definedName name="_xlnm.Print_Area" localSheetId="3">'（別紙2）役員名簿'!$A$1:$K$39</definedName>
    <definedName name="_xlnm.Print_Area" localSheetId="1">インプットシート!$D$2:$U$116</definedName>
    <definedName name="_xlnm.Print_Area" localSheetId="0">'要望書（令和６年度）'!$A$1:$L$226</definedName>
    <definedName name="_xlnm.Print_Titles" localSheetId="1">インプットシート!$3:$3</definedName>
    <definedName name="Z_CECEFE1F_3D0E_49C9_8137_7E8FB2FD8FE8_.wvu.Cols" localSheetId="3" hidden="1">'（別紙2）役員名簿'!$L:$L</definedName>
    <definedName name="Z_CECEFE1F_3D0E_49C9_8137_7E8FB2FD8FE8_.wvu.PrintArea" localSheetId="3" hidden="1">'（別紙2）役員名簿'!$A$2:$K$38</definedName>
    <definedName name="月" localSheetId="3">[1]空き店舗・民家等のリフォーム!$A$596:$A$608</definedName>
    <definedName name="月" localSheetId="0">[1]空き店舗・民家等のリフォーム!$A$596:$A$608</definedName>
    <definedName name="県２" localSheetId="3">[1]空き店舗・民家等のリフォーム!$A$651:$A$698</definedName>
    <definedName name="県２" localSheetId="0">[1]空き店舗・民家等のリフォーム!$A$651:$A$698</definedName>
    <definedName name="国" localSheetId="3">[1]空き店舗・民家等のリフォーム!$A$880:$A$1000</definedName>
    <definedName name="国" localSheetId="0">[1]空き店舗・民家等のリフォーム!$A$880:$A$1000</definedName>
    <definedName name="日" localSheetId="3">[1]空き店舗・民家等のリフォーム!$A$612:$A$646</definedName>
    <definedName name="日" localSheetId="0">[1]空き店舗・民家等のリフォーム!$A$612:$A$646</definedName>
    <definedName name="法人格">リスト!$A$12:$A$23</definedName>
    <definedName name="法人核">リスト!$A$12:$A$23</definedName>
  </definedNames>
  <calcPr calcId="191029"/>
</workbook>
</file>

<file path=xl/calcChain.xml><?xml version="1.0" encoding="utf-8"?>
<calcChain xmlns="http://schemas.openxmlformats.org/spreadsheetml/2006/main">
  <c r="I4" i="8" l="1"/>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AD4" i="4" l="1"/>
  <c r="AD5" i="4"/>
  <c r="AD6" i="4"/>
  <c r="AD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3" i="4"/>
  <c r="B43" i="3"/>
  <c r="T109" i="3" l="1"/>
  <c r="P109" i="3"/>
  <c r="J109" i="3"/>
  <c r="X109" i="3" s="1"/>
  <c r="B109" i="3"/>
  <c r="C109" i="3" s="1"/>
  <c r="T108" i="3"/>
  <c r="P108" i="3"/>
  <c r="J108" i="3"/>
  <c r="B108" i="3"/>
  <c r="C108" i="3" s="1"/>
  <c r="T107" i="3"/>
  <c r="P107" i="3"/>
  <c r="J107" i="3"/>
  <c r="B107" i="3"/>
  <c r="C107" i="3" s="1"/>
  <c r="T106" i="3"/>
  <c r="P106" i="3"/>
  <c r="J106" i="3"/>
  <c r="B106" i="3"/>
  <c r="C106" i="3" s="1"/>
  <c r="T114" i="3"/>
  <c r="P114" i="3"/>
  <c r="J114" i="3"/>
  <c r="X114" i="3" s="1"/>
  <c r="B114" i="3"/>
  <c r="C114" i="3" s="1"/>
  <c r="T113" i="3"/>
  <c r="P113" i="3"/>
  <c r="J113" i="3"/>
  <c r="B113" i="3"/>
  <c r="C113" i="3" s="1"/>
  <c r="T112" i="3"/>
  <c r="P112" i="3"/>
  <c r="J112" i="3"/>
  <c r="B112" i="3"/>
  <c r="C112" i="3" s="1"/>
  <c r="T111" i="3"/>
  <c r="P111" i="3"/>
  <c r="J111" i="3"/>
  <c r="B111" i="3"/>
  <c r="C111" i="3" s="1"/>
  <c r="T110" i="3"/>
  <c r="P110" i="3"/>
  <c r="J110" i="3"/>
  <c r="X110" i="3" s="1"/>
  <c r="B110" i="3"/>
  <c r="C110" i="3" s="1"/>
  <c r="T105" i="3"/>
  <c r="P105" i="3"/>
  <c r="J105" i="3"/>
  <c r="B105" i="3"/>
  <c r="C105" i="3" s="1"/>
  <c r="T104" i="3"/>
  <c r="P104" i="3"/>
  <c r="J104" i="3"/>
  <c r="B104" i="3"/>
  <c r="C104" i="3" s="1"/>
  <c r="T103" i="3"/>
  <c r="P103" i="3"/>
  <c r="J103" i="3"/>
  <c r="B103" i="3"/>
  <c r="C103" i="3" s="1"/>
  <c r="T102" i="3"/>
  <c r="P102" i="3"/>
  <c r="J102" i="3"/>
  <c r="B102" i="3"/>
  <c r="C102" i="3" s="1"/>
  <c r="T101" i="3"/>
  <c r="P101" i="3"/>
  <c r="J101" i="3"/>
  <c r="B101" i="3"/>
  <c r="C101" i="3" s="1"/>
  <c r="T100" i="3"/>
  <c r="P100" i="3"/>
  <c r="J100" i="3"/>
  <c r="B100" i="3"/>
  <c r="C100" i="3" s="1"/>
  <c r="X99" i="3"/>
  <c r="T99" i="3"/>
  <c r="P99" i="3"/>
  <c r="J99" i="3"/>
  <c r="B99" i="3"/>
  <c r="C99" i="3" s="1"/>
  <c r="T98" i="3"/>
  <c r="P98" i="3"/>
  <c r="J98" i="3"/>
  <c r="B98" i="3"/>
  <c r="C98" i="3" s="1"/>
  <c r="T97" i="3"/>
  <c r="P97" i="3"/>
  <c r="J97" i="3"/>
  <c r="B97" i="3"/>
  <c r="C97" i="3" s="1"/>
  <c r="T96" i="3"/>
  <c r="P96" i="3"/>
  <c r="J96" i="3"/>
  <c r="B96" i="3"/>
  <c r="C96" i="3" s="1"/>
  <c r="X97" i="3" l="1"/>
  <c r="X100" i="3"/>
  <c r="X104" i="3"/>
  <c r="X101" i="3"/>
  <c r="X98" i="3"/>
  <c r="X103" i="3"/>
  <c r="X111" i="3"/>
  <c r="X106" i="3"/>
  <c r="X105" i="3"/>
  <c r="X112" i="3"/>
  <c r="X107" i="3"/>
  <c r="X96" i="3"/>
  <c r="X102" i="3"/>
  <c r="X113" i="3"/>
  <c r="X108" i="3"/>
  <c r="I6" i="8"/>
  <c r="M115" i="1" l="1"/>
  <c r="K41" i="1" l="1"/>
  <c r="O83" i="1" l="1"/>
  <c r="J83" i="1" s="1"/>
  <c r="M137" i="1" l="1"/>
  <c r="M138" i="1"/>
  <c r="M139" i="1"/>
  <c r="M140" i="1"/>
  <c r="M141" i="1"/>
  <c r="M142" i="1"/>
  <c r="M136" i="1"/>
  <c r="G131" i="1" l="1"/>
  <c r="K131" i="1"/>
  <c r="K128" i="1"/>
  <c r="G128" i="1"/>
  <c r="K126" i="1" l="1"/>
  <c r="K123" i="1"/>
  <c r="K121" i="1"/>
  <c r="G126" i="1"/>
  <c r="G121" i="1"/>
  <c r="G123" i="1"/>
  <c r="G48" i="1" l="1"/>
  <c r="A178" i="1" l="1"/>
  <c r="A179" i="1"/>
  <c r="A180" i="1"/>
  <c r="A177" i="1"/>
  <c r="A170" i="1"/>
  <c r="A154" i="1"/>
  <c r="A155" i="1"/>
  <c r="A156" i="1"/>
  <c r="A157" i="1"/>
  <c r="A159" i="1"/>
  <c r="A160" i="1"/>
  <c r="A161" i="1"/>
  <c r="A162" i="1"/>
  <c r="A163" i="1"/>
  <c r="A164" i="1"/>
  <c r="A165" i="1"/>
  <c r="A153" i="1"/>
  <c r="A151" i="1"/>
  <c r="A150" i="1"/>
  <c r="F170" i="1" l="1"/>
  <c r="C148" i="4" l="1"/>
  <c r="T116" i="3"/>
  <c r="P116" i="3"/>
  <c r="J116" i="3"/>
  <c r="B116" i="3"/>
  <c r="C116" i="3" s="1"/>
  <c r="T115" i="3"/>
  <c r="P115" i="3"/>
  <c r="J115" i="3"/>
  <c r="B115" i="3"/>
  <c r="C115" i="3" s="1"/>
  <c r="T95" i="3"/>
  <c r="P95" i="3"/>
  <c r="J95" i="3"/>
  <c r="B95" i="3"/>
  <c r="C95" i="3" s="1"/>
  <c r="T94" i="3"/>
  <c r="P94" i="3"/>
  <c r="J94" i="3"/>
  <c r="X94" i="3" s="1"/>
  <c r="B94" i="3"/>
  <c r="C94" i="3" s="1"/>
  <c r="T93" i="3"/>
  <c r="P93" i="3"/>
  <c r="J93" i="3"/>
  <c r="B93" i="3"/>
  <c r="C93" i="3" s="1"/>
  <c r="T92" i="3"/>
  <c r="P92" i="3"/>
  <c r="J92" i="3"/>
  <c r="B92" i="3"/>
  <c r="C92" i="3" s="1"/>
  <c r="T91" i="3"/>
  <c r="P91" i="3"/>
  <c r="J91" i="3"/>
  <c r="B91" i="3"/>
  <c r="C91" i="3" s="1"/>
  <c r="T90" i="3"/>
  <c r="P90" i="3"/>
  <c r="J90" i="3"/>
  <c r="X90" i="3" s="1"/>
  <c r="B90" i="3"/>
  <c r="C90" i="3" s="1"/>
  <c r="T89" i="3"/>
  <c r="P89" i="3"/>
  <c r="J89" i="3"/>
  <c r="B89" i="3"/>
  <c r="C89" i="3" s="1"/>
  <c r="T88" i="3"/>
  <c r="P88" i="3"/>
  <c r="J88" i="3"/>
  <c r="B88" i="3"/>
  <c r="C88" i="3" s="1"/>
  <c r="T87" i="3"/>
  <c r="P87" i="3"/>
  <c r="J87" i="3"/>
  <c r="B87" i="3"/>
  <c r="C87" i="3" s="1"/>
  <c r="T86" i="3"/>
  <c r="P86" i="3"/>
  <c r="J86" i="3"/>
  <c r="X86" i="3" s="1"/>
  <c r="B86" i="3"/>
  <c r="C86" i="3" s="1"/>
  <c r="T85" i="3"/>
  <c r="P85" i="3"/>
  <c r="J85" i="3"/>
  <c r="B85" i="3"/>
  <c r="C85" i="3" s="1"/>
  <c r="T84" i="3"/>
  <c r="P84" i="3"/>
  <c r="J84" i="3"/>
  <c r="B84" i="3"/>
  <c r="C84" i="3" s="1"/>
  <c r="T83" i="3"/>
  <c r="P83" i="3"/>
  <c r="J83" i="3"/>
  <c r="B83" i="3"/>
  <c r="C83" i="3" s="1"/>
  <c r="T82" i="3"/>
  <c r="P82" i="3"/>
  <c r="J82" i="3"/>
  <c r="X82" i="3" s="1"/>
  <c r="B82" i="3"/>
  <c r="C82" i="3" s="1"/>
  <c r="T81" i="3"/>
  <c r="P81" i="3"/>
  <c r="J81" i="3"/>
  <c r="B81" i="3"/>
  <c r="C81" i="3" s="1"/>
  <c r="T80" i="3"/>
  <c r="P80" i="3"/>
  <c r="J80" i="3"/>
  <c r="B80" i="3"/>
  <c r="C80" i="3" s="1"/>
  <c r="T79" i="3"/>
  <c r="P79" i="3"/>
  <c r="J79" i="3"/>
  <c r="B79" i="3"/>
  <c r="C79" i="3" s="1"/>
  <c r="T78" i="3"/>
  <c r="P78" i="3"/>
  <c r="J78" i="3"/>
  <c r="X78" i="3" s="1"/>
  <c r="B78" i="3"/>
  <c r="C78" i="3" s="1"/>
  <c r="T77" i="3"/>
  <c r="P77" i="3"/>
  <c r="J77" i="3"/>
  <c r="B77" i="3"/>
  <c r="C77" i="3" s="1"/>
  <c r="T76" i="3"/>
  <c r="P76" i="3"/>
  <c r="J76" i="3"/>
  <c r="B76" i="3"/>
  <c r="C76" i="3" s="1"/>
  <c r="T75" i="3"/>
  <c r="P75" i="3"/>
  <c r="J75" i="3"/>
  <c r="B75" i="3"/>
  <c r="C75" i="3" s="1"/>
  <c r="T74" i="3"/>
  <c r="P74" i="3"/>
  <c r="J74" i="3"/>
  <c r="X74" i="3" s="1"/>
  <c r="B74" i="3"/>
  <c r="C74" i="3" s="1"/>
  <c r="T73" i="3"/>
  <c r="P73" i="3"/>
  <c r="J73" i="3"/>
  <c r="B73" i="3"/>
  <c r="C73" i="3" s="1"/>
  <c r="T72" i="3"/>
  <c r="P72" i="3"/>
  <c r="J72" i="3"/>
  <c r="B72" i="3"/>
  <c r="C72" i="3" s="1"/>
  <c r="T71" i="3"/>
  <c r="X71" i="3" s="1"/>
  <c r="P71" i="3"/>
  <c r="J71" i="3"/>
  <c r="B71" i="3"/>
  <c r="C71" i="3" s="1"/>
  <c r="T70" i="3"/>
  <c r="P70" i="3"/>
  <c r="J70" i="3"/>
  <c r="X70" i="3" s="1"/>
  <c r="B70" i="3"/>
  <c r="C70" i="3" s="1"/>
  <c r="T69" i="3"/>
  <c r="P69" i="3"/>
  <c r="J69" i="3"/>
  <c r="B69" i="3"/>
  <c r="C69" i="3" s="1"/>
  <c r="T68" i="3"/>
  <c r="P68" i="3"/>
  <c r="J68" i="3"/>
  <c r="B68" i="3"/>
  <c r="C68" i="3" s="1"/>
  <c r="T67" i="3"/>
  <c r="P67" i="3"/>
  <c r="J67" i="3"/>
  <c r="B67" i="3"/>
  <c r="C67" i="3" s="1"/>
  <c r="T66" i="3"/>
  <c r="P66" i="3"/>
  <c r="J66" i="3"/>
  <c r="X66" i="3" s="1"/>
  <c r="B66" i="3"/>
  <c r="C66" i="3" s="1"/>
  <c r="T65" i="3"/>
  <c r="P65" i="3"/>
  <c r="J65" i="3"/>
  <c r="B65" i="3"/>
  <c r="C65" i="3" s="1"/>
  <c r="T64" i="3"/>
  <c r="P64" i="3"/>
  <c r="J64" i="3"/>
  <c r="B64" i="3"/>
  <c r="C64" i="3" s="1"/>
  <c r="T63" i="3"/>
  <c r="P63" i="3"/>
  <c r="J63" i="3"/>
  <c r="B63" i="3"/>
  <c r="C63" i="3" s="1"/>
  <c r="T62" i="3"/>
  <c r="P62" i="3"/>
  <c r="X62" i="3"/>
  <c r="J62" i="3"/>
  <c r="B62" i="3"/>
  <c r="C62" i="3" s="1"/>
  <c r="T61" i="3"/>
  <c r="P61" i="3"/>
  <c r="J61" i="3"/>
  <c r="B61" i="3"/>
  <c r="C61" i="3" s="1"/>
  <c r="T60" i="3"/>
  <c r="X60" i="3" s="1"/>
  <c r="P60" i="3"/>
  <c r="J60" i="3"/>
  <c r="B60" i="3"/>
  <c r="C60" i="3" s="1"/>
  <c r="T59" i="3"/>
  <c r="P59" i="3"/>
  <c r="J59" i="3"/>
  <c r="B59" i="3"/>
  <c r="C59" i="3" s="1"/>
  <c r="T58" i="3"/>
  <c r="P58" i="3"/>
  <c r="J58" i="3"/>
  <c r="B58" i="3"/>
  <c r="C58" i="3" s="1"/>
  <c r="T57" i="3"/>
  <c r="P57" i="3"/>
  <c r="J57" i="3"/>
  <c r="B57" i="3"/>
  <c r="C57" i="3" s="1"/>
  <c r="T56" i="3"/>
  <c r="P56" i="3"/>
  <c r="J56" i="3"/>
  <c r="B56" i="3"/>
  <c r="C56" i="3" s="1"/>
  <c r="T55" i="3"/>
  <c r="P55" i="3"/>
  <c r="J55" i="3"/>
  <c r="B55" i="3"/>
  <c r="C55" i="3" s="1"/>
  <c r="T54" i="3"/>
  <c r="P54" i="3"/>
  <c r="J54" i="3"/>
  <c r="B54" i="3"/>
  <c r="C54" i="3" s="1"/>
  <c r="T53" i="3"/>
  <c r="P53" i="3"/>
  <c r="J53" i="3"/>
  <c r="B53" i="3"/>
  <c r="C53" i="3" s="1"/>
  <c r="T52" i="3"/>
  <c r="X52" i="3" s="1"/>
  <c r="P52" i="3"/>
  <c r="J52" i="3"/>
  <c r="B52" i="3"/>
  <c r="C52" i="3" s="1"/>
  <c r="T51" i="3"/>
  <c r="P51" i="3"/>
  <c r="J51" i="3"/>
  <c r="B51" i="3"/>
  <c r="C51" i="3" s="1"/>
  <c r="T50" i="3"/>
  <c r="P50" i="3"/>
  <c r="J50" i="3"/>
  <c r="B50" i="3"/>
  <c r="C50" i="3" s="1"/>
  <c r="T49" i="3"/>
  <c r="P49" i="3"/>
  <c r="J49" i="3"/>
  <c r="B49" i="3"/>
  <c r="C49" i="3" s="1"/>
  <c r="T48" i="3"/>
  <c r="P48" i="3"/>
  <c r="J48" i="3"/>
  <c r="B48" i="3"/>
  <c r="C48" i="3" s="1"/>
  <c r="T47" i="3"/>
  <c r="P47" i="3"/>
  <c r="J47" i="3"/>
  <c r="B47" i="3"/>
  <c r="C47" i="3" s="1"/>
  <c r="T46" i="3"/>
  <c r="X46" i="3" s="1"/>
  <c r="P46" i="3"/>
  <c r="J46" i="3"/>
  <c r="B46" i="3"/>
  <c r="C46" i="3" s="1"/>
  <c r="T45" i="3"/>
  <c r="P45" i="3"/>
  <c r="J45" i="3"/>
  <c r="B45" i="3"/>
  <c r="C45" i="3" s="1"/>
  <c r="T44" i="3"/>
  <c r="P44" i="3"/>
  <c r="J44" i="3"/>
  <c r="B44" i="3"/>
  <c r="C44" i="3" s="1"/>
  <c r="T43" i="3"/>
  <c r="P43" i="3"/>
  <c r="J43" i="3"/>
  <c r="C43" i="3"/>
  <c r="T42" i="3"/>
  <c r="X42" i="3" s="1"/>
  <c r="P42" i="3"/>
  <c r="J42" i="3"/>
  <c r="B42" i="3"/>
  <c r="C42" i="3" s="1"/>
  <c r="X41" i="3"/>
  <c r="T41" i="3"/>
  <c r="P41" i="3"/>
  <c r="M41" i="3"/>
  <c r="J41" i="3"/>
  <c r="B41" i="3"/>
  <c r="C41" i="3" s="1"/>
  <c r="T40" i="3"/>
  <c r="P40" i="3"/>
  <c r="M40" i="3"/>
  <c r="J40" i="3"/>
  <c r="X40" i="3" s="1"/>
  <c r="B40" i="3"/>
  <c r="C40" i="3" s="1"/>
  <c r="T39" i="3"/>
  <c r="P39" i="3"/>
  <c r="M39" i="3"/>
  <c r="J39" i="3"/>
  <c r="X39" i="3" s="1"/>
  <c r="B39" i="3"/>
  <c r="C39" i="3" s="1"/>
  <c r="T38" i="3"/>
  <c r="P38" i="3"/>
  <c r="M38" i="3"/>
  <c r="J38" i="3"/>
  <c r="B38" i="3"/>
  <c r="C38" i="3" s="1"/>
  <c r="T37" i="3"/>
  <c r="P37" i="3"/>
  <c r="M37" i="3"/>
  <c r="J37" i="3"/>
  <c r="B37" i="3"/>
  <c r="C37" i="3" s="1"/>
  <c r="T36" i="3"/>
  <c r="P36" i="3"/>
  <c r="M36" i="3"/>
  <c r="J36" i="3"/>
  <c r="B36" i="3"/>
  <c r="C36" i="3" s="1"/>
  <c r="T35" i="3"/>
  <c r="P35" i="3"/>
  <c r="M35" i="3"/>
  <c r="J35" i="3"/>
  <c r="X35" i="3" s="1"/>
  <c r="B35" i="3"/>
  <c r="C35" i="3" s="1"/>
  <c r="T34" i="3"/>
  <c r="P34" i="3"/>
  <c r="M34" i="3"/>
  <c r="J34" i="3"/>
  <c r="B34" i="3"/>
  <c r="C34" i="3" s="1"/>
  <c r="T33" i="3"/>
  <c r="P33" i="3"/>
  <c r="M33" i="3"/>
  <c r="J33" i="3"/>
  <c r="B33" i="3"/>
  <c r="C33" i="3" s="1"/>
  <c r="T32" i="3"/>
  <c r="P32" i="3"/>
  <c r="M32" i="3"/>
  <c r="J32" i="3"/>
  <c r="B32" i="3"/>
  <c r="C32" i="3" s="1"/>
  <c r="T31" i="3"/>
  <c r="P31" i="3"/>
  <c r="M31" i="3"/>
  <c r="J31" i="3"/>
  <c r="B31" i="3"/>
  <c r="C31" i="3" s="1"/>
  <c r="T30" i="3"/>
  <c r="P30" i="3"/>
  <c r="M30" i="3"/>
  <c r="J30" i="3"/>
  <c r="B30" i="3"/>
  <c r="C30" i="3" s="1"/>
  <c r="T29" i="3"/>
  <c r="P29" i="3"/>
  <c r="M29" i="3"/>
  <c r="J29" i="3"/>
  <c r="B29" i="3"/>
  <c r="C29" i="3" s="1"/>
  <c r="T28" i="3"/>
  <c r="P28" i="3"/>
  <c r="M28" i="3"/>
  <c r="J28" i="3"/>
  <c r="B28" i="3"/>
  <c r="C28" i="3" s="1"/>
  <c r="T27" i="3"/>
  <c r="P27" i="3"/>
  <c r="M27" i="3"/>
  <c r="J27" i="3"/>
  <c r="B27" i="3"/>
  <c r="C27" i="3" s="1"/>
  <c r="T26" i="3"/>
  <c r="P26" i="3"/>
  <c r="M26" i="3"/>
  <c r="J26" i="3"/>
  <c r="B26" i="3"/>
  <c r="C26" i="3" s="1"/>
  <c r="T25" i="3"/>
  <c r="P25" i="3"/>
  <c r="M25" i="3"/>
  <c r="J25" i="3"/>
  <c r="B25" i="3"/>
  <c r="C25" i="3" s="1"/>
  <c r="T24" i="3"/>
  <c r="P24" i="3"/>
  <c r="M24" i="3"/>
  <c r="J24" i="3"/>
  <c r="B24" i="3"/>
  <c r="C24" i="3" s="1"/>
  <c r="T23" i="3"/>
  <c r="P23" i="3"/>
  <c r="M23" i="3"/>
  <c r="J23" i="3"/>
  <c r="B23" i="3"/>
  <c r="C23" i="3" s="1"/>
  <c r="T22" i="3"/>
  <c r="P22" i="3"/>
  <c r="M22" i="3"/>
  <c r="J22" i="3"/>
  <c r="B22" i="3"/>
  <c r="C22" i="3" s="1"/>
  <c r="T21" i="3"/>
  <c r="X21" i="3" s="1"/>
  <c r="P21" i="3"/>
  <c r="M21" i="3"/>
  <c r="J21" i="3"/>
  <c r="B21" i="3"/>
  <c r="C21" i="3" s="1"/>
  <c r="T20" i="3"/>
  <c r="P20" i="3"/>
  <c r="M20" i="3"/>
  <c r="J20" i="3"/>
  <c r="B20" i="3"/>
  <c r="C20" i="3" s="1"/>
  <c r="T19" i="3"/>
  <c r="P19" i="3"/>
  <c r="M19" i="3"/>
  <c r="J19" i="3"/>
  <c r="B19" i="3"/>
  <c r="C19" i="3" s="1"/>
  <c r="T18" i="3"/>
  <c r="P18" i="3"/>
  <c r="M18" i="3"/>
  <c r="J18" i="3"/>
  <c r="B18" i="3"/>
  <c r="C18" i="3" s="1"/>
  <c r="T17" i="3"/>
  <c r="P17" i="3"/>
  <c r="M17" i="3"/>
  <c r="J17" i="3"/>
  <c r="B17" i="3"/>
  <c r="C17" i="3" s="1"/>
  <c r="T16" i="3"/>
  <c r="P16" i="3"/>
  <c r="M16" i="3"/>
  <c r="J16" i="3"/>
  <c r="B16" i="3"/>
  <c r="C16" i="3" s="1"/>
  <c r="T15" i="3"/>
  <c r="P15" i="3"/>
  <c r="M15" i="3"/>
  <c r="J15" i="3"/>
  <c r="B15" i="3"/>
  <c r="C15" i="3" s="1"/>
  <c r="T14" i="3"/>
  <c r="P14" i="3"/>
  <c r="M14" i="3"/>
  <c r="J14" i="3"/>
  <c r="B14" i="3"/>
  <c r="C14" i="3" s="1"/>
  <c r="T13" i="3"/>
  <c r="P13" i="3"/>
  <c r="M13" i="3"/>
  <c r="J13" i="3"/>
  <c r="B13" i="3"/>
  <c r="C13" i="3" s="1"/>
  <c r="T12" i="3"/>
  <c r="P12" i="3"/>
  <c r="M12" i="3"/>
  <c r="J12" i="3"/>
  <c r="X12" i="3" s="1"/>
  <c r="B12" i="3"/>
  <c r="C12" i="3" s="1"/>
  <c r="T11" i="3"/>
  <c r="P11" i="3"/>
  <c r="M11" i="3"/>
  <c r="J11" i="3"/>
  <c r="B11" i="3"/>
  <c r="C11" i="3" s="1"/>
  <c r="T10" i="3"/>
  <c r="P10" i="3"/>
  <c r="M10" i="3"/>
  <c r="J10" i="3"/>
  <c r="B10" i="3"/>
  <c r="C10" i="3" s="1"/>
  <c r="T9" i="3"/>
  <c r="X9" i="3" s="1"/>
  <c r="P9" i="3"/>
  <c r="M9" i="3"/>
  <c r="J9" i="3"/>
  <c r="B9" i="3"/>
  <c r="C9" i="3" s="1"/>
  <c r="T8" i="3"/>
  <c r="P8" i="3"/>
  <c r="M8" i="3"/>
  <c r="J8" i="3"/>
  <c r="X8" i="3" s="1"/>
  <c r="B8" i="3"/>
  <c r="C8" i="3" s="1"/>
  <c r="T7" i="3"/>
  <c r="P7" i="3"/>
  <c r="M7" i="3"/>
  <c r="J7" i="3"/>
  <c r="B7" i="3"/>
  <c r="C7" i="3" s="1"/>
  <c r="T6" i="3"/>
  <c r="P6" i="3"/>
  <c r="M6" i="3"/>
  <c r="J6" i="3"/>
  <c r="B6" i="3"/>
  <c r="C6" i="3" s="1"/>
  <c r="T5" i="3"/>
  <c r="X5" i="3" s="1"/>
  <c r="P5" i="3"/>
  <c r="M5" i="3"/>
  <c r="J5" i="3"/>
  <c r="B5" i="3"/>
  <c r="C5" i="3" s="1"/>
  <c r="T4" i="3"/>
  <c r="P4" i="3"/>
  <c r="M4" i="3"/>
  <c r="J4" i="3"/>
  <c r="B4" i="3"/>
  <c r="C4" i="3" s="1"/>
  <c r="X26" i="3" l="1"/>
  <c r="X38" i="3"/>
  <c r="X24" i="3"/>
  <c r="X36" i="3"/>
  <c r="X49" i="3"/>
  <c r="X50" i="3"/>
  <c r="X56" i="3"/>
  <c r="X43" i="3"/>
  <c r="X44" i="3"/>
  <c r="X47" i="3"/>
  <c r="X53" i="3"/>
  <c r="X57" i="3"/>
  <c r="X63" i="3"/>
  <c r="X67" i="3"/>
  <c r="X75" i="3"/>
  <c r="X79" i="3"/>
  <c r="X83" i="3"/>
  <c r="X87" i="3"/>
  <c r="X91" i="3"/>
  <c r="X95" i="3"/>
  <c r="X45" i="3"/>
  <c r="X48" i="3"/>
  <c r="X51" i="3"/>
  <c r="X54" i="3"/>
  <c r="X58" i="3"/>
  <c r="X61" i="3"/>
  <c r="X64" i="3"/>
  <c r="X68" i="3"/>
  <c r="X72" i="3"/>
  <c r="X76" i="3"/>
  <c r="X80" i="3"/>
  <c r="X84" i="3"/>
  <c r="X88" i="3"/>
  <c r="X92" i="3"/>
  <c r="X115" i="3"/>
  <c r="X55" i="3"/>
  <c r="X59" i="3"/>
  <c r="X65" i="3"/>
  <c r="X69" i="3"/>
  <c r="X73" i="3"/>
  <c r="X77" i="3"/>
  <c r="X81" i="3"/>
  <c r="X85" i="3"/>
  <c r="X89" i="3"/>
  <c r="X93" i="3"/>
  <c r="X116" i="3"/>
  <c r="X18" i="3"/>
  <c r="X19" i="3"/>
  <c r="X23" i="3"/>
  <c r="X29" i="3"/>
  <c r="X37" i="3"/>
  <c r="X4" i="3"/>
  <c r="X7" i="3"/>
  <c r="X11" i="3"/>
  <c r="X27" i="3"/>
  <c r="X30" i="3"/>
  <c r="X31" i="3"/>
  <c r="X34" i="3"/>
  <c r="X6" i="3"/>
  <c r="X14" i="3"/>
  <c r="X25" i="3"/>
  <c r="X28" i="3"/>
  <c r="X32" i="3"/>
  <c r="X33" i="3"/>
  <c r="X20" i="3"/>
  <c r="X15" i="3"/>
  <c r="X13" i="3"/>
  <c r="X17" i="3"/>
  <c r="AE4" i="4" s="1"/>
  <c r="AF52" i="4"/>
  <c r="AF30" i="4"/>
  <c r="AF18" i="4"/>
  <c r="AF8" i="4"/>
  <c r="AE32" i="4"/>
  <c r="AE26" i="4"/>
  <c r="AE18" i="4"/>
  <c r="AE12" i="4"/>
  <c r="AE52" i="4"/>
  <c r="AE50" i="4"/>
  <c r="AE48" i="4"/>
  <c r="AE46" i="4"/>
  <c r="AE44" i="4"/>
  <c r="AE42" i="4"/>
  <c r="AE40" i="4"/>
  <c r="AE38" i="4"/>
  <c r="AE30" i="4"/>
  <c r="AE22" i="4"/>
  <c r="AE14" i="4"/>
  <c r="AE6" i="4"/>
  <c r="AF51" i="4"/>
  <c r="AF49" i="4"/>
  <c r="AF47" i="4"/>
  <c r="AF45" i="4"/>
  <c r="AF43" i="4"/>
  <c r="AF41" i="4"/>
  <c r="AF39" i="4"/>
  <c r="AF37" i="4"/>
  <c r="AF35" i="4"/>
  <c r="AF33" i="4"/>
  <c r="AF31" i="4"/>
  <c r="AF29" i="4"/>
  <c r="AF27" i="4"/>
  <c r="AF25" i="4"/>
  <c r="AF23" i="4"/>
  <c r="AF21" i="4"/>
  <c r="AF19" i="4"/>
  <c r="AF17" i="4"/>
  <c r="AF15" i="4"/>
  <c r="AF13" i="4"/>
  <c r="AF11" i="4"/>
  <c r="AF9" i="4"/>
  <c r="AF7" i="4"/>
  <c r="AF5" i="4"/>
  <c r="AF3" i="4"/>
  <c r="AF48" i="4"/>
  <c r="AF46" i="4"/>
  <c r="AF42" i="4"/>
  <c r="AF38" i="4"/>
  <c r="AF34" i="4"/>
  <c r="AF28" i="4"/>
  <c r="AF24" i="4"/>
  <c r="AF20" i="4"/>
  <c r="AF14" i="4"/>
  <c r="AF10" i="4"/>
  <c r="AF4" i="4"/>
  <c r="AE34" i="4"/>
  <c r="AE24" i="4"/>
  <c r="AE16" i="4"/>
  <c r="AE8" i="4"/>
  <c r="AE51" i="4"/>
  <c r="AE49" i="4"/>
  <c r="AE47" i="4"/>
  <c r="AE45" i="4"/>
  <c r="AE43" i="4"/>
  <c r="AE41" i="4"/>
  <c r="AE39" i="4"/>
  <c r="AE37" i="4"/>
  <c r="AE35" i="4"/>
  <c r="AE33" i="4"/>
  <c r="AE31" i="4"/>
  <c r="AE29" i="4"/>
  <c r="AE27" i="4"/>
  <c r="AE25" i="4"/>
  <c r="AE23" i="4"/>
  <c r="AE21" i="4"/>
  <c r="AE19" i="4"/>
  <c r="AE17" i="4"/>
  <c r="AE15" i="4"/>
  <c r="AE13" i="4"/>
  <c r="AE11" i="4"/>
  <c r="AE9" i="4"/>
  <c r="AE7" i="4"/>
  <c r="AE5" i="4"/>
  <c r="AF50" i="4"/>
  <c r="AF44" i="4"/>
  <c r="AF40" i="4"/>
  <c r="AF36" i="4"/>
  <c r="AF32" i="4"/>
  <c r="AF26" i="4"/>
  <c r="AF22" i="4"/>
  <c r="AF16" i="4"/>
  <c r="AF12" i="4"/>
  <c r="AF6" i="4"/>
  <c r="AE36" i="4"/>
  <c r="AE28" i="4"/>
  <c r="AE20" i="4"/>
  <c r="AE10" i="4"/>
  <c r="X16" i="3"/>
  <c r="X22" i="3"/>
  <c r="X10" i="3"/>
  <c r="CB51" i="4"/>
  <c r="CB49" i="4"/>
  <c r="CB47" i="4"/>
  <c r="CB45" i="4"/>
  <c r="CB43" i="4"/>
  <c r="CB41" i="4"/>
  <c r="CB39" i="4"/>
  <c r="CB37" i="4"/>
  <c r="CB35" i="4"/>
  <c r="CB33" i="4"/>
  <c r="CB31" i="4"/>
  <c r="CB29" i="4"/>
  <c r="CB27" i="4"/>
  <c r="CB25" i="4"/>
  <c r="CB23" i="4"/>
  <c r="CB21" i="4"/>
  <c r="CB19" i="4"/>
  <c r="CB17" i="4"/>
  <c r="CB15" i="4"/>
  <c r="CB13" i="4"/>
  <c r="CB11" i="4"/>
  <c r="CB9" i="4"/>
  <c r="CB7" i="4"/>
  <c r="CB5" i="4"/>
  <c r="CB3" i="4"/>
  <c r="BX51" i="4"/>
  <c r="BX49" i="4"/>
  <c r="BX47" i="4"/>
  <c r="BX45" i="4"/>
  <c r="BX43" i="4"/>
  <c r="BX41" i="4"/>
  <c r="BX39" i="4"/>
  <c r="BX37" i="4"/>
  <c r="BX35" i="4"/>
  <c r="BX33" i="4"/>
  <c r="BX31" i="4"/>
  <c r="BX29" i="4"/>
  <c r="BX27" i="4"/>
  <c r="BX25" i="4"/>
  <c r="BX23" i="4"/>
  <c r="BX21" i="4"/>
  <c r="BX19" i="4"/>
  <c r="BX17" i="4"/>
  <c r="BX15" i="4"/>
  <c r="BX13" i="4"/>
  <c r="BX11" i="4"/>
  <c r="BX9" i="4"/>
  <c r="BX7" i="4"/>
  <c r="BX5" i="4"/>
  <c r="BX3" i="4"/>
  <c r="AJ6" i="4"/>
  <c r="AJ10" i="4"/>
  <c r="AJ14" i="4"/>
  <c r="AJ18" i="4"/>
  <c r="AJ22" i="4"/>
  <c r="AJ26" i="4"/>
  <c r="AJ30" i="4"/>
  <c r="AJ34" i="4"/>
  <c r="AJ38" i="4"/>
  <c r="AJ42" i="4"/>
  <c r="AJ46" i="4"/>
  <c r="AJ50" i="4"/>
  <c r="AI5" i="4"/>
  <c r="AI9" i="4"/>
  <c r="AI13" i="4"/>
  <c r="AI17" i="4"/>
  <c r="AI21" i="4"/>
  <c r="AI25" i="4"/>
  <c r="AI29" i="4"/>
  <c r="AI33" i="4"/>
  <c r="AI37" i="4"/>
  <c r="AI41" i="4"/>
  <c r="AI45" i="4"/>
  <c r="AI49" i="4"/>
  <c r="AJ3" i="4"/>
  <c r="AN6" i="4"/>
  <c r="AN10" i="4"/>
  <c r="AN14" i="4"/>
  <c r="AN18" i="4"/>
  <c r="AN22" i="4"/>
  <c r="AN26" i="4"/>
  <c r="AN30" i="4"/>
  <c r="AN34" i="4"/>
  <c r="CA51" i="4"/>
  <c r="CA49" i="4"/>
  <c r="CA47" i="4"/>
  <c r="CA45" i="4"/>
  <c r="CA43" i="4"/>
  <c r="CA41" i="4"/>
  <c r="CA39" i="4"/>
  <c r="CA37" i="4"/>
  <c r="CA35" i="4"/>
  <c r="CA33" i="4"/>
  <c r="CA31" i="4"/>
  <c r="CA29" i="4"/>
  <c r="CA27" i="4"/>
  <c r="CA25" i="4"/>
  <c r="CA23" i="4"/>
  <c r="CA21" i="4"/>
  <c r="CA19" i="4"/>
  <c r="CA17" i="4"/>
  <c r="CA15" i="4"/>
  <c r="CA13" i="4"/>
  <c r="CA11" i="4"/>
  <c r="CA9" i="4"/>
  <c r="CA7" i="4"/>
  <c r="CA5" i="4"/>
  <c r="CA3" i="4"/>
  <c r="BW51" i="4"/>
  <c r="BW49" i="4"/>
  <c r="BW47" i="4"/>
  <c r="BW45" i="4"/>
  <c r="BW43" i="4"/>
  <c r="BW41" i="4"/>
  <c r="BW39" i="4"/>
  <c r="BW37" i="4"/>
  <c r="BW35" i="4"/>
  <c r="BW33" i="4"/>
  <c r="BW31" i="4"/>
  <c r="BW29" i="4"/>
  <c r="BW27" i="4"/>
  <c r="BW25" i="4"/>
  <c r="BW23" i="4"/>
  <c r="BW21" i="4"/>
  <c r="BW19" i="4"/>
  <c r="BW17" i="4"/>
  <c r="BW15" i="4"/>
  <c r="BW13" i="4"/>
  <c r="BW11" i="4"/>
  <c r="BW9" i="4"/>
  <c r="BW7" i="4"/>
  <c r="BW5" i="4"/>
  <c r="BW3" i="4"/>
  <c r="AJ7" i="4"/>
  <c r="AJ11" i="4"/>
  <c r="AJ15" i="4"/>
  <c r="AJ19" i="4"/>
  <c r="AJ23" i="4"/>
  <c r="AJ27" i="4"/>
  <c r="AJ31" i="4"/>
  <c r="AJ35" i="4"/>
  <c r="AJ39" i="4"/>
  <c r="AJ43" i="4"/>
  <c r="AJ47" i="4"/>
  <c r="AJ51" i="4"/>
  <c r="AI6" i="4"/>
  <c r="AI10" i="4"/>
  <c r="AI14" i="4"/>
  <c r="AI18" i="4"/>
  <c r="AI22" i="4"/>
  <c r="AI26" i="4"/>
  <c r="AI30" i="4"/>
  <c r="AI34" i="4"/>
  <c r="AI38" i="4"/>
  <c r="AI42" i="4"/>
  <c r="AI46" i="4"/>
  <c r="AI50" i="4"/>
  <c r="AI3" i="4"/>
  <c r="AN7" i="4"/>
  <c r="AN11" i="4"/>
  <c r="AN15" i="4"/>
  <c r="AN19" i="4"/>
  <c r="AN23" i="4"/>
  <c r="AN27" i="4"/>
  <c r="AN31" i="4"/>
  <c r="AN35" i="4"/>
  <c r="AN39" i="4"/>
  <c r="AN43" i="4"/>
  <c r="CB52" i="4"/>
  <c r="CB50" i="4"/>
  <c r="CB48" i="4"/>
  <c r="CB46" i="4"/>
  <c r="CB44" i="4"/>
  <c r="CB42" i="4"/>
  <c r="CB40" i="4"/>
  <c r="CB38" i="4"/>
  <c r="CB36" i="4"/>
  <c r="CB34" i="4"/>
  <c r="CB32" i="4"/>
  <c r="CB30" i="4"/>
  <c r="CB28" i="4"/>
  <c r="CB26" i="4"/>
  <c r="CB24" i="4"/>
  <c r="CB22" i="4"/>
  <c r="CB20" i="4"/>
  <c r="CB18" i="4"/>
  <c r="CB16" i="4"/>
  <c r="CB14" i="4"/>
  <c r="CB12" i="4"/>
  <c r="CB10" i="4"/>
  <c r="CB8" i="4"/>
  <c r="CB6" i="4"/>
  <c r="CB4" i="4"/>
  <c r="BX52" i="4"/>
  <c r="BX50" i="4"/>
  <c r="BX48" i="4"/>
  <c r="BX46" i="4"/>
  <c r="BX44" i="4"/>
  <c r="BX42" i="4"/>
  <c r="BX40" i="4"/>
  <c r="BX38" i="4"/>
  <c r="BX36" i="4"/>
  <c r="BX34" i="4"/>
  <c r="BX32" i="4"/>
  <c r="BX30" i="4"/>
  <c r="BX28" i="4"/>
  <c r="BX26" i="4"/>
  <c r="BX24" i="4"/>
  <c r="BX22" i="4"/>
  <c r="BX20" i="4"/>
  <c r="BX18" i="4"/>
  <c r="BX16" i="4"/>
  <c r="BX14" i="4"/>
  <c r="BX12" i="4"/>
  <c r="BX10" i="4"/>
  <c r="BX8" i="4"/>
  <c r="BX6" i="4"/>
  <c r="BX4" i="4"/>
  <c r="AJ4" i="4"/>
  <c r="AJ8" i="4"/>
  <c r="AJ12" i="4"/>
  <c r="AJ16" i="4"/>
  <c r="AJ20" i="4"/>
  <c r="AJ24" i="4"/>
  <c r="AJ28" i="4"/>
  <c r="AJ32" i="4"/>
  <c r="AJ36" i="4"/>
  <c r="AJ40" i="4"/>
  <c r="AJ44" i="4"/>
  <c r="AJ48" i="4"/>
  <c r="AJ52" i="4"/>
  <c r="AI7" i="4"/>
  <c r="AI11" i="4"/>
  <c r="AI15" i="4"/>
  <c r="AI19" i="4"/>
  <c r="AI23" i="4"/>
  <c r="AI27" i="4"/>
  <c r="AI31" i="4"/>
  <c r="AI35" i="4"/>
  <c r="AI39" i="4"/>
  <c r="AI43" i="4"/>
  <c r="AI47" i="4"/>
  <c r="AI51" i="4"/>
  <c r="AN4" i="4"/>
  <c r="AN8" i="4"/>
  <c r="AN12" i="4"/>
  <c r="AN16" i="4"/>
  <c r="AN20" i="4"/>
  <c r="AN24" i="4"/>
  <c r="AN28" i="4"/>
  <c r="AN32" i="4"/>
  <c r="CA46" i="4"/>
  <c r="CA38" i="4"/>
  <c r="CA30" i="4"/>
  <c r="CA22" i="4"/>
  <c r="CA14" i="4"/>
  <c r="CA6" i="4"/>
  <c r="BW48" i="4"/>
  <c r="BW40" i="4"/>
  <c r="BW32" i="4"/>
  <c r="BW24" i="4"/>
  <c r="BW16" i="4"/>
  <c r="BW8" i="4"/>
  <c r="AJ9" i="4"/>
  <c r="AJ25" i="4"/>
  <c r="AJ41" i="4"/>
  <c r="AI8" i="4"/>
  <c r="AI24" i="4"/>
  <c r="AI40" i="4"/>
  <c r="AN5" i="4"/>
  <c r="AN21" i="4"/>
  <c r="AN36" i="4"/>
  <c r="AN41" i="4"/>
  <c r="AN46" i="4"/>
  <c r="AN50" i="4"/>
  <c r="AM5" i="4"/>
  <c r="AM9" i="4"/>
  <c r="AM13" i="4"/>
  <c r="AM17" i="4"/>
  <c r="AM21" i="4"/>
  <c r="AM25" i="4"/>
  <c r="AM29" i="4"/>
  <c r="AM33" i="4"/>
  <c r="AM37" i="4"/>
  <c r="AM41" i="4"/>
  <c r="AM45" i="4"/>
  <c r="AM49" i="4"/>
  <c r="AN3" i="4"/>
  <c r="AR6" i="4"/>
  <c r="AR10" i="4"/>
  <c r="AR14" i="4"/>
  <c r="AR18" i="4"/>
  <c r="AR22" i="4"/>
  <c r="AR26" i="4"/>
  <c r="AR30" i="4"/>
  <c r="AR34" i="4"/>
  <c r="AR38" i="4"/>
  <c r="AR42" i="4"/>
  <c r="AR46" i="4"/>
  <c r="AR50" i="4"/>
  <c r="AQ5" i="4"/>
  <c r="AQ9" i="4"/>
  <c r="AQ13" i="4"/>
  <c r="AQ17" i="4"/>
  <c r="AQ21" i="4"/>
  <c r="AQ25" i="4"/>
  <c r="AQ29" i="4"/>
  <c r="AQ33" i="4"/>
  <c r="AQ37" i="4"/>
  <c r="AQ41" i="4"/>
  <c r="AQ45" i="4"/>
  <c r="AQ49" i="4"/>
  <c r="AR3" i="4"/>
  <c r="AV6" i="4"/>
  <c r="AV10" i="4"/>
  <c r="AV14" i="4"/>
  <c r="AV18" i="4"/>
  <c r="AV22" i="4"/>
  <c r="AV26" i="4"/>
  <c r="AV30" i="4"/>
  <c r="AV34" i="4"/>
  <c r="AV38" i="4"/>
  <c r="AV42" i="4"/>
  <c r="AV46" i="4"/>
  <c r="AV50" i="4"/>
  <c r="AU5" i="4"/>
  <c r="AU9" i="4"/>
  <c r="AU13" i="4"/>
  <c r="AU17" i="4"/>
  <c r="AU21" i="4"/>
  <c r="AU25" i="4"/>
  <c r="AU29" i="4"/>
  <c r="AU33" i="4"/>
  <c r="AU37" i="4"/>
  <c r="AU41" i="4"/>
  <c r="AU45" i="4"/>
  <c r="CA52" i="4"/>
  <c r="CA44" i="4"/>
  <c r="CA36" i="4"/>
  <c r="CA28" i="4"/>
  <c r="CA20" i="4"/>
  <c r="CA12" i="4"/>
  <c r="CA4" i="4"/>
  <c r="BW46" i="4"/>
  <c r="BW38" i="4"/>
  <c r="BW30" i="4"/>
  <c r="BW22" i="4"/>
  <c r="BW14" i="4"/>
  <c r="BW6" i="4"/>
  <c r="AJ13" i="4"/>
  <c r="AJ29" i="4"/>
  <c r="AJ45" i="4"/>
  <c r="AI12" i="4"/>
  <c r="AI28" i="4"/>
  <c r="AI44" i="4"/>
  <c r="AN9" i="4"/>
  <c r="AN25" i="4"/>
  <c r="AN37" i="4"/>
  <c r="AN42" i="4"/>
  <c r="AN47" i="4"/>
  <c r="AN51" i="4"/>
  <c r="AM6" i="4"/>
  <c r="AM10" i="4"/>
  <c r="AM14" i="4"/>
  <c r="AM18" i="4"/>
  <c r="AM22" i="4"/>
  <c r="AM26" i="4"/>
  <c r="AM30" i="4"/>
  <c r="AM34" i="4"/>
  <c r="AM38" i="4"/>
  <c r="AM42" i="4"/>
  <c r="AM46" i="4"/>
  <c r="AM50" i="4"/>
  <c r="AM3" i="4"/>
  <c r="AR7" i="4"/>
  <c r="AR11" i="4"/>
  <c r="AR15" i="4"/>
  <c r="AR19" i="4"/>
  <c r="AR23" i="4"/>
  <c r="AR27" i="4"/>
  <c r="AR31" i="4"/>
  <c r="AR35" i="4"/>
  <c r="AR39" i="4"/>
  <c r="AR43" i="4"/>
  <c r="AR47" i="4"/>
  <c r="AR51" i="4"/>
  <c r="AQ6" i="4"/>
  <c r="AQ10" i="4"/>
  <c r="AQ14" i="4"/>
  <c r="AQ18" i="4"/>
  <c r="AQ22" i="4"/>
  <c r="AQ26" i="4"/>
  <c r="AQ30" i="4"/>
  <c r="AQ34" i="4"/>
  <c r="AQ38" i="4"/>
  <c r="AQ42" i="4"/>
  <c r="AQ46" i="4"/>
  <c r="AQ50" i="4"/>
  <c r="AQ3" i="4"/>
  <c r="AV7" i="4"/>
  <c r="AV11" i="4"/>
  <c r="AV15" i="4"/>
  <c r="AV19" i="4"/>
  <c r="AV23" i="4"/>
  <c r="AV27" i="4"/>
  <c r="AV31" i="4"/>
  <c r="AV35" i="4"/>
  <c r="AV39" i="4"/>
  <c r="AV43" i="4"/>
  <c r="AV47" i="4"/>
  <c r="AV51" i="4"/>
  <c r="AU6" i="4"/>
  <c r="AU10" i="4"/>
  <c r="AU14" i="4"/>
  <c r="AU18" i="4"/>
  <c r="AU22" i="4"/>
  <c r="AU26" i="4"/>
  <c r="AU30" i="4"/>
  <c r="AU34" i="4"/>
  <c r="AU38" i="4"/>
  <c r="AU42" i="4"/>
  <c r="AU46" i="4"/>
  <c r="AU50" i="4"/>
  <c r="CA50" i="4"/>
  <c r="CA42" i="4"/>
  <c r="CA34" i="4"/>
  <c r="CA26" i="4"/>
  <c r="CA18" i="4"/>
  <c r="CA10" i="4"/>
  <c r="BW52" i="4"/>
  <c r="BW44" i="4"/>
  <c r="BW36" i="4"/>
  <c r="BW28" i="4"/>
  <c r="BW20" i="4"/>
  <c r="BW12" i="4"/>
  <c r="BW4" i="4"/>
  <c r="AJ17" i="4"/>
  <c r="AJ33" i="4"/>
  <c r="AJ49" i="4"/>
  <c r="AI16" i="4"/>
  <c r="AI32" i="4"/>
  <c r="AI48" i="4"/>
  <c r="AN13" i="4"/>
  <c r="AN29" i="4"/>
  <c r="AN38" i="4"/>
  <c r="AN44" i="4"/>
  <c r="AN48" i="4"/>
  <c r="AN52" i="4"/>
  <c r="AM7" i="4"/>
  <c r="AM11" i="4"/>
  <c r="AM15" i="4"/>
  <c r="AM19" i="4"/>
  <c r="AM23" i="4"/>
  <c r="AM27" i="4"/>
  <c r="AM31" i="4"/>
  <c r="AM35" i="4"/>
  <c r="AM39" i="4"/>
  <c r="AM43" i="4"/>
  <c r="AM47" i="4"/>
  <c r="AM51" i="4"/>
  <c r="AR4" i="4"/>
  <c r="AR8" i="4"/>
  <c r="AR12" i="4"/>
  <c r="AR16" i="4"/>
  <c r="AR20" i="4"/>
  <c r="AR24" i="4"/>
  <c r="AR28" i="4"/>
  <c r="AR32" i="4"/>
  <c r="AR36" i="4"/>
  <c r="AR40" i="4"/>
  <c r="AR44" i="4"/>
  <c r="AR48" i="4"/>
  <c r="AR52" i="4"/>
  <c r="AQ7" i="4"/>
  <c r="AQ11" i="4"/>
  <c r="AQ15" i="4"/>
  <c r="AQ19" i="4"/>
  <c r="AQ23" i="4"/>
  <c r="AQ27" i="4"/>
  <c r="AQ31" i="4"/>
  <c r="AQ35" i="4"/>
  <c r="AQ39" i="4"/>
  <c r="AQ43" i="4"/>
  <c r="AQ47" i="4"/>
  <c r="AQ51" i="4"/>
  <c r="AV4" i="4"/>
  <c r="AV8" i="4"/>
  <c r="AV12" i="4"/>
  <c r="AV16" i="4"/>
  <c r="AV20" i="4"/>
  <c r="AV24" i="4"/>
  <c r="AV28" i="4"/>
  <c r="AV32" i="4"/>
  <c r="AV36" i="4"/>
  <c r="AV40" i="4"/>
  <c r="AV44" i="4"/>
  <c r="AV48" i="4"/>
  <c r="AV52" i="4"/>
  <c r="AU7" i="4"/>
  <c r="AU11" i="4"/>
  <c r="AU15" i="4"/>
  <c r="AU19" i="4"/>
  <c r="AU23" i="4"/>
  <c r="AU27" i="4"/>
  <c r="AU31" i="4"/>
  <c r="AU35" i="4"/>
  <c r="AU39" i="4"/>
  <c r="CA24" i="4"/>
  <c r="BW42" i="4"/>
  <c r="BW10" i="4"/>
  <c r="AI4" i="4"/>
  <c r="AN17" i="4"/>
  <c r="AN49" i="4"/>
  <c r="AM16" i="4"/>
  <c r="AM32" i="4"/>
  <c r="AM48" i="4"/>
  <c r="AR13" i="4"/>
  <c r="AR29" i="4"/>
  <c r="AR45" i="4"/>
  <c r="AQ12" i="4"/>
  <c r="AQ28" i="4"/>
  <c r="AQ44" i="4"/>
  <c r="AV9" i="4"/>
  <c r="AV25" i="4"/>
  <c r="AV41" i="4"/>
  <c r="AU8" i="4"/>
  <c r="AU24" i="4"/>
  <c r="AU40" i="4"/>
  <c r="AU48" i="4"/>
  <c r="AV3" i="4"/>
  <c r="AZ6" i="4"/>
  <c r="AZ10" i="4"/>
  <c r="AZ14" i="4"/>
  <c r="AZ18" i="4"/>
  <c r="AZ22" i="4"/>
  <c r="AZ26" i="4"/>
  <c r="AZ30" i="4"/>
  <c r="AZ34" i="4"/>
  <c r="AZ38" i="4"/>
  <c r="AZ42" i="4"/>
  <c r="AZ46" i="4"/>
  <c r="AZ50" i="4"/>
  <c r="AY5" i="4"/>
  <c r="AY9" i="4"/>
  <c r="AY13" i="4"/>
  <c r="AY17" i="4"/>
  <c r="AY21" i="4"/>
  <c r="AY25" i="4"/>
  <c r="AY29" i="4"/>
  <c r="AY33" i="4"/>
  <c r="AY37" i="4"/>
  <c r="AY41" i="4"/>
  <c r="AY45" i="4"/>
  <c r="AY49" i="4"/>
  <c r="AZ3" i="4"/>
  <c r="BD6" i="4"/>
  <c r="BD10" i="4"/>
  <c r="BD14" i="4"/>
  <c r="BD18" i="4"/>
  <c r="BD22" i="4"/>
  <c r="BD26" i="4"/>
  <c r="BD30" i="4"/>
  <c r="BD34" i="4"/>
  <c r="BD38" i="4"/>
  <c r="BD42" i="4"/>
  <c r="BD46" i="4"/>
  <c r="BD50" i="4"/>
  <c r="BC5" i="4"/>
  <c r="BC9" i="4"/>
  <c r="BC13" i="4"/>
  <c r="BC17" i="4"/>
  <c r="BC21" i="4"/>
  <c r="BC25" i="4"/>
  <c r="BC29" i="4"/>
  <c r="BC33" i="4"/>
  <c r="BC37" i="4"/>
  <c r="BC41" i="4"/>
  <c r="BC45" i="4"/>
  <c r="BC49" i="4"/>
  <c r="BD3" i="4"/>
  <c r="BH6" i="4"/>
  <c r="BH10" i="4"/>
  <c r="BH14" i="4"/>
  <c r="BH18" i="4"/>
  <c r="BH22" i="4"/>
  <c r="BH26" i="4"/>
  <c r="BH30" i="4"/>
  <c r="BH34" i="4"/>
  <c r="BH38" i="4"/>
  <c r="CA48" i="4"/>
  <c r="CA16" i="4"/>
  <c r="BW34" i="4"/>
  <c r="AJ5" i="4"/>
  <c r="AI20" i="4"/>
  <c r="AN33" i="4"/>
  <c r="AM4" i="4"/>
  <c r="AM20" i="4"/>
  <c r="AM36" i="4"/>
  <c r="AM52" i="4"/>
  <c r="AR17" i="4"/>
  <c r="AR33" i="4"/>
  <c r="AR49" i="4"/>
  <c r="AQ16" i="4"/>
  <c r="AQ32" i="4"/>
  <c r="AQ48" i="4"/>
  <c r="AV13" i="4"/>
  <c r="AV29" i="4"/>
  <c r="AV45" i="4"/>
  <c r="AU12" i="4"/>
  <c r="AU28" i="4"/>
  <c r="AU43" i="4"/>
  <c r="AU49" i="4"/>
  <c r="AU3" i="4"/>
  <c r="AZ7" i="4"/>
  <c r="AZ11" i="4"/>
  <c r="AZ15" i="4"/>
  <c r="AZ19" i="4"/>
  <c r="AZ23" i="4"/>
  <c r="AZ27" i="4"/>
  <c r="AZ31" i="4"/>
  <c r="AZ35" i="4"/>
  <c r="AZ39" i="4"/>
  <c r="AZ43" i="4"/>
  <c r="AZ47" i="4"/>
  <c r="AZ51" i="4"/>
  <c r="AY6" i="4"/>
  <c r="AY10" i="4"/>
  <c r="AY14" i="4"/>
  <c r="AY18" i="4"/>
  <c r="AY22" i="4"/>
  <c r="AY26" i="4"/>
  <c r="AY30" i="4"/>
  <c r="AY34" i="4"/>
  <c r="AY38" i="4"/>
  <c r="AY42" i="4"/>
  <c r="AY46" i="4"/>
  <c r="AY50" i="4"/>
  <c r="AY3" i="4"/>
  <c r="BD7" i="4"/>
  <c r="BD11" i="4"/>
  <c r="BD15" i="4"/>
  <c r="BD19" i="4"/>
  <c r="BD23" i="4"/>
  <c r="BD27" i="4"/>
  <c r="BD31" i="4"/>
  <c r="BD35" i="4"/>
  <c r="BD39" i="4"/>
  <c r="BD43" i="4"/>
  <c r="BD47" i="4"/>
  <c r="BD51" i="4"/>
  <c r="BC6" i="4"/>
  <c r="BC10" i="4"/>
  <c r="BC14" i="4"/>
  <c r="BC18" i="4"/>
  <c r="BC22" i="4"/>
  <c r="BC26" i="4"/>
  <c r="BC30" i="4"/>
  <c r="BC34" i="4"/>
  <c r="BC38" i="4"/>
  <c r="BC42" i="4"/>
  <c r="BC46" i="4"/>
  <c r="BC50" i="4"/>
  <c r="BC3" i="4"/>
  <c r="BH7" i="4"/>
  <c r="BH11" i="4"/>
  <c r="BH15" i="4"/>
  <c r="BH19" i="4"/>
  <c r="BH23" i="4"/>
  <c r="BH27" i="4"/>
  <c r="BH31" i="4"/>
  <c r="BH35" i="4"/>
  <c r="BH39" i="4"/>
  <c r="BH43" i="4"/>
  <c r="BH47" i="4"/>
  <c r="BH51" i="4"/>
  <c r="BG6" i="4"/>
  <c r="BG10" i="4"/>
  <c r="CA40" i="4"/>
  <c r="CA8" i="4"/>
  <c r="BW26" i="4"/>
  <c r="AJ21" i="4"/>
  <c r="AI36" i="4"/>
  <c r="AN40" i="4"/>
  <c r="AM8" i="4"/>
  <c r="AM24" i="4"/>
  <c r="AM40" i="4"/>
  <c r="AR5" i="4"/>
  <c r="AR21" i="4"/>
  <c r="AR37" i="4"/>
  <c r="AQ4" i="4"/>
  <c r="AQ20" i="4"/>
  <c r="AQ36" i="4"/>
  <c r="AQ52" i="4"/>
  <c r="AV17" i="4"/>
  <c r="AV33" i="4"/>
  <c r="AV49" i="4"/>
  <c r="AU16" i="4"/>
  <c r="AU32" i="4"/>
  <c r="AU44" i="4"/>
  <c r="AU51" i="4"/>
  <c r="AZ4" i="4"/>
  <c r="AZ8" i="4"/>
  <c r="AZ12" i="4"/>
  <c r="AZ16" i="4"/>
  <c r="AZ20" i="4"/>
  <c r="AZ24" i="4"/>
  <c r="AZ28" i="4"/>
  <c r="AZ32" i="4"/>
  <c r="AZ36" i="4"/>
  <c r="AZ40" i="4"/>
  <c r="AZ44" i="4"/>
  <c r="AZ48" i="4"/>
  <c r="AZ52" i="4"/>
  <c r="AY7" i="4"/>
  <c r="AY11" i="4"/>
  <c r="AY15" i="4"/>
  <c r="AY19" i="4"/>
  <c r="AY23" i="4"/>
  <c r="AY27" i="4"/>
  <c r="AY31" i="4"/>
  <c r="AY35" i="4"/>
  <c r="AY39" i="4"/>
  <c r="AY43" i="4"/>
  <c r="AY47" i="4"/>
  <c r="AY51" i="4"/>
  <c r="BD4" i="4"/>
  <c r="BD8" i="4"/>
  <c r="BD12" i="4"/>
  <c r="BD16" i="4"/>
  <c r="BD20" i="4"/>
  <c r="BD24" i="4"/>
  <c r="BD28" i="4"/>
  <c r="BD32" i="4"/>
  <c r="BD36" i="4"/>
  <c r="BD40" i="4"/>
  <c r="BD44" i="4"/>
  <c r="BD48" i="4"/>
  <c r="BD52" i="4"/>
  <c r="BC7" i="4"/>
  <c r="BC11" i="4"/>
  <c r="BC15" i="4"/>
  <c r="BC19" i="4"/>
  <c r="BC23" i="4"/>
  <c r="BC27" i="4"/>
  <c r="BC31" i="4"/>
  <c r="BC35" i="4"/>
  <c r="BC39" i="4"/>
  <c r="BC43" i="4"/>
  <c r="BC47" i="4"/>
  <c r="BC51" i="4"/>
  <c r="BH4" i="4"/>
  <c r="BH8" i="4"/>
  <c r="BH12" i="4"/>
  <c r="BH16" i="4"/>
  <c r="BH20" i="4"/>
  <c r="BH24" i="4"/>
  <c r="BH28" i="4"/>
  <c r="BH32" i="4"/>
  <c r="BH36" i="4"/>
  <c r="BH40" i="4"/>
  <c r="BH44" i="4"/>
  <c r="BH48" i="4"/>
  <c r="AJ37" i="4"/>
  <c r="AM28" i="4"/>
  <c r="AR41" i="4"/>
  <c r="AV5" i="4"/>
  <c r="AU20" i="4"/>
  <c r="AZ5" i="4"/>
  <c r="AZ21" i="4"/>
  <c r="AZ37" i="4"/>
  <c r="AY4" i="4"/>
  <c r="AY20" i="4"/>
  <c r="AY36" i="4"/>
  <c r="AY52" i="4"/>
  <c r="BD17" i="4"/>
  <c r="BD33" i="4"/>
  <c r="BD49" i="4"/>
  <c r="BC16" i="4"/>
  <c r="BC32" i="4"/>
  <c r="BC48" i="4"/>
  <c r="BH13" i="4"/>
  <c r="BH29" i="4"/>
  <c r="BH42" i="4"/>
  <c r="BH50" i="4"/>
  <c r="BG7" i="4"/>
  <c r="BG12" i="4"/>
  <c r="BG16" i="4"/>
  <c r="BG20" i="4"/>
  <c r="BG24" i="4"/>
  <c r="BG28" i="4"/>
  <c r="BG32" i="4"/>
  <c r="BG36" i="4"/>
  <c r="BG40" i="4"/>
  <c r="BG44" i="4"/>
  <c r="BG48" i="4"/>
  <c r="BG52" i="4"/>
  <c r="BL5" i="4"/>
  <c r="BL9" i="4"/>
  <c r="BL13" i="4"/>
  <c r="BL17" i="4"/>
  <c r="BL21" i="4"/>
  <c r="BL25" i="4"/>
  <c r="BL29" i="4"/>
  <c r="BL33" i="4"/>
  <c r="BL37" i="4"/>
  <c r="BL41" i="4"/>
  <c r="BL45" i="4"/>
  <c r="BL49" i="4"/>
  <c r="BK4" i="4"/>
  <c r="BK8" i="4"/>
  <c r="BK12" i="4"/>
  <c r="BK16" i="4"/>
  <c r="BK20" i="4"/>
  <c r="BK24" i="4"/>
  <c r="BK28" i="4"/>
  <c r="BK32" i="4"/>
  <c r="BK36" i="4"/>
  <c r="BK40" i="4"/>
  <c r="BK44" i="4"/>
  <c r="BK48" i="4"/>
  <c r="BK52" i="4"/>
  <c r="BP5" i="4"/>
  <c r="BP9" i="4"/>
  <c r="BP13" i="4"/>
  <c r="BP17" i="4"/>
  <c r="BP21" i="4"/>
  <c r="BP25" i="4"/>
  <c r="BP29" i="4"/>
  <c r="BP33" i="4"/>
  <c r="BP37" i="4"/>
  <c r="BP41" i="4"/>
  <c r="BP45" i="4"/>
  <c r="BP49" i="4"/>
  <c r="BO4" i="4"/>
  <c r="BO8" i="4"/>
  <c r="BO12" i="4"/>
  <c r="BO16" i="4"/>
  <c r="BO20" i="4"/>
  <c r="BO24" i="4"/>
  <c r="BO28" i="4"/>
  <c r="BO32" i="4"/>
  <c r="BO36" i="4"/>
  <c r="BO40" i="4"/>
  <c r="BO44" i="4"/>
  <c r="BO48" i="4"/>
  <c r="BO52" i="4"/>
  <c r="BT5" i="4"/>
  <c r="BT9" i="4"/>
  <c r="BT13" i="4"/>
  <c r="BT17" i="4"/>
  <c r="BT21" i="4"/>
  <c r="BT25" i="4"/>
  <c r="BT29" i="4"/>
  <c r="BT33" i="4"/>
  <c r="BT37" i="4"/>
  <c r="BT41" i="4"/>
  <c r="BT45" i="4"/>
  <c r="BT49" i="4"/>
  <c r="BS4" i="4"/>
  <c r="BS8" i="4"/>
  <c r="BS12" i="4"/>
  <c r="BS16" i="4"/>
  <c r="BS20" i="4"/>
  <c r="BS24" i="4"/>
  <c r="BS28" i="4"/>
  <c r="BS32" i="4"/>
  <c r="BS36" i="4"/>
  <c r="BS40" i="4"/>
  <c r="BS44" i="4"/>
  <c r="BS48" i="4"/>
  <c r="BS52" i="4"/>
  <c r="AR25" i="4"/>
  <c r="BD29" i="4"/>
  <c r="BC28" i="4"/>
  <c r="BH25" i="4"/>
  <c r="BG11" i="4"/>
  <c r="BG27" i="4"/>
  <c r="BG39" i="4"/>
  <c r="BG51" i="4"/>
  <c r="BL12" i="4"/>
  <c r="BL24" i="4"/>
  <c r="BL36" i="4"/>
  <c r="BL48" i="4"/>
  <c r="BK11" i="4"/>
  <c r="BK27" i="4"/>
  <c r="BK39" i="4"/>
  <c r="BK51" i="4"/>
  <c r="BP16" i="4"/>
  <c r="BP28" i="4"/>
  <c r="BP40" i="4"/>
  <c r="BP48" i="4"/>
  <c r="BO11" i="4"/>
  <c r="BO27" i="4"/>
  <c r="BO39" i="4"/>
  <c r="BO51" i="4"/>
  <c r="BT12" i="4"/>
  <c r="BT28" i="4"/>
  <c r="BT44" i="4"/>
  <c r="BS7" i="4"/>
  <c r="BS19" i="4"/>
  <c r="BS31" i="4"/>
  <c r="BS43" i="4"/>
  <c r="BS51" i="4"/>
  <c r="CA32" i="4"/>
  <c r="AI52" i="4"/>
  <c r="AM44" i="4"/>
  <c r="AQ8" i="4"/>
  <c r="AV21" i="4"/>
  <c r="AU36" i="4"/>
  <c r="AZ9" i="4"/>
  <c r="AZ25" i="4"/>
  <c r="AZ41" i="4"/>
  <c r="AY8" i="4"/>
  <c r="AY24" i="4"/>
  <c r="AY40" i="4"/>
  <c r="BD5" i="4"/>
  <c r="BD21" i="4"/>
  <c r="BD37" i="4"/>
  <c r="BC4" i="4"/>
  <c r="BC20" i="4"/>
  <c r="BC36" i="4"/>
  <c r="BC52" i="4"/>
  <c r="BH17" i="4"/>
  <c r="BH33" i="4"/>
  <c r="BH45" i="4"/>
  <c r="BH52" i="4"/>
  <c r="BG8" i="4"/>
  <c r="BG13" i="4"/>
  <c r="BG17" i="4"/>
  <c r="BG21" i="4"/>
  <c r="BG25" i="4"/>
  <c r="BG29" i="4"/>
  <c r="BG33" i="4"/>
  <c r="BG37" i="4"/>
  <c r="BG41" i="4"/>
  <c r="BG45" i="4"/>
  <c r="BG49" i="4"/>
  <c r="BH3" i="4"/>
  <c r="BL6" i="4"/>
  <c r="BL10" i="4"/>
  <c r="BL14" i="4"/>
  <c r="BL18" i="4"/>
  <c r="BL22" i="4"/>
  <c r="BL26" i="4"/>
  <c r="BL30" i="4"/>
  <c r="BL34" i="4"/>
  <c r="BL38" i="4"/>
  <c r="BL42" i="4"/>
  <c r="BL46" i="4"/>
  <c r="BL50" i="4"/>
  <c r="BK5" i="4"/>
  <c r="BK9" i="4"/>
  <c r="BK13" i="4"/>
  <c r="BK17" i="4"/>
  <c r="BK21" i="4"/>
  <c r="BK25" i="4"/>
  <c r="BK29" i="4"/>
  <c r="BK33" i="4"/>
  <c r="BK37" i="4"/>
  <c r="BK41" i="4"/>
  <c r="BK45" i="4"/>
  <c r="BK49" i="4"/>
  <c r="BL3" i="4"/>
  <c r="BP6" i="4"/>
  <c r="BP10" i="4"/>
  <c r="BP14" i="4"/>
  <c r="BP18" i="4"/>
  <c r="BP22" i="4"/>
  <c r="BP26" i="4"/>
  <c r="BP30" i="4"/>
  <c r="BP34" i="4"/>
  <c r="BP38" i="4"/>
  <c r="BP42" i="4"/>
  <c r="BP46" i="4"/>
  <c r="BP50" i="4"/>
  <c r="BO5" i="4"/>
  <c r="BO9" i="4"/>
  <c r="BO13" i="4"/>
  <c r="BO17" i="4"/>
  <c r="BO21" i="4"/>
  <c r="BO25" i="4"/>
  <c r="BO29" i="4"/>
  <c r="BO33" i="4"/>
  <c r="BO37" i="4"/>
  <c r="BO41" i="4"/>
  <c r="BO45" i="4"/>
  <c r="BO49" i="4"/>
  <c r="BP3" i="4"/>
  <c r="BT6" i="4"/>
  <c r="BT10" i="4"/>
  <c r="BT14" i="4"/>
  <c r="BT18" i="4"/>
  <c r="BT22" i="4"/>
  <c r="BT26" i="4"/>
  <c r="BT30" i="4"/>
  <c r="BT34" i="4"/>
  <c r="BT38" i="4"/>
  <c r="BT42" i="4"/>
  <c r="BT46" i="4"/>
  <c r="BT50" i="4"/>
  <c r="BS5" i="4"/>
  <c r="BS9" i="4"/>
  <c r="BS13" i="4"/>
  <c r="BS17" i="4"/>
  <c r="BS21" i="4"/>
  <c r="BS25" i="4"/>
  <c r="BS29" i="4"/>
  <c r="BS33" i="4"/>
  <c r="BS37" i="4"/>
  <c r="BS41" i="4"/>
  <c r="BS45" i="4"/>
  <c r="BS49" i="4"/>
  <c r="BT3" i="4"/>
  <c r="BW18" i="4"/>
  <c r="AQ40" i="4"/>
  <c r="AZ17" i="4"/>
  <c r="AZ49" i="4"/>
  <c r="AY32" i="4"/>
  <c r="AY48" i="4"/>
  <c r="BD45" i="4"/>
  <c r="BC44" i="4"/>
  <c r="BH41" i="4"/>
  <c r="BG5" i="4"/>
  <c r="BG19" i="4"/>
  <c r="BG31" i="4"/>
  <c r="BG43" i="4"/>
  <c r="BL4" i="4"/>
  <c r="BL16" i="4"/>
  <c r="BL28" i="4"/>
  <c r="BL40" i="4"/>
  <c r="BL52" i="4"/>
  <c r="BK15" i="4"/>
  <c r="BK23" i="4"/>
  <c r="BK35" i="4"/>
  <c r="BK47" i="4"/>
  <c r="BP8" i="4"/>
  <c r="BP20" i="4"/>
  <c r="BP32" i="4"/>
  <c r="BP44" i="4"/>
  <c r="BO7" i="4"/>
  <c r="BO15" i="4"/>
  <c r="BO23" i="4"/>
  <c r="BO35" i="4"/>
  <c r="BO47" i="4"/>
  <c r="BT8" i="4"/>
  <c r="BT20" i="4"/>
  <c r="BT32" i="4"/>
  <c r="BT40" i="4"/>
  <c r="BT48" i="4"/>
  <c r="BS11" i="4"/>
  <c r="BS27" i="4"/>
  <c r="BS35" i="4"/>
  <c r="BS47" i="4"/>
  <c r="BW50" i="4"/>
  <c r="AN45" i="4"/>
  <c r="AR9" i="4"/>
  <c r="AQ24" i="4"/>
  <c r="AV37" i="4"/>
  <c r="AU47" i="4"/>
  <c r="AZ13" i="4"/>
  <c r="AZ29" i="4"/>
  <c r="AZ45" i="4"/>
  <c r="AY12" i="4"/>
  <c r="AY28" i="4"/>
  <c r="AY44" i="4"/>
  <c r="BD9" i="4"/>
  <c r="BD25" i="4"/>
  <c r="BD41" i="4"/>
  <c r="BC8" i="4"/>
  <c r="BC24" i="4"/>
  <c r="BC40" i="4"/>
  <c r="BH5" i="4"/>
  <c r="BH21" i="4"/>
  <c r="BH37" i="4"/>
  <c r="BH46" i="4"/>
  <c r="BG4" i="4"/>
  <c r="BG9" i="4"/>
  <c r="BG14" i="4"/>
  <c r="BG18" i="4"/>
  <c r="BG22" i="4"/>
  <c r="BG26" i="4"/>
  <c r="BG30" i="4"/>
  <c r="BG34" i="4"/>
  <c r="BG38" i="4"/>
  <c r="BG42" i="4"/>
  <c r="BG46" i="4"/>
  <c r="BG50" i="4"/>
  <c r="BG3" i="4"/>
  <c r="BL7" i="4"/>
  <c r="BL11" i="4"/>
  <c r="BL15" i="4"/>
  <c r="BL19" i="4"/>
  <c r="BL23" i="4"/>
  <c r="BL27" i="4"/>
  <c r="BL31" i="4"/>
  <c r="BL35" i="4"/>
  <c r="BL39" i="4"/>
  <c r="BL43" i="4"/>
  <c r="BL47" i="4"/>
  <c r="BL51" i="4"/>
  <c r="BK6" i="4"/>
  <c r="BK10" i="4"/>
  <c r="BK14" i="4"/>
  <c r="BK18" i="4"/>
  <c r="BK22" i="4"/>
  <c r="BK26" i="4"/>
  <c r="BK30" i="4"/>
  <c r="BK34" i="4"/>
  <c r="BK38" i="4"/>
  <c r="BK42" i="4"/>
  <c r="BK46" i="4"/>
  <c r="BK50" i="4"/>
  <c r="BK3" i="4"/>
  <c r="BP7" i="4"/>
  <c r="BP11" i="4"/>
  <c r="BP15" i="4"/>
  <c r="BP19" i="4"/>
  <c r="BP23" i="4"/>
  <c r="BP27" i="4"/>
  <c r="BP31" i="4"/>
  <c r="BP35" i="4"/>
  <c r="BP39" i="4"/>
  <c r="BP43" i="4"/>
  <c r="BP47" i="4"/>
  <c r="BP51" i="4"/>
  <c r="BO6" i="4"/>
  <c r="BO10" i="4"/>
  <c r="BO14" i="4"/>
  <c r="BO18" i="4"/>
  <c r="BO22" i="4"/>
  <c r="BO26" i="4"/>
  <c r="BO30" i="4"/>
  <c r="BO34" i="4"/>
  <c r="BO38" i="4"/>
  <c r="BO42" i="4"/>
  <c r="BO46" i="4"/>
  <c r="BO50" i="4"/>
  <c r="BO3" i="4"/>
  <c r="BT7" i="4"/>
  <c r="BT11" i="4"/>
  <c r="BT15" i="4"/>
  <c r="BT19" i="4"/>
  <c r="BT23" i="4"/>
  <c r="BT27" i="4"/>
  <c r="BT31" i="4"/>
  <c r="BT35" i="4"/>
  <c r="BT39" i="4"/>
  <c r="BT43" i="4"/>
  <c r="BT47" i="4"/>
  <c r="BT51" i="4"/>
  <c r="BS6" i="4"/>
  <c r="BS10" i="4"/>
  <c r="BS14" i="4"/>
  <c r="BS18" i="4"/>
  <c r="BS22" i="4"/>
  <c r="BS26" i="4"/>
  <c r="BS30" i="4"/>
  <c r="BS34" i="4"/>
  <c r="BS38" i="4"/>
  <c r="BS42" i="4"/>
  <c r="BS46" i="4"/>
  <c r="BS50" i="4"/>
  <c r="BS3" i="4"/>
  <c r="AM12" i="4"/>
  <c r="AU4" i="4"/>
  <c r="AU52" i="4"/>
  <c r="AZ33" i="4"/>
  <c r="AY16" i="4"/>
  <c r="BD13" i="4"/>
  <c r="BC12" i="4"/>
  <c r="BH9" i="4"/>
  <c r="BH49" i="4"/>
  <c r="BG15" i="4"/>
  <c r="BG23" i="4"/>
  <c r="BG35" i="4"/>
  <c r="BG47" i="4"/>
  <c r="BL8" i="4"/>
  <c r="BL20" i="4"/>
  <c r="BL32" i="4"/>
  <c r="BL44" i="4"/>
  <c r="BK7" i="4"/>
  <c r="BK19" i="4"/>
  <c r="BK31" i="4"/>
  <c r="BK43" i="4"/>
  <c r="BP4" i="4"/>
  <c r="BP12" i="4"/>
  <c r="BP24" i="4"/>
  <c r="BP36" i="4"/>
  <c r="BP52" i="4"/>
  <c r="BO19" i="4"/>
  <c r="BO31" i="4"/>
  <c r="BO43" i="4"/>
  <c r="BT4" i="4"/>
  <c r="BT16" i="4"/>
  <c r="BT24" i="4"/>
  <c r="BT36" i="4"/>
  <c r="BT52" i="4"/>
  <c r="BS15" i="4"/>
  <c r="BS23" i="4"/>
  <c r="BS39" i="4"/>
  <c r="D32" i="4"/>
  <c r="D39" i="4"/>
  <c r="G22" i="4"/>
  <c r="C48" i="4"/>
  <c r="C32" i="4"/>
  <c r="C16" i="4"/>
  <c r="G50" i="4"/>
  <c r="G34" i="4"/>
  <c r="G18" i="4"/>
  <c r="D51" i="4"/>
  <c r="C36" i="4"/>
  <c r="C4" i="4"/>
  <c r="G6" i="4"/>
  <c r="AB7" i="4"/>
  <c r="AB11" i="4"/>
  <c r="AB15" i="4"/>
  <c r="AB19" i="4"/>
  <c r="AB23" i="4"/>
  <c r="AB27" i="4"/>
  <c r="AB31" i="4"/>
  <c r="AB35" i="4"/>
  <c r="AB39" i="4"/>
  <c r="AB43" i="4"/>
  <c r="AB47" i="4"/>
  <c r="AB51" i="4"/>
  <c r="AA5" i="4"/>
  <c r="AA9" i="4"/>
  <c r="AA13" i="4"/>
  <c r="AA17" i="4"/>
  <c r="AA21" i="4"/>
  <c r="AA25" i="4"/>
  <c r="AA29" i="4"/>
  <c r="AA33" i="4"/>
  <c r="AA37" i="4"/>
  <c r="AA41" i="4"/>
  <c r="AA45" i="4"/>
  <c r="AA49" i="4"/>
  <c r="AA3" i="4"/>
  <c r="X7" i="4"/>
  <c r="X11" i="4"/>
  <c r="X15" i="4"/>
  <c r="X19" i="4"/>
  <c r="X23" i="4"/>
  <c r="X27" i="4"/>
  <c r="X31" i="4"/>
  <c r="X35" i="4"/>
  <c r="X39" i="4"/>
  <c r="X43" i="4"/>
  <c r="X47" i="4"/>
  <c r="X51" i="4"/>
  <c r="W5" i="4"/>
  <c r="W9" i="4"/>
  <c r="W13" i="4"/>
  <c r="W17" i="4"/>
  <c r="W21" i="4"/>
  <c r="W25" i="4"/>
  <c r="W29" i="4"/>
  <c r="W33" i="4"/>
  <c r="W37" i="4"/>
  <c r="W41" i="4"/>
  <c r="W45" i="4"/>
  <c r="W49" i="4"/>
  <c r="W3" i="4"/>
  <c r="T7" i="4"/>
  <c r="T11" i="4"/>
  <c r="T15" i="4"/>
  <c r="T19" i="4"/>
  <c r="T23" i="4"/>
  <c r="T27" i="4"/>
  <c r="T31" i="4"/>
  <c r="T35" i="4"/>
  <c r="T39" i="4"/>
  <c r="T43" i="4"/>
  <c r="T47" i="4"/>
  <c r="T51" i="4"/>
  <c r="S5" i="4"/>
  <c r="S9" i="4"/>
  <c r="S13" i="4"/>
  <c r="S17" i="4"/>
  <c r="S21" i="4"/>
  <c r="S25" i="4"/>
  <c r="S29" i="4"/>
  <c r="S33" i="4"/>
  <c r="S37" i="4"/>
  <c r="S41" i="4"/>
  <c r="S45" i="4"/>
  <c r="S49" i="4"/>
  <c r="S3" i="4"/>
  <c r="P7" i="4"/>
  <c r="P11" i="4"/>
  <c r="P15" i="4"/>
  <c r="P19" i="4"/>
  <c r="P23" i="4"/>
  <c r="P27" i="4"/>
  <c r="P31" i="4"/>
  <c r="P35" i="4"/>
  <c r="P39" i="4"/>
  <c r="AB4" i="4"/>
  <c r="AB8" i="4"/>
  <c r="AB12" i="4"/>
  <c r="AB16" i="4"/>
  <c r="AB20" i="4"/>
  <c r="AB24" i="4"/>
  <c r="AB28" i="4"/>
  <c r="AB32" i="4"/>
  <c r="AB36" i="4"/>
  <c r="AB40" i="4"/>
  <c r="AB44" i="4"/>
  <c r="AB48" i="4"/>
  <c r="AB52" i="4"/>
  <c r="AA6" i="4"/>
  <c r="AA10" i="4"/>
  <c r="AA14" i="4"/>
  <c r="AA18" i="4"/>
  <c r="AA22" i="4"/>
  <c r="AA26" i="4"/>
  <c r="AA30" i="4"/>
  <c r="AA34" i="4"/>
  <c r="AA38" i="4"/>
  <c r="AA42" i="4"/>
  <c r="AA46" i="4"/>
  <c r="AA50" i="4"/>
  <c r="X4" i="4"/>
  <c r="X8" i="4"/>
  <c r="X12" i="4"/>
  <c r="X16" i="4"/>
  <c r="X20" i="4"/>
  <c r="X24" i="4"/>
  <c r="X28" i="4"/>
  <c r="X32" i="4"/>
  <c r="X36" i="4"/>
  <c r="X40" i="4"/>
  <c r="X44" i="4"/>
  <c r="X48" i="4"/>
  <c r="X52" i="4"/>
  <c r="W6" i="4"/>
  <c r="W10" i="4"/>
  <c r="W14" i="4"/>
  <c r="W18" i="4"/>
  <c r="W22" i="4"/>
  <c r="W26" i="4"/>
  <c r="W30" i="4"/>
  <c r="W34" i="4"/>
  <c r="W38" i="4"/>
  <c r="W42" i="4"/>
  <c r="W46" i="4"/>
  <c r="W50" i="4"/>
  <c r="T4" i="4"/>
  <c r="T8" i="4"/>
  <c r="T12" i="4"/>
  <c r="T16" i="4"/>
  <c r="T20" i="4"/>
  <c r="T24" i="4"/>
  <c r="T28" i="4"/>
  <c r="T32" i="4"/>
  <c r="T36" i="4"/>
  <c r="T40" i="4"/>
  <c r="T44" i="4"/>
  <c r="T48" i="4"/>
  <c r="T52" i="4"/>
  <c r="S6" i="4"/>
  <c r="S10" i="4"/>
  <c r="S14" i="4"/>
  <c r="S18" i="4"/>
  <c r="S22" i="4"/>
  <c r="S26" i="4"/>
  <c r="S30" i="4"/>
  <c r="S34" i="4"/>
  <c r="S38" i="4"/>
  <c r="S42" i="4"/>
  <c r="S46" i="4"/>
  <c r="S50" i="4"/>
  <c r="P4" i="4"/>
  <c r="P8" i="4"/>
  <c r="P12" i="4"/>
  <c r="P16" i="4"/>
  <c r="P20" i="4"/>
  <c r="P24" i="4"/>
  <c r="P28" i="4"/>
  <c r="P32" i="4"/>
  <c r="P36" i="4"/>
  <c r="P40" i="4"/>
  <c r="AB5" i="4"/>
  <c r="AB9" i="4"/>
  <c r="AB13" i="4"/>
  <c r="AB17" i="4"/>
  <c r="AB21" i="4"/>
  <c r="AB25" i="4"/>
  <c r="AB29" i="4"/>
  <c r="AB33" i="4"/>
  <c r="AB37" i="4"/>
  <c r="AB41" i="4"/>
  <c r="AB45" i="4"/>
  <c r="AB49" i="4"/>
  <c r="AB3" i="4"/>
  <c r="AA7" i="4"/>
  <c r="AA11" i="4"/>
  <c r="AA15" i="4"/>
  <c r="AA19" i="4"/>
  <c r="AA23" i="4"/>
  <c r="AA27" i="4"/>
  <c r="AA31" i="4"/>
  <c r="AA35" i="4"/>
  <c r="AA39" i="4"/>
  <c r="AA43" i="4"/>
  <c r="AA47" i="4"/>
  <c r="AA51" i="4"/>
  <c r="X5" i="4"/>
  <c r="X9" i="4"/>
  <c r="X13" i="4"/>
  <c r="X17" i="4"/>
  <c r="X21" i="4"/>
  <c r="X25" i="4"/>
  <c r="X29" i="4"/>
  <c r="X33" i="4"/>
  <c r="X37" i="4"/>
  <c r="X41" i="4"/>
  <c r="X45" i="4"/>
  <c r="X49" i="4"/>
  <c r="X3" i="4"/>
  <c r="W7" i="4"/>
  <c r="W11" i="4"/>
  <c r="W15" i="4"/>
  <c r="W19" i="4"/>
  <c r="W23" i="4"/>
  <c r="W27" i="4"/>
  <c r="W31" i="4"/>
  <c r="W35" i="4"/>
  <c r="W39" i="4"/>
  <c r="W43" i="4"/>
  <c r="W47" i="4"/>
  <c r="W51" i="4"/>
  <c r="T5" i="4"/>
  <c r="T9" i="4"/>
  <c r="T13" i="4"/>
  <c r="T17" i="4"/>
  <c r="T21" i="4"/>
  <c r="T25" i="4"/>
  <c r="T29" i="4"/>
  <c r="T33" i="4"/>
  <c r="T37" i="4"/>
  <c r="T41" i="4"/>
  <c r="T45" i="4"/>
  <c r="T49" i="4"/>
  <c r="T3" i="4"/>
  <c r="S7" i="4"/>
  <c r="S11" i="4"/>
  <c r="S15" i="4"/>
  <c r="S19" i="4"/>
  <c r="S23" i="4"/>
  <c r="S27" i="4"/>
  <c r="S31" i="4"/>
  <c r="S35" i="4"/>
  <c r="S39" i="4"/>
  <c r="AB18" i="4"/>
  <c r="AB34" i="4"/>
  <c r="AB50" i="4"/>
  <c r="AA16" i="4"/>
  <c r="AA32" i="4"/>
  <c r="AA48" i="4"/>
  <c r="X14" i="4"/>
  <c r="X30" i="4"/>
  <c r="X46" i="4"/>
  <c r="W12" i="4"/>
  <c r="W28" i="4"/>
  <c r="W44" i="4"/>
  <c r="T10" i="4"/>
  <c r="T26" i="4"/>
  <c r="T42" i="4"/>
  <c r="S8" i="4"/>
  <c r="S24" i="4"/>
  <c r="S40" i="4"/>
  <c r="S48" i="4"/>
  <c r="P6" i="4"/>
  <c r="P14" i="4"/>
  <c r="P22" i="4"/>
  <c r="P30" i="4"/>
  <c r="P38" i="4"/>
  <c r="P44" i="4"/>
  <c r="P48" i="4"/>
  <c r="P52" i="4"/>
  <c r="O6" i="4"/>
  <c r="O10" i="4"/>
  <c r="O14" i="4"/>
  <c r="O18" i="4"/>
  <c r="O22" i="4"/>
  <c r="O26" i="4"/>
  <c r="O30" i="4"/>
  <c r="O34" i="4"/>
  <c r="O38" i="4"/>
  <c r="O42" i="4"/>
  <c r="O46" i="4"/>
  <c r="O50" i="4"/>
  <c r="L4" i="4"/>
  <c r="L8" i="4"/>
  <c r="L12" i="4"/>
  <c r="L16" i="4"/>
  <c r="L20" i="4"/>
  <c r="L24" i="4"/>
  <c r="L28" i="4"/>
  <c r="L32" i="4"/>
  <c r="L36" i="4"/>
  <c r="L40" i="4"/>
  <c r="L44" i="4"/>
  <c r="L48" i="4"/>
  <c r="L52" i="4"/>
  <c r="K6" i="4"/>
  <c r="K10" i="4"/>
  <c r="K14" i="4"/>
  <c r="K18" i="4"/>
  <c r="K22" i="4"/>
  <c r="K26" i="4"/>
  <c r="K30" i="4"/>
  <c r="K34" i="4"/>
  <c r="K38" i="4"/>
  <c r="K42" i="4"/>
  <c r="K46" i="4"/>
  <c r="K50" i="4"/>
  <c r="H4" i="4"/>
  <c r="H8" i="4"/>
  <c r="H12" i="4"/>
  <c r="H16" i="4"/>
  <c r="H20" i="4"/>
  <c r="H24" i="4"/>
  <c r="H28" i="4"/>
  <c r="H32" i="4"/>
  <c r="H36" i="4"/>
  <c r="H40" i="4"/>
  <c r="H44" i="4"/>
  <c r="H48" i="4"/>
  <c r="H52" i="4"/>
  <c r="D5" i="4"/>
  <c r="D9" i="4"/>
  <c r="D13" i="4"/>
  <c r="D17" i="4"/>
  <c r="D21" i="4"/>
  <c r="D25" i="4"/>
  <c r="D29" i="4"/>
  <c r="D33" i="4"/>
  <c r="AB6" i="4"/>
  <c r="AB22" i="4"/>
  <c r="AB38" i="4"/>
  <c r="AA4" i="4"/>
  <c r="AA20" i="4"/>
  <c r="AA36" i="4"/>
  <c r="AA52" i="4"/>
  <c r="X18" i="4"/>
  <c r="X34" i="4"/>
  <c r="X50" i="4"/>
  <c r="W16" i="4"/>
  <c r="W32" i="4"/>
  <c r="W48" i="4"/>
  <c r="T14" i="4"/>
  <c r="T30" i="4"/>
  <c r="T46" i="4"/>
  <c r="S12" i="4"/>
  <c r="S28" i="4"/>
  <c r="S43" i="4"/>
  <c r="S51" i="4"/>
  <c r="P9" i="4"/>
  <c r="P17" i="4"/>
  <c r="P25" i="4"/>
  <c r="P33" i="4"/>
  <c r="P41" i="4"/>
  <c r="P45" i="4"/>
  <c r="P49" i="4"/>
  <c r="P3" i="4"/>
  <c r="O7" i="4"/>
  <c r="O11" i="4"/>
  <c r="O15" i="4"/>
  <c r="O19" i="4"/>
  <c r="O23" i="4"/>
  <c r="O27" i="4"/>
  <c r="O31" i="4"/>
  <c r="O35" i="4"/>
  <c r="O39" i="4"/>
  <c r="O43" i="4"/>
  <c r="O47" i="4"/>
  <c r="O51" i="4"/>
  <c r="L5" i="4"/>
  <c r="L9" i="4"/>
  <c r="L13" i="4"/>
  <c r="L17" i="4"/>
  <c r="L21" i="4"/>
  <c r="L25" i="4"/>
  <c r="L29" i="4"/>
  <c r="L33" i="4"/>
  <c r="L37" i="4"/>
  <c r="L41" i="4"/>
  <c r="L45" i="4"/>
  <c r="L49" i="4"/>
  <c r="L3" i="4"/>
  <c r="K7" i="4"/>
  <c r="K11" i="4"/>
  <c r="K15" i="4"/>
  <c r="K19" i="4"/>
  <c r="K23" i="4"/>
  <c r="K27" i="4"/>
  <c r="K31" i="4"/>
  <c r="K35" i="4"/>
  <c r="K39" i="4"/>
  <c r="K43" i="4"/>
  <c r="K47" i="4"/>
  <c r="K51" i="4"/>
  <c r="H5" i="4"/>
  <c r="H9" i="4"/>
  <c r="H13" i="4"/>
  <c r="H17" i="4"/>
  <c r="H21" i="4"/>
  <c r="H25" i="4"/>
  <c r="H29" i="4"/>
  <c r="H33" i="4"/>
  <c r="H37" i="4"/>
  <c r="H41" i="4"/>
  <c r="H45" i="4"/>
  <c r="H49" i="4"/>
  <c r="H3" i="4"/>
  <c r="D6" i="4"/>
  <c r="D10" i="4"/>
  <c r="D14" i="4"/>
  <c r="D18" i="4"/>
  <c r="D22" i="4"/>
  <c r="D26" i="4"/>
  <c r="D30" i="4"/>
  <c r="D34" i="4"/>
  <c r="D38" i="4"/>
  <c r="AB10" i="4"/>
  <c r="AB26" i="4"/>
  <c r="AB42" i="4"/>
  <c r="AA8" i="4"/>
  <c r="AA24" i="4"/>
  <c r="AA40" i="4"/>
  <c r="X6" i="4"/>
  <c r="X22" i="4"/>
  <c r="X38" i="4"/>
  <c r="W4" i="4"/>
  <c r="W20" i="4"/>
  <c r="W36" i="4"/>
  <c r="W52" i="4"/>
  <c r="T18" i="4"/>
  <c r="T34" i="4"/>
  <c r="T50" i="4"/>
  <c r="S16" i="4"/>
  <c r="S32" i="4"/>
  <c r="S44" i="4"/>
  <c r="S52" i="4"/>
  <c r="P10" i="4"/>
  <c r="P18" i="4"/>
  <c r="P26" i="4"/>
  <c r="P34" i="4"/>
  <c r="P42" i="4"/>
  <c r="P46" i="4"/>
  <c r="P50" i="4"/>
  <c r="O4" i="4"/>
  <c r="O8" i="4"/>
  <c r="O12" i="4"/>
  <c r="O16" i="4"/>
  <c r="O20" i="4"/>
  <c r="O24" i="4"/>
  <c r="O28" i="4"/>
  <c r="O32" i="4"/>
  <c r="O36" i="4"/>
  <c r="O40" i="4"/>
  <c r="O44" i="4"/>
  <c r="O48" i="4"/>
  <c r="O52" i="4"/>
  <c r="L6" i="4"/>
  <c r="L10" i="4"/>
  <c r="L14" i="4"/>
  <c r="L18" i="4"/>
  <c r="L22" i="4"/>
  <c r="L26" i="4"/>
  <c r="L30" i="4"/>
  <c r="L34" i="4"/>
  <c r="L38" i="4"/>
  <c r="L42" i="4"/>
  <c r="L46" i="4"/>
  <c r="L50" i="4"/>
  <c r="K4" i="4"/>
  <c r="K8" i="4"/>
  <c r="K12" i="4"/>
  <c r="K16" i="4"/>
  <c r="K20" i="4"/>
  <c r="K24" i="4"/>
  <c r="K28" i="4"/>
  <c r="K32" i="4"/>
  <c r="K36" i="4"/>
  <c r="K40" i="4"/>
  <c r="K44" i="4"/>
  <c r="K48" i="4"/>
  <c r="K52" i="4"/>
  <c r="H6" i="4"/>
  <c r="H10" i="4"/>
  <c r="H14" i="4"/>
  <c r="H18" i="4"/>
  <c r="H22" i="4"/>
  <c r="H26" i="4"/>
  <c r="H30" i="4"/>
  <c r="H34" i="4"/>
  <c r="H38" i="4"/>
  <c r="H42" i="4"/>
  <c r="H46" i="4"/>
  <c r="H50" i="4"/>
  <c r="D52" i="4"/>
  <c r="D7" i="4"/>
  <c r="AA12" i="4"/>
  <c r="X26" i="4"/>
  <c r="W40" i="4"/>
  <c r="S4" i="4"/>
  <c r="P5" i="4"/>
  <c r="P37" i="4"/>
  <c r="O5" i="4"/>
  <c r="O21" i="4"/>
  <c r="O37" i="4"/>
  <c r="O3" i="4"/>
  <c r="L19" i="4"/>
  <c r="L35" i="4"/>
  <c r="L51" i="4"/>
  <c r="K17" i="4"/>
  <c r="K33" i="4"/>
  <c r="K49" i="4"/>
  <c r="H15" i="4"/>
  <c r="H31" i="4"/>
  <c r="H47" i="4"/>
  <c r="D11" i="4"/>
  <c r="D19" i="4"/>
  <c r="D27" i="4"/>
  <c r="D35" i="4"/>
  <c r="D40" i="4"/>
  <c r="D44" i="4"/>
  <c r="D48" i="4"/>
  <c r="D3" i="4"/>
  <c r="G7" i="4"/>
  <c r="G11" i="4"/>
  <c r="G15" i="4"/>
  <c r="G19" i="4"/>
  <c r="G23" i="4"/>
  <c r="G27" i="4"/>
  <c r="G31" i="4"/>
  <c r="G35" i="4"/>
  <c r="G39" i="4"/>
  <c r="G43" i="4"/>
  <c r="G47" i="4"/>
  <c r="G51" i="4"/>
  <c r="C5" i="4"/>
  <c r="C9" i="4"/>
  <c r="C13" i="4"/>
  <c r="C17" i="4"/>
  <c r="C21" i="4"/>
  <c r="C25" i="4"/>
  <c r="C29" i="4"/>
  <c r="C33" i="4"/>
  <c r="C37" i="4"/>
  <c r="C41" i="4"/>
  <c r="C45" i="4"/>
  <c r="C49" i="4"/>
  <c r="C3" i="4"/>
  <c r="AB14" i="4"/>
  <c r="AA28" i="4"/>
  <c r="X42" i="4"/>
  <c r="T6" i="4"/>
  <c r="S20" i="4"/>
  <c r="P13" i="4"/>
  <c r="P43" i="4"/>
  <c r="O9" i="4"/>
  <c r="O25" i="4"/>
  <c r="O41" i="4"/>
  <c r="L7" i="4"/>
  <c r="L23" i="4"/>
  <c r="L39" i="4"/>
  <c r="K5" i="4"/>
  <c r="K21" i="4"/>
  <c r="K37" i="4"/>
  <c r="K3" i="4"/>
  <c r="H19" i="4"/>
  <c r="H35" i="4"/>
  <c r="H51" i="4"/>
  <c r="D12" i="4"/>
  <c r="D20" i="4"/>
  <c r="D28" i="4"/>
  <c r="D36" i="4"/>
  <c r="D41" i="4"/>
  <c r="D45" i="4"/>
  <c r="D49" i="4"/>
  <c r="G4" i="4"/>
  <c r="G8" i="4"/>
  <c r="G12" i="4"/>
  <c r="G16" i="4"/>
  <c r="G20" i="4"/>
  <c r="G24" i="4"/>
  <c r="G28" i="4"/>
  <c r="G32" i="4"/>
  <c r="G36" i="4"/>
  <c r="G40" i="4"/>
  <c r="G44" i="4"/>
  <c r="G48" i="4"/>
  <c r="G52" i="4"/>
  <c r="C6" i="4"/>
  <c r="C10" i="4"/>
  <c r="C14" i="4"/>
  <c r="C18" i="4"/>
  <c r="C22" i="4"/>
  <c r="C26" i="4"/>
  <c r="C30" i="4"/>
  <c r="C34" i="4"/>
  <c r="C38" i="4"/>
  <c r="C42" i="4"/>
  <c r="C46" i="4"/>
  <c r="C50" i="4"/>
  <c r="AB30" i="4"/>
  <c r="AA44" i="4"/>
  <c r="W8" i="4"/>
  <c r="T22" i="4"/>
  <c r="S36" i="4"/>
  <c r="P21" i="4"/>
  <c r="P47" i="4"/>
  <c r="O13" i="4"/>
  <c r="O29" i="4"/>
  <c r="O45" i="4"/>
  <c r="L11" i="4"/>
  <c r="L27" i="4"/>
  <c r="L43" i="4"/>
  <c r="K9" i="4"/>
  <c r="K25" i="4"/>
  <c r="K41" i="4"/>
  <c r="H7" i="4"/>
  <c r="H23" i="4"/>
  <c r="H39" i="4"/>
  <c r="D4" i="4"/>
  <c r="D15" i="4"/>
  <c r="D23" i="4"/>
  <c r="D31" i="4"/>
  <c r="D37" i="4"/>
  <c r="D42" i="4"/>
  <c r="D46" i="4"/>
  <c r="D50" i="4"/>
  <c r="G5" i="4"/>
  <c r="G9" i="4"/>
  <c r="G13" i="4"/>
  <c r="G17" i="4"/>
  <c r="G21" i="4"/>
  <c r="G25" i="4"/>
  <c r="G29" i="4"/>
  <c r="G33" i="4"/>
  <c r="G37" i="4"/>
  <c r="G41" i="4"/>
  <c r="G45" i="4"/>
  <c r="G49" i="4"/>
  <c r="G3" i="4"/>
  <c r="C7" i="4"/>
  <c r="C11" i="4"/>
  <c r="C15" i="4"/>
  <c r="C19" i="4"/>
  <c r="C23" i="4"/>
  <c r="C27" i="4"/>
  <c r="C31" i="4"/>
  <c r="C35" i="4"/>
  <c r="C39" i="4"/>
  <c r="C43" i="4"/>
  <c r="C47" i="4"/>
  <c r="C51" i="4"/>
  <c r="AB46" i="4"/>
  <c r="X10" i="4"/>
  <c r="W24" i="4"/>
  <c r="T38" i="4"/>
  <c r="S47" i="4"/>
  <c r="P29" i="4"/>
  <c r="P51" i="4"/>
  <c r="O17" i="4"/>
  <c r="O33" i="4"/>
  <c r="O49" i="4"/>
  <c r="L15" i="4"/>
  <c r="L31" i="4"/>
  <c r="L47" i="4"/>
  <c r="K13" i="4"/>
  <c r="K29" i="4"/>
  <c r="K45" i="4"/>
  <c r="H11" i="4"/>
  <c r="H27" i="4"/>
  <c r="H43" i="4"/>
  <c r="D8" i="4"/>
  <c r="D16" i="4"/>
  <c r="C44" i="4"/>
  <c r="C28" i="4"/>
  <c r="C12" i="4"/>
  <c r="G46" i="4"/>
  <c r="G30" i="4"/>
  <c r="G14" i="4"/>
  <c r="D47" i="4"/>
  <c r="D24" i="4"/>
  <c r="C52" i="4"/>
  <c r="C20" i="4"/>
  <c r="G38" i="4"/>
  <c r="C40" i="4"/>
  <c r="C24" i="4"/>
  <c r="C8" i="4"/>
  <c r="G42" i="4"/>
  <c r="G26" i="4"/>
  <c r="G10" i="4"/>
  <c r="D43" i="4"/>
  <c r="AE3" i="4" l="1"/>
  <c r="H158" i="1" s="1"/>
  <c r="AF53" i="4"/>
  <c r="F158" i="1" s="1"/>
  <c r="H179" i="1"/>
  <c r="AR53" i="4"/>
  <c r="F161" i="1" s="1"/>
  <c r="AJ53" i="4"/>
  <c r="F159" i="1" s="1"/>
  <c r="AZ53" i="4"/>
  <c r="F163" i="1" s="1"/>
  <c r="BH53" i="4"/>
  <c r="F165" i="1" s="1"/>
  <c r="BP53" i="4"/>
  <c r="H165" i="1"/>
  <c r="H160" i="1"/>
  <c r="BD53" i="4"/>
  <c r="F164" i="1" s="1"/>
  <c r="AN53" i="4"/>
  <c r="F160" i="1" s="1"/>
  <c r="H170" i="1"/>
  <c r="BL53" i="4"/>
  <c r="F177" i="1" s="1"/>
  <c r="H164" i="1"/>
  <c r="H161" i="1"/>
  <c r="H178" i="1"/>
  <c r="H163" i="1"/>
  <c r="AV53" i="4"/>
  <c r="F162" i="1" s="1"/>
  <c r="H159" i="1"/>
  <c r="BX53" i="4"/>
  <c r="F180" i="1" s="1"/>
  <c r="BT53" i="4"/>
  <c r="F179" i="1" s="1"/>
  <c r="H177" i="1"/>
  <c r="H162" i="1"/>
  <c r="H180" i="1"/>
  <c r="CB53" i="4"/>
  <c r="F169" i="1" s="1"/>
  <c r="H155" i="1"/>
  <c r="H154" i="1"/>
  <c r="H156" i="1"/>
  <c r="H153" i="1"/>
  <c r="H157" i="1"/>
  <c r="H151" i="1"/>
  <c r="H150" i="1"/>
  <c r="P53" i="4"/>
  <c r="F154" i="1" s="1"/>
  <c r="X53" i="4"/>
  <c r="F156" i="1" s="1"/>
  <c r="T53" i="4"/>
  <c r="F155" i="1" s="1"/>
  <c r="L53" i="4"/>
  <c r="F153" i="1" s="1"/>
  <c r="AB53" i="4"/>
  <c r="F157" i="1" s="1"/>
  <c r="D53" i="4"/>
  <c r="F150" i="1" s="1"/>
  <c r="H53" i="4"/>
  <c r="F151" i="1" s="1"/>
  <c r="F178" i="1" l="1"/>
  <c r="M82" i="1" l="1"/>
  <c r="F181" i="1" l="1"/>
  <c r="H181" i="1" s="1"/>
  <c r="M98" i="1" l="1"/>
  <c r="M54" i="1" l="1"/>
  <c r="M80" i="1" l="1"/>
  <c r="M111" i="1" l="1"/>
  <c r="M144" i="1" l="1"/>
  <c r="M117" i="1"/>
  <c r="M113" i="1"/>
  <c r="F152" i="1"/>
  <c r="F166" i="1" s="1"/>
  <c r="F172" i="1" l="1"/>
  <c r="F184" i="1" s="1"/>
  <c r="J184" i="1" l="1"/>
  <c r="L184" i="1" s="1"/>
  <c r="J18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4" authorId="0" shapeId="0" xr:uid="{347F8C86-4476-403C-8036-C82962C6A3FD}">
      <text>
        <r>
          <rPr>
            <sz val="9"/>
            <color indexed="81"/>
            <rFont val="MS P ゴシック"/>
            <family val="3"/>
            <charset val="128"/>
          </rPr>
          <t xml:space="preserve">○○○○/▲▲/□□　のような形で入力してください。自動で表示が変換されます。
（例）2023年8月8日の場合、「2023/08/08」と
　　　入力
</t>
        </r>
      </text>
    </comment>
    <comment ref="F26" authorId="0" shapeId="0" xr:uid="{E5456BE8-DF4E-4DBA-9090-2141C7ADF049}">
      <text>
        <r>
          <rPr>
            <b/>
            <sz val="9"/>
            <color indexed="81"/>
            <rFont val="MS P ゴシック"/>
            <family val="3"/>
            <charset val="128"/>
          </rPr>
          <t>○○○○/▲▲/□□　のような形で入力してください。自動で表示が変換されます。
（例）2023年8月8日の場合、「2023/08/08」と入力</t>
        </r>
      </text>
    </comment>
    <comment ref="F39" authorId="0" shapeId="0" xr:uid="{8D58B1F3-CA8C-497B-B543-B2AD6A7F2BAF}">
      <text>
        <r>
          <rPr>
            <b/>
            <sz val="9"/>
            <color indexed="81"/>
            <rFont val="MS P ゴシック"/>
            <family val="3"/>
            <charset val="128"/>
          </rPr>
          <t>マイナスの場合は数字の前に「-」を入れてください。（財務状況も同じ）</t>
        </r>
      </text>
    </comment>
    <comment ref="G41" authorId="0" shapeId="0" xr:uid="{516D4D32-97ED-4955-9DC1-5AE1592065F5}">
      <text>
        <r>
          <rPr>
            <b/>
            <sz val="9"/>
            <color indexed="81"/>
            <rFont val="MS P ゴシック"/>
            <family val="3"/>
            <charset val="128"/>
          </rPr>
          <t>現在の状況を入力してください。
（非常勤職員数、ボランティア数、会員数も同じ）</t>
        </r>
      </text>
    </comment>
    <comment ref="B62" authorId="0" shapeId="0" xr:uid="{9FD028B4-9243-44BB-81E1-70A3A244A831}">
      <text>
        <r>
          <rPr>
            <b/>
            <sz val="9"/>
            <color indexed="81"/>
            <rFont val="MS P ゴシック"/>
            <family val="3"/>
            <charset val="128"/>
          </rPr>
          <t xml:space="preserve">
※理事が1人の場合は、理事に事故があるとき又は理事が欠けたときにその職務を代行する者の役職名・氏名等をご記入ください。</t>
        </r>
        <r>
          <rPr>
            <sz val="9"/>
            <color indexed="81"/>
            <rFont val="MS P ゴシック"/>
            <family val="3"/>
            <charset val="128"/>
          </rPr>
          <t xml:space="preserve">
</t>
        </r>
      </text>
    </comment>
    <comment ref="I62" authorId="0" shapeId="0" xr:uid="{5B519DC8-2DB9-4751-8BA9-EF8CE708572E}">
      <text>
        <r>
          <rPr>
            <sz val="9"/>
            <color indexed="81"/>
            <rFont val="MS P ゴシック"/>
            <family val="3"/>
            <charset val="128"/>
          </rPr>
          <t>○○○○/▲▲/□□　のような形で入力してください。自動で表示が変換されます。
（例）2023年8月8日の場合、「2023/08/08」と入力</t>
        </r>
      </text>
    </comment>
    <comment ref="I63" authorId="0" shapeId="0" xr:uid="{652E2A34-5F4E-477F-9062-84469307E81F}">
      <text>
        <r>
          <rPr>
            <b/>
            <sz val="9"/>
            <color indexed="81"/>
            <rFont val="MS P ゴシック"/>
            <family val="3"/>
            <charset val="128"/>
          </rPr>
          <t>＜プルダウン選択＞
常勤（役員報酬有）
常勤（役員報酬無）
非常勤（役員報酬有）
非常勤（役員報酬無）</t>
        </r>
      </text>
    </comment>
    <comment ref="D108" authorId="0" shapeId="0" xr:uid="{CA218FB5-9B7A-4C29-9558-F60ED55219C5}">
      <text>
        <r>
          <rPr>
            <b/>
            <u/>
            <sz val="10"/>
            <color indexed="81"/>
            <rFont val="MS P ゴシック"/>
            <family val="3"/>
            <charset val="128"/>
          </rPr>
          <t>【既存事業と同様の取り組み】のみの申請は支援対象外</t>
        </r>
        <r>
          <rPr>
            <b/>
            <sz val="10"/>
            <color indexed="81"/>
            <rFont val="MS P ゴシック"/>
            <family val="3"/>
            <charset val="128"/>
          </rPr>
          <t xml:space="preserve">となります。
【新たな取り組み】【既存事業の拡充を図る取り組み】とあわせて申請するようにしてください。
</t>
        </r>
      </text>
    </comment>
    <comment ref="O150" authorId="0" shapeId="0" xr:uid="{335408FF-6015-46C8-8909-687C7A6843EF}">
      <text>
        <r>
          <rPr>
            <b/>
            <sz val="9"/>
            <color indexed="81"/>
            <rFont val="MS P ゴシック"/>
            <family val="3"/>
            <charset val="128"/>
          </rPr>
          <t>手打ち記入では金額は自動で算出されません。合計金額をこちらに入力してください。</t>
        </r>
      </text>
    </comment>
    <comment ref="P150" authorId="0" shapeId="0" xr:uid="{39A90BB7-94D6-4C09-851D-701E24FA1701}">
      <text>
        <r>
          <rPr>
            <b/>
            <sz val="9"/>
            <color indexed="81"/>
            <rFont val="MS P ゴシック"/>
            <family val="3"/>
            <charset val="128"/>
          </rPr>
          <t xml:space="preserve">User:インプットシートを使用せずに入力したい場合はこちらに入力してください。
インプットシート使用の際はこちらを空欄にしておいてください。
</t>
        </r>
      </text>
    </comment>
    <comment ref="H170" authorId="0" shapeId="0" xr:uid="{418FF68E-B56B-4D0C-B2A5-F365F808921C}">
      <text>
        <r>
          <rPr>
            <b/>
            <sz val="10"/>
            <color indexed="81"/>
            <rFont val="MS P ゴシック"/>
            <family val="3"/>
            <charset val="128"/>
          </rPr>
          <t xml:space="preserve">上記に当てはまらない費用がある場合、具体的な内容及び単価×数量を記入してください。
</t>
        </r>
        <r>
          <rPr>
            <b/>
            <u/>
            <sz val="10"/>
            <color indexed="81"/>
            <rFont val="MS P ゴシック"/>
            <family val="3"/>
            <charset val="128"/>
          </rPr>
          <t>この事業にかかる国または地方公共団体及び民間からの補助金・助成金等がある場合は、その他の助成等に計上した経費の総額を「対象外経費」に記載してください。</t>
        </r>
      </text>
    </comment>
    <comment ref="H178" authorId="0" shapeId="0" xr:uid="{AC869898-748C-46ED-885D-8CE23B8C2F7C}">
      <text>
        <r>
          <rPr>
            <b/>
            <sz val="9"/>
            <color indexed="81"/>
            <rFont val="MS P ゴシック"/>
            <family val="3"/>
            <charset val="128"/>
          </rPr>
          <t>この事業に限定された使途指定のある寄付・協賛金等が見込まれる場合、こちらに入力してください。</t>
        </r>
      </text>
    </comment>
    <comment ref="H179" authorId="0" shapeId="0" xr:uid="{0D64D8E2-650D-488C-B5BB-5E30A8820B69}">
      <text>
        <r>
          <rPr>
            <b/>
            <sz val="9"/>
            <color indexed="81"/>
            <rFont val="MS P ゴシック"/>
            <family val="3"/>
            <charset val="128"/>
          </rPr>
          <t>この事業にかかる国または地方公共団体及び民間からの補助金・助成金等がある場合は、どこからの補助金・助成金等をどの経費に充当するか、こちらに記載してください。</t>
        </r>
        <r>
          <rPr>
            <b/>
            <u/>
            <sz val="9"/>
            <color indexed="81"/>
            <rFont val="MS P ゴシック"/>
            <family val="3"/>
            <charset val="128"/>
          </rPr>
          <t xml:space="preserve">未来応援ネットワーク事業と同一費目の経費計上はできません。
なお、今回の未来応援ネットワーク事業の支援金は計上不要です。
</t>
        </r>
        <r>
          <rPr>
            <b/>
            <sz val="12"/>
            <color indexed="81"/>
            <rFont val="MS P ゴシック"/>
            <family val="3"/>
            <charset val="128"/>
          </rPr>
          <t>※別紙１についても必ずご入力ください。</t>
        </r>
        <r>
          <rPr>
            <b/>
            <sz val="9"/>
            <color indexed="81"/>
            <rFont val="MS P ゴシック"/>
            <family val="3"/>
            <charset val="128"/>
          </rPr>
          <t xml:space="preserve">
</t>
        </r>
      </text>
    </comment>
    <comment ref="F180" authorId="0" shapeId="0" xr:uid="{8164422D-6CF5-478A-B4D5-2A3D294EA3C1}">
      <text>
        <r>
          <rPr>
            <b/>
            <sz val="9"/>
            <color indexed="81"/>
            <rFont val="MS P ゴシック"/>
            <family val="3"/>
            <charset val="128"/>
          </rPr>
          <t xml:space="preserve">自己資金その他団体に寄せられた寄付等から繰り入れる場合、こちらに入力してください。
要望額が上限を超えている場合も、この項目で調整することが可能です。
</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7" authorId="0" shapeId="0" xr:uid="{994050F8-737D-4F60-8C60-8A82E5B87AC8}">
      <text>
        <r>
          <rPr>
            <b/>
            <sz val="9"/>
            <color indexed="81"/>
            <rFont val="MS P ゴシック"/>
            <family val="3"/>
            <charset val="128"/>
          </rPr>
          <t>＜プルダウン選択＞
常勤（役員報酬有）
常勤（役員報酬無）
非常勤（役員報酬有）
非常勤（役員報酬無）</t>
        </r>
      </text>
    </comment>
  </commentList>
</comments>
</file>

<file path=xl/sharedStrings.xml><?xml version="1.0" encoding="utf-8"?>
<sst xmlns="http://schemas.openxmlformats.org/spreadsheetml/2006/main" count="3847" uniqueCount="1084">
  <si>
    <t>家賃</t>
  </si>
  <si>
    <t>光熱水費</t>
  </si>
  <si>
    <t>消耗品費</t>
  </si>
  <si>
    <t>借料損料</t>
  </si>
  <si>
    <t>印刷製本費</t>
  </si>
  <si>
    <t>通信運搬費</t>
  </si>
  <si>
    <t>雑役務費</t>
  </si>
  <si>
    <t>役　職　名　</t>
    <rPh sb="0" eb="1">
      <t>エキ</t>
    </rPh>
    <rPh sb="2" eb="3">
      <t>ショク</t>
    </rPh>
    <rPh sb="4" eb="5">
      <t>メイ</t>
    </rPh>
    <phoneticPr fontId="2"/>
  </si>
  <si>
    <t>有</t>
    <rPh sb="0" eb="1">
      <t>アリ</t>
    </rPh>
    <phoneticPr fontId="2"/>
  </si>
  <si>
    <t>無</t>
    <rPh sb="0" eb="1">
      <t>ナシ</t>
    </rPh>
    <phoneticPr fontId="2"/>
  </si>
  <si>
    <t xml:space="preserve">  当該事実の有無   </t>
    <phoneticPr fontId="2"/>
  </si>
  <si>
    <t>・</t>
    <phoneticPr fontId="2"/>
  </si>
  <si>
    <t>（注意）過去において法令等に違反する等の不正行為を行い、不正を行った年度の翌年度以降５年間を経過しない場合には、支援をお断りしております。</t>
    <rPh sb="10" eb="13">
      <t>ホウレイトウ</t>
    </rPh>
    <rPh sb="14" eb="16">
      <t>イハン</t>
    </rPh>
    <rPh sb="18" eb="19">
      <t>トウ</t>
    </rPh>
    <rPh sb="20" eb="22">
      <t>フセイ</t>
    </rPh>
    <rPh sb="22" eb="24">
      <t>コウイ</t>
    </rPh>
    <rPh sb="25" eb="26">
      <t>オコナ</t>
    </rPh>
    <rPh sb="28" eb="30">
      <t>フセイ</t>
    </rPh>
    <rPh sb="31" eb="32">
      <t>オコナ</t>
    </rPh>
    <rPh sb="34" eb="36">
      <t>ネンド</t>
    </rPh>
    <rPh sb="37" eb="40">
      <t>ヨクネンド</t>
    </rPh>
    <rPh sb="40" eb="42">
      <t>イコウ</t>
    </rPh>
    <rPh sb="43" eb="45">
      <t>ネンカン</t>
    </rPh>
    <rPh sb="46" eb="48">
      <t>ケイカ</t>
    </rPh>
    <rPh sb="51" eb="53">
      <t>バアイ</t>
    </rPh>
    <phoneticPr fontId="2"/>
  </si>
  <si>
    <t>1-1.
名称</t>
    <rPh sb="5" eb="7">
      <t>メイショウ</t>
    </rPh>
    <phoneticPr fontId="2"/>
  </si>
  <si>
    <t>1-2.
団体所在地</t>
    <rPh sb="5" eb="7">
      <t>ダンタイ</t>
    </rPh>
    <rPh sb="7" eb="10">
      <t>ショザイチ</t>
    </rPh>
    <phoneticPr fontId="2"/>
  </si>
  <si>
    <t>1-3.
代表者</t>
    <rPh sb="5" eb="8">
      <t>ダイヒョウシャ</t>
    </rPh>
    <phoneticPr fontId="2"/>
  </si>
  <si>
    <t>1-4.
担当者
連絡先</t>
    <rPh sb="5" eb="8">
      <t>タントウシャ</t>
    </rPh>
    <rPh sb="9" eb="12">
      <t>レンラクサキ</t>
    </rPh>
    <phoneticPr fontId="2"/>
  </si>
  <si>
    <t>1-5.
団体概要</t>
    <rPh sb="5" eb="7">
      <t>ダンタイ</t>
    </rPh>
    <rPh sb="7" eb="9">
      <t>ガイヨウ</t>
    </rPh>
    <phoneticPr fontId="2"/>
  </si>
  <si>
    <t>個人　　：</t>
    <rPh sb="0" eb="2">
      <t>コジン</t>
    </rPh>
    <phoneticPr fontId="2"/>
  </si>
  <si>
    <t>　　　　　人</t>
    <rPh sb="5" eb="6">
      <t>ニン</t>
    </rPh>
    <phoneticPr fontId="2"/>
  </si>
  <si>
    <t>氏　　名</t>
    <phoneticPr fontId="2"/>
  </si>
  <si>
    <t>支援金額調書</t>
    <rPh sb="0" eb="2">
      <t>シエン</t>
    </rPh>
    <rPh sb="2" eb="4">
      <t>キンガク</t>
    </rPh>
    <rPh sb="4" eb="6">
      <t>チョウショ</t>
    </rPh>
    <phoneticPr fontId="2"/>
  </si>
  <si>
    <t>金額 (円）</t>
    <rPh sb="0" eb="2">
      <t>キンガク</t>
    </rPh>
    <rPh sb="4" eb="5">
      <t>エン</t>
    </rPh>
    <phoneticPr fontId="2"/>
  </si>
  <si>
    <t>所費</t>
    <rPh sb="0" eb="1">
      <t>トコロ</t>
    </rPh>
    <rPh sb="1" eb="2">
      <t>ヒ</t>
    </rPh>
    <phoneticPr fontId="2"/>
  </si>
  <si>
    <t>所費合計</t>
    <rPh sb="0" eb="1">
      <t>トコロ</t>
    </rPh>
    <rPh sb="1" eb="2">
      <t>ヒ</t>
    </rPh>
    <rPh sb="2" eb="4">
      <t>ゴウケイ</t>
    </rPh>
    <phoneticPr fontId="2"/>
  </si>
  <si>
    <t>　　　　　　種類</t>
    <rPh sb="6" eb="8">
      <t>シュルイ</t>
    </rPh>
    <phoneticPr fontId="2"/>
  </si>
  <si>
    <t>金額  (円）</t>
    <rPh sb="0" eb="2">
      <t>キンガク</t>
    </rPh>
    <rPh sb="5" eb="6">
      <t>エン</t>
    </rPh>
    <phoneticPr fontId="2"/>
  </si>
  <si>
    <t>参加費収入</t>
    <rPh sb="0" eb="3">
      <t>サンカヒ</t>
    </rPh>
    <rPh sb="3" eb="5">
      <t>シュウニュウ</t>
    </rPh>
    <phoneticPr fontId="2"/>
  </si>
  <si>
    <t>寄付金・協賛金収入</t>
    <rPh sb="0" eb="3">
      <t>キフキン</t>
    </rPh>
    <rPh sb="4" eb="7">
      <t>キョウサンキン</t>
    </rPh>
    <rPh sb="7" eb="9">
      <t>シュウニュウ</t>
    </rPh>
    <phoneticPr fontId="2"/>
  </si>
  <si>
    <t>一般会計繰入金</t>
    <rPh sb="0" eb="2">
      <t>イッパン</t>
    </rPh>
    <rPh sb="2" eb="4">
      <t>カイケイ</t>
    </rPh>
    <rPh sb="4" eb="6">
      <t>クリイレ</t>
    </rPh>
    <rPh sb="6" eb="7">
      <t>キン</t>
    </rPh>
    <phoneticPr fontId="2"/>
  </si>
  <si>
    <t>　　謝金　　　　</t>
    <phoneticPr fontId="2"/>
  </si>
  <si>
    <t>　　旅費</t>
    <phoneticPr fontId="2"/>
  </si>
  <si>
    <t>賃金</t>
    <phoneticPr fontId="2"/>
  </si>
  <si>
    <t>③支援金額の算定</t>
    <rPh sb="1" eb="3">
      <t>シエン</t>
    </rPh>
    <rPh sb="3" eb="5">
      <t>キンガク</t>
    </rPh>
    <rPh sb="6" eb="8">
      <t>サンテイ</t>
    </rPh>
    <phoneticPr fontId="2"/>
  </si>
  <si>
    <t>団体</t>
    <rPh sb="0" eb="2">
      <t>ダンタイ</t>
    </rPh>
    <phoneticPr fontId="14"/>
  </si>
  <si>
    <r>
      <rPr>
        <b/>
        <sz val="18"/>
        <rFont val="ＭＳ Ｐゴシック"/>
        <family val="3"/>
        <charset val="128"/>
      </rPr>
      <t xml:space="preserve"> Ｃ</t>
    </r>
    <r>
      <rPr>
        <sz val="12"/>
        <rFont val="ＭＳ Ｐゴシック"/>
        <family val="3"/>
        <charset val="128"/>
      </rPr>
      <t>　総事業費　　</t>
    </r>
    <r>
      <rPr>
        <b/>
        <sz val="18"/>
        <rFont val="ＭＳ Ｐゴシック"/>
        <family val="3"/>
        <charset val="128"/>
      </rPr>
      <t>（Ａ＋Ｂ）</t>
    </r>
    <rPh sb="3" eb="7">
      <t>ソウジギョウヒ</t>
    </rPh>
    <phoneticPr fontId="2"/>
  </si>
  <si>
    <r>
      <rPr>
        <b/>
        <sz val="18"/>
        <rFont val="ＭＳ Ｐゴシック"/>
        <family val="3"/>
        <charset val="128"/>
      </rPr>
      <t xml:space="preserve"> Ｄ</t>
    </r>
    <r>
      <rPr>
        <b/>
        <sz val="12"/>
        <rFont val="ＭＳ Ｐゴシック"/>
        <family val="3"/>
        <charset val="128"/>
      </rPr>
      <t>　</t>
    </r>
    <r>
      <rPr>
        <sz val="12"/>
        <rFont val="ＭＳ Ｐゴシック"/>
        <family val="3"/>
        <charset val="128"/>
      </rPr>
      <t>収入合計</t>
    </r>
    <rPh sb="3" eb="5">
      <t>シュウニュウ</t>
    </rPh>
    <rPh sb="5" eb="7">
      <t>ゴウケイ</t>
    </rPh>
    <phoneticPr fontId="2"/>
  </si>
  <si>
    <t>現在</t>
    <rPh sb="0" eb="2">
      <t>ゲンザイ</t>
    </rPh>
    <phoneticPr fontId="14"/>
  </si>
  <si>
    <t>団体　　：</t>
    <rPh sb="0" eb="2">
      <t>ダンタイ</t>
    </rPh>
    <phoneticPr fontId="2"/>
  </si>
  <si>
    <t>＝</t>
    <phoneticPr fontId="2"/>
  </si>
  <si>
    <t>円</t>
    <phoneticPr fontId="2"/>
  </si>
  <si>
    <t>千円</t>
    <rPh sb="0" eb="2">
      <t>センエン</t>
    </rPh>
    <phoneticPr fontId="2"/>
  </si>
  <si>
    <r>
      <rPr>
        <b/>
        <sz val="18"/>
        <rFont val="ＭＳ Ｐゴシック"/>
        <family val="3"/>
        <charset val="128"/>
      </rPr>
      <t>Ｃ</t>
    </r>
    <r>
      <rPr>
        <sz val="11"/>
        <rFont val="ＭＳ Ｐゴシック"/>
        <family val="3"/>
        <charset val="128"/>
      </rPr>
      <t>総事業費－</t>
    </r>
    <r>
      <rPr>
        <b/>
        <sz val="18"/>
        <rFont val="ＭＳ Ｐゴシック"/>
        <family val="3"/>
        <charset val="128"/>
      </rPr>
      <t>Ｄ</t>
    </r>
    <r>
      <rPr>
        <sz val="11"/>
        <rFont val="ＭＳ Ｐゴシック"/>
        <family val="3"/>
        <charset val="128"/>
      </rPr>
      <t>収入合計</t>
    </r>
    <phoneticPr fontId="2"/>
  </si>
  <si>
    <t>名</t>
    <rPh sb="0" eb="1">
      <t>メイ</t>
    </rPh>
    <phoneticPr fontId="14"/>
  </si>
  <si>
    <t>備品購入費</t>
    <phoneticPr fontId="2"/>
  </si>
  <si>
    <t>委託費</t>
    <phoneticPr fontId="2"/>
  </si>
  <si>
    <t>①支援事業を実施するための経費</t>
    <rPh sb="1" eb="3">
      <t>シエン</t>
    </rPh>
    <rPh sb="3" eb="5">
      <t>ジギョウ</t>
    </rPh>
    <rPh sb="6" eb="8">
      <t>ジッシ</t>
    </rPh>
    <rPh sb="13" eb="15">
      <t>ケイヒ</t>
    </rPh>
    <phoneticPr fontId="2"/>
  </si>
  <si>
    <t>②支援事業にかかる収入</t>
    <rPh sb="1" eb="3">
      <t>シエン</t>
    </rPh>
    <rPh sb="3" eb="5">
      <t>ジギョウ</t>
    </rPh>
    <rPh sb="9" eb="11">
      <t>シュウニュウ</t>
    </rPh>
    <phoneticPr fontId="2"/>
  </si>
  <si>
    <t>□</t>
    <phoneticPr fontId="26"/>
  </si>
  <si>
    <t>☑</t>
    <phoneticPr fontId="26"/>
  </si>
  <si>
    <r>
      <rPr>
        <b/>
        <sz val="18"/>
        <rFont val="ＭＳ Ｐゴシック"/>
        <family val="3"/>
        <charset val="128"/>
      </rPr>
      <t xml:space="preserve"> A</t>
    </r>
    <r>
      <rPr>
        <sz val="12"/>
        <rFont val="ＭＳ Ｐゴシック"/>
        <family val="3"/>
        <charset val="128"/>
      </rPr>
      <t>　上記支援費目の計</t>
    </r>
    <rPh sb="3" eb="5">
      <t>ジョウキ</t>
    </rPh>
    <rPh sb="5" eb="7">
      <t>シエン</t>
    </rPh>
    <rPh sb="7" eb="9">
      <t>ヒモク</t>
    </rPh>
    <rPh sb="10" eb="11">
      <t>ケイ</t>
    </rPh>
    <phoneticPr fontId="2"/>
  </si>
  <si>
    <t>保険料</t>
    <phoneticPr fontId="26"/>
  </si>
  <si>
    <t>（常勤職員）</t>
    <rPh sb="1" eb="3">
      <t>ジョウキン</t>
    </rPh>
    <rPh sb="3" eb="5">
      <t>ショクイン</t>
    </rPh>
    <phoneticPr fontId="26"/>
  </si>
  <si>
    <t>（非常勤職員）</t>
    <rPh sb="1" eb="4">
      <t>ヒジョウキン</t>
    </rPh>
    <rPh sb="4" eb="6">
      <t>ショクイン</t>
    </rPh>
    <phoneticPr fontId="26"/>
  </si>
  <si>
    <t>介護保険法の指定</t>
    <phoneticPr fontId="26"/>
  </si>
  <si>
    <t>障害者総合支援法の指定</t>
    <rPh sb="9" eb="11">
      <t>シテイ</t>
    </rPh>
    <phoneticPr fontId="26"/>
  </si>
  <si>
    <t>文字</t>
    <rPh sb="0" eb="2">
      <t>モジ</t>
    </rPh>
    <phoneticPr fontId="26"/>
  </si>
  <si>
    <t>内訳（具体的内容及び単価×数量を記入してください）</t>
    <rPh sb="0" eb="2">
      <t>ウチワケ</t>
    </rPh>
    <rPh sb="3" eb="6">
      <t>グタイテキ</t>
    </rPh>
    <rPh sb="6" eb="8">
      <t>ナイヨウ</t>
    </rPh>
    <rPh sb="8" eb="9">
      <t>オヨ</t>
    </rPh>
    <rPh sb="10" eb="12">
      <t>タンカ</t>
    </rPh>
    <rPh sb="13" eb="15">
      <t>スウリョウ</t>
    </rPh>
    <phoneticPr fontId="2"/>
  </si>
  <si>
    <t>内訳（具体的内容及び単価×数量を記入してください）</t>
    <rPh sb="0" eb="2">
      <t>ウチワケ</t>
    </rPh>
    <phoneticPr fontId="2"/>
  </si>
  <si>
    <t xml:space="preserve">※：具体的内容及び単価×数量を記入してください
</t>
    <rPh sb="2" eb="5">
      <t>グタイテキ</t>
    </rPh>
    <rPh sb="5" eb="7">
      <t>ナイヨウ</t>
    </rPh>
    <rPh sb="7" eb="8">
      <t>オヨ</t>
    </rPh>
    <phoneticPr fontId="26"/>
  </si>
  <si>
    <t>児童福祉法の指定</t>
    <rPh sb="0" eb="2">
      <t>ジドウ</t>
    </rPh>
    <rPh sb="2" eb="4">
      <t>フクシ</t>
    </rPh>
    <rPh sb="6" eb="8">
      <t>シテイ</t>
    </rPh>
    <phoneticPr fontId="26"/>
  </si>
  <si>
    <t>上記以外の対象経費</t>
    <rPh sb="0" eb="2">
      <t>ジョウキ</t>
    </rPh>
    <rPh sb="2" eb="4">
      <t>イガイ</t>
    </rPh>
    <rPh sb="5" eb="7">
      <t>タイショウ</t>
    </rPh>
    <rPh sb="7" eb="9">
      <t>ケイヒ</t>
    </rPh>
    <phoneticPr fontId="26"/>
  </si>
  <si>
    <t>②都道府県名</t>
    <rPh sb="1" eb="5">
      <t>トドウフケン</t>
    </rPh>
    <rPh sb="5" eb="6">
      <t>メイ</t>
    </rPh>
    <phoneticPr fontId="2"/>
  </si>
  <si>
    <t>①役職名</t>
    <rPh sb="1" eb="3">
      <t>ヤクショク</t>
    </rPh>
    <phoneticPr fontId="2"/>
  </si>
  <si>
    <t>③氏名</t>
    <rPh sb="1" eb="3">
      <t>シメイ</t>
    </rPh>
    <phoneticPr fontId="2"/>
  </si>
  <si>
    <t>②氏名</t>
    <rPh sb="1" eb="3">
      <t>シメイ</t>
    </rPh>
    <phoneticPr fontId="2"/>
  </si>
  <si>
    <t>①団体種別（法人格等）</t>
    <rPh sb="1" eb="3">
      <t>ダンタイ</t>
    </rPh>
    <rPh sb="3" eb="5">
      <t>シュベツ</t>
    </rPh>
    <rPh sb="6" eb="7">
      <t>ホウ</t>
    </rPh>
    <rPh sb="7" eb="9">
      <t>ジンカク</t>
    </rPh>
    <rPh sb="9" eb="10">
      <t>ナド</t>
    </rPh>
    <phoneticPr fontId="2"/>
  </si>
  <si>
    <r>
      <rPr>
        <b/>
        <sz val="18"/>
        <rFont val="ＭＳ Ｐゴシック"/>
        <family val="3"/>
        <charset val="128"/>
      </rPr>
      <t xml:space="preserve"> Ｂ</t>
    </r>
    <r>
      <rPr>
        <sz val="12"/>
        <rFont val="ＭＳ Ｐゴシック"/>
        <family val="3"/>
        <charset val="128"/>
      </rPr>
      <t>　対象外経費</t>
    </r>
    <rPh sb="3" eb="6">
      <t>タイショウガイ</t>
    </rPh>
    <phoneticPr fontId="2"/>
  </si>
  <si>
    <t>○勤務先</t>
    <rPh sb="1" eb="4">
      <t>キンムサキ</t>
    </rPh>
    <phoneticPr fontId="26"/>
  </si>
  <si>
    <t>○自宅</t>
    <rPh sb="1" eb="3">
      <t>ジタク</t>
    </rPh>
    <phoneticPr fontId="26"/>
  </si>
  <si>
    <t>○その他</t>
    <rPh sb="3" eb="4">
      <t>タ</t>
    </rPh>
    <phoneticPr fontId="26"/>
  </si>
  <si>
    <t>有</t>
    <rPh sb="0" eb="1">
      <t>アリ</t>
    </rPh>
    <phoneticPr fontId="26"/>
  </si>
  <si>
    <t>無</t>
    <rPh sb="0" eb="1">
      <t>ナ</t>
    </rPh>
    <phoneticPr fontId="26"/>
  </si>
  <si>
    <t>有</t>
    <rPh sb="0" eb="1">
      <t>ア</t>
    </rPh>
    <phoneticPr fontId="26"/>
  </si>
  <si>
    <r>
      <t>④法人番号</t>
    </r>
    <r>
      <rPr>
        <b/>
        <sz val="9"/>
        <rFont val="ＭＳ Ｐゴシック"/>
        <family val="3"/>
        <charset val="128"/>
      </rPr>
      <t>（付与されている場合は13桁を記入）</t>
    </r>
    <rPh sb="1" eb="3">
      <t>ホウジン</t>
    </rPh>
    <rPh sb="3" eb="5">
      <t>バンゴウ</t>
    </rPh>
    <rPh sb="6" eb="8">
      <t>フヨ</t>
    </rPh>
    <rPh sb="13" eb="15">
      <t>バアイ</t>
    </rPh>
    <rPh sb="18" eb="19">
      <t>ケタ</t>
    </rPh>
    <phoneticPr fontId="2"/>
  </si>
  <si>
    <t>2-1.
事業名（30文字以内）</t>
    <rPh sb="5" eb="7">
      <t>ジギョウ</t>
    </rPh>
    <rPh sb="7" eb="8">
      <t>メイ</t>
    </rPh>
    <rPh sb="11" eb="13">
      <t>モジ</t>
    </rPh>
    <rPh sb="13" eb="15">
      <t>イナイ</t>
    </rPh>
    <phoneticPr fontId="2"/>
  </si>
  <si>
    <t>④連絡可能時間等</t>
    <rPh sb="1" eb="3">
      <t>レンラク</t>
    </rPh>
    <rPh sb="3" eb="5">
      <t>カノウ</t>
    </rPh>
    <rPh sb="5" eb="7">
      <t>ジカン</t>
    </rPh>
    <rPh sb="7" eb="8">
      <t>トウ</t>
    </rPh>
    <phoneticPr fontId="2"/>
  </si>
  <si>
    <t>第1回</t>
    <rPh sb="0" eb="1">
      <t>ダイ</t>
    </rPh>
    <rPh sb="2" eb="3">
      <t>カイ</t>
    </rPh>
    <phoneticPr fontId="26"/>
  </si>
  <si>
    <t>第2回</t>
    <rPh sb="0" eb="1">
      <t>ダイ</t>
    </rPh>
    <rPh sb="2" eb="3">
      <t>カイ</t>
    </rPh>
    <phoneticPr fontId="26"/>
  </si>
  <si>
    <t>第3回</t>
    <rPh sb="0" eb="1">
      <t>ダイ</t>
    </rPh>
    <rPh sb="2" eb="3">
      <t>カイ</t>
    </rPh>
    <phoneticPr fontId="26"/>
  </si>
  <si>
    <t>衛生管理体制について留意している事項を選択してください。（複数選択可）</t>
    <rPh sb="0" eb="2">
      <t>エイセイ</t>
    </rPh>
    <rPh sb="2" eb="4">
      <t>カンリ</t>
    </rPh>
    <rPh sb="4" eb="6">
      <t>タイセイ</t>
    </rPh>
    <rPh sb="10" eb="12">
      <t>リュウイ</t>
    </rPh>
    <rPh sb="16" eb="18">
      <t>ジコウ</t>
    </rPh>
    <rPh sb="19" eb="21">
      <t>センタク</t>
    </rPh>
    <rPh sb="29" eb="34">
      <t>フクスウセンタクカ</t>
    </rPh>
    <phoneticPr fontId="26"/>
  </si>
  <si>
    <t xml:space="preserve">          衛生管理に関するマニュアルを整備</t>
    <phoneticPr fontId="26"/>
  </si>
  <si>
    <t xml:space="preserve">          調理器具・食器類の消毒</t>
    <rPh sb="10" eb="12">
      <t>チョウリ</t>
    </rPh>
    <rPh sb="12" eb="14">
      <t>キグ</t>
    </rPh>
    <rPh sb="15" eb="17">
      <t>ショッキ</t>
    </rPh>
    <rPh sb="17" eb="18">
      <t>ルイ</t>
    </rPh>
    <rPh sb="19" eb="21">
      <t>ショウドク</t>
    </rPh>
    <phoneticPr fontId="26"/>
  </si>
  <si>
    <t xml:space="preserve">          手指の洗浄・消毒</t>
    <rPh sb="10" eb="11">
      <t>テ</t>
    </rPh>
    <rPh sb="11" eb="12">
      <t>ユビ</t>
    </rPh>
    <rPh sb="13" eb="15">
      <t>センジョウ</t>
    </rPh>
    <rPh sb="16" eb="18">
      <t>ショウドク</t>
    </rPh>
    <phoneticPr fontId="26"/>
  </si>
  <si>
    <t xml:space="preserve">          衛生管理責任者を配置</t>
    <rPh sb="10" eb="12">
      <t>エイセイ</t>
    </rPh>
    <rPh sb="12" eb="14">
      <t>カンリ</t>
    </rPh>
    <rPh sb="14" eb="16">
      <t>セキニン</t>
    </rPh>
    <rPh sb="16" eb="17">
      <t>シャ</t>
    </rPh>
    <rPh sb="18" eb="20">
      <t>ハイチ</t>
    </rPh>
    <phoneticPr fontId="26"/>
  </si>
  <si>
    <t xml:space="preserve">          マスクの着用</t>
    <rPh sb="14" eb="16">
      <t>チャクヨウ</t>
    </rPh>
    <phoneticPr fontId="26"/>
  </si>
  <si>
    <t>※マイナスの場合は数字の前に「-」を入れてください。</t>
    <rPh sb="6" eb="8">
      <t>バアイ</t>
    </rPh>
    <rPh sb="9" eb="11">
      <t>スウジ</t>
    </rPh>
    <rPh sb="12" eb="13">
      <t>マエ</t>
    </rPh>
    <rPh sb="18" eb="19">
      <t>イ</t>
    </rPh>
    <phoneticPr fontId="26"/>
  </si>
  <si>
    <t>④財務状況（直近決算年度の貸借対照表の正味財産合計額）</t>
    <rPh sb="1" eb="3">
      <t>ザイム</t>
    </rPh>
    <rPh sb="3" eb="5">
      <t>ジョウキョウ</t>
    </rPh>
    <rPh sb="6" eb="8">
      <t>チョッキン</t>
    </rPh>
    <rPh sb="8" eb="10">
      <t>ケッサン</t>
    </rPh>
    <rPh sb="10" eb="12">
      <t>ネンド</t>
    </rPh>
    <rPh sb="13" eb="18">
      <t>タイシャクタイショウヒョウ</t>
    </rPh>
    <rPh sb="19" eb="21">
      <t>ショウミ</t>
    </rPh>
    <rPh sb="21" eb="23">
      <t>ザイサン</t>
    </rPh>
    <rPh sb="23" eb="25">
      <t>ゴウケイ</t>
    </rPh>
    <rPh sb="25" eb="26">
      <t>ガク</t>
    </rPh>
    <phoneticPr fontId="2"/>
  </si>
  <si>
    <t xml:space="preserve">          衛生管理に関する研修に参加</t>
  </si>
  <si>
    <t>今回の募集はどのようにしてお知りになりましたか。該当する項目を選んでください（複数選択可）。</t>
    <phoneticPr fontId="26"/>
  </si>
  <si>
    <t>メールマガジン「ＷＡＭ助成通信」</t>
    <rPh sb="11" eb="13">
      <t>ジョセイ</t>
    </rPh>
    <rPh sb="13" eb="15">
      <t>ツウシン</t>
    </rPh>
    <phoneticPr fontId="2"/>
  </si>
  <si>
    <t>　　お願いいたします。</t>
    <rPh sb="3" eb="4">
      <t>ネガ</t>
    </rPh>
    <phoneticPr fontId="26"/>
  </si>
  <si>
    <t>他団体からの紹介</t>
    <rPh sb="0" eb="1">
      <t>タ</t>
    </rPh>
    <rPh sb="1" eb="3">
      <t>ダンタイ</t>
    </rPh>
    <rPh sb="6" eb="8">
      <t>ショウカイ</t>
    </rPh>
    <phoneticPr fontId="2"/>
  </si>
  <si>
    <t>未定</t>
    <rPh sb="0" eb="2">
      <t>ミテイ</t>
    </rPh>
    <phoneticPr fontId="26"/>
  </si>
  <si>
    <t>（↓該当する法人格を下欄に記載）</t>
    <rPh sb="2" eb="4">
      <t>ガイトウ</t>
    </rPh>
    <rPh sb="6" eb="8">
      <t>ホウジン</t>
    </rPh>
    <rPh sb="8" eb="9">
      <t>カク</t>
    </rPh>
    <rPh sb="10" eb="11">
      <t>シタ</t>
    </rPh>
    <rPh sb="11" eb="12">
      <t>ラン</t>
    </rPh>
    <rPh sb="13" eb="15">
      <t>キサイ</t>
    </rPh>
    <phoneticPr fontId="26"/>
  </si>
  <si>
    <t>一般社団法人</t>
    <rPh sb="0" eb="2">
      <t>イッパン</t>
    </rPh>
    <rPh sb="2" eb="4">
      <t>シャダン</t>
    </rPh>
    <rPh sb="4" eb="6">
      <t>ホウジン</t>
    </rPh>
    <phoneticPr fontId="26"/>
  </si>
  <si>
    <t>一般財団法人</t>
    <rPh sb="0" eb="2">
      <t>イッパン</t>
    </rPh>
    <rPh sb="2" eb="4">
      <t>ザイダン</t>
    </rPh>
    <rPh sb="4" eb="6">
      <t>ホウジン</t>
    </rPh>
    <phoneticPr fontId="26"/>
  </si>
  <si>
    <t>その他の法人</t>
    <rPh sb="2" eb="3">
      <t>タ</t>
    </rPh>
    <rPh sb="4" eb="6">
      <t>ホウジン</t>
    </rPh>
    <phoneticPr fontId="26"/>
  </si>
  <si>
    <t>※営利を目的としない法人化の計画の有無を選択してください。</t>
    <rPh sb="1" eb="3">
      <t>エイリ</t>
    </rPh>
    <rPh sb="4" eb="6">
      <t>モクテキ</t>
    </rPh>
    <rPh sb="10" eb="13">
      <t>ホウジンカ</t>
    </rPh>
    <rPh sb="14" eb="16">
      <t>ケイカク</t>
    </rPh>
    <rPh sb="17" eb="19">
      <t>ウム</t>
    </rPh>
    <rPh sb="20" eb="22">
      <t>センタク</t>
    </rPh>
    <phoneticPr fontId="26"/>
  </si>
  <si>
    <t>営利を目的としない法人化の計画あり</t>
    <rPh sb="0" eb="2">
      <t>エイリ</t>
    </rPh>
    <rPh sb="3" eb="5">
      <t>モクテキ</t>
    </rPh>
    <rPh sb="9" eb="12">
      <t>ホウジンカ</t>
    </rPh>
    <rPh sb="13" eb="15">
      <t>ケイカク</t>
    </rPh>
    <phoneticPr fontId="2"/>
  </si>
  <si>
    <t>営利を目的としない法人化の計画なし</t>
    <rPh sb="0" eb="2">
      <t>エイリ</t>
    </rPh>
    <rPh sb="3" eb="5">
      <t>モクテキ</t>
    </rPh>
    <rPh sb="9" eb="12">
      <t>ホウジンカ</t>
    </rPh>
    <rPh sb="13" eb="15">
      <t>ケイカク</t>
    </rPh>
    <phoneticPr fontId="14"/>
  </si>
  <si>
    <t>※「営利を目的としない法人化の計画あり」の場合、予定している法人格を選択してください。</t>
    <rPh sb="2" eb="4">
      <t>エイリ</t>
    </rPh>
    <rPh sb="5" eb="7">
      <t>モクテキ</t>
    </rPh>
    <rPh sb="11" eb="14">
      <t>ホウジンカ</t>
    </rPh>
    <rPh sb="15" eb="17">
      <t>ケイカク</t>
    </rPh>
    <rPh sb="21" eb="23">
      <t>バアイ</t>
    </rPh>
    <rPh sb="24" eb="26">
      <t>ヨテイ</t>
    </rPh>
    <rPh sb="30" eb="31">
      <t>ホウ</t>
    </rPh>
    <rPh sb="31" eb="33">
      <t>ジンカク</t>
    </rPh>
    <rPh sb="34" eb="36">
      <t>センタク</t>
    </rPh>
    <phoneticPr fontId="26"/>
  </si>
  <si>
    <t>※「営利を目的としない法人化の計画あり」の場合、法人化の予定時期を選択してください。</t>
    <rPh sb="2" eb="4">
      <t>エイリ</t>
    </rPh>
    <rPh sb="5" eb="7">
      <t>モクテキ</t>
    </rPh>
    <rPh sb="11" eb="14">
      <t>ホウジンカ</t>
    </rPh>
    <rPh sb="15" eb="17">
      <t>ケイカク</t>
    </rPh>
    <rPh sb="21" eb="23">
      <t>バアイ</t>
    </rPh>
    <rPh sb="24" eb="27">
      <t>ホウジンカ</t>
    </rPh>
    <rPh sb="28" eb="30">
      <t>ヨテイ</t>
    </rPh>
    <rPh sb="30" eb="32">
      <t>ジキ</t>
    </rPh>
    <rPh sb="33" eb="35">
      <t>センタク</t>
    </rPh>
    <phoneticPr fontId="26"/>
  </si>
  <si>
    <t>←該当するものをプルダウンから選択</t>
    <rPh sb="1" eb="3">
      <t>ガイトウ</t>
    </rPh>
    <rPh sb="15" eb="17">
      <t>センタク</t>
    </rPh>
    <phoneticPr fontId="26"/>
  </si>
  <si>
    <r>
      <t xml:space="preserve">ＮＰＯ法人
</t>
    </r>
    <r>
      <rPr>
        <sz val="8"/>
        <color theme="1"/>
        <rFont val="ＭＳ Ｐゴシック"/>
        <family val="3"/>
        <charset val="128"/>
      </rPr>
      <t>(特定非営利活動法人)</t>
    </r>
    <rPh sb="3" eb="5">
      <t>ホウジン</t>
    </rPh>
    <rPh sb="7" eb="16">
      <t>トクテイヒエイリカツドウホウジン</t>
    </rPh>
    <phoneticPr fontId="26"/>
  </si>
  <si>
    <t>ＷＡＭホームページ</t>
  </si>
  <si>
    <t>ＷＡＭ助成 Ｆａｃｅｂｏｏｋ、Ｔｗｉｔｔｅｒ</t>
    <rPh sb="3" eb="5">
      <t>ジョセイ</t>
    </rPh>
    <phoneticPr fontId="2"/>
  </si>
  <si>
    <t>行政・社協等からの案内</t>
    <rPh sb="0" eb="2">
      <t>ギョウセイ</t>
    </rPh>
    <rPh sb="3" eb="5">
      <t>シャキョウ</t>
    </rPh>
    <rPh sb="5" eb="6">
      <t>トウ</t>
    </rPh>
    <rPh sb="9" eb="11">
      <t>アンナイ</t>
    </rPh>
    <phoneticPr fontId="2"/>
  </si>
  <si>
    <t>知人・友人からの紹介</t>
    <rPh sb="0" eb="2">
      <t>チジン</t>
    </rPh>
    <rPh sb="3" eb="5">
      <t>ユウジン</t>
    </rPh>
    <rPh sb="8" eb="10">
      <t>ショウカイ</t>
    </rPh>
    <phoneticPr fontId="2"/>
  </si>
  <si>
    <t>その他(内容を下欄に記入)</t>
    <rPh sb="7" eb="8">
      <t>シタ</t>
    </rPh>
    <phoneticPr fontId="26"/>
  </si>
  <si>
    <t>2-3.
事業分野</t>
    <rPh sb="5" eb="7">
      <t>ジギョウ</t>
    </rPh>
    <rPh sb="7" eb="9">
      <t>ブンヤ</t>
    </rPh>
    <phoneticPr fontId="2"/>
  </si>
  <si>
    <t>　　　　　ア 様々な学びを支援する事業</t>
    <phoneticPr fontId="26"/>
  </si>
  <si>
    <t>　　　　　イ 居場所の提供・相談支援を行う事業</t>
    <phoneticPr fontId="26"/>
  </si>
  <si>
    <t>　　　　　ウ 衣食住など生活の支援を行う事業</t>
    <phoneticPr fontId="26"/>
  </si>
  <si>
    <t>　　　　　エ 児童又はその保護者の就労を支援する事業</t>
    <phoneticPr fontId="26"/>
  </si>
  <si>
    <t>※事業により得られる成果（対象者や地域社会の変化）及び成果の確認方法（指標・測定方法等）を350字以内で記入してください。</t>
    <rPh sb="1" eb="3">
      <t>ジギョウ</t>
    </rPh>
    <rPh sb="6" eb="7">
      <t>エ</t>
    </rPh>
    <rPh sb="10" eb="12">
      <t>セイカ</t>
    </rPh>
    <rPh sb="13" eb="16">
      <t>タイショウシャ</t>
    </rPh>
    <rPh sb="17" eb="19">
      <t>チイキ</t>
    </rPh>
    <rPh sb="19" eb="21">
      <t>シャカイ</t>
    </rPh>
    <rPh sb="22" eb="24">
      <t>ヘンカ</t>
    </rPh>
    <rPh sb="25" eb="26">
      <t>オヨ</t>
    </rPh>
    <rPh sb="27" eb="29">
      <t>セイカ</t>
    </rPh>
    <rPh sb="30" eb="32">
      <t>カクニン</t>
    </rPh>
    <rPh sb="32" eb="34">
      <t>ホウホウ</t>
    </rPh>
    <rPh sb="35" eb="37">
      <t>シヒョウ</t>
    </rPh>
    <rPh sb="38" eb="40">
      <t>ソクテイ</t>
    </rPh>
    <rPh sb="40" eb="42">
      <t>ホウホウ</t>
    </rPh>
    <rPh sb="42" eb="43">
      <t>ナド</t>
    </rPh>
    <rPh sb="48" eb="49">
      <t>ジ</t>
    </rPh>
    <rPh sb="49" eb="51">
      <t>イナイ</t>
    </rPh>
    <rPh sb="52" eb="54">
      <t>キニュウ</t>
    </rPh>
    <phoneticPr fontId="26"/>
  </si>
  <si>
    <t>2-7.
事業計画</t>
    <rPh sb="5" eb="7">
      <t>ジギョウ</t>
    </rPh>
    <rPh sb="7" eb="9">
      <t>ケイカク</t>
    </rPh>
    <phoneticPr fontId="2"/>
  </si>
  <si>
    <t>1-6.
営利を目的としない法人化に向けた計画（任意団体のみ回答）</t>
    <rPh sb="5" eb="7">
      <t>エイリ</t>
    </rPh>
    <rPh sb="8" eb="10">
      <t>モクテキ</t>
    </rPh>
    <rPh sb="14" eb="17">
      <t>ホウジンカ</t>
    </rPh>
    <rPh sb="18" eb="19">
      <t>ム</t>
    </rPh>
    <rPh sb="21" eb="23">
      <t>ケイカク</t>
    </rPh>
    <rPh sb="24" eb="26">
      <t>ニンイ</t>
    </rPh>
    <rPh sb="26" eb="28">
      <t>ダンタイ</t>
    </rPh>
    <rPh sb="30" eb="32">
      <t>カイトウ</t>
    </rPh>
    <phoneticPr fontId="2"/>
  </si>
  <si>
    <t>※今後、どのように事業を発展させていく予定なのか（事業の広域化や内容の充実等）、それにより地域や社会にどのような変化をもたらすのか、300文字以内で記入してください。</t>
    <rPh sb="1" eb="3">
      <t>コンゴ</t>
    </rPh>
    <rPh sb="9" eb="11">
      <t>ジギョウ</t>
    </rPh>
    <rPh sb="12" eb="14">
      <t>ハッテン</t>
    </rPh>
    <rPh sb="19" eb="21">
      <t>ヨテイ</t>
    </rPh>
    <rPh sb="37" eb="38">
      <t>トウ</t>
    </rPh>
    <rPh sb="45" eb="47">
      <t>チイキ</t>
    </rPh>
    <rPh sb="48" eb="50">
      <t>シャカイ</t>
    </rPh>
    <rPh sb="56" eb="58">
      <t>ヘンカ</t>
    </rPh>
    <rPh sb="69" eb="71">
      <t>モジ</t>
    </rPh>
    <rPh sb="71" eb="73">
      <t>イナイ</t>
    </rPh>
    <rPh sb="74" eb="76">
      <t>キニュウ</t>
    </rPh>
    <phoneticPr fontId="26"/>
  </si>
  <si>
    <t>監　　　　事
（設置している場合に記載）</t>
    <rPh sb="0" eb="1">
      <t>カン</t>
    </rPh>
    <rPh sb="5" eb="6">
      <t>コト</t>
    </rPh>
    <rPh sb="8" eb="10">
      <t>セッチ</t>
    </rPh>
    <rPh sb="14" eb="16">
      <t>バアイ</t>
    </rPh>
    <rPh sb="17" eb="19">
      <t>キサイ</t>
    </rPh>
    <phoneticPr fontId="26"/>
  </si>
  <si>
    <t>⑤職員数</t>
    <rPh sb="1" eb="4">
      <t>ショクインスウ</t>
    </rPh>
    <rPh sb="2" eb="3">
      <t>イン</t>
    </rPh>
    <rPh sb="3" eb="4">
      <t>スウ</t>
    </rPh>
    <phoneticPr fontId="2"/>
  </si>
  <si>
    <t>⑥ボランティア数</t>
    <rPh sb="7" eb="8">
      <t>スウ</t>
    </rPh>
    <phoneticPr fontId="2"/>
  </si>
  <si>
    <t>⑦会員</t>
    <rPh sb="1" eb="3">
      <t>カイイン</t>
    </rPh>
    <phoneticPr fontId="2"/>
  </si>
  <si>
    <t>⑧団体の沿革（箇条書きで記載）</t>
    <rPh sb="1" eb="3">
      <t>ダンタイ</t>
    </rPh>
    <rPh sb="4" eb="6">
      <t>エンカク</t>
    </rPh>
    <rPh sb="7" eb="10">
      <t>カジョウガ</t>
    </rPh>
    <rPh sb="12" eb="14">
      <t>キサイ</t>
    </rPh>
    <phoneticPr fontId="2"/>
  </si>
  <si>
    <t xml:space="preserve">⑨直近３年間の主な活動実績とその財源について
</t>
    <rPh sb="1" eb="3">
      <t>チョッキン</t>
    </rPh>
    <rPh sb="4" eb="6">
      <t>ネンカン</t>
    </rPh>
    <rPh sb="7" eb="8">
      <t>オモ</t>
    </rPh>
    <rPh sb="9" eb="11">
      <t>カツドウ</t>
    </rPh>
    <rPh sb="11" eb="13">
      <t>ジッセキ</t>
    </rPh>
    <rPh sb="16" eb="18">
      <t>ザイゲン</t>
    </rPh>
    <phoneticPr fontId="2"/>
  </si>
  <si>
    <t>支援を受けた回数</t>
    <rPh sb="0" eb="2">
      <t>シエン</t>
    </rPh>
    <rPh sb="3" eb="4">
      <t>ウ</t>
    </rPh>
    <rPh sb="6" eb="8">
      <t>カイスウ</t>
    </rPh>
    <phoneticPr fontId="2"/>
  </si>
  <si>
    <t>1-5⑩</t>
    <phoneticPr fontId="26"/>
  </si>
  <si>
    <t>平成30年度（第2回未来応援ネットワーク事業）</t>
    <rPh sb="0" eb="2">
      <t>ヘイセイ</t>
    </rPh>
    <rPh sb="4" eb="6">
      <t>ネンド</t>
    </rPh>
    <rPh sb="7" eb="8">
      <t>ダイ</t>
    </rPh>
    <rPh sb="9" eb="10">
      <t>カイ</t>
    </rPh>
    <rPh sb="10" eb="14">
      <t>ミライオウエン</t>
    </rPh>
    <rPh sb="20" eb="22">
      <t>ジギョウ</t>
    </rPh>
    <phoneticPr fontId="26"/>
  </si>
  <si>
    <t>平成31年度（第3回未来応援ネットワーク事業）</t>
    <rPh sb="0" eb="2">
      <t>ヘイセイ</t>
    </rPh>
    <rPh sb="4" eb="6">
      <t>ネンド</t>
    </rPh>
    <rPh sb="7" eb="8">
      <t>ダイ</t>
    </rPh>
    <rPh sb="9" eb="10">
      <t>カイ</t>
    </rPh>
    <rPh sb="10" eb="14">
      <t>ミライオウエン</t>
    </rPh>
    <rPh sb="20" eb="22">
      <t>ジギョウ</t>
    </rPh>
    <phoneticPr fontId="26"/>
  </si>
  <si>
    <t>令和2年度（第4回未来応援ネットワーク事業）</t>
    <rPh sb="0" eb="2">
      <t>レイワ</t>
    </rPh>
    <rPh sb="3" eb="5">
      <t>ネンド</t>
    </rPh>
    <rPh sb="6" eb="7">
      <t>ダイ</t>
    </rPh>
    <rPh sb="8" eb="9">
      <t>カイ</t>
    </rPh>
    <rPh sb="9" eb="13">
      <t>ミライオウエン</t>
    </rPh>
    <rPh sb="19" eb="21">
      <t>ジギョウ</t>
    </rPh>
    <phoneticPr fontId="26"/>
  </si>
  <si>
    <t>令和3年度（第5回未来応援ネットワーク事業）</t>
    <rPh sb="0" eb="2">
      <t>レイワ</t>
    </rPh>
    <rPh sb="3" eb="5">
      <t>ネンド</t>
    </rPh>
    <rPh sb="6" eb="7">
      <t>ダイ</t>
    </rPh>
    <rPh sb="8" eb="9">
      <t>カイ</t>
    </rPh>
    <rPh sb="9" eb="13">
      <t>ミライオウエン</t>
    </rPh>
    <rPh sb="19" eb="21">
      <t>ジギョウ</t>
    </rPh>
    <phoneticPr fontId="26"/>
  </si>
  <si>
    <t>令和4年度（第6回未来応援ネットワーク事業）</t>
    <rPh sb="0" eb="2">
      <t>レイワ</t>
    </rPh>
    <rPh sb="3" eb="5">
      <t>ネンド</t>
    </rPh>
    <rPh sb="6" eb="7">
      <t>ダイ</t>
    </rPh>
    <rPh sb="8" eb="9">
      <t>カイ</t>
    </rPh>
    <rPh sb="9" eb="13">
      <t>ミライオウエン</t>
    </rPh>
    <rPh sb="19" eb="21">
      <t>ジギョウ</t>
    </rPh>
    <phoneticPr fontId="26"/>
  </si>
  <si>
    <t>国、地方公共団体補助金または民間助成金収入</t>
    <rPh sb="0" eb="1">
      <t>クニ</t>
    </rPh>
    <rPh sb="2" eb="4">
      <t>チホウ</t>
    </rPh>
    <rPh sb="4" eb="6">
      <t>コウキョウ</t>
    </rPh>
    <rPh sb="6" eb="8">
      <t>ダンタイ</t>
    </rPh>
    <rPh sb="14" eb="16">
      <t>ミンカン</t>
    </rPh>
    <rPh sb="16" eb="19">
      <t>ジョセイキン</t>
    </rPh>
    <rPh sb="19" eb="21">
      <t>シュウニュウ</t>
    </rPh>
    <phoneticPr fontId="2"/>
  </si>
  <si>
    <t>（注意）この要望書に虚偽の内容が記載されている場合には、支援をお断りしております。</t>
    <rPh sb="6" eb="9">
      <t>ヨウボウショ</t>
    </rPh>
    <rPh sb="10" eb="12">
      <t>キョギ</t>
    </rPh>
    <rPh sb="13" eb="15">
      <t>ナイヨウ</t>
    </rPh>
    <rPh sb="16" eb="18">
      <t>キサイ</t>
    </rPh>
    <rPh sb="23" eb="25">
      <t>バアイ</t>
    </rPh>
    <phoneticPr fontId="2"/>
  </si>
  <si>
    <t>⑦略歴（主な職歴・福祉活動歴や、現在の他の勤務先・他に代表を務める団体等）</t>
    <rPh sb="1" eb="3">
      <t>リャクレキ</t>
    </rPh>
    <rPh sb="4" eb="5">
      <t>オモ</t>
    </rPh>
    <rPh sb="6" eb="8">
      <t>ショクレキ</t>
    </rPh>
    <rPh sb="9" eb="11">
      <t>フクシ</t>
    </rPh>
    <rPh sb="11" eb="13">
      <t>カツドウ</t>
    </rPh>
    <rPh sb="13" eb="14">
      <t>レキ</t>
    </rPh>
    <rPh sb="16" eb="18">
      <t>ゲンザイ</t>
    </rPh>
    <rPh sb="19" eb="20">
      <t>タ</t>
    </rPh>
    <rPh sb="21" eb="24">
      <t>キンムサキ</t>
    </rPh>
    <rPh sb="25" eb="26">
      <t>ホカ</t>
    </rPh>
    <rPh sb="27" eb="29">
      <t>ダイヒョウ</t>
    </rPh>
    <rPh sb="30" eb="31">
      <t>ツト</t>
    </rPh>
    <rPh sb="33" eb="35">
      <t>ダンタイ</t>
    </rPh>
    <rPh sb="35" eb="36">
      <t>トウ</t>
    </rPh>
    <phoneticPr fontId="2"/>
  </si>
  <si>
    <t>支援を受けた年度
（プルダウンから選択）</t>
    <rPh sb="0" eb="2">
      <t>シエン</t>
    </rPh>
    <rPh sb="3" eb="4">
      <t>ウ</t>
    </rPh>
    <rPh sb="6" eb="8">
      <t>ネンド</t>
    </rPh>
    <rPh sb="17" eb="19">
      <t>センタク</t>
    </rPh>
    <phoneticPr fontId="2"/>
  </si>
  <si>
    <t>⑪未来応援ネットワーク事業の実績がある場合、その事業の実施状況及び成果</t>
    <rPh sb="1" eb="5">
      <t>ミライオウエン</t>
    </rPh>
    <rPh sb="11" eb="13">
      <t>ジギョウ</t>
    </rPh>
    <rPh sb="14" eb="16">
      <t>ジッセキ</t>
    </rPh>
    <rPh sb="19" eb="21">
      <t>バアイ</t>
    </rPh>
    <rPh sb="24" eb="26">
      <t>ジギョウ</t>
    </rPh>
    <rPh sb="27" eb="29">
      <t>ジッシ</t>
    </rPh>
    <rPh sb="29" eb="31">
      <t>ジョウキョウ</t>
    </rPh>
    <rPh sb="31" eb="32">
      <t>オヨ</t>
    </rPh>
    <rPh sb="33" eb="35">
      <t>セイカ</t>
    </rPh>
    <phoneticPr fontId="2"/>
  </si>
  <si>
    <t>令和2年度（新型コロナウイルス感染拡大への対応に伴う緊急支援事業）</t>
    <rPh sb="0" eb="2">
      <t>レイワ</t>
    </rPh>
    <rPh sb="3" eb="5">
      <t>ネンド</t>
    </rPh>
    <rPh sb="6" eb="8">
      <t>シンガタ</t>
    </rPh>
    <rPh sb="15" eb="17">
      <t>カンセン</t>
    </rPh>
    <rPh sb="17" eb="19">
      <t>カクダイ</t>
    </rPh>
    <rPh sb="21" eb="23">
      <t>タイオウ</t>
    </rPh>
    <rPh sb="24" eb="25">
      <t>トモナ</t>
    </rPh>
    <rPh sb="26" eb="28">
      <t>キンキュウ</t>
    </rPh>
    <rPh sb="28" eb="30">
      <t>シエン</t>
    </rPh>
    <rPh sb="30" eb="32">
      <t>ジギョウ</t>
    </rPh>
    <phoneticPr fontId="26"/>
  </si>
  <si>
    <t>　回　（下記プルダウン入力に応じ、自動計算されます）</t>
    <rPh sb="1" eb="2">
      <t>カイ</t>
    </rPh>
    <rPh sb="4" eb="6">
      <t>カキ</t>
    </rPh>
    <rPh sb="11" eb="13">
      <t>ニュウリョク</t>
    </rPh>
    <rPh sb="14" eb="15">
      <t>オウ</t>
    </rPh>
    <rPh sb="17" eb="19">
      <t>ジドウ</t>
    </rPh>
    <rPh sb="19" eb="21">
      <t>ケイサン</t>
    </rPh>
    <phoneticPr fontId="26"/>
  </si>
  <si>
    <t>費目</t>
    <rPh sb="0" eb="2">
      <t>ヒモク</t>
    </rPh>
    <phoneticPr fontId="59"/>
  </si>
  <si>
    <t>柱番号</t>
    <rPh sb="0" eb="1">
      <t>ハシラ</t>
    </rPh>
    <rPh sb="1" eb="3">
      <t>バンゴウ</t>
    </rPh>
    <phoneticPr fontId="59"/>
  </si>
  <si>
    <t>内容</t>
    <rPh sb="0" eb="2">
      <t>ナイヨウ</t>
    </rPh>
    <phoneticPr fontId="59"/>
  </si>
  <si>
    <t>単価</t>
    <rPh sb="0" eb="2">
      <t>タンカ</t>
    </rPh>
    <phoneticPr fontId="59"/>
  </si>
  <si>
    <t>数値</t>
    <rPh sb="0" eb="2">
      <t>スウチ</t>
    </rPh>
    <phoneticPr fontId="59"/>
  </si>
  <si>
    <t>単位</t>
    <rPh sb="0" eb="2">
      <t>タンイ</t>
    </rPh>
    <phoneticPr fontId="59"/>
  </si>
  <si>
    <t>合計</t>
    <rPh sb="0" eb="2">
      <t>ゴウケイ</t>
    </rPh>
    <phoneticPr fontId="59"/>
  </si>
  <si>
    <t>謝金</t>
    <rPh sb="0" eb="2">
      <t>シャキン</t>
    </rPh>
    <phoneticPr fontId="59"/>
  </si>
  <si>
    <t>柱</t>
    <rPh sb="0" eb="1">
      <t>ハシラ</t>
    </rPh>
    <phoneticPr fontId="59"/>
  </si>
  <si>
    <t>円</t>
    <rPh sb="0" eb="1">
      <t>エン</t>
    </rPh>
    <phoneticPr fontId="59"/>
  </si>
  <si>
    <t>＝</t>
    <phoneticPr fontId="59"/>
  </si>
  <si>
    <t>柱</t>
  </si>
  <si>
    <t/>
  </si>
  <si>
    <t>×</t>
  </si>
  <si>
    <t>謝金</t>
    <phoneticPr fontId="59"/>
  </si>
  <si>
    <t>旅費</t>
    <phoneticPr fontId="59"/>
  </si>
  <si>
    <t>賃金（アルバイト）</t>
    <phoneticPr fontId="59"/>
  </si>
  <si>
    <t>家賃</t>
    <rPh sb="0" eb="2">
      <t>ヤチン</t>
    </rPh>
    <phoneticPr fontId="59"/>
  </si>
  <si>
    <t>光熱水費</t>
    <phoneticPr fontId="59"/>
  </si>
  <si>
    <t>備品購入費</t>
    <rPh sb="0" eb="2">
      <t>ビヒン</t>
    </rPh>
    <rPh sb="2" eb="4">
      <t>コウニュウ</t>
    </rPh>
    <rPh sb="4" eb="5">
      <t>ヒ</t>
    </rPh>
    <phoneticPr fontId="59"/>
  </si>
  <si>
    <t>消耗品費</t>
    <rPh sb="0" eb="3">
      <t>ショウモウヒン</t>
    </rPh>
    <rPh sb="3" eb="4">
      <t>ヒ</t>
    </rPh>
    <phoneticPr fontId="59"/>
  </si>
  <si>
    <t>借料損料</t>
    <rPh sb="0" eb="2">
      <t>シャクリョウ</t>
    </rPh>
    <rPh sb="2" eb="4">
      <t>ソンリョウ</t>
    </rPh>
    <phoneticPr fontId="59"/>
  </si>
  <si>
    <t>印刷製本費</t>
    <rPh sb="0" eb="2">
      <t>インサツ</t>
    </rPh>
    <rPh sb="2" eb="4">
      <t>セイホン</t>
    </rPh>
    <rPh sb="4" eb="5">
      <t>ヒ</t>
    </rPh>
    <phoneticPr fontId="59"/>
  </si>
  <si>
    <t>通信運搬費</t>
    <rPh sb="0" eb="2">
      <t>ツウシン</t>
    </rPh>
    <rPh sb="2" eb="4">
      <t>ウンパン</t>
    </rPh>
    <rPh sb="4" eb="5">
      <t>ヒ</t>
    </rPh>
    <phoneticPr fontId="59"/>
  </si>
  <si>
    <t>委託費</t>
    <rPh sb="0" eb="2">
      <t>イタク</t>
    </rPh>
    <rPh sb="2" eb="3">
      <t>ヒ</t>
    </rPh>
    <phoneticPr fontId="59"/>
  </si>
  <si>
    <t>雑役務費</t>
    <rPh sb="0" eb="1">
      <t>ザツ</t>
    </rPh>
    <rPh sb="1" eb="4">
      <t>エキムヒ</t>
    </rPh>
    <phoneticPr fontId="59"/>
  </si>
  <si>
    <t>保険料</t>
    <rPh sb="0" eb="3">
      <t>ホケンリョウ</t>
    </rPh>
    <phoneticPr fontId="59"/>
  </si>
  <si>
    <t>参加費収入</t>
    <rPh sb="0" eb="3">
      <t>サンカヒ</t>
    </rPh>
    <rPh sb="3" eb="5">
      <t>シュウニュウ</t>
    </rPh>
    <phoneticPr fontId="59"/>
  </si>
  <si>
    <t>一般会計繰入金</t>
    <rPh sb="0" eb="2">
      <t>イッパン</t>
    </rPh>
    <rPh sb="2" eb="4">
      <t>カイケイ</t>
    </rPh>
    <rPh sb="4" eb="6">
      <t>クリイレ</t>
    </rPh>
    <rPh sb="6" eb="7">
      <t>キン</t>
    </rPh>
    <phoneticPr fontId="59"/>
  </si>
  <si>
    <t>項目</t>
    <rPh sb="0" eb="2">
      <t>コウモク</t>
    </rPh>
    <phoneticPr fontId="59"/>
  </si>
  <si>
    <t>金額</t>
    <rPh sb="0" eb="2">
      <t>キンガク</t>
    </rPh>
    <phoneticPr fontId="59"/>
  </si>
  <si>
    <t>謝金1</t>
    <rPh sb="0" eb="2">
      <t>シャキン</t>
    </rPh>
    <phoneticPr fontId="59"/>
  </si>
  <si>
    <t>旅費1</t>
    <rPh sb="0" eb="2">
      <t>リョヒ</t>
    </rPh>
    <phoneticPr fontId="59"/>
  </si>
  <si>
    <t>家賃1</t>
    <rPh sb="0" eb="2">
      <t>ヤチン</t>
    </rPh>
    <phoneticPr fontId="59"/>
  </si>
  <si>
    <t>光熱水費1</t>
    <rPh sb="0" eb="4">
      <t>コウネツスイヒ</t>
    </rPh>
    <phoneticPr fontId="59"/>
  </si>
  <si>
    <t>備品購入費1</t>
    <rPh sb="0" eb="2">
      <t>ビヒン</t>
    </rPh>
    <rPh sb="2" eb="4">
      <t>コウニュウ</t>
    </rPh>
    <rPh sb="4" eb="5">
      <t>ヒ</t>
    </rPh>
    <phoneticPr fontId="59"/>
  </si>
  <si>
    <t>消耗品費1</t>
    <rPh sb="0" eb="3">
      <t>ショウモウヒン</t>
    </rPh>
    <rPh sb="3" eb="4">
      <t>ヒ</t>
    </rPh>
    <phoneticPr fontId="59"/>
  </si>
  <si>
    <t>借料損料1</t>
    <rPh sb="0" eb="2">
      <t>シャクリョウ</t>
    </rPh>
    <rPh sb="2" eb="4">
      <t>ソンリョウ</t>
    </rPh>
    <phoneticPr fontId="59"/>
  </si>
  <si>
    <t>印刷製本費1</t>
    <rPh sb="0" eb="2">
      <t>インサツ</t>
    </rPh>
    <rPh sb="2" eb="4">
      <t>セイホン</t>
    </rPh>
    <rPh sb="4" eb="5">
      <t>ヒ</t>
    </rPh>
    <phoneticPr fontId="59"/>
  </si>
  <si>
    <t>通信運搬費1</t>
    <rPh sb="0" eb="2">
      <t>ツウシン</t>
    </rPh>
    <rPh sb="2" eb="4">
      <t>ウンパン</t>
    </rPh>
    <rPh sb="4" eb="5">
      <t>ヒ</t>
    </rPh>
    <phoneticPr fontId="59"/>
  </si>
  <si>
    <t>委託費1</t>
    <rPh sb="0" eb="2">
      <t>イタク</t>
    </rPh>
    <rPh sb="2" eb="3">
      <t>ヒ</t>
    </rPh>
    <phoneticPr fontId="59"/>
  </si>
  <si>
    <t>雑役務費1</t>
    <rPh sb="0" eb="1">
      <t>ザツ</t>
    </rPh>
    <rPh sb="1" eb="4">
      <t>エキムヒ</t>
    </rPh>
    <phoneticPr fontId="59"/>
  </si>
  <si>
    <t>保険料1</t>
    <rPh sb="0" eb="3">
      <t>ホケンリョウ</t>
    </rPh>
    <phoneticPr fontId="59"/>
  </si>
  <si>
    <t>参加費収入1</t>
    <rPh sb="0" eb="3">
      <t>サンカヒ</t>
    </rPh>
    <rPh sb="3" eb="5">
      <t>シュウニュウ</t>
    </rPh>
    <phoneticPr fontId="59"/>
  </si>
  <si>
    <t>一般会計繰入金1</t>
    <rPh sb="0" eb="2">
      <t>イッパン</t>
    </rPh>
    <rPh sb="2" eb="4">
      <t>カイケイ</t>
    </rPh>
    <rPh sb="4" eb="6">
      <t>クリイレ</t>
    </rPh>
    <rPh sb="6" eb="7">
      <t>キン</t>
    </rPh>
    <phoneticPr fontId="59"/>
  </si>
  <si>
    <t>謝金2</t>
    <rPh sb="0" eb="2">
      <t>シャキン</t>
    </rPh>
    <phoneticPr fontId="59"/>
  </si>
  <si>
    <t>旅費2</t>
    <rPh sb="0" eb="2">
      <t>リョヒ</t>
    </rPh>
    <phoneticPr fontId="59"/>
  </si>
  <si>
    <t>家賃2</t>
    <rPh sb="0" eb="2">
      <t>ヤチン</t>
    </rPh>
    <phoneticPr fontId="59"/>
  </si>
  <si>
    <t>光熱水費2</t>
    <rPh sb="0" eb="4">
      <t>コウネツスイヒ</t>
    </rPh>
    <phoneticPr fontId="59"/>
  </si>
  <si>
    <t>備品購入費2</t>
    <rPh sb="0" eb="2">
      <t>ビヒン</t>
    </rPh>
    <rPh sb="2" eb="4">
      <t>コウニュウ</t>
    </rPh>
    <rPh sb="4" eb="5">
      <t>ヒ</t>
    </rPh>
    <phoneticPr fontId="59"/>
  </si>
  <si>
    <t>消耗品費2</t>
    <rPh sb="0" eb="3">
      <t>ショウモウヒン</t>
    </rPh>
    <rPh sb="3" eb="4">
      <t>ヒ</t>
    </rPh>
    <phoneticPr fontId="59"/>
  </si>
  <si>
    <t>借料損料2</t>
    <rPh sb="0" eb="2">
      <t>シャクリョウ</t>
    </rPh>
    <rPh sb="2" eb="4">
      <t>ソンリョウ</t>
    </rPh>
    <phoneticPr fontId="59"/>
  </si>
  <si>
    <t>印刷製本費2</t>
    <rPh sb="0" eb="2">
      <t>インサツ</t>
    </rPh>
    <rPh sb="2" eb="4">
      <t>セイホン</t>
    </rPh>
    <rPh sb="4" eb="5">
      <t>ヒ</t>
    </rPh>
    <phoneticPr fontId="59"/>
  </si>
  <si>
    <t>通信運搬費2</t>
    <rPh sb="0" eb="2">
      <t>ツウシン</t>
    </rPh>
    <rPh sb="2" eb="4">
      <t>ウンパン</t>
    </rPh>
    <rPh sb="4" eb="5">
      <t>ヒ</t>
    </rPh>
    <phoneticPr fontId="59"/>
  </si>
  <si>
    <t>委託費2</t>
    <rPh sb="0" eb="2">
      <t>イタク</t>
    </rPh>
    <rPh sb="2" eb="3">
      <t>ヒ</t>
    </rPh>
    <phoneticPr fontId="59"/>
  </si>
  <si>
    <t>雑役務費2</t>
    <rPh sb="0" eb="1">
      <t>ザツ</t>
    </rPh>
    <rPh sb="1" eb="4">
      <t>エキムヒ</t>
    </rPh>
    <phoneticPr fontId="59"/>
  </si>
  <si>
    <t>保険料2</t>
    <rPh sb="0" eb="3">
      <t>ホケンリョウ</t>
    </rPh>
    <phoneticPr fontId="59"/>
  </si>
  <si>
    <t>参加費収入2</t>
    <rPh sb="0" eb="3">
      <t>サンカヒ</t>
    </rPh>
    <rPh sb="3" eb="5">
      <t>シュウニュウ</t>
    </rPh>
    <phoneticPr fontId="59"/>
  </si>
  <si>
    <t>一般会計繰入金2</t>
    <rPh sb="0" eb="2">
      <t>イッパン</t>
    </rPh>
    <rPh sb="2" eb="4">
      <t>カイケイ</t>
    </rPh>
    <rPh sb="4" eb="6">
      <t>クリイレ</t>
    </rPh>
    <rPh sb="6" eb="7">
      <t>キン</t>
    </rPh>
    <phoneticPr fontId="59"/>
  </si>
  <si>
    <t>謝金3</t>
    <rPh sb="0" eb="2">
      <t>シャキン</t>
    </rPh>
    <phoneticPr fontId="59"/>
  </si>
  <si>
    <t>旅費3</t>
    <rPh sb="0" eb="2">
      <t>リョヒ</t>
    </rPh>
    <phoneticPr fontId="59"/>
  </si>
  <si>
    <t>家賃3</t>
    <rPh sb="0" eb="2">
      <t>ヤチン</t>
    </rPh>
    <phoneticPr fontId="59"/>
  </si>
  <si>
    <t>光熱水費3</t>
    <rPh sb="0" eb="4">
      <t>コウネツスイヒ</t>
    </rPh>
    <phoneticPr fontId="59"/>
  </si>
  <si>
    <t>備品購入費3</t>
    <rPh sb="0" eb="2">
      <t>ビヒン</t>
    </rPh>
    <rPh sb="2" eb="4">
      <t>コウニュウ</t>
    </rPh>
    <rPh sb="4" eb="5">
      <t>ヒ</t>
    </rPh>
    <phoneticPr fontId="59"/>
  </si>
  <si>
    <t>消耗品費3</t>
    <rPh sb="0" eb="3">
      <t>ショウモウヒン</t>
    </rPh>
    <rPh sb="3" eb="4">
      <t>ヒ</t>
    </rPh>
    <phoneticPr fontId="59"/>
  </si>
  <si>
    <t>借料損料3</t>
    <rPh sb="0" eb="2">
      <t>シャクリョウ</t>
    </rPh>
    <rPh sb="2" eb="4">
      <t>ソンリョウ</t>
    </rPh>
    <phoneticPr fontId="59"/>
  </si>
  <si>
    <t>印刷製本費3</t>
    <rPh sb="0" eb="2">
      <t>インサツ</t>
    </rPh>
    <rPh sb="2" eb="4">
      <t>セイホン</t>
    </rPh>
    <rPh sb="4" eb="5">
      <t>ヒ</t>
    </rPh>
    <phoneticPr fontId="59"/>
  </si>
  <si>
    <t>通信運搬費3</t>
    <rPh sb="0" eb="2">
      <t>ツウシン</t>
    </rPh>
    <rPh sb="2" eb="4">
      <t>ウンパン</t>
    </rPh>
    <rPh sb="4" eb="5">
      <t>ヒ</t>
    </rPh>
    <phoneticPr fontId="59"/>
  </si>
  <si>
    <t>委託費3</t>
    <rPh sb="0" eb="2">
      <t>イタク</t>
    </rPh>
    <rPh sb="2" eb="3">
      <t>ヒ</t>
    </rPh>
    <phoneticPr fontId="59"/>
  </si>
  <si>
    <t>雑役務費3</t>
    <rPh sb="0" eb="1">
      <t>ザツ</t>
    </rPh>
    <rPh sb="1" eb="4">
      <t>エキムヒ</t>
    </rPh>
    <phoneticPr fontId="59"/>
  </si>
  <si>
    <t>保険料3</t>
    <rPh sb="0" eb="3">
      <t>ホケンリョウ</t>
    </rPh>
    <phoneticPr fontId="59"/>
  </si>
  <si>
    <t>参加費収入3</t>
    <rPh sb="0" eb="3">
      <t>サンカヒ</t>
    </rPh>
    <rPh sb="3" eb="5">
      <t>シュウニュウ</t>
    </rPh>
    <phoneticPr fontId="59"/>
  </si>
  <si>
    <t>一般会計繰入金3</t>
    <rPh sb="0" eb="2">
      <t>イッパン</t>
    </rPh>
    <rPh sb="2" eb="4">
      <t>カイケイ</t>
    </rPh>
    <rPh sb="4" eb="6">
      <t>クリイレ</t>
    </rPh>
    <rPh sb="6" eb="7">
      <t>キン</t>
    </rPh>
    <phoneticPr fontId="59"/>
  </si>
  <si>
    <t>謝金4</t>
    <rPh sb="0" eb="2">
      <t>シャキン</t>
    </rPh>
    <phoneticPr fontId="59"/>
  </si>
  <si>
    <t>旅費4</t>
    <rPh sb="0" eb="2">
      <t>リョヒ</t>
    </rPh>
    <phoneticPr fontId="59"/>
  </si>
  <si>
    <t>家賃4</t>
    <rPh sb="0" eb="2">
      <t>ヤチン</t>
    </rPh>
    <phoneticPr fontId="59"/>
  </si>
  <si>
    <t>光熱水費4</t>
    <rPh sb="0" eb="4">
      <t>コウネツスイヒ</t>
    </rPh>
    <phoneticPr fontId="59"/>
  </si>
  <si>
    <t>備品購入費4</t>
    <rPh sb="0" eb="2">
      <t>ビヒン</t>
    </rPh>
    <rPh sb="2" eb="4">
      <t>コウニュウ</t>
    </rPh>
    <rPh sb="4" eb="5">
      <t>ヒ</t>
    </rPh>
    <phoneticPr fontId="59"/>
  </si>
  <si>
    <t>消耗品費4</t>
    <rPh sb="0" eb="3">
      <t>ショウモウヒン</t>
    </rPh>
    <rPh sb="3" eb="4">
      <t>ヒ</t>
    </rPh>
    <phoneticPr fontId="59"/>
  </si>
  <si>
    <t>借料損料4</t>
    <rPh sb="0" eb="2">
      <t>シャクリョウ</t>
    </rPh>
    <rPh sb="2" eb="4">
      <t>ソンリョウ</t>
    </rPh>
    <phoneticPr fontId="59"/>
  </si>
  <si>
    <t>印刷製本費4</t>
    <rPh sb="0" eb="2">
      <t>インサツ</t>
    </rPh>
    <rPh sb="2" eb="4">
      <t>セイホン</t>
    </rPh>
    <rPh sb="4" eb="5">
      <t>ヒ</t>
    </rPh>
    <phoneticPr fontId="59"/>
  </si>
  <si>
    <t>通信運搬費4</t>
    <rPh sb="0" eb="2">
      <t>ツウシン</t>
    </rPh>
    <rPh sb="2" eb="4">
      <t>ウンパン</t>
    </rPh>
    <rPh sb="4" eb="5">
      <t>ヒ</t>
    </rPh>
    <phoneticPr fontId="59"/>
  </si>
  <si>
    <t>委託費4</t>
    <rPh sb="0" eb="2">
      <t>イタク</t>
    </rPh>
    <rPh sb="2" eb="3">
      <t>ヒ</t>
    </rPh>
    <phoneticPr fontId="59"/>
  </si>
  <si>
    <t>雑役務費4</t>
    <rPh sb="0" eb="1">
      <t>ザツ</t>
    </rPh>
    <rPh sb="1" eb="4">
      <t>エキムヒ</t>
    </rPh>
    <phoneticPr fontId="59"/>
  </si>
  <si>
    <t>保険料4</t>
    <rPh sb="0" eb="3">
      <t>ホケンリョウ</t>
    </rPh>
    <phoneticPr fontId="59"/>
  </si>
  <si>
    <t>参加費収入4</t>
    <rPh sb="0" eb="3">
      <t>サンカヒ</t>
    </rPh>
    <rPh sb="3" eb="5">
      <t>シュウニュウ</t>
    </rPh>
    <phoneticPr fontId="59"/>
  </si>
  <si>
    <t>一般会計繰入金4</t>
    <rPh sb="0" eb="2">
      <t>イッパン</t>
    </rPh>
    <rPh sb="2" eb="4">
      <t>カイケイ</t>
    </rPh>
    <rPh sb="4" eb="6">
      <t>クリイレ</t>
    </rPh>
    <rPh sb="6" eb="7">
      <t>キン</t>
    </rPh>
    <phoneticPr fontId="59"/>
  </si>
  <si>
    <t>謝金5</t>
    <rPh sb="0" eb="2">
      <t>シャキン</t>
    </rPh>
    <phoneticPr fontId="59"/>
  </si>
  <si>
    <t>旅費5</t>
    <rPh sb="0" eb="2">
      <t>リョヒ</t>
    </rPh>
    <phoneticPr fontId="59"/>
  </si>
  <si>
    <t>家賃5</t>
    <rPh sb="0" eb="2">
      <t>ヤチン</t>
    </rPh>
    <phoneticPr fontId="59"/>
  </si>
  <si>
    <t>光熱水費5</t>
    <rPh sb="0" eb="4">
      <t>コウネツスイヒ</t>
    </rPh>
    <phoneticPr fontId="59"/>
  </si>
  <si>
    <t>備品購入費5</t>
    <rPh sb="0" eb="2">
      <t>ビヒン</t>
    </rPh>
    <rPh sb="2" eb="4">
      <t>コウニュウ</t>
    </rPh>
    <rPh sb="4" eb="5">
      <t>ヒ</t>
    </rPh>
    <phoneticPr fontId="59"/>
  </si>
  <si>
    <t>消耗品費5</t>
    <rPh sb="0" eb="3">
      <t>ショウモウヒン</t>
    </rPh>
    <rPh sb="3" eb="4">
      <t>ヒ</t>
    </rPh>
    <phoneticPr fontId="59"/>
  </si>
  <si>
    <t>借料損料5</t>
    <rPh sb="0" eb="2">
      <t>シャクリョウ</t>
    </rPh>
    <rPh sb="2" eb="4">
      <t>ソンリョウ</t>
    </rPh>
    <phoneticPr fontId="59"/>
  </si>
  <si>
    <t>印刷製本費5</t>
    <rPh sb="0" eb="2">
      <t>インサツ</t>
    </rPh>
    <rPh sb="2" eb="4">
      <t>セイホン</t>
    </rPh>
    <rPh sb="4" eb="5">
      <t>ヒ</t>
    </rPh>
    <phoneticPr fontId="59"/>
  </si>
  <si>
    <t>通信運搬費5</t>
    <rPh sb="0" eb="2">
      <t>ツウシン</t>
    </rPh>
    <rPh sb="2" eb="4">
      <t>ウンパン</t>
    </rPh>
    <rPh sb="4" eb="5">
      <t>ヒ</t>
    </rPh>
    <phoneticPr fontId="59"/>
  </si>
  <si>
    <t>委託費5</t>
    <rPh sb="0" eb="2">
      <t>イタク</t>
    </rPh>
    <rPh sb="2" eb="3">
      <t>ヒ</t>
    </rPh>
    <phoneticPr fontId="59"/>
  </si>
  <si>
    <t>雑役務費5</t>
    <rPh sb="0" eb="1">
      <t>ザツ</t>
    </rPh>
    <rPh sb="1" eb="4">
      <t>エキムヒ</t>
    </rPh>
    <phoneticPr fontId="59"/>
  </si>
  <si>
    <t>保険料5</t>
    <rPh sb="0" eb="3">
      <t>ホケンリョウ</t>
    </rPh>
    <phoneticPr fontId="59"/>
  </si>
  <si>
    <t>参加費収入5</t>
    <rPh sb="0" eb="3">
      <t>サンカヒ</t>
    </rPh>
    <rPh sb="3" eb="5">
      <t>シュウニュウ</t>
    </rPh>
    <phoneticPr fontId="59"/>
  </si>
  <si>
    <t>一般会計繰入金5</t>
    <rPh sb="0" eb="2">
      <t>イッパン</t>
    </rPh>
    <rPh sb="2" eb="4">
      <t>カイケイ</t>
    </rPh>
    <rPh sb="4" eb="6">
      <t>クリイレ</t>
    </rPh>
    <rPh sb="6" eb="7">
      <t>キン</t>
    </rPh>
    <phoneticPr fontId="59"/>
  </si>
  <si>
    <t>謝金6</t>
    <rPh sb="0" eb="2">
      <t>シャキン</t>
    </rPh>
    <phoneticPr fontId="59"/>
  </si>
  <si>
    <t>旅費6</t>
    <rPh sb="0" eb="2">
      <t>リョヒ</t>
    </rPh>
    <phoneticPr fontId="59"/>
  </si>
  <si>
    <t>家賃6</t>
    <rPh sb="0" eb="2">
      <t>ヤチン</t>
    </rPh>
    <phoneticPr fontId="59"/>
  </si>
  <si>
    <t>光熱水費6</t>
    <rPh sb="0" eb="4">
      <t>コウネツスイヒ</t>
    </rPh>
    <phoneticPr fontId="59"/>
  </si>
  <si>
    <t>備品購入費6</t>
    <rPh sb="0" eb="2">
      <t>ビヒン</t>
    </rPh>
    <rPh sb="2" eb="4">
      <t>コウニュウ</t>
    </rPh>
    <rPh sb="4" eb="5">
      <t>ヒ</t>
    </rPh>
    <phoneticPr fontId="59"/>
  </si>
  <si>
    <t>消耗品費6</t>
    <rPh sb="0" eb="3">
      <t>ショウモウヒン</t>
    </rPh>
    <rPh sb="3" eb="4">
      <t>ヒ</t>
    </rPh>
    <phoneticPr fontId="59"/>
  </si>
  <si>
    <t>借料損料6</t>
    <rPh sb="0" eb="2">
      <t>シャクリョウ</t>
    </rPh>
    <rPh sb="2" eb="4">
      <t>ソンリョウ</t>
    </rPh>
    <phoneticPr fontId="59"/>
  </si>
  <si>
    <t>印刷製本費6</t>
    <rPh sb="0" eb="2">
      <t>インサツ</t>
    </rPh>
    <rPh sb="2" eb="4">
      <t>セイホン</t>
    </rPh>
    <rPh sb="4" eb="5">
      <t>ヒ</t>
    </rPh>
    <phoneticPr fontId="59"/>
  </si>
  <si>
    <t>通信運搬費6</t>
    <rPh sb="0" eb="2">
      <t>ツウシン</t>
    </rPh>
    <rPh sb="2" eb="4">
      <t>ウンパン</t>
    </rPh>
    <rPh sb="4" eb="5">
      <t>ヒ</t>
    </rPh>
    <phoneticPr fontId="59"/>
  </si>
  <si>
    <t>委託費6</t>
    <rPh sb="0" eb="2">
      <t>イタク</t>
    </rPh>
    <rPh sb="2" eb="3">
      <t>ヒ</t>
    </rPh>
    <phoneticPr fontId="59"/>
  </si>
  <si>
    <t>雑役務費6</t>
    <rPh sb="0" eb="1">
      <t>ザツ</t>
    </rPh>
    <rPh sb="1" eb="4">
      <t>エキムヒ</t>
    </rPh>
    <phoneticPr fontId="59"/>
  </si>
  <si>
    <t>保険料6</t>
    <rPh sb="0" eb="3">
      <t>ホケンリョウ</t>
    </rPh>
    <phoneticPr fontId="59"/>
  </si>
  <si>
    <t>参加費収入6</t>
    <rPh sb="0" eb="3">
      <t>サンカヒ</t>
    </rPh>
    <rPh sb="3" eb="5">
      <t>シュウニュウ</t>
    </rPh>
    <phoneticPr fontId="59"/>
  </si>
  <si>
    <t>一般会計繰入金6</t>
    <rPh sb="0" eb="2">
      <t>イッパン</t>
    </rPh>
    <rPh sb="2" eb="4">
      <t>カイケイ</t>
    </rPh>
    <rPh sb="4" eb="6">
      <t>クリイレ</t>
    </rPh>
    <rPh sb="6" eb="7">
      <t>キン</t>
    </rPh>
    <phoneticPr fontId="59"/>
  </si>
  <si>
    <t>謝金7</t>
    <rPh sb="0" eb="2">
      <t>シャキン</t>
    </rPh>
    <phoneticPr fontId="59"/>
  </si>
  <si>
    <t>旅費7</t>
    <rPh sb="0" eb="2">
      <t>リョヒ</t>
    </rPh>
    <phoneticPr fontId="59"/>
  </si>
  <si>
    <t>家賃7</t>
    <rPh sb="0" eb="2">
      <t>ヤチン</t>
    </rPh>
    <phoneticPr fontId="59"/>
  </si>
  <si>
    <t>光熱水費7</t>
    <rPh sb="0" eb="4">
      <t>コウネツスイヒ</t>
    </rPh>
    <phoneticPr fontId="59"/>
  </si>
  <si>
    <t>備品購入費7</t>
    <rPh sb="0" eb="2">
      <t>ビヒン</t>
    </rPh>
    <rPh sb="2" eb="4">
      <t>コウニュウ</t>
    </rPh>
    <rPh sb="4" eb="5">
      <t>ヒ</t>
    </rPh>
    <phoneticPr fontId="59"/>
  </si>
  <si>
    <t>消耗品費7</t>
    <rPh sb="0" eb="3">
      <t>ショウモウヒン</t>
    </rPh>
    <rPh sb="3" eb="4">
      <t>ヒ</t>
    </rPh>
    <phoneticPr fontId="59"/>
  </si>
  <si>
    <t>借料損料7</t>
    <rPh sb="0" eb="2">
      <t>シャクリョウ</t>
    </rPh>
    <rPh sb="2" eb="4">
      <t>ソンリョウ</t>
    </rPh>
    <phoneticPr fontId="59"/>
  </si>
  <si>
    <t>印刷製本費7</t>
    <rPh sb="0" eb="2">
      <t>インサツ</t>
    </rPh>
    <rPh sb="2" eb="4">
      <t>セイホン</t>
    </rPh>
    <rPh sb="4" eb="5">
      <t>ヒ</t>
    </rPh>
    <phoneticPr fontId="59"/>
  </si>
  <si>
    <t>通信運搬費7</t>
    <rPh sb="0" eb="2">
      <t>ツウシン</t>
    </rPh>
    <rPh sb="2" eb="4">
      <t>ウンパン</t>
    </rPh>
    <rPh sb="4" eb="5">
      <t>ヒ</t>
    </rPh>
    <phoneticPr fontId="59"/>
  </si>
  <si>
    <t>委託費7</t>
    <rPh sb="0" eb="2">
      <t>イタク</t>
    </rPh>
    <rPh sb="2" eb="3">
      <t>ヒ</t>
    </rPh>
    <phoneticPr fontId="59"/>
  </si>
  <si>
    <t>雑役務費7</t>
    <rPh sb="0" eb="1">
      <t>ザツ</t>
    </rPh>
    <rPh sb="1" eb="4">
      <t>エキムヒ</t>
    </rPh>
    <phoneticPr fontId="59"/>
  </si>
  <si>
    <t>保険料7</t>
    <rPh sb="0" eb="3">
      <t>ホケンリョウ</t>
    </rPh>
    <phoneticPr fontId="59"/>
  </si>
  <si>
    <t>参加費収入7</t>
    <rPh sb="0" eb="3">
      <t>サンカヒ</t>
    </rPh>
    <rPh sb="3" eb="5">
      <t>シュウニュウ</t>
    </rPh>
    <phoneticPr fontId="59"/>
  </si>
  <si>
    <t>一般会計繰入金7</t>
    <rPh sb="0" eb="2">
      <t>イッパン</t>
    </rPh>
    <rPh sb="2" eb="4">
      <t>カイケイ</t>
    </rPh>
    <rPh sb="4" eb="6">
      <t>クリイレ</t>
    </rPh>
    <rPh sb="6" eb="7">
      <t>キン</t>
    </rPh>
    <phoneticPr fontId="59"/>
  </si>
  <si>
    <t>謝金8</t>
    <rPh sb="0" eb="2">
      <t>シャキン</t>
    </rPh>
    <phoneticPr fontId="59"/>
  </si>
  <si>
    <t>旅費8</t>
    <rPh sb="0" eb="2">
      <t>リョヒ</t>
    </rPh>
    <phoneticPr fontId="59"/>
  </si>
  <si>
    <t>家賃8</t>
    <rPh sb="0" eb="2">
      <t>ヤチン</t>
    </rPh>
    <phoneticPr fontId="59"/>
  </si>
  <si>
    <t>光熱水費8</t>
    <rPh sb="0" eb="4">
      <t>コウネツスイヒ</t>
    </rPh>
    <phoneticPr fontId="59"/>
  </si>
  <si>
    <t>備品購入費8</t>
    <rPh sb="0" eb="2">
      <t>ビヒン</t>
    </rPh>
    <rPh sb="2" eb="4">
      <t>コウニュウ</t>
    </rPh>
    <rPh sb="4" eb="5">
      <t>ヒ</t>
    </rPh>
    <phoneticPr fontId="59"/>
  </si>
  <si>
    <t>消耗品費8</t>
    <rPh sb="0" eb="3">
      <t>ショウモウヒン</t>
    </rPh>
    <rPh sb="3" eb="4">
      <t>ヒ</t>
    </rPh>
    <phoneticPr fontId="59"/>
  </si>
  <si>
    <t>借料損料8</t>
    <rPh sb="0" eb="2">
      <t>シャクリョウ</t>
    </rPh>
    <rPh sb="2" eb="4">
      <t>ソンリョウ</t>
    </rPh>
    <phoneticPr fontId="59"/>
  </si>
  <si>
    <t>印刷製本費8</t>
    <rPh sb="0" eb="2">
      <t>インサツ</t>
    </rPh>
    <rPh sb="2" eb="4">
      <t>セイホン</t>
    </rPh>
    <rPh sb="4" eb="5">
      <t>ヒ</t>
    </rPh>
    <phoneticPr fontId="59"/>
  </si>
  <si>
    <t>通信運搬費8</t>
    <rPh sb="0" eb="2">
      <t>ツウシン</t>
    </rPh>
    <rPh sb="2" eb="4">
      <t>ウンパン</t>
    </rPh>
    <rPh sb="4" eb="5">
      <t>ヒ</t>
    </rPh>
    <phoneticPr fontId="59"/>
  </si>
  <si>
    <t>委託費8</t>
    <rPh sb="0" eb="2">
      <t>イタク</t>
    </rPh>
    <rPh sb="2" eb="3">
      <t>ヒ</t>
    </rPh>
    <phoneticPr fontId="59"/>
  </si>
  <si>
    <t>雑役務費8</t>
    <rPh sb="0" eb="1">
      <t>ザツ</t>
    </rPh>
    <rPh sb="1" eb="4">
      <t>エキムヒ</t>
    </rPh>
    <phoneticPr fontId="59"/>
  </si>
  <si>
    <t>保険料8</t>
    <rPh sb="0" eb="3">
      <t>ホケンリョウ</t>
    </rPh>
    <phoneticPr fontId="59"/>
  </si>
  <si>
    <t>参加費収入8</t>
    <rPh sb="0" eb="3">
      <t>サンカヒ</t>
    </rPh>
    <rPh sb="3" eb="5">
      <t>シュウニュウ</t>
    </rPh>
    <phoneticPr fontId="59"/>
  </si>
  <si>
    <t>一般会計繰入金8</t>
    <rPh sb="0" eb="2">
      <t>イッパン</t>
    </rPh>
    <rPh sb="2" eb="4">
      <t>カイケイ</t>
    </rPh>
    <rPh sb="4" eb="6">
      <t>クリイレ</t>
    </rPh>
    <rPh sb="6" eb="7">
      <t>キン</t>
    </rPh>
    <phoneticPr fontId="59"/>
  </si>
  <si>
    <t>謝金9</t>
    <rPh sb="0" eb="2">
      <t>シャキン</t>
    </rPh>
    <phoneticPr fontId="59"/>
  </si>
  <si>
    <t>旅費9</t>
    <rPh sb="0" eb="2">
      <t>リョヒ</t>
    </rPh>
    <phoneticPr fontId="59"/>
  </si>
  <si>
    <t>家賃9</t>
    <rPh sb="0" eb="2">
      <t>ヤチン</t>
    </rPh>
    <phoneticPr fontId="59"/>
  </si>
  <si>
    <t>光熱水費9</t>
    <rPh sb="0" eb="4">
      <t>コウネツスイヒ</t>
    </rPh>
    <phoneticPr fontId="59"/>
  </si>
  <si>
    <t>備品購入費9</t>
    <rPh sb="0" eb="2">
      <t>ビヒン</t>
    </rPh>
    <rPh sb="2" eb="4">
      <t>コウニュウ</t>
    </rPh>
    <rPh sb="4" eb="5">
      <t>ヒ</t>
    </rPh>
    <phoneticPr fontId="59"/>
  </si>
  <si>
    <t>消耗品費9</t>
    <rPh sb="0" eb="3">
      <t>ショウモウヒン</t>
    </rPh>
    <rPh sb="3" eb="4">
      <t>ヒ</t>
    </rPh>
    <phoneticPr fontId="59"/>
  </si>
  <si>
    <t>借料損料9</t>
    <rPh sb="0" eb="2">
      <t>シャクリョウ</t>
    </rPh>
    <rPh sb="2" eb="4">
      <t>ソンリョウ</t>
    </rPh>
    <phoneticPr fontId="59"/>
  </si>
  <si>
    <t>印刷製本費9</t>
    <rPh sb="0" eb="2">
      <t>インサツ</t>
    </rPh>
    <rPh sb="2" eb="4">
      <t>セイホン</t>
    </rPh>
    <rPh sb="4" eb="5">
      <t>ヒ</t>
    </rPh>
    <phoneticPr fontId="59"/>
  </si>
  <si>
    <t>通信運搬費9</t>
    <rPh sb="0" eb="2">
      <t>ツウシン</t>
    </rPh>
    <rPh sb="2" eb="4">
      <t>ウンパン</t>
    </rPh>
    <rPh sb="4" eb="5">
      <t>ヒ</t>
    </rPh>
    <phoneticPr fontId="59"/>
  </si>
  <si>
    <t>委託費9</t>
    <rPh sb="0" eb="2">
      <t>イタク</t>
    </rPh>
    <rPh sb="2" eb="3">
      <t>ヒ</t>
    </rPh>
    <phoneticPr fontId="59"/>
  </si>
  <si>
    <t>雑役務費9</t>
    <rPh sb="0" eb="1">
      <t>ザツ</t>
    </rPh>
    <rPh sb="1" eb="4">
      <t>エキムヒ</t>
    </rPh>
    <phoneticPr fontId="59"/>
  </si>
  <si>
    <t>保険料9</t>
    <rPh sb="0" eb="3">
      <t>ホケンリョウ</t>
    </rPh>
    <phoneticPr fontId="59"/>
  </si>
  <si>
    <t>参加費収入9</t>
    <rPh sb="0" eb="3">
      <t>サンカヒ</t>
    </rPh>
    <rPh sb="3" eb="5">
      <t>シュウニュウ</t>
    </rPh>
    <phoneticPr fontId="59"/>
  </si>
  <si>
    <t>一般会計繰入金9</t>
    <rPh sb="0" eb="2">
      <t>イッパン</t>
    </rPh>
    <rPh sb="2" eb="4">
      <t>カイケイ</t>
    </rPh>
    <rPh sb="4" eb="6">
      <t>クリイレ</t>
    </rPh>
    <rPh sb="6" eb="7">
      <t>キン</t>
    </rPh>
    <phoneticPr fontId="59"/>
  </si>
  <si>
    <t>謝金10</t>
    <rPh sb="0" eb="2">
      <t>シャキン</t>
    </rPh>
    <phoneticPr fontId="59"/>
  </si>
  <si>
    <t>旅費10</t>
    <rPh sb="0" eb="2">
      <t>リョヒ</t>
    </rPh>
    <phoneticPr fontId="59"/>
  </si>
  <si>
    <t>家賃10</t>
    <rPh sb="0" eb="2">
      <t>ヤチン</t>
    </rPh>
    <phoneticPr fontId="59"/>
  </si>
  <si>
    <t>光熱水費10</t>
    <rPh sb="0" eb="4">
      <t>コウネツスイヒ</t>
    </rPh>
    <phoneticPr fontId="59"/>
  </si>
  <si>
    <t>備品購入費10</t>
    <rPh sb="0" eb="2">
      <t>ビヒン</t>
    </rPh>
    <rPh sb="2" eb="4">
      <t>コウニュウ</t>
    </rPh>
    <rPh sb="4" eb="5">
      <t>ヒ</t>
    </rPh>
    <phoneticPr fontId="59"/>
  </si>
  <si>
    <t>消耗品費10</t>
    <rPh sb="0" eb="3">
      <t>ショウモウヒン</t>
    </rPh>
    <rPh sb="3" eb="4">
      <t>ヒ</t>
    </rPh>
    <phoneticPr fontId="59"/>
  </si>
  <si>
    <t>借料損料10</t>
    <rPh sb="0" eb="2">
      <t>シャクリョウ</t>
    </rPh>
    <rPh sb="2" eb="4">
      <t>ソンリョウ</t>
    </rPh>
    <phoneticPr fontId="59"/>
  </si>
  <si>
    <t>印刷製本費10</t>
    <rPh sb="0" eb="2">
      <t>インサツ</t>
    </rPh>
    <rPh sb="2" eb="4">
      <t>セイホン</t>
    </rPh>
    <rPh sb="4" eb="5">
      <t>ヒ</t>
    </rPh>
    <phoneticPr fontId="59"/>
  </si>
  <si>
    <t>通信運搬費10</t>
    <rPh sb="0" eb="2">
      <t>ツウシン</t>
    </rPh>
    <rPh sb="2" eb="4">
      <t>ウンパン</t>
    </rPh>
    <rPh sb="4" eb="5">
      <t>ヒ</t>
    </rPh>
    <phoneticPr fontId="59"/>
  </si>
  <si>
    <t>委託費10</t>
    <rPh sb="0" eb="2">
      <t>イタク</t>
    </rPh>
    <rPh sb="2" eb="3">
      <t>ヒ</t>
    </rPh>
    <phoneticPr fontId="59"/>
  </si>
  <si>
    <t>雑役務費10</t>
    <rPh sb="0" eb="1">
      <t>ザツ</t>
    </rPh>
    <rPh sb="1" eb="4">
      <t>エキムヒ</t>
    </rPh>
    <phoneticPr fontId="59"/>
  </si>
  <si>
    <t>保険料10</t>
    <rPh sb="0" eb="3">
      <t>ホケンリョウ</t>
    </rPh>
    <phoneticPr fontId="59"/>
  </si>
  <si>
    <t>参加費収入10</t>
    <rPh sb="0" eb="3">
      <t>サンカヒ</t>
    </rPh>
    <rPh sb="3" eb="5">
      <t>シュウニュウ</t>
    </rPh>
    <phoneticPr fontId="59"/>
  </si>
  <si>
    <t>謝金11</t>
    <rPh sb="0" eb="2">
      <t>シャキン</t>
    </rPh>
    <phoneticPr fontId="59"/>
  </si>
  <si>
    <t>旅費11</t>
    <rPh sb="0" eb="2">
      <t>リョヒ</t>
    </rPh>
    <phoneticPr fontId="59"/>
  </si>
  <si>
    <t>家賃11</t>
    <rPh sb="0" eb="2">
      <t>ヤチン</t>
    </rPh>
    <phoneticPr fontId="59"/>
  </si>
  <si>
    <t>光熱水費11</t>
    <rPh sb="0" eb="4">
      <t>コウネツスイヒ</t>
    </rPh>
    <phoneticPr fontId="59"/>
  </si>
  <si>
    <t>備品購入費11</t>
    <rPh sb="0" eb="2">
      <t>ビヒン</t>
    </rPh>
    <rPh sb="2" eb="4">
      <t>コウニュウ</t>
    </rPh>
    <rPh sb="4" eb="5">
      <t>ヒ</t>
    </rPh>
    <phoneticPr fontId="59"/>
  </si>
  <si>
    <t>消耗品費11</t>
    <rPh sb="0" eb="3">
      <t>ショウモウヒン</t>
    </rPh>
    <rPh sb="3" eb="4">
      <t>ヒ</t>
    </rPh>
    <phoneticPr fontId="59"/>
  </si>
  <si>
    <t>借料損料11</t>
    <rPh sb="0" eb="2">
      <t>シャクリョウ</t>
    </rPh>
    <rPh sb="2" eb="4">
      <t>ソンリョウ</t>
    </rPh>
    <phoneticPr fontId="59"/>
  </si>
  <si>
    <t>印刷製本費11</t>
    <rPh sb="0" eb="2">
      <t>インサツ</t>
    </rPh>
    <rPh sb="2" eb="4">
      <t>セイホン</t>
    </rPh>
    <rPh sb="4" eb="5">
      <t>ヒ</t>
    </rPh>
    <phoneticPr fontId="59"/>
  </si>
  <si>
    <t>通信運搬費11</t>
    <rPh sb="0" eb="2">
      <t>ツウシン</t>
    </rPh>
    <rPh sb="2" eb="4">
      <t>ウンパン</t>
    </rPh>
    <rPh sb="4" eb="5">
      <t>ヒ</t>
    </rPh>
    <phoneticPr fontId="59"/>
  </si>
  <si>
    <t>委託費11</t>
    <rPh sb="0" eb="2">
      <t>イタク</t>
    </rPh>
    <rPh sb="2" eb="3">
      <t>ヒ</t>
    </rPh>
    <phoneticPr fontId="59"/>
  </si>
  <si>
    <t>雑役務費11</t>
    <rPh sb="0" eb="1">
      <t>ザツ</t>
    </rPh>
    <rPh sb="1" eb="4">
      <t>エキムヒ</t>
    </rPh>
    <phoneticPr fontId="59"/>
  </si>
  <si>
    <t>保険料11</t>
    <rPh sb="0" eb="3">
      <t>ホケンリョウ</t>
    </rPh>
    <phoneticPr fontId="59"/>
  </si>
  <si>
    <t>参加費収入11</t>
    <rPh sb="0" eb="3">
      <t>サンカヒ</t>
    </rPh>
    <rPh sb="3" eb="5">
      <t>シュウニュウ</t>
    </rPh>
    <phoneticPr fontId="59"/>
  </si>
  <si>
    <t>謝金12</t>
    <rPh sb="0" eb="2">
      <t>シャキン</t>
    </rPh>
    <phoneticPr fontId="59"/>
  </si>
  <si>
    <t>旅費12</t>
    <rPh sb="0" eb="2">
      <t>リョヒ</t>
    </rPh>
    <phoneticPr fontId="59"/>
  </si>
  <si>
    <t>家賃12</t>
    <rPh sb="0" eb="2">
      <t>ヤチン</t>
    </rPh>
    <phoneticPr fontId="59"/>
  </si>
  <si>
    <t>光熱水費12</t>
    <rPh sb="0" eb="4">
      <t>コウネツスイヒ</t>
    </rPh>
    <phoneticPr fontId="59"/>
  </si>
  <si>
    <t>備品購入費12</t>
    <rPh sb="0" eb="2">
      <t>ビヒン</t>
    </rPh>
    <rPh sb="2" eb="4">
      <t>コウニュウ</t>
    </rPh>
    <rPh sb="4" eb="5">
      <t>ヒ</t>
    </rPh>
    <phoneticPr fontId="59"/>
  </si>
  <si>
    <t>消耗品費12</t>
    <rPh sb="0" eb="3">
      <t>ショウモウヒン</t>
    </rPh>
    <rPh sb="3" eb="4">
      <t>ヒ</t>
    </rPh>
    <phoneticPr fontId="59"/>
  </si>
  <si>
    <t>借料損料12</t>
    <rPh sb="0" eb="2">
      <t>シャクリョウ</t>
    </rPh>
    <rPh sb="2" eb="4">
      <t>ソンリョウ</t>
    </rPh>
    <phoneticPr fontId="59"/>
  </si>
  <si>
    <t>印刷製本費12</t>
    <rPh sb="0" eb="2">
      <t>インサツ</t>
    </rPh>
    <rPh sb="2" eb="4">
      <t>セイホン</t>
    </rPh>
    <rPh sb="4" eb="5">
      <t>ヒ</t>
    </rPh>
    <phoneticPr fontId="59"/>
  </si>
  <si>
    <t>通信運搬費12</t>
    <rPh sb="0" eb="2">
      <t>ツウシン</t>
    </rPh>
    <rPh sb="2" eb="4">
      <t>ウンパン</t>
    </rPh>
    <rPh sb="4" eb="5">
      <t>ヒ</t>
    </rPh>
    <phoneticPr fontId="59"/>
  </si>
  <si>
    <t>委託費12</t>
    <rPh sb="0" eb="2">
      <t>イタク</t>
    </rPh>
    <rPh sb="2" eb="3">
      <t>ヒ</t>
    </rPh>
    <phoneticPr fontId="59"/>
  </si>
  <si>
    <t>雑役務費12</t>
    <rPh sb="0" eb="1">
      <t>ザツ</t>
    </rPh>
    <rPh sb="1" eb="4">
      <t>エキムヒ</t>
    </rPh>
    <phoneticPr fontId="59"/>
  </si>
  <si>
    <t>保険料12</t>
    <rPh sb="0" eb="3">
      <t>ホケンリョウ</t>
    </rPh>
    <phoneticPr fontId="59"/>
  </si>
  <si>
    <t>参加費収入12</t>
    <rPh sb="0" eb="3">
      <t>サンカヒ</t>
    </rPh>
    <rPh sb="3" eb="5">
      <t>シュウニュウ</t>
    </rPh>
    <phoneticPr fontId="59"/>
  </si>
  <si>
    <t>謝金13</t>
    <rPh sb="0" eb="2">
      <t>シャキン</t>
    </rPh>
    <phoneticPr fontId="59"/>
  </si>
  <si>
    <t>旅費13</t>
    <rPh sb="0" eb="2">
      <t>リョヒ</t>
    </rPh>
    <phoneticPr fontId="59"/>
  </si>
  <si>
    <t>家賃13</t>
    <rPh sb="0" eb="2">
      <t>ヤチン</t>
    </rPh>
    <phoneticPr fontId="59"/>
  </si>
  <si>
    <t>光熱水費13</t>
    <rPh sb="0" eb="4">
      <t>コウネツスイヒ</t>
    </rPh>
    <phoneticPr fontId="59"/>
  </si>
  <si>
    <t>備品購入費13</t>
    <rPh sb="0" eb="2">
      <t>ビヒン</t>
    </rPh>
    <rPh sb="2" eb="4">
      <t>コウニュウ</t>
    </rPh>
    <rPh sb="4" eb="5">
      <t>ヒ</t>
    </rPh>
    <phoneticPr fontId="59"/>
  </si>
  <si>
    <t>消耗品費13</t>
    <rPh sb="0" eb="3">
      <t>ショウモウヒン</t>
    </rPh>
    <rPh sb="3" eb="4">
      <t>ヒ</t>
    </rPh>
    <phoneticPr fontId="59"/>
  </si>
  <si>
    <t>借料損料13</t>
    <rPh sb="0" eb="2">
      <t>シャクリョウ</t>
    </rPh>
    <rPh sb="2" eb="4">
      <t>ソンリョウ</t>
    </rPh>
    <phoneticPr fontId="59"/>
  </si>
  <si>
    <t>印刷製本費13</t>
    <rPh sb="0" eb="2">
      <t>インサツ</t>
    </rPh>
    <rPh sb="2" eb="4">
      <t>セイホン</t>
    </rPh>
    <rPh sb="4" eb="5">
      <t>ヒ</t>
    </rPh>
    <phoneticPr fontId="59"/>
  </si>
  <si>
    <t>通信運搬費13</t>
    <rPh sb="0" eb="2">
      <t>ツウシン</t>
    </rPh>
    <rPh sb="2" eb="4">
      <t>ウンパン</t>
    </rPh>
    <rPh sb="4" eb="5">
      <t>ヒ</t>
    </rPh>
    <phoneticPr fontId="59"/>
  </si>
  <si>
    <t>委託費13</t>
    <rPh sb="0" eb="2">
      <t>イタク</t>
    </rPh>
    <rPh sb="2" eb="3">
      <t>ヒ</t>
    </rPh>
    <phoneticPr fontId="59"/>
  </si>
  <si>
    <t>雑役務費13</t>
    <rPh sb="0" eb="1">
      <t>ザツ</t>
    </rPh>
    <rPh sb="1" eb="4">
      <t>エキムヒ</t>
    </rPh>
    <phoneticPr fontId="59"/>
  </si>
  <si>
    <t>保険料13</t>
    <rPh sb="0" eb="3">
      <t>ホケンリョウ</t>
    </rPh>
    <phoneticPr fontId="59"/>
  </si>
  <si>
    <t>参加費収入13</t>
    <rPh sb="0" eb="3">
      <t>サンカヒ</t>
    </rPh>
    <rPh sb="3" eb="5">
      <t>シュウニュウ</t>
    </rPh>
    <phoneticPr fontId="59"/>
  </si>
  <si>
    <t>謝金14</t>
    <rPh sb="0" eb="2">
      <t>シャキン</t>
    </rPh>
    <phoneticPr fontId="59"/>
  </si>
  <si>
    <t>旅費14</t>
    <rPh sb="0" eb="2">
      <t>リョヒ</t>
    </rPh>
    <phoneticPr fontId="59"/>
  </si>
  <si>
    <t>家賃14</t>
    <rPh sb="0" eb="2">
      <t>ヤチン</t>
    </rPh>
    <phoneticPr fontId="59"/>
  </si>
  <si>
    <t>光熱水費14</t>
    <rPh sb="0" eb="4">
      <t>コウネツスイヒ</t>
    </rPh>
    <phoneticPr fontId="59"/>
  </si>
  <si>
    <t>備品購入費14</t>
    <rPh sb="0" eb="2">
      <t>ビヒン</t>
    </rPh>
    <rPh sb="2" eb="4">
      <t>コウニュウ</t>
    </rPh>
    <rPh sb="4" eb="5">
      <t>ヒ</t>
    </rPh>
    <phoneticPr fontId="59"/>
  </si>
  <si>
    <t>消耗品費14</t>
    <rPh sb="0" eb="3">
      <t>ショウモウヒン</t>
    </rPh>
    <rPh sb="3" eb="4">
      <t>ヒ</t>
    </rPh>
    <phoneticPr fontId="59"/>
  </si>
  <si>
    <t>借料損料14</t>
    <rPh sb="0" eb="2">
      <t>シャクリョウ</t>
    </rPh>
    <rPh sb="2" eb="4">
      <t>ソンリョウ</t>
    </rPh>
    <phoneticPr fontId="59"/>
  </si>
  <si>
    <t>印刷製本費14</t>
    <rPh sb="0" eb="2">
      <t>インサツ</t>
    </rPh>
    <rPh sb="2" eb="4">
      <t>セイホン</t>
    </rPh>
    <rPh sb="4" eb="5">
      <t>ヒ</t>
    </rPh>
    <phoneticPr fontId="59"/>
  </si>
  <si>
    <t>通信運搬費14</t>
    <rPh sb="0" eb="2">
      <t>ツウシン</t>
    </rPh>
    <rPh sb="2" eb="4">
      <t>ウンパン</t>
    </rPh>
    <rPh sb="4" eb="5">
      <t>ヒ</t>
    </rPh>
    <phoneticPr fontId="59"/>
  </si>
  <si>
    <t>委託費14</t>
    <rPh sb="0" eb="2">
      <t>イタク</t>
    </rPh>
    <rPh sb="2" eb="3">
      <t>ヒ</t>
    </rPh>
    <phoneticPr fontId="59"/>
  </si>
  <si>
    <t>雑役務費14</t>
    <rPh sb="0" eb="1">
      <t>ザツ</t>
    </rPh>
    <rPh sb="1" eb="4">
      <t>エキムヒ</t>
    </rPh>
    <phoneticPr fontId="59"/>
  </si>
  <si>
    <t>保険料14</t>
    <rPh sb="0" eb="3">
      <t>ホケンリョウ</t>
    </rPh>
    <phoneticPr fontId="59"/>
  </si>
  <si>
    <t>参加費収入14</t>
    <rPh sb="0" eb="3">
      <t>サンカヒ</t>
    </rPh>
    <rPh sb="3" eb="5">
      <t>シュウニュウ</t>
    </rPh>
    <phoneticPr fontId="59"/>
  </si>
  <si>
    <t>謝金15</t>
    <rPh sb="0" eb="2">
      <t>シャキン</t>
    </rPh>
    <phoneticPr fontId="59"/>
  </si>
  <si>
    <t>旅費15</t>
    <rPh sb="0" eb="2">
      <t>リョヒ</t>
    </rPh>
    <phoneticPr fontId="59"/>
  </si>
  <si>
    <t>家賃15</t>
    <rPh sb="0" eb="2">
      <t>ヤチン</t>
    </rPh>
    <phoneticPr fontId="59"/>
  </si>
  <si>
    <t>光熱水費15</t>
    <rPh sb="0" eb="4">
      <t>コウネツスイヒ</t>
    </rPh>
    <phoneticPr fontId="59"/>
  </si>
  <si>
    <t>備品購入費15</t>
    <rPh sb="0" eb="2">
      <t>ビヒン</t>
    </rPh>
    <rPh sb="2" eb="4">
      <t>コウニュウ</t>
    </rPh>
    <rPh sb="4" eb="5">
      <t>ヒ</t>
    </rPh>
    <phoneticPr fontId="59"/>
  </si>
  <si>
    <t>消耗品費15</t>
    <rPh sb="0" eb="3">
      <t>ショウモウヒン</t>
    </rPh>
    <rPh sb="3" eb="4">
      <t>ヒ</t>
    </rPh>
    <phoneticPr fontId="59"/>
  </si>
  <si>
    <t>借料損料15</t>
    <rPh sb="0" eb="2">
      <t>シャクリョウ</t>
    </rPh>
    <rPh sb="2" eb="4">
      <t>ソンリョウ</t>
    </rPh>
    <phoneticPr fontId="59"/>
  </si>
  <si>
    <t>印刷製本費15</t>
    <rPh sb="0" eb="2">
      <t>インサツ</t>
    </rPh>
    <rPh sb="2" eb="4">
      <t>セイホン</t>
    </rPh>
    <rPh sb="4" eb="5">
      <t>ヒ</t>
    </rPh>
    <phoneticPr fontId="59"/>
  </si>
  <si>
    <t>通信運搬費15</t>
    <rPh sb="0" eb="2">
      <t>ツウシン</t>
    </rPh>
    <rPh sb="2" eb="4">
      <t>ウンパン</t>
    </rPh>
    <rPh sb="4" eb="5">
      <t>ヒ</t>
    </rPh>
    <phoneticPr fontId="59"/>
  </si>
  <si>
    <t>委託費15</t>
    <rPh sb="0" eb="2">
      <t>イタク</t>
    </rPh>
    <rPh sb="2" eb="3">
      <t>ヒ</t>
    </rPh>
    <phoneticPr fontId="59"/>
  </si>
  <si>
    <t>雑役務費15</t>
    <rPh sb="0" eb="1">
      <t>ザツ</t>
    </rPh>
    <rPh sb="1" eb="4">
      <t>エキムヒ</t>
    </rPh>
    <phoneticPr fontId="59"/>
  </si>
  <si>
    <t>保険料15</t>
    <rPh sb="0" eb="3">
      <t>ホケンリョウ</t>
    </rPh>
    <phoneticPr fontId="59"/>
  </si>
  <si>
    <t>参加費収入15</t>
    <rPh sb="0" eb="3">
      <t>サンカヒ</t>
    </rPh>
    <rPh sb="3" eb="5">
      <t>シュウニュウ</t>
    </rPh>
    <phoneticPr fontId="59"/>
  </si>
  <si>
    <t>謝金16</t>
    <rPh sb="0" eb="2">
      <t>シャキン</t>
    </rPh>
    <phoneticPr fontId="59"/>
  </si>
  <si>
    <t>旅費16</t>
    <rPh sb="0" eb="2">
      <t>リョヒ</t>
    </rPh>
    <phoneticPr fontId="59"/>
  </si>
  <si>
    <t>家賃16</t>
    <rPh sb="0" eb="2">
      <t>ヤチン</t>
    </rPh>
    <phoneticPr fontId="59"/>
  </si>
  <si>
    <t>光熱水費16</t>
    <rPh sb="0" eb="4">
      <t>コウネツスイヒ</t>
    </rPh>
    <phoneticPr fontId="59"/>
  </si>
  <si>
    <t>備品購入費16</t>
    <rPh sb="0" eb="2">
      <t>ビヒン</t>
    </rPh>
    <rPh sb="2" eb="4">
      <t>コウニュウ</t>
    </rPh>
    <rPh sb="4" eb="5">
      <t>ヒ</t>
    </rPh>
    <phoneticPr fontId="59"/>
  </si>
  <si>
    <t>消耗品費16</t>
    <rPh sb="0" eb="3">
      <t>ショウモウヒン</t>
    </rPh>
    <rPh sb="3" eb="4">
      <t>ヒ</t>
    </rPh>
    <phoneticPr fontId="59"/>
  </si>
  <si>
    <t>借料損料16</t>
    <rPh sb="0" eb="2">
      <t>シャクリョウ</t>
    </rPh>
    <rPh sb="2" eb="4">
      <t>ソンリョウ</t>
    </rPh>
    <phoneticPr fontId="59"/>
  </si>
  <si>
    <t>印刷製本費16</t>
    <rPh sb="0" eb="2">
      <t>インサツ</t>
    </rPh>
    <rPh sb="2" eb="4">
      <t>セイホン</t>
    </rPh>
    <rPh sb="4" eb="5">
      <t>ヒ</t>
    </rPh>
    <phoneticPr fontId="59"/>
  </si>
  <si>
    <t>通信運搬費16</t>
    <rPh sb="0" eb="2">
      <t>ツウシン</t>
    </rPh>
    <rPh sb="2" eb="4">
      <t>ウンパン</t>
    </rPh>
    <rPh sb="4" eb="5">
      <t>ヒ</t>
    </rPh>
    <phoneticPr fontId="59"/>
  </si>
  <si>
    <t>委託費16</t>
    <rPh sb="0" eb="2">
      <t>イタク</t>
    </rPh>
    <rPh sb="2" eb="3">
      <t>ヒ</t>
    </rPh>
    <phoneticPr fontId="59"/>
  </si>
  <si>
    <t>雑役務費16</t>
    <rPh sb="0" eb="1">
      <t>ザツ</t>
    </rPh>
    <rPh sb="1" eb="4">
      <t>エキムヒ</t>
    </rPh>
    <phoneticPr fontId="59"/>
  </si>
  <si>
    <t>保険料16</t>
    <rPh sb="0" eb="3">
      <t>ホケンリョウ</t>
    </rPh>
    <phoneticPr fontId="59"/>
  </si>
  <si>
    <t>参加費収入16</t>
    <rPh sb="0" eb="3">
      <t>サンカヒ</t>
    </rPh>
    <rPh sb="3" eb="5">
      <t>シュウニュウ</t>
    </rPh>
    <phoneticPr fontId="59"/>
  </si>
  <si>
    <t>謝金17</t>
    <rPh sb="0" eb="2">
      <t>シャキン</t>
    </rPh>
    <phoneticPr fontId="59"/>
  </si>
  <si>
    <t>旅費17</t>
    <rPh sb="0" eb="2">
      <t>リョヒ</t>
    </rPh>
    <phoneticPr fontId="59"/>
  </si>
  <si>
    <t>家賃17</t>
    <rPh sb="0" eb="2">
      <t>ヤチン</t>
    </rPh>
    <phoneticPr fontId="59"/>
  </si>
  <si>
    <t>光熱水費17</t>
    <rPh sb="0" eb="4">
      <t>コウネツスイヒ</t>
    </rPh>
    <phoneticPr fontId="59"/>
  </si>
  <si>
    <t>備品購入費17</t>
    <rPh sb="0" eb="2">
      <t>ビヒン</t>
    </rPh>
    <rPh sb="2" eb="4">
      <t>コウニュウ</t>
    </rPh>
    <rPh sb="4" eb="5">
      <t>ヒ</t>
    </rPh>
    <phoneticPr fontId="59"/>
  </si>
  <si>
    <t>消耗品費17</t>
    <rPh sb="0" eb="3">
      <t>ショウモウヒン</t>
    </rPh>
    <rPh sb="3" eb="4">
      <t>ヒ</t>
    </rPh>
    <phoneticPr fontId="59"/>
  </si>
  <si>
    <t>借料損料17</t>
    <rPh sb="0" eb="2">
      <t>シャクリョウ</t>
    </rPh>
    <rPh sb="2" eb="4">
      <t>ソンリョウ</t>
    </rPh>
    <phoneticPr fontId="59"/>
  </si>
  <si>
    <t>印刷製本費17</t>
    <rPh sb="0" eb="2">
      <t>インサツ</t>
    </rPh>
    <rPh sb="2" eb="4">
      <t>セイホン</t>
    </rPh>
    <rPh sb="4" eb="5">
      <t>ヒ</t>
    </rPh>
    <phoneticPr fontId="59"/>
  </si>
  <si>
    <t>通信運搬費17</t>
    <rPh sb="0" eb="2">
      <t>ツウシン</t>
    </rPh>
    <rPh sb="2" eb="4">
      <t>ウンパン</t>
    </rPh>
    <rPh sb="4" eb="5">
      <t>ヒ</t>
    </rPh>
    <phoneticPr fontId="59"/>
  </si>
  <si>
    <t>委託費17</t>
    <rPh sb="0" eb="2">
      <t>イタク</t>
    </rPh>
    <rPh sb="2" eb="3">
      <t>ヒ</t>
    </rPh>
    <phoneticPr fontId="59"/>
  </si>
  <si>
    <t>雑役務費17</t>
    <rPh sb="0" eb="1">
      <t>ザツ</t>
    </rPh>
    <rPh sb="1" eb="4">
      <t>エキムヒ</t>
    </rPh>
    <phoneticPr fontId="59"/>
  </si>
  <si>
    <t>保険料17</t>
    <rPh sb="0" eb="3">
      <t>ホケンリョウ</t>
    </rPh>
    <phoneticPr fontId="59"/>
  </si>
  <si>
    <t>参加費収入17</t>
    <rPh sb="0" eb="3">
      <t>サンカヒ</t>
    </rPh>
    <rPh sb="3" eb="5">
      <t>シュウニュウ</t>
    </rPh>
    <phoneticPr fontId="59"/>
  </si>
  <si>
    <t>謝金18</t>
    <rPh sb="0" eb="2">
      <t>シャキン</t>
    </rPh>
    <phoneticPr fontId="59"/>
  </si>
  <si>
    <t>旅費18</t>
    <rPh sb="0" eb="2">
      <t>リョヒ</t>
    </rPh>
    <phoneticPr fontId="59"/>
  </si>
  <si>
    <t>家賃18</t>
    <rPh sb="0" eb="2">
      <t>ヤチン</t>
    </rPh>
    <phoneticPr fontId="59"/>
  </si>
  <si>
    <t>光熱水費18</t>
    <rPh sb="0" eb="4">
      <t>コウネツスイヒ</t>
    </rPh>
    <phoneticPr fontId="59"/>
  </si>
  <si>
    <t>備品購入費18</t>
    <rPh sb="0" eb="2">
      <t>ビヒン</t>
    </rPh>
    <rPh sb="2" eb="4">
      <t>コウニュウ</t>
    </rPh>
    <rPh sb="4" eb="5">
      <t>ヒ</t>
    </rPh>
    <phoneticPr fontId="59"/>
  </si>
  <si>
    <t>消耗品費18</t>
    <rPh sb="0" eb="3">
      <t>ショウモウヒン</t>
    </rPh>
    <rPh sb="3" eb="4">
      <t>ヒ</t>
    </rPh>
    <phoneticPr fontId="59"/>
  </si>
  <si>
    <t>借料損料18</t>
    <rPh sb="0" eb="2">
      <t>シャクリョウ</t>
    </rPh>
    <rPh sb="2" eb="4">
      <t>ソンリョウ</t>
    </rPh>
    <phoneticPr fontId="59"/>
  </si>
  <si>
    <t>印刷製本費18</t>
    <rPh sb="0" eb="2">
      <t>インサツ</t>
    </rPh>
    <rPh sb="2" eb="4">
      <t>セイホン</t>
    </rPh>
    <rPh sb="4" eb="5">
      <t>ヒ</t>
    </rPh>
    <phoneticPr fontId="59"/>
  </si>
  <si>
    <t>通信運搬費18</t>
    <rPh sb="0" eb="2">
      <t>ツウシン</t>
    </rPh>
    <rPh sb="2" eb="4">
      <t>ウンパン</t>
    </rPh>
    <rPh sb="4" eb="5">
      <t>ヒ</t>
    </rPh>
    <phoneticPr fontId="59"/>
  </si>
  <si>
    <t>委託費18</t>
    <rPh sb="0" eb="2">
      <t>イタク</t>
    </rPh>
    <rPh sb="2" eb="3">
      <t>ヒ</t>
    </rPh>
    <phoneticPr fontId="59"/>
  </si>
  <si>
    <t>雑役務費18</t>
    <rPh sb="0" eb="1">
      <t>ザツ</t>
    </rPh>
    <rPh sb="1" eb="4">
      <t>エキムヒ</t>
    </rPh>
    <phoneticPr fontId="59"/>
  </si>
  <si>
    <t>保険料18</t>
    <rPh sb="0" eb="3">
      <t>ホケンリョウ</t>
    </rPh>
    <phoneticPr fontId="59"/>
  </si>
  <si>
    <t>参加費収入18</t>
    <rPh sb="0" eb="3">
      <t>サンカヒ</t>
    </rPh>
    <rPh sb="3" eb="5">
      <t>シュウニュウ</t>
    </rPh>
    <phoneticPr fontId="59"/>
  </si>
  <si>
    <t>謝金19</t>
    <rPh sb="0" eb="2">
      <t>シャキン</t>
    </rPh>
    <phoneticPr fontId="59"/>
  </si>
  <si>
    <t>旅費19</t>
    <rPh sb="0" eb="2">
      <t>リョヒ</t>
    </rPh>
    <phoneticPr fontId="59"/>
  </si>
  <si>
    <t>家賃19</t>
    <rPh sb="0" eb="2">
      <t>ヤチン</t>
    </rPh>
    <phoneticPr fontId="59"/>
  </si>
  <si>
    <t>光熱水費19</t>
    <rPh sb="0" eb="4">
      <t>コウネツスイヒ</t>
    </rPh>
    <phoneticPr fontId="59"/>
  </si>
  <si>
    <t>備品購入費19</t>
    <rPh sb="0" eb="2">
      <t>ビヒン</t>
    </rPh>
    <rPh sb="2" eb="4">
      <t>コウニュウ</t>
    </rPh>
    <rPh sb="4" eb="5">
      <t>ヒ</t>
    </rPh>
    <phoneticPr fontId="59"/>
  </si>
  <si>
    <t>消耗品費19</t>
    <rPh sb="0" eb="3">
      <t>ショウモウヒン</t>
    </rPh>
    <rPh sb="3" eb="4">
      <t>ヒ</t>
    </rPh>
    <phoneticPr fontId="59"/>
  </si>
  <si>
    <t>借料損料19</t>
    <rPh sb="0" eb="2">
      <t>シャクリョウ</t>
    </rPh>
    <rPh sb="2" eb="4">
      <t>ソンリョウ</t>
    </rPh>
    <phoneticPr fontId="59"/>
  </si>
  <si>
    <t>印刷製本費19</t>
    <rPh sb="0" eb="2">
      <t>インサツ</t>
    </rPh>
    <rPh sb="2" eb="4">
      <t>セイホン</t>
    </rPh>
    <rPh sb="4" eb="5">
      <t>ヒ</t>
    </rPh>
    <phoneticPr fontId="59"/>
  </si>
  <si>
    <t>通信運搬費19</t>
    <rPh sb="0" eb="2">
      <t>ツウシン</t>
    </rPh>
    <rPh sb="2" eb="4">
      <t>ウンパン</t>
    </rPh>
    <rPh sb="4" eb="5">
      <t>ヒ</t>
    </rPh>
    <phoneticPr fontId="59"/>
  </si>
  <si>
    <t>委託費19</t>
    <rPh sb="0" eb="2">
      <t>イタク</t>
    </rPh>
    <rPh sb="2" eb="3">
      <t>ヒ</t>
    </rPh>
    <phoneticPr fontId="59"/>
  </si>
  <si>
    <t>雑役務費19</t>
    <rPh sb="0" eb="1">
      <t>ザツ</t>
    </rPh>
    <rPh sb="1" eb="4">
      <t>エキムヒ</t>
    </rPh>
    <phoneticPr fontId="59"/>
  </si>
  <si>
    <t>保険料19</t>
    <rPh sb="0" eb="3">
      <t>ホケンリョウ</t>
    </rPh>
    <phoneticPr fontId="59"/>
  </si>
  <si>
    <t>参加費収入19</t>
    <rPh sb="0" eb="3">
      <t>サンカヒ</t>
    </rPh>
    <rPh sb="3" eb="5">
      <t>シュウニュウ</t>
    </rPh>
    <phoneticPr fontId="59"/>
  </si>
  <si>
    <t>謝金20</t>
    <rPh sb="0" eb="2">
      <t>シャキン</t>
    </rPh>
    <phoneticPr fontId="59"/>
  </si>
  <si>
    <t>旅費20</t>
    <rPh sb="0" eb="2">
      <t>リョヒ</t>
    </rPh>
    <phoneticPr fontId="59"/>
  </si>
  <si>
    <t>家賃20</t>
    <rPh sb="0" eb="2">
      <t>ヤチン</t>
    </rPh>
    <phoneticPr fontId="59"/>
  </si>
  <si>
    <t>光熱水費20</t>
    <rPh sb="0" eb="4">
      <t>コウネツスイヒ</t>
    </rPh>
    <phoneticPr fontId="59"/>
  </si>
  <si>
    <t>備品購入費20</t>
    <rPh sb="0" eb="2">
      <t>ビヒン</t>
    </rPh>
    <rPh sb="2" eb="4">
      <t>コウニュウ</t>
    </rPh>
    <rPh sb="4" eb="5">
      <t>ヒ</t>
    </rPh>
    <phoneticPr fontId="59"/>
  </si>
  <si>
    <t>消耗品費20</t>
    <rPh sb="0" eb="3">
      <t>ショウモウヒン</t>
    </rPh>
    <rPh sb="3" eb="4">
      <t>ヒ</t>
    </rPh>
    <phoneticPr fontId="59"/>
  </si>
  <si>
    <t>借料損料20</t>
    <rPh sb="0" eb="2">
      <t>シャクリョウ</t>
    </rPh>
    <rPh sb="2" eb="4">
      <t>ソンリョウ</t>
    </rPh>
    <phoneticPr fontId="59"/>
  </si>
  <si>
    <t>印刷製本費20</t>
    <rPh sb="0" eb="2">
      <t>インサツ</t>
    </rPh>
    <rPh sb="2" eb="4">
      <t>セイホン</t>
    </rPh>
    <rPh sb="4" eb="5">
      <t>ヒ</t>
    </rPh>
    <phoneticPr fontId="59"/>
  </si>
  <si>
    <t>通信運搬費20</t>
    <rPh sb="0" eb="2">
      <t>ツウシン</t>
    </rPh>
    <rPh sb="2" eb="4">
      <t>ウンパン</t>
    </rPh>
    <rPh sb="4" eb="5">
      <t>ヒ</t>
    </rPh>
    <phoneticPr fontId="59"/>
  </si>
  <si>
    <t>委託費20</t>
    <rPh sb="0" eb="2">
      <t>イタク</t>
    </rPh>
    <rPh sb="2" eb="3">
      <t>ヒ</t>
    </rPh>
    <phoneticPr fontId="59"/>
  </si>
  <si>
    <t>雑役務費20</t>
    <rPh sb="0" eb="1">
      <t>ザツ</t>
    </rPh>
    <rPh sb="1" eb="4">
      <t>エキムヒ</t>
    </rPh>
    <phoneticPr fontId="59"/>
  </si>
  <si>
    <t>保険料20</t>
    <rPh sb="0" eb="3">
      <t>ホケンリョウ</t>
    </rPh>
    <phoneticPr fontId="59"/>
  </si>
  <si>
    <t>参加費収入20</t>
    <rPh sb="0" eb="3">
      <t>サンカヒ</t>
    </rPh>
    <rPh sb="3" eb="5">
      <t>シュウニュウ</t>
    </rPh>
    <phoneticPr fontId="59"/>
  </si>
  <si>
    <t>謝金21</t>
    <rPh sb="0" eb="2">
      <t>シャキン</t>
    </rPh>
    <phoneticPr fontId="59"/>
  </si>
  <si>
    <t>旅費21</t>
    <rPh sb="0" eb="2">
      <t>リョヒ</t>
    </rPh>
    <phoneticPr fontId="59"/>
  </si>
  <si>
    <t>家賃21</t>
    <rPh sb="0" eb="2">
      <t>ヤチン</t>
    </rPh>
    <phoneticPr fontId="59"/>
  </si>
  <si>
    <t>光熱水費21</t>
    <rPh sb="0" eb="4">
      <t>コウネツスイヒ</t>
    </rPh>
    <phoneticPr fontId="59"/>
  </si>
  <si>
    <t>備品購入費21</t>
    <rPh sb="0" eb="2">
      <t>ビヒン</t>
    </rPh>
    <rPh sb="2" eb="4">
      <t>コウニュウ</t>
    </rPh>
    <rPh sb="4" eb="5">
      <t>ヒ</t>
    </rPh>
    <phoneticPr fontId="59"/>
  </si>
  <si>
    <t>消耗品費21</t>
    <rPh sb="0" eb="3">
      <t>ショウモウヒン</t>
    </rPh>
    <rPh sb="3" eb="4">
      <t>ヒ</t>
    </rPh>
    <phoneticPr fontId="59"/>
  </si>
  <si>
    <t>借料損料21</t>
    <rPh sb="0" eb="2">
      <t>シャクリョウ</t>
    </rPh>
    <rPh sb="2" eb="4">
      <t>ソンリョウ</t>
    </rPh>
    <phoneticPr fontId="59"/>
  </si>
  <si>
    <t>印刷製本費21</t>
    <rPh sb="0" eb="2">
      <t>インサツ</t>
    </rPh>
    <rPh sb="2" eb="4">
      <t>セイホン</t>
    </rPh>
    <rPh sb="4" eb="5">
      <t>ヒ</t>
    </rPh>
    <phoneticPr fontId="59"/>
  </si>
  <si>
    <t>通信運搬費21</t>
    <rPh sb="0" eb="2">
      <t>ツウシン</t>
    </rPh>
    <rPh sb="2" eb="4">
      <t>ウンパン</t>
    </rPh>
    <rPh sb="4" eb="5">
      <t>ヒ</t>
    </rPh>
    <phoneticPr fontId="59"/>
  </si>
  <si>
    <t>委託費21</t>
    <rPh sb="0" eb="2">
      <t>イタク</t>
    </rPh>
    <rPh sb="2" eb="3">
      <t>ヒ</t>
    </rPh>
    <phoneticPr fontId="59"/>
  </si>
  <si>
    <t>雑役務費21</t>
    <rPh sb="0" eb="1">
      <t>ザツ</t>
    </rPh>
    <rPh sb="1" eb="4">
      <t>エキムヒ</t>
    </rPh>
    <phoneticPr fontId="59"/>
  </si>
  <si>
    <t>保険料21</t>
    <rPh sb="0" eb="3">
      <t>ホケンリョウ</t>
    </rPh>
    <phoneticPr fontId="59"/>
  </si>
  <si>
    <t>参加費収入21</t>
    <rPh sb="0" eb="3">
      <t>サンカヒ</t>
    </rPh>
    <rPh sb="3" eb="5">
      <t>シュウニュウ</t>
    </rPh>
    <phoneticPr fontId="59"/>
  </si>
  <si>
    <t>謝金22</t>
    <rPh sb="0" eb="2">
      <t>シャキン</t>
    </rPh>
    <phoneticPr fontId="59"/>
  </si>
  <si>
    <t>旅費22</t>
    <rPh sb="0" eb="2">
      <t>リョヒ</t>
    </rPh>
    <phoneticPr fontId="59"/>
  </si>
  <si>
    <t>家賃22</t>
    <rPh sb="0" eb="2">
      <t>ヤチン</t>
    </rPh>
    <phoneticPr fontId="59"/>
  </si>
  <si>
    <t>光熱水費22</t>
    <rPh sb="0" eb="4">
      <t>コウネツスイヒ</t>
    </rPh>
    <phoneticPr fontId="59"/>
  </si>
  <si>
    <t>備品購入費22</t>
    <rPh sb="0" eb="2">
      <t>ビヒン</t>
    </rPh>
    <rPh sb="2" eb="4">
      <t>コウニュウ</t>
    </rPh>
    <rPh sb="4" eb="5">
      <t>ヒ</t>
    </rPh>
    <phoneticPr fontId="59"/>
  </si>
  <si>
    <t>消耗品費22</t>
    <rPh sb="0" eb="3">
      <t>ショウモウヒン</t>
    </rPh>
    <rPh sb="3" eb="4">
      <t>ヒ</t>
    </rPh>
    <phoneticPr fontId="59"/>
  </si>
  <si>
    <t>借料損料22</t>
    <rPh sb="0" eb="2">
      <t>シャクリョウ</t>
    </rPh>
    <rPh sb="2" eb="4">
      <t>ソンリョウ</t>
    </rPh>
    <phoneticPr fontId="59"/>
  </si>
  <si>
    <t>印刷製本費22</t>
    <rPh sb="0" eb="2">
      <t>インサツ</t>
    </rPh>
    <rPh sb="2" eb="4">
      <t>セイホン</t>
    </rPh>
    <rPh sb="4" eb="5">
      <t>ヒ</t>
    </rPh>
    <phoneticPr fontId="59"/>
  </si>
  <si>
    <t>通信運搬費22</t>
    <rPh sb="0" eb="2">
      <t>ツウシン</t>
    </rPh>
    <rPh sb="2" eb="4">
      <t>ウンパン</t>
    </rPh>
    <rPh sb="4" eb="5">
      <t>ヒ</t>
    </rPh>
    <phoneticPr fontId="59"/>
  </si>
  <si>
    <t>委託費22</t>
    <rPh sb="0" eb="2">
      <t>イタク</t>
    </rPh>
    <rPh sb="2" eb="3">
      <t>ヒ</t>
    </rPh>
    <phoneticPr fontId="59"/>
  </si>
  <si>
    <t>雑役務費22</t>
    <rPh sb="0" eb="1">
      <t>ザツ</t>
    </rPh>
    <rPh sb="1" eb="4">
      <t>エキムヒ</t>
    </rPh>
    <phoneticPr fontId="59"/>
  </si>
  <si>
    <t>保険料22</t>
    <rPh sb="0" eb="3">
      <t>ホケンリョウ</t>
    </rPh>
    <phoneticPr fontId="59"/>
  </si>
  <si>
    <t>参加費収入22</t>
    <rPh sb="0" eb="3">
      <t>サンカヒ</t>
    </rPh>
    <rPh sb="3" eb="5">
      <t>シュウニュウ</t>
    </rPh>
    <phoneticPr fontId="59"/>
  </si>
  <si>
    <t>謝金23</t>
    <rPh sb="0" eb="2">
      <t>シャキン</t>
    </rPh>
    <phoneticPr fontId="59"/>
  </si>
  <si>
    <t>旅費23</t>
    <rPh sb="0" eb="2">
      <t>リョヒ</t>
    </rPh>
    <phoneticPr fontId="59"/>
  </si>
  <si>
    <t>家賃23</t>
    <rPh sb="0" eb="2">
      <t>ヤチン</t>
    </rPh>
    <phoneticPr fontId="59"/>
  </si>
  <si>
    <t>光熱水費23</t>
    <rPh sb="0" eb="4">
      <t>コウネツスイヒ</t>
    </rPh>
    <phoneticPr fontId="59"/>
  </si>
  <si>
    <t>備品購入費23</t>
    <rPh sb="0" eb="2">
      <t>ビヒン</t>
    </rPh>
    <rPh sb="2" eb="4">
      <t>コウニュウ</t>
    </rPh>
    <rPh sb="4" eb="5">
      <t>ヒ</t>
    </rPh>
    <phoneticPr fontId="59"/>
  </si>
  <si>
    <t>消耗品費23</t>
    <rPh sb="0" eb="3">
      <t>ショウモウヒン</t>
    </rPh>
    <rPh sb="3" eb="4">
      <t>ヒ</t>
    </rPh>
    <phoneticPr fontId="59"/>
  </si>
  <si>
    <t>借料損料23</t>
    <rPh sb="0" eb="2">
      <t>シャクリョウ</t>
    </rPh>
    <rPh sb="2" eb="4">
      <t>ソンリョウ</t>
    </rPh>
    <phoneticPr fontId="59"/>
  </si>
  <si>
    <t>印刷製本費23</t>
    <rPh sb="0" eb="2">
      <t>インサツ</t>
    </rPh>
    <rPh sb="2" eb="4">
      <t>セイホン</t>
    </rPh>
    <rPh sb="4" eb="5">
      <t>ヒ</t>
    </rPh>
    <phoneticPr fontId="59"/>
  </si>
  <si>
    <t>通信運搬費23</t>
    <rPh sb="0" eb="2">
      <t>ツウシン</t>
    </rPh>
    <rPh sb="2" eb="4">
      <t>ウンパン</t>
    </rPh>
    <rPh sb="4" eb="5">
      <t>ヒ</t>
    </rPh>
    <phoneticPr fontId="59"/>
  </si>
  <si>
    <t>委託費23</t>
    <rPh sb="0" eb="2">
      <t>イタク</t>
    </rPh>
    <rPh sb="2" eb="3">
      <t>ヒ</t>
    </rPh>
    <phoneticPr fontId="59"/>
  </si>
  <si>
    <t>雑役務費23</t>
    <rPh sb="0" eb="1">
      <t>ザツ</t>
    </rPh>
    <rPh sb="1" eb="4">
      <t>エキムヒ</t>
    </rPh>
    <phoneticPr fontId="59"/>
  </si>
  <si>
    <t>保険料23</t>
    <rPh sb="0" eb="3">
      <t>ホケンリョウ</t>
    </rPh>
    <phoneticPr fontId="59"/>
  </si>
  <si>
    <t>参加費収入23</t>
    <rPh sb="0" eb="3">
      <t>サンカヒ</t>
    </rPh>
    <rPh sb="3" eb="5">
      <t>シュウニュウ</t>
    </rPh>
    <phoneticPr fontId="59"/>
  </si>
  <si>
    <t>謝金24</t>
    <rPh sb="0" eb="2">
      <t>シャキン</t>
    </rPh>
    <phoneticPr fontId="59"/>
  </si>
  <si>
    <t>旅費24</t>
    <rPh sb="0" eb="2">
      <t>リョヒ</t>
    </rPh>
    <phoneticPr fontId="59"/>
  </si>
  <si>
    <t>家賃24</t>
    <rPh sb="0" eb="2">
      <t>ヤチン</t>
    </rPh>
    <phoneticPr fontId="59"/>
  </si>
  <si>
    <t>光熱水費24</t>
    <rPh sb="0" eb="4">
      <t>コウネツスイヒ</t>
    </rPh>
    <phoneticPr fontId="59"/>
  </si>
  <si>
    <t>備品購入費24</t>
    <rPh sb="0" eb="2">
      <t>ビヒン</t>
    </rPh>
    <rPh sb="2" eb="4">
      <t>コウニュウ</t>
    </rPh>
    <rPh sb="4" eb="5">
      <t>ヒ</t>
    </rPh>
    <phoneticPr fontId="59"/>
  </si>
  <si>
    <t>消耗品費24</t>
    <rPh sb="0" eb="3">
      <t>ショウモウヒン</t>
    </rPh>
    <rPh sb="3" eb="4">
      <t>ヒ</t>
    </rPh>
    <phoneticPr fontId="59"/>
  </si>
  <si>
    <t>借料損料24</t>
    <rPh sb="0" eb="2">
      <t>シャクリョウ</t>
    </rPh>
    <rPh sb="2" eb="4">
      <t>ソンリョウ</t>
    </rPh>
    <phoneticPr fontId="59"/>
  </si>
  <si>
    <t>印刷製本費24</t>
    <rPh sb="0" eb="2">
      <t>インサツ</t>
    </rPh>
    <rPh sb="2" eb="4">
      <t>セイホン</t>
    </rPh>
    <rPh sb="4" eb="5">
      <t>ヒ</t>
    </rPh>
    <phoneticPr fontId="59"/>
  </si>
  <si>
    <t>通信運搬費24</t>
    <rPh sb="0" eb="2">
      <t>ツウシン</t>
    </rPh>
    <rPh sb="2" eb="4">
      <t>ウンパン</t>
    </rPh>
    <rPh sb="4" eb="5">
      <t>ヒ</t>
    </rPh>
    <phoneticPr fontId="59"/>
  </si>
  <si>
    <t>委託費24</t>
    <rPh sb="0" eb="2">
      <t>イタク</t>
    </rPh>
    <rPh sb="2" eb="3">
      <t>ヒ</t>
    </rPh>
    <phoneticPr fontId="59"/>
  </si>
  <si>
    <t>雑役務費24</t>
    <rPh sb="0" eb="1">
      <t>ザツ</t>
    </rPh>
    <rPh sb="1" eb="4">
      <t>エキムヒ</t>
    </rPh>
    <phoneticPr fontId="59"/>
  </si>
  <si>
    <t>保険料24</t>
    <rPh sb="0" eb="3">
      <t>ホケンリョウ</t>
    </rPh>
    <phoneticPr fontId="59"/>
  </si>
  <si>
    <t>参加費収入24</t>
    <rPh sb="0" eb="3">
      <t>サンカヒ</t>
    </rPh>
    <rPh sb="3" eb="5">
      <t>シュウニュウ</t>
    </rPh>
    <phoneticPr fontId="59"/>
  </si>
  <si>
    <t>謝金25</t>
    <rPh sb="0" eb="2">
      <t>シャキン</t>
    </rPh>
    <phoneticPr fontId="59"/>
  </si>
  <si>
    <t>旅費25</t>
    <rPh sb="0" eb="2">
      <t>リョヒ</t>
    </rPh>
    <phoneticPr fontId="59"/>
  </si>
  <si>
    <t>家賃25</t>
    <rPh sb="0" eb="2">
      <t>ヤチン</t>
    </rPh>
    <phoneticPr fontId="59"/>
  </si>
  <si>
    <t>光熱水費25</t>
    <rPh sb="0" eb="4">
      <t>コウネツスイヒ</t>
    </rPh>
    <phoneticPr fontId="59"/>
  </si>
  <si>
    <t>備品購入費25</t>
    <rPh sb="0" eb="2">
      <t>ビヒン</t>
    </rPh>
    <rPh sb="2" eb="4">
      <t>コウニュウ</t>
    </rPh>
    <rPh sb="4" eb="5">
      <t>ヒ</t>
    </rPh>
    <phoneticPr fontId="59"/>
  </si>
  <si>
    <t>消耗品費25</t>
    <rPh sb="0" eb="3">
      <t>ショウモウヒン</t>
    </rPh>
    <rPh sb="3" eb="4">
      <t>ヒ</t>
    </rPh>
    <phoneticPr fontId="59"/>
  </si>
  <si>
    <t>借料損料25</t>
    <rPh sb="0" eb="2">
      <t>シャクリョウ</t>
    </rPh>
    <rPh sb="2" eb="4">
      <t>ソンリョウ</t>
    </rPh>
    <phoneticPr fontId="59"/>
  </si>
  <si>
    <t>印刷製本費25</t>
    <rPh sb="0" eb="2">
      <t>インサツ</t>
    </rPh>
    <rPh sb="2" eb="4">
      <t>セイホン</t>
    </rPh>
    <rPh sb="4" eb="5">
      <t>ヒ</t>
    </rPh>
    <phoneticPr fontId="59"/>
  </si>
  <si>
    <t>通信運搬費25</t>
    <rPh sb="0" eb="2">
      <t>ツウシン</t>
    </rPh>
    <rPh sb="2" eb="4">
      <t>ウンパン</t>
    </rPh>
    <rPh sb="4" eb="5">
      <t>ヒ</t>
    </rPh>
    <phoneticPr fontId="59"/>
  </si>
  <si>
    <t>委託費25</t>
    <rPh sb="0" eb="2">
      <t>イタク</t>
    </rPh>
    <rPh sb="2" eb="3">
      <t>ヒ</t>
    </rPh>
    <phoneticPr fontId="59"/>
  </si>
  <si>
    <t>雑役務費25</t>
    <rPh sb="0" eb="1">
      <t>ザツ</t>
    </rPh>
    <rPh sb="1" eb="4">
      <t>エキムヒ</t>
    </rPh>
    <phoneticPr fontId="59"/>
  </si>
  <si>
    <t>保険料25</t>
    <rPh sb="0" eb="3">
      <t>ホケンリョウ</t>
    </rPh>
    <phoneticPr fontId="59"/>
  </si>
  <si>
    <t>参加費収入25</t>
    <rPh sb="0" eb="3">
      <t>サンカヒ</t>
    </rPh>
    <rPh sb="3" eb="5">
      <t>シュウニュウ</t>
    </rPh>
    <phoneticPr fontId="59"/>
  </si>
  <si>
    <t>謝金26</t>
    <rPh sb="0" eb="2">
      <t>シャキン</t>
    </rPh>
    <phoneticPr fontId="59"/>
  </si>
  <si>
    <t>旅費26</t>
    <rPh sb="0" eb="2">
      <t>リョヒ</t>
    </rPh>
    <phoneticPr fontId="59"/>
  </si>
  <si>
    <t>家賃26</t>
    <rPh sb="0" eb="2">
      <t>ヤチン</t>
    </rPh>
    <phoneticPr fontId="59"/>
  </si>
  <si>
    <t>光熱水費26</t>
    <rPh sb="0" eb="4">
      <t>コウネツスイヒ</t>
    </rPh>
    <phoneticPr fontId="59"/>
  </si>
  <si>
    <t>備品購入費26</t>
    <rPh sb="0" eb="2">
      <t>ビヒン</t>
    </rPh>
    <rPh sb="2" eb="4">
      <t>コウニュウ</t>
    </rPh>
    <rPh sb="4" eb="5">
      <t>ヒ</t>
    </rPh>
    <phoneticPr fontId="59"/>
  </si>
  <si>
    <t>消耗品費26</t>
    <rPh sb="0" eb="3">
      <t>ショウモウヒン</t>
    </rPh>
    <rPh sb="3" eb="4">
      <t>ヒ</t>
    </rPh>
    <phoneticPr fontId="59"/>
  </si>
  <si>
    <t>借料損料26</t>
    <rPh sb="0" eb="2">
      <t>シャクリョウ</t>
    </rPh>
    <rPh sb="2" eb="4">
      <t>ソンリョウ</t>
    </rPh>
    <phoneticPr fontId="59"/>
  </si>
  <si>
    <t>印刷製本費26</t>
    <rPh sb="0" eb="2">
      <t>インサツ</t>
    </rPh>
    <rPh sb="2" eb="4">
      <t>セイホン</t>
    </rPh>
    <rPh sb="4" eb="5">
      <t>ヒ</t>
    </rPh>
    <phoneticPr fontId="59"/>
  </si>
  <si>
    <t>通信運搬費26</t>
    <rPh sb="0" eb="2">
      <t>ツウシン</t>
    </rPh>
    <rPh sb="2" eb="4">
      <t>ウンパン</t>
    </rPh>
    <rPh sb="4" eb="5">
      <t>ヒ</t>
    </rPh>
    <phoneticPr fontId="59"/>
  </si>
  <si>
    <t>委託費26</t>
    <rPh sb="0" eb="2">
      <t>イタク</t>
    </rPh>
    <rPh sb="2" eb="3">
      <t>ヒ</t>
    </rPh>
    <phoneticPr fontId="59"/>
  </si>
  <si>
    <t>雑役務費26</t>
    <rPh sb="0" eb="1">
      <t>ザツ</t>
    </rPh>
    <rPh sb="1" eb="4">
      <t>エキムヒ</t>
    </rPh>
    <phoneticPr fontId="59"/>
  </si>
  <si>
    <t>保険料26</t>
    <rPh sb="0" eb="3">
      <t>ホケンリョウ</t>
    </rPh>
    <phoneticPr fontId="59"/>
  </si>
  <si>
    <t>参加費収入26</t>
    <rPh sb="0" eb="3">
      <t>サンカヒ</t>
    </rPh>
    <rPh sb="3" eb="5">
      <t>シュウニュウ</t>
    </rPh>
    <phoneticPr fontId="59"/>
  </si>
  <si>
    <t>謝金27</t>
    <rPh sb="0" eb="2">
      <t>シャキン</t>
    </rPh>
    <phoneticPr fontId="59"/>
  </si>
  <si>
    <t>旅費27</t>
    <rPh sb="0" eb="2">
      <t>リョヒ</t>
    </rPh>
    <phoneticPr fontId="59"/>
  </si>
  <si>
    <t>家賃27</t>
    <rPh sb="0" eb="2">
      <t>ヤチン</t>
    </rPh>
    <phoneticPr fontId="59"/>
  </si>
  <si>
    <t>光熱水費27</t>
    <rPh sb="0" eb="4">
      <t>コウネツスイヒ</t>
    </rPh>
    <phoneticPr fontId="59"/>
  </si>
  <si>
    <t>備品購入費27</t>
    <rPh sb="0" eb="2">
      <t>ビヒン</t>
    </rPh>
    <rPh sb="2" eb="4">
      <t>コウニュウ</t>
    </rPh>
    <rPh sb="4" eb="5">
      <t>ヒ</t>
    </rPh>
    <phoneticPr fontId="59"/>
  </si>
  <si>
    <t>消耗品費27</t>
    <rPh sb="0" eb="3">
      <t>ショウモウヒン</t>
    </rPh>
    <rPh sb="3" eb="4">
      <t>ヒ</t>
    </rPh>
    <phoneticPr fontId="59"/>
  </si>
  <si>
    <t>借料損料27</t>
    <rPh sb="0" eb="2">
      <t>シャクリョウ</t>
    </rPh>
    <rPh sb="2" eb="4">
      <t>ソンリョウ</t>
    </rPh>
    <phoneticPr fontId="59"/>
  </si>
  <si>
    <t>印刷製本費27</t>
    <rPh sb="0" eb="2">
      <t>インサツ</t>
    </rPh>
    <rPh sb="2" eb="4">
      <t>セイホン</t>
    </rPh>
    <rPh sb="4" eb="5">
      <t>ヒ</t>
    </rPh>
    <phoneticPr fontId="59"/>
  </si>
  <si>
    <t>通信運搬費27</t>
    <rPh sb="0" eb="2">
      <t>ツウシン</t>
    </rPh>
    <rPh sb="2" eb="4">
      <t>ウンパン</t>
    </rPh>
    <rPh sb="4" eb="5">
      <t>ヒ</t>
    </rPh>
    <phoneticPr fontId="59"/>
  </si>
  <si>
    <t>委託費27</t>
    <rPh sb="0" eb="2">
      <t>イタク</t>
    </rPh>
    <rPh sb="2" eb="3">
      <t>ヒ</t>
    </rPh>
    <phoneticPr fontId="59"/>
  </si>
  <si>
    <t>雑役務費27</t>
    <rPh sb="0" eb="1">
      <t>ザツ</t>
    </rPh>
    <rPh sb="1" eb="4">
      <t>エキムヒ</t>
    </rPh>
    <phoneticPr fontId="59"/>
  </si>
  <si>
    <t>保険料27</t>
    <rPh sb="0" eb="3">
      <t>ホケンリョウ</t>
    </rPh>
    <phoneticPr fontId="59"/>
  </si>
  <si>
    <t>参加費収入27</t>
    <rPh sb="0" eb="3">
      <t>サンカヒ</t>
    </rPh>
    <rPh sb="3" eb="5">
      <t>シュウニュウ</t>
    </rPh>
    <phoneticPr fontId="59"/>
  </si>
  <si>
    <t>謝金28</t>
    <rPh sb="0" eb="2">
      <t>シャキン</t>
    </rPh>
    <phoneticPr fontId="59"/>
  </si>
  <si>
    <t>旅費28</t>
    <rPh sb="0" eb="2">
      <t>リョヒ</t>
    </rPh>
    <phoneticPr fontId="59"/>
  </si>
  <si>
    <t>家賃28</t>
    <rPh sb="0" eb="2">
      <t>ヤチン</t>
    </rPh>
    <phoneticPr fontId="59"/>
  </si>
  <si>
    <t>光熱水費28</t>
    <rPh sb="0" eb="4">
      <t>コウネツスイヒ</t>
    </rPh>
    <phoneticPr fontId="59"/>
  </si>
  <si>
    <t>備品購入費28</t>
    <rPh sb="0" eb="2">
      <t>ビヒン</t>
    </rPh>
    <rPh sb="2" eb="4">
      <t>コウニュウ</t>
    </rPh>
    <rPh sb="4" eb="5">
      <t>ヒ</t>
    </rPh>
    <phoneticPr fontId="59"/>
  </si>
  <si>
    <t>消耗品費28</t>
    <rPh sb="0" eb="3">
      <t>ショウモウヒン</t>
    </rPh>
    <rPh sb="3" eb="4">
      <t>ヒ</t>
    </rPh>
    <phoneticPr fontId="59"/>
  </si>
  <si>
    <t>借料損料28</t>
    <rPh sb="0" eb="2">
      <t>シャクリョウ</t>
    </rPh>
    <rPh sb="2" eb="4">
      <t>ソンリョウ</t>
    </rPh>
    <phoneticPr fontId="59"/>
  </si>
  <si>
    <t>印刷製本費28</t>
    <rPh sb="0" eb="2">
      <t>インサツ</t>
    </rPh>
    <rPh sb="2" eb="4">
      <t>セイホン</t>
    </rPh>
    <rPh sb="4" eb="5">
      <t>ヒ</t>
    </rPh>
    <phoneticPr fontId="59"/>
  </si>
  <si>
    <t>通信運搬費28</t>
    <rPh sb="0" eb="2">
      <t>ツウシン</t>
    </rPh>
    <rPh sb="2" eb="4">
      <t>ウンパン</t>
    </rPh>
    <rPh sb="4" eb="5">
      <t>ヒ</t>
    </rPh>
    <phoneticPr fontId="59"/>
  </si>
  <si>
    <t>委託費28</t>
    <rPh sb="0" eb="2">
      <t>イタク</t>
    </rPh>
    <rPh sb="2" eb="3">
      <t>ヒ</t>
    </rPh>
    <phoneticPr fontId="59"/>
  </si>
  <si>
    <t>雑役務費28</t>
    <rPh sb="0" eb="1">
      <t>ザツ</t>
    </rPh>
    <rPh sb="1" eb="4">
      <t>エキムヒ</t>
    </rPh>
    <phoneticPr fontId="59"/>
  </si>
  <si>
    <t>保険料28</t>
    <rPh sb="0" eb="3">
      <t>ホケンリョウ</t>
    </rPh>
    <phoneticPr fontId="59"/>
  </si>
  <si>
    <t>参加費収入28</t>
    <rPh sb="0" eb="3">
      <t>サンカヒ</t>
    </rPh>
    <rPh sb="3" eb="5">
      <t>シュウニュウ</t>
    </rPh>
    <phoneticPr fontId="59"/>
  </si>
  <si>
    <t>謝金29</t>
    <rPh sb="0" eb="2">
      <t>シャキン</t>
    </rPh>
    <phoneticPr fontId="59"/>
  </si>
  <si>
    <t>旅費29</t>
    <rPh sb="0" eb="2">
      <t>リョヒ</t>
    </rPh>
    <phoneticPr fontId="59"/>
  </si>
  <si>
    <t>家賃29</t>
    <rPh sb="0" eb="2">
      <t>ヤチン</t>
    </rPh>
    <phoneticPr fontId="59"/>
  </si>
  <si>
    <t>光熱水費29</t>
    <rPh sb="0" eb="4">
      <t>コウネツスイヒ</t>
    </rPh>
    <phoneticPr fontId="59"/>
  </si>
  <si>
    <t>備品購入費29</t>
    <rPh sb="0" eb="2">
      <t>ビヒン</t>
    </rPh>
    <rPh sb="2" eb="4">
      <t>コウニュウ</t>
    </rPh>
    <rPh sb="4" eb="5">
      <t>ヒ</t>
    </rPh>
    <phoneticPr fontId="59"/>
  </si>
  <si>
    <t>消耗品費29</t>
    <rPh sb="0" eb="3">
      <t>ショウモウヒン</t>
    </rPh>
    <rPh sb="3" eb="4">
      <t>ヒ</t>
    </rPh>
    <phoneticPr fontId="59"/>
  </si>
  <si>
    <t>借料損料29</t>
    <rPh sb="0" eb="2">
      <t>シャクリョウ</t>
    </rPh>
    <rPh sb="2" eb="4">
      <t>ソンリョウ</t>
    </rPh>
    <phoneticPr fontId="59"/>
  </si>
  <si>
    <t>印刷製本費29</t>
    <rPh sb="0" eb="2">
      <t>インサツ</t>
    </rPh>
    <rPh sb="2" eb="4">
      <t>セイホン</t>
    </rPh>
    <rPh sb="4" eb="5">
      <t>ヒ</t>
    </rPh>
    <phoneticPr fontId="59"/>
  </si>
  <si>
    <t>通信運搬費29</t>
    <rPh sb="0" eb="2">
      <t>ツウシン</t>
    </rPh>
    <rPh sb="2" eb="4">
      <t>ウンパン</t>
    </rPh>
    <rPh sb="4" eb="5">
      <t>ヒ</t>
    </rPh>
    <phoneticPr fontId="59"/>
  </si>
  <si>
    <t>委託費29</t>
    <rPh sb="0" eb="2">
      <t>イタク</t>
    </rPh>
    <rPh sb="2" eb="3">
      <t>ヒ</t>
    </rPh>
    <phoneticPr fontId="59"/>
  </si>
  <si>
    <t>雑役務費29</t>
    <rPh sb="0" eb="1">
      <t>ザツ</t>
    </rPh>
    <rPh sb="1" eb="4">
      <t>エキムヒ</t>
    </rPh>
    <phoneticPr fontId="59"/>
  </si>
  <si>
    <t>保険料29</t>
    <rPh sb="0" eb="3">
      <t>ホケンリョウ</t>
    </rPh>
    <phoneticPr fontId="59"/>
  </si>
  <si>
    <t>参加費収入29</t>
    <rPh sb="0" eb="3">
      <t>サンカヒ</t>
    </rPh>
    <rPh sb="3" eb="5">
      <t>シュウニュウ</t>
    </rPh>
    <phoneticPr fontId="59"/>
  </si>
  <si>
    <t>謝金30</t>
    <rPh sb="0" eb="2">
      <t>シャキン</t>
    </rPh>
    <phoneticPr fontId="59"/>
  </si>
  <si>
    <t>旅費30</t>
    <rPh sb="0" eb="2">
      <t>リョヒ</t>
    </rPh>
    <phoneticPr fontId="59"/>
  </si>
  <si>
    <t>家賃30</t>
    <rPh sb="0" eb="2">
      <t>ヤチン</t>
    </rPh>
    <phoneticPr fontId="59"/>
  </si>
  <si>
    <t>光熱水費30</t>
    <rPh sb="0" eb="4">
      <t>コウネツスイヒ</t>
    </rPh>
    <phoneticPr fontId="59"/>
  </si>
  <si>
    <t>備品購入費30</t>
    <rPh sb="0" eb="2">
      <t>ビヒン</t>
    </rPh>
    <rPh sb="2" eb="4">
      <t>コウニュウ</t>
    </rPh>
    <rPh sb="4" eb="5">
      <t>ヒ</t>
    </rPh>
    <phoneticPr fontId="59"/>
  </si>
  <si>
    <t>消耗品費30</t>
    <rPh sb="0" eb="3">
      <t>ショウモウヒン</t>
    </rPh>
    <rPh sb="3" eb="4">
      <t>ヒ</t>
    </rPh>
    <phoneticPr fontId="59"/>
  </si>
  <si>
    <t>借料損料30</t>
    <rPh sb="0" eb="2">
      <t>シャクリョウ</t>
    </rPh>
    <rPh sb="2" eb="4">
      <t>ソンリョウ</t>
    </rPh>
    <phoneticPr fontId="59"/>
  </si>
  <si>
    <t>印刷製本費30</t>
    <rPh sb="0" eb="2">
      <t>インサツ</t>
    </rPh>
    <rPh sb="2" eb="4">
      <t>セイホン</t>
    </rPh>
    <rPh sb="4" eb="5">
      <t>ヒ</t>
    </rPh>
    <phoneticPr fontId="59"/>
  </si>
  <si>
    <t>通信運搬費30</t>
    <rPh sb="0" eb="2">
      <t>ツウシン</t>
    </rPh>
    <rPh sb="2" eb="4">
      <t>ウンパン</t>
    </rPh>
    <rPh sb="4" eb="5">
      <t>ヒ</t>
    </rPh>
    <phoneticPr fontId="59"/>
  </si>
  <si>
    <t>委託費30</t>
    <rPh sb="0" eb="2">
      <t>イタク</t>
    </rPh>
    <rPh sb="2" eb="3">
      <t>ヒ</t>
    </rPh>
    <phoneticPr fontId="59"/>
  </si>
  <si>
    <t>雑役務費30</t>
    <rPh sb="0" eb="1">
      <t>ザツ</t>
    </rPh>
    <rPh sb="1" eb="4">
      <t>エキムヒ</t>
    </rPh>
    <phoneticPr fontId="59"/>
  </si>
  <si>
    <t>保険料30</t>
    <rPh sb="0" eb="3">
      <t>ホケンリョウ</t>
    </rPh>
    <phoneticPr fontId="59"/>
  </si>
  <si>
    <t>参加費収入30</t>
    <rPh sb="0" eb="3">
      <t>サンカヒ</t>
    </rPh>
    <rPh sb="3" eb="5">
      <t>シュウニュウ</t>
    </rPh>
    <phoneticPr fontId="59"/>
  </si>
  <si>
    <t>謝金31</t>
    <rPh sb="0" eb="2">
      <t>シャキン</t>
    </rPh>
    <phoneticPr fontId="59"/>
  </si>
  <si>
    <t>旅費31</t>
    <rPh sb="0" eb="2">
      <t>リョヒ</t>
    </rPh>
    <phoneticPr fontId="59"/>
  </si>
  <si>
    <t>消耗品費31</t>
    <rPh sb="0" eb="3">
      <t>ショウモウヒン</t>
    </rPh>
    <rPh sb="3" eb="4">
      <t>ヒ</t>
    </rPh>
    <phoneticPr fontId="59"/>
  </si>
  <si>
    <t>通信運搬費31</t>
    <rPh sb="0" eb="2">
      <t>ツウシン</t>
    </rPh>
    <rPh sb="2" eb="4">
      <t>ウンパン</t>
    </rPh>
    <rPh sb="4" eb="5">
      <t>ヒ</t>
    </rPh>
    <phoneticPr fontId="59"/>
  </si>
  <si>
    <t>委託費31</t>
    <rPh sb="0" eb="2">
      <t>イタク</t>
    </rPh>
    <rPh sb="2" eb="3">
      <t>ヒ</t>
    </rPh>
    <phoneticPr fontId="59"/>
  </si>
  <si>
    <t>雑役務費31</t>
    <rPh sb="0" eb="1">
      <t>ザツ</t>
    </rPh>
    <rPh sb="1" eb="4">
      <t>エキムヒ</t>
    </rPh>
    <phoneticPr fontId="59"/>
  </si>
  <si>
    <t>謝金32</t>
    <rPh sb="0" eb="2">
      <t>シャキン</t>
    </rPh>
    <phoneticPr fontId="59"/>
  </si>
  <si>
    <t>旅費32</t>
    <rPh sb="0" eb="2">
      <t>リョヒ</t>
    </rPh>
    <phoneticPr fontId="59"/>
  </si>
  <si>
    <t>消耗品費32</t>
    <rPh sb="0" eb="3">
      <t>ショウモウヒン</t>
    </rPh>
    <rPh sb="3" eb="4">
      <t>ヒ</t>
    </rPh>
    <phoneticPr fontId="59"/>
  </si>
  <si>
    <t>通信運搬費32</t>
    <rPh sb="0" eb="2">
      <t>ツウシン</t>
    </rPh>
    <rPh sb="2" eb="4">
      <t>ウンパン</t>
    </rPh>
    <rPh sb="4" eb="5">
      <t>ヒ</t>
    </rPh>
    <phoneticPr fontId="59"/>
  </si>
  <si>
    <t>委託費32</t>
    <rPh sb="0" eb="2">
      <t>イタク</t>
    </rPh>
    <rPh sb="2" eb="3">
      <t>ヒ</t>
    </rPh>
    <phoneticPr fontId="59"/>
  </si>
  <si>
    <t>雑役務費32</t>
    <rPh sb="0" eb="1">
      <t>ザツ</t>
    </rPh>
    <rPh sb="1" eb="4">
      <t>エキムヒ</t>
    </rPh>
    <phoneticPr fontId="59"/>
  </si>
  <si>
    <t>謝金33</t>
    <rPh sb="0" eb="2">
      <t>シャキン</t>
    </rPh>
    <phoneticPr fontId="59"/>
  </si>
  <si>
    <t>旅費33</t>
    <rPh sb="0" eb="2">
      <t>リョヒ</t>
    </rPh>
    <phoneticPr fontId="59"/>
  </si>
  <si>
    <t>消耗品費33</t>
    <rPh sb="0" eb="3">
      <t>ショウモウヒン</t>
    </rPh>
    <rPh sb="3" eb="4">
      <t>ヒ</t>
    </rPh>
    <phoneticPr fontId="59"/>
  </si>
  <si>
    <t>通信運搬費33</t>
    <rPh sb="0" eb="2">
      <t>ツウシン</t>
    </rPh>
    <rPh sb="2" eb="4">
      <t>ウンパン</t>
    </rPh>
    <rPh sb="4" eb="5">
      <t>ヒ</t>
    </rPh>
    <phoneticPr fontId="59"/>
  </si>
  <si>
    <t>委託費33</t>
    <rPh sb="0" eb="2">
      <t>イタク</t>
    </rPh>
    <rPh sb="2" eb="3">
      <t>ヒ</t>
    </rPh>
    <phoneticPr fontId="59"/>
  </si>
  <si>
    <t>雑役務費33</t>
    <rPh sb="0" eb="1">
      <t>ザツ</t>
    </rPh>
    <rPh sb="1" eb="4">
      <t>エキムヒ</t>
    </rPh>
    <phoneticPr fontId="59"/>
  </si>
  <si>
    <t>謝金34</t>
    <rPh sb="0" eb="2">
      <t>シャキン</t>
    </rPh>
    <phoneticPr fontId="59"/>
  </si>
  <si>
    <t>旅費34</t>
    <rPh sb="0" eb="2">
      <t>リョヒ</t>
    </rPh>
    <phoneticPr fontId="59"/>
  </si>
  <si>
    <t>消耗品費34</t>
    <rPh sb="0" eb="3">
      <t>ショウモウヒン</t>
    </rPh>
    <rPh sb="3" eb="4">
      <t>ヒ</t>
    </rPh>
    <phoneticPr fontId="59"/>
  </si>
  <si>
    <t>通信運搬費34</t>
    <rPh sb="0" eb="2">
      <t>ツウシン</t>
    </rPh>
    <rPh sb="2" eb="4">
      <t>ウンパン</t>
    </rPh>
    <rPh sb="4" eb="5">
      <t>ヒ</t>
    </rPh>
    <phoneticPr fontId="59"/>
  </si>
  <si>
    <t>委託費34</t>
    <rPh sb="0" eb="2">
      <t>イタク</t>
    </rPh>
    <rPh sb="2" eb="3">
      <t>ヒ</t>
    </rPh>
    <phoneticPr fontId="59"/>
  </si>
  <si>
    <t>雑役務費34</t>
    <rPh sb="0" eb="1">
      <t>ザツ</t>
    </rPh>
    <rPh sb="1" eb="4">
      <t>エキムヒ</t>
    </rPh>
    <phoneticPr fontId="59"/>
  </si>
  <si>
    <t>謝金35</t>
    <rPh sb="0" eb="2">
      <t>シャキン</t>
    </rPh>
    <phoneticPr fontId="59"/>
  </si>
  <si>
    <t>旅費35</t>
    <rPh sb="0" eb="2">
      <t>リョヒ</t>
    </rPh>
    <phoneticPr fontId="59"/>
  </si>
  <si>
    <t>消耗品費35</t>
    <rPh sb="0" eb="3">
      <t>ショウモウヒン</t>
    </rPh>
    <rPh sb="3" eb="4">
      <t>ヒ</t>
    </rPh>
    <phoneticPr fontId="59"/>
  </si>
  <si>
    <t>通信運搬費35</t>
    <rPh sb="0" eb="2">
      <t>ツウシン</t>
    </rPh>
    <rPh sb="2" eb="4">
      <t>ウンパン</t>
    </rPh>
    <rPh sb="4" eb="5">
      <t>ヒ</t>
    </rPh>
    <phoneticPr fontId="59"/>
  </si>
  <si>
    <t>委託費35</t>
    <rPh sb="0" eb="2">
      <t>イタク</t>
    </rPh>
    <rPh sb="2" eb="3">
      <t>ヒ</t>
    </rPh>
    <phoneticPr fontId="59"/>
  </si>
  <si>
    <t>雑役務費35</t>
    <rPh sb="0" eb="1">
      <t>ザツ</t>
    </rPh>
    <rPh sb="1" eb="4">
      <t>エキムヒ</t>
    </rPh>
    <phoneticPr fontId="59"/>
  </si>
  <si>
    <t>謝金36</t>
    <rPh sb="0" eb="2">
      <t>シャキン</t>
    </rPh>
    <phoneticPr fontId="59"/>
  </si>
  <si>
    <t>旅費36</t>
    <rPh sb="0" eb="2">
      <t>リョヒ</t>
    </rPh>
    <phoneticPr fontId="59"/>
  </si>
  <si>
    <t>消耗品費36</t>
    <rPh sb="0" eb="3">
      <t>ショウモウヒン</t>
    </rPh>
    <rPh sb="3" eb="4">
      <t>ヒ</t>
    </rPh>
    <phoneticPr fontId="59"/>
  </si>
  <si>
    <t>通信運搬費36</t>
    <rPh sb="0" eb="2">
      <t>ツウシン</t>
    </rPh>
    <rPh sb="2" eb="4">
      <t>ウンパン</t>
    </rPh>
    <rPh sb="4" eb="5">
      <t>ヒ</t>
    </rPh>
    <phoneticPr fontId="59"/>
  </si>
  <si>
    <t>委託費36</t>
    <rPh sb="0" eb="2">
      <t>イタク</t>
    </rPh>
    <rPh sb="2" eb="3">
      <t>ヒ</t>
    </rPh>
    <phoneticPr fontId="59"/>
  </si>
  <si>
    <t>雑役務費36</t>
    <rPh sb="0" eb="1">
      <t>ザツ</t>
    </rPh>
    <rPh sb="1" eb="4">
      <t>エキムヒ</t>
    </rPh>
    <phoneticPr fontId="59"/>
  </si>
  <si>
    <t>謝金37</t>
    <rPh sb="0" eb="2">
      <t>シャキン</t>
    </rPh>
    <phoneticPr fontId="59"/>
  </si>
  <si>
    <t>旅費37</t>
    <rPh sb="0" eb="2">
      <t>リョヒ</t>
    </rPh>
    <phoneticPr fontId="59"/>
  </si>
  <si>
    <t>消耗品費37</t>
    <rPh sb="0" eb="3">
      <t>ショウモウヒン</t>
    </rPh>
    <rPh sb="3" eb="4">
      <t>ヒ</t>
    </rPh>
    <phoneticPr fontId="59"/>
  </si>
  <si>
    <t>通信運搬費37</t>
    <rPh sb="0" eb="2">
      <t>ツウシン</t>
    </rPh>
    <rPh sb="2" eb="4">
      <t>ウンパン</t>
    </rPh>
    <rPh sb="4" eb="5">
      <t>ヒ</t>
    </rPh>
    <phoneticPr fontId="59"/>
  </si>
  <si>
    <t>委託費37</t>
    <rPh sb="0" eb="2">
      <t>イタク</t>
    </rPh>
    <rPh sb="2" eb="3">
      <t>ヒ</t>
    </rPh>
    <phoneticPr fontId="59"/>
  </si>
  <si>
    <t>雑役務費37</t>
    <rPh sb="0" eb="1">
      <t>ザツ</t>
    </rPh>
    <rPh sb="1" eb="4">
      <t>エキムヒ</t>
    </rPh>
    <phoneticPr fontId="59"/>
  </si>
  <si>
    <t>謝金38</t>
    <rPh sb="0" eb="2">
      <t>シャキン</t>
    </rPh>
    <phoneticPr fontId="59"/>
  </si>
  <si>
    <t>旅費38</t>
    <rPh sb="0" eb="2">
      <t>リョヒ</t>
    </rPh>
    <phoneticPr fontId="59"/>
  </si>
  <si>
    <t>消耗品費38</t>
    <rPh sb="0" eb="3">
      <t>ショウモウヒン</t>
    </rPh>
    <rPh sb="3" eb="4">
      <t>ヒ</t>
    </rPh>
    <phoneticPr fontId="59"/>
  </si>
  <si>
    <t>通信運搬費38</t>
    <rPh sb="0" eb="2">
      <t>ツウシン</t>
    </rPh>
    <rPh sb="2" eb="4">
      <t>ウンパン</t>
    </rPh>
    <rPh sb="4" eb="5">
      <t>ヒ</t>
    </rPh>
    <phoneticPr fontId="59"/>
  </si>
  <si>
    <t>委託費38</t>
    <rPh sb="0" eb="2">
      <t>イタク</t>
    </rPh>
    <rPh sb="2" eb="3">
      <t>ヒ</t>
    </rPh>
    <phoneticPr fontId="59"/>
  </si>
  <si>
    <t>雑役務費38</t>
    <rPh sb="0" eb="1">
      <t>ザツ</t>
    </rPh>
    <rPh sb="1" eb="4">
      <t>エキムヒ</t>
    </rPh>
    <phoneticPr fontId="59"/>
  </si>
  <si>
    <t>謝金39</t>
    <rPh sb="0" eb="2">
      <t>シャキン</t>
    </rPh>
    <phoneticPr fontId="59"/>
  </si>
  <si>
    <t>旅費39</t>
    <rPh sb="0" eb="2">
      <t>リョヒ</t>
    </rPh>
    <phoneticPr fontId="59"/>
  </si>
  <si>
    <t>消耗品費39</t>
    <rPh sb="0" eb="3">
      <t>ショウモウヒン</t>
    </rPh>
    <rPh sb="3" eb="4">
      <t>ヒ</t>
    </rPh>
    <phoneticPr fontId="59"/>
  </si>
  <si>
    <t>通信運搬費39</t>
    <rPh sb="0" eb="2">
      <t>ツウシン</t>
    </rPh>
    <rPh sb="2" eb="4">
      <t>ウンパン</t>
    </rPh>
    <rPh sb="4" eb="5">
      <t>ヒ</t>
    </rPh>
    <phoneticPr fontId="59"/>
  </si>
  <si>
    <t>委託費39</t>
    <rPh sb="0" eb="2">
      <t>イタク</t>
    </rPh>
    <rPh sb="2" eb="3">
      <t>ヒ</t>
    </rPh>
    <phoneticPr fontId="59"/>
  </si>
  <si>
    <t>雑役務費39</t>
    <rPh sb="0" eb="1">
      <t>ザツ</t>
    </rPh>
    <rPh sb="1" eb="4">
      <t>エキムヒ</t>
    </rPh>
    <phoneticPr fontId="59"/>
  </si>
  <si>
    <t>謝金40</t>
    <rPh sb="0" eb="2">
      <t>シャキン</t>
    </rPh>
    <phoneticPr fontId="59"/>
  </si>
  <si>
    <t>旅費40</t>
    <rPh sb="0" eb="2">
      <t>リョヒ</t>
    </rPh>
    <phoneticPr fontId="59"/>
  </si>
  <si>
    <t>消耗品費40</t>
    <rPh sb="0" eb="3">
      <t>ショウモウヒン</t>
    </rPh>
    <rPh sb="3" eb="4">
      <t>ヒ</t>
    </rPh>
    <phoneticPr fontId="59"/>
  </si>
  <si>
    <t>通信運搬費40</t>
    <rPh sb="0" eb="2">
      <t>ツウシン</t>
    </rPh>
    <rPh sb="2" eb="4">
      <t>ウンパン</t>
    </rPh>
    <rPh sb="4" eb="5">
      <t>ヒ</t>
    </rPh>
    <phoneticPr fontId="59"/>
  </si>
  <si>
    <t>委託費40</t>
    <rPh sb="0" eb="2">
      <t>イタク</t>
    </rPh>
    <rPh sb="2" eb="3">
      <t>ヒ</t>
    </rPh>
    <phoneticPr fontId="59"/>
  </si>
  <si>
    <t>雑役務費40</t>
    <rPh sb="0" eb="1">
      <t>ザツ</t>
    </rPh>
    <rPh sb="1" eb="4">
      <t>エキムヒ</t>
    </rPh>
    <phoneticPr fontId="59"/>
  </si>
  <si>
    <t>謝金41</t>
    <rPh sb="0" eb="2">
      <t>シャキン</t>
    </rPh>
    <phoneticPr fontId="59"/>
  </si>
  <si>
    <t>旅費41</t>
    <rPh sb="0" eb="2">
      <t>リョヒ</t>
    </rPh>
    <phoneticPr fontId="59"/>
  </si>
  <si>
    <t>消耗品費41</t>
    <rPh sb="0" eb="3">
      <t>ショウモウヒン</t>
    </rPh>
    <rPh sb="3" eb="4">
      <t>ヒ</t>
    </rPh>
    <phoneticPr fontId="59"/>
  </si>
  <si>
    <t>通信運搬費41</t>
    <rPh sb="0" eb="2">
      <t>ツウシン</t>
    </rPh>
    <rPh sb="2" eb="4">
      <t>ウンパン</t>
    </rPh>
    <rPh sb="4" eb="5">
      <t>ヒ</t>
    </rPh>
    <phoneticPr fontId="59"/>
  </si>
  <si>
    <t>委託費41</t>
    <rPh sb="0" eb="2">
      <t>イタク</t>
    </rPh>
    <rPh sb="2" eb="3">
      <t>ヒ</t>
    </rPh>
    <phoneticPr fontId="59"/>
  </si>
  <si>
    <t>雑役務費41</t>
    <rPh sb="0" eb="1">
      <t>ザツ</t>
    </rPh>
    <rPh sb="1" eb="4">
      <t>エキムヒ</t>
    </rPh>
    <phoneticPr fontId="59"/>
  </si>
  <si>
    <t>謝金42</t>
    <rPh sb="0" eb="2">
      <t>シャキン</t>
    </rPh>
    <phoneticPr fontId="59"/>
  </si>
  <si>
    <t>旅費42</t>
    <rPh sb="0" eb="2">
      <t>リョヒ</t>
    </rPh>
    <phoneticPr fontId="59"/>
  </si>
  <si>
    <t>消耗品費42</t>
    <rPh sb="0" eb="3">
      <t>ショウモウヒン</t>
    </rPh>
    <rPh sb="3" eb="4">
      <t>ヒ</t>
    </rPh>
    <phoneticPr fontId="59"/>
  </si>
  <si>
    <t>通信運搬費42</t>
    <rPh sb="0" eb="2">
      <t>ツウシン</t>
    </rPh>
    <rPh sb="2" eb="4">
      <t>ウンパン</t>
    </rPh>
    <rPh sb="4" eb="5">
      <t>ヒ</t>
    </rPh>
    <phoneticPr fontId="59"/>
  </si>
  <si>
    <t>委託費42</t>
    <rPh sb="0" eb="2">
      <t>イタク</t>
    </rPh>
    <rPh sb="2" eb="3">
      <t>ヒ</t>
    </rPh>
    <phoneticPr fontId="59"/>
  </si>
  <si>
    <t>雑役務費42</t>
    <rPh sb="0" eb="1">
      <t>ザツ</t>
    </rPh>
    <rPh sb="1" eb="4">
      <t>エキムヒ</t>
    </rPh>
    <phoneticPr fontId="59"/>
  </si>
  <si>
    <t>謝金43</t>
    <rPh sb="0" eb="2">
      <t>シャキン</t>
    </rPh>
    <phoneticPr fontId="59"/>
  </si>
  <si>
    <t>旅費43</t>
    <rPh sb="0" eb="2">
      <t>リョヒ</t>
    </rPh>
    <phoneticPr fontId="59"/>
  </si>
  <si>
    <t>消耗品費43</t>
    <rPh sb="0" eb="3">
      <t>ショウモウヒン</t>
    </rPh>
    <rPh sb="3" eb="4">
      <t>ヒ</t>
    </rPh>
    <phoneticPr fontId="59"/>
  </si>
  <si>
    <t>通信運搬費43</t>
    <rPh sb="0" eb="2">
      <t>ツウシン</t>
    </rPh>
    <rPh sb="2" eb="4">
      <t>ウンパン</t>
    </rPh>
    <rPh sb="4" eb="5">
      <t>ヒ</t>
    </rPh>
    <phoneticPr fontId="59"/>
  </si>
  <si>
    <t>委託費43</t>
    <rPh sb="0" eb="2">
      <t>イタク</t>
    </rPh>
    <rPh sb="2" eb="3">
      <t>ヒ</t>
    </rPh>
    <phoneticPr fontId="59"/>
  </si>
  <si>
    <t>雑役務費43</t>
    <rPh sb="0" eb="1">
      <t>ザツ</t>
    </rPh>
    <rPh sb="1" eb="4">
      <t>エキムヒ</t>
    </rPh>
    <phoneticPr fontId="59"/>
  </si>
  <si>
    <t>謝金44</t>
    <rPh sb="0" eb="2">
      <t>シャキン</t>
    </rPh>
    <phoneticPr fontId="59"/>
  </si>
  <si>
    <t>旅費44</t>
    <rPh sb="0" eb="2">
      <t>リョヒ</t>
    </rPh>
    <phoneticPr fontId="59"/>
  </si>
  <si>
    <t>消耗品費44</t>
    <rPh sb="0" eb="3">
      <t>ショウモウヒン</t>
    </rPh>
    <rPh sb="3" eb="4">
      <t>ヒ</t>
    </rPh>
    <phoneticPr fontId="59"/>
  </si>
  <si>
    <t>通信運搬費44</t>
    <rPh sb="0" eb="2">
      <t>ツウシン</t>
    </rPh>
    <rPh sb="2" eb="4">
      <t>ウンパン</t>
    </rPh>
    <rPh sb="4" eb="5">
      <t>ヒ</t>
    </rPh>
    <phoneticPr fontId="59"/>
  </si>
  <si>
    <t>委託費44</t>
    <rPh sb="0" eb="2">
      <t>イタク</t>
    </rPh>
    <rPh sb="2" eb="3">
      <t>ヒ</t>
    </rPh>
    <phoneticPr fontId="59"/>
  </si>
  <si>
    <t>雑役務費44</t>
    <rPh sb="0" eb="1">
      <t>ザツ</t>
    </rPh>
    <rPh sb="1" eb="4">
      <t>エキムヒ</t>
    </rPh>
    <phoneticPr fontId="59"/>
  </si>
  <si>
    <t>謝金45</t>
    <rPh sb="0" eb="2">
      <t>シャキン</t>
    </rPh>
    <phoneticPr fontId="59"/>
  </si>
  <si>
    <t>旅費45</t>
    <rPh sb="0" eb="2">
      <t>リョヒ</t>
    </rPh>
    <phoneticPr fontId="59"/>
  </si>
  <si>
    <t>消耗品費45</t>
    <rPh sb="0" eb="3">
      <t>ショウモウヒン</t>
    </rPh>
    <rPh sb="3" eb="4">
      <t>ヒ</t>
    </rPh>
    <phoneticPr fontId="59"/>
  </si>
  <si>
    <t>通信運搬費45</t>
    <rPh sb="0" eb="2">
      <t>ツウシン</t>
    </rPh>
    <rPh sb="2" eb="4">
      <t>ウンパン</t>
    </rPh>
    <rPh sb="4" eb="5">
      <t>ヒ</t>
    </rPh>
    <phoneticPr fontId="59"/>
  </si>
  <si>
    <t>委託費45</t>
    <rPh sb="0" eb="2">
      <t>イタク</t>
    </rPh>
    <rPh sb="2" eb="3">
      <t>ヒ</t>
    </rPh>
    <phoneticPr fontId="59"/>
  </si>
  <si>
    <t>雑役務費45</t>
    <rPh sb="0" eb="1">
      <t>ザツ</t>
    </rPh>
    <rPh sb="1" eb="4">
      <t>エキムヒ</t>
    </rPh>
    <phoneticPr fontId="59"/>
  </si>
  <si>
    <t>謝金46</t>
    <rPh sb="0" eb="2">
      <t>シャキン</t>
    </rPh>
    <phoneticPr fontId="59"/>
  </si>
  <si>
    <t>旅費46</t>
    <rPh sb="0" eb="2">
      <t>リョヒ</t>
    </rPh>
    <phoneticPr fontId="59"/>
  </si>
  <si>
    <t>消耗品費46</t>
    <rPh sb="0" eb="3">
      <t>ショウモウヒン</t>
    </rPh>
    <rPh sb="3" eb="4">
      <t>ヒ</t>
    </rPh>
    <phoneticPr fontId="59"/>
  </si>
  <si>
    <t>通信運搬費46</t>
    <rPh sb="0" eb="2">
      <t>ツウシン</t>
    </rPh>
    <rPh sb="2" eb="4">
      <t>ウンパン</t>
    </rPh>
    <rPh sb="4" eb="5">
      <t>ヒ</t>
    </rPh>
    <phoneticPr fontId="59"/>
  </si>
  <si>
    <t>委託費46</t>
    <rPh sb="0" eb="2">
      <t>イタク</t>
    </rPh>
    <rPh sb="2" eb="3">
      <t>ヒ</t>
    </rPh>
    <phoneticPr fontId="59"/>
  </si>
  <si>
    <t>雑役務費46</t>
    <rPh sb="0" eb="1">
      <t>ザツ</t>
    </rPh>
    <rPh sb="1" eb="4">
      <t>エキムヒ</t>
    </rPh>
    <phoneticPr fontId="59"/>
  </si>
  <si>
    <t>謝金47</t>
    <rPh sb="0" eb="2">
      <t>シャキン</t>
    </rPh>
    <phoneticPr fontId="59"/>
  </si>
  <si>
    <t>旅費47</t>
    <rPh sb="0" eb="2">
      <t>リョヒ</t>
    </rPh>
    <phoneticPr fontId="59"/>
  </si>
  <si>
    <t>消耗品費47</t>
    <rPh sb="0" eb="3">
      <t>ショウモウヒン</t>
    </rPh>
    <rPh sb="3" eb="4">
      <t>ヒ</t>
    </rPh>
    <phoneticPr fontId="59"/>
  </si>
  <si>
    <t>通信運搬費47</t>
    <rPh sb="0" eb="2">
      <t>ツウシン</t>
    </rPh>
    <rPh sb="2" eb="4">
      <t>ウンパン</t>
    </rPh>
    <rPh sb="4" eb="5">
      <t>ヒ</t>
    </rPh>
    <phoneticPr fontId="59"/>
  </si>
  <si>
    <t>委託費47</t>
    <rPh sb="0" eb="2">
      <t>イタク</t>
    </rPh>
    <rPh sb="2" eb="3">
      <t>ヒ</t>
    </rPh>
    <phoneticPr fontId="59"/>
  </si>
  <si>
    <t>雑役務費47</t>
    <rPh sb="0" eb="1">
      <t>ザツ</t>
    </rPh>
    <rPh sb="1" eb="4">
      <t>エキムヒ</t>
    </rPh>
    <phoneticPr fontId="59"/>
  </si>
  <si>
    <t>謝金48</t>
    <rPh sb="0" eb="2">
      <t>シャキン</t>
    </rPh>
    <phoneticPr fontId="59"/>
  </si>
  <si>
    <t>旅費48</t>
    <rPh sb="0" eb="2">
      <t>リョヒ</t>
    </rPh>
    <phoneticPr fontId="59"/>
  </si>
  <si>
    <t>消耗品費48</t>
    <rPh sb="0" eb="3">
      <t>ショウモウヒン</t>
    </rPh>
    <rPh sb="3" eb="4">
      <t>ヒ</t>
    </rPh>
    <phoneticPr fontId="59"/>
  </si>
  <si>
    <t>通信運搬費48</t>
    <rPh sb="0" eb="2">
      <t>ツウシン</t>
    </rPh>
    <rPh sb="2" eb="4">
      <t>ウンパン</t>
    </rPh>
    <rPh sb="4" eb="5">
      <t>ヒ</t>
    </rPh>
    <phoneticPr fontId="59"/>
  </si>
  <si>
    <t>委託費48</t>
    <rPh sb="0" eb="2">
      <t>イタク</t>
    </rPh>
    <rPh sb="2" eb="3">
      <t>ヒ</t>
    </rPh>
    <phoneticPr fontId="59"/>
  </si>
  <si>
    <t>雑役務費48</t>
    <rPh sb="0" eb="1">
      <t>ザツ</t>
    </rPh>
    <rPh sb="1" eb="4">
      <t>エキムヒ</t>
    </rPh>
    <phoneticPr fontId="59"/>
  </si>
  <si>
    <t>謝金49</t>
    <rPh sb="0" eb="2">
      <t>シャキン</t>
    </rPh>
    <phoneticPr fontId="59"/>
  </si>
  <si>
    <t>旅費49</t>
    <rPh sb="0" eb="2">
      <t>リョヒ</t>
    </rPh>
    <phoneticPr fontId="59"/>
  </si>
  <si>
    <t>消耗品費49</t>
    <rPh sb="0" eb="3">
      <t>ショウモウヒン</t>
    </rPh>
    <rPh sb="3" eb="4">
      <t>ヒ</t>
    </rPh>
    <phoneticPr fontId="59"/>
  </si>
  <si>
    <t>通信運搬費49</t>
    <rPh sb="0" eb="2">
      <t>ツウシン</t>
    </rPh>
    <rPh sb="2" eb="4">
      <t>ウンパン</t>
    </rPh>
    <rPh sb="4" eb="5">
      <t>ヒ</t>
    </rPh>
    <phoneticPr fontId="59"/>
  </si>
  <si>
    <t>委託費49</t>
    <rPh sb="0" eb="2">
      <t>イタク</t>
    </rPh>
    <rPh sb="2" eb="3">
      <t>ヒ</t>
    </rPh>
    <phoneticPr fontId="59"/>
  </si>
  <si>
    <t>雑役務費49</t>
    <rPh sb="0" eb="1">
      <t>ザツ</t>
    </rPh>
    <rPh sb="1" eb="4">
      <t>エキムヒ</t>
    </rPh>
    <phoneticPr fontId="59"/>
  </si>
  <si>
    <t>謝金50</t>
    <rPh sb="0" eb="2">
      <t>シャキン</t>
    </rPh>
    <phoneticPr fontId="59"/>
  </si>
  <si>
    <t>旅費50</t>
    <rPh sb="0" eb="2">
      <t>リョヒ</t>
    </rPh>
    <phoneticPr fontId="59"/>
  </si>
  <si>
    <t>消耗品費50</t>
    <rPh sb="0" eb="3">
      <t>ショウモウヒン</t>
    </rPh>
    <rPh sb="3" eb="4">
      <t>ヒ</t>
    </rPh>
    <phoneticPr fontId="59"/>
  </si>
  <si>
    <t>通信運搬費50</t>
    <rPh sb="0" eb="2">
      <t>ツウシン</t>
    </rPh>
    <rPh sb="2" eb="4">
      <t>ウンパン</t>
    </rPh>
    <rPh sb="4" eb="5">
      <t>ヒ</t>
    </rPh>
    <phoneticPr fontId="59"/>
  </si>
  <si>
    <t>委託費50</t>
    <rPh sb="0" eb="2">
      <t>イタク</t>
    </rPh>
    <rPh sb="2" eb="3">
      <t>ヒ</t>
    </rPh>
    <phoneticPr fontId="59"/>
  </si>
  <si>
    <t>雑役務費50</t>
    <rPh sb="0" eb="1">
      <t>ザツ</t>
    </rPh>
    <rPh sb="1" eb="4">
      <t>エキムヒ</t>
    </rPh>
    <phoneticPr fontId="59"/>
  </si>
  <si>
    <t>柱1　講師謝金　15700円×3人×10回＝471000円</t>
  </si>
  <si>
    <t>柱2　ボランティア謝金　円</t>
  </si>
  <si>
    <t>柱　　円</t>
  </si>
  <si>
    <t>手入力欄</t>
    <rPh sb="0" eb="3">
      <t>テニュウリョク</t>
    </rPh>
    <rPh sb="3" eb="4">
      <t>ラン</t>
    </rPh>
    <phoneticPr fontId="59"/>
  </si>
  <si>
    <t>金額（円）</t>
    <rPh sb="0" eb="2">
      <t>キンガク</t>
    </rPh>
    <rPh sb="3" eb="4">
      <t>エン</t>
    </rPh>
    <phoneticPr fontId="59"/>
  </si>
  <si>
    <t>内訳</t>
    <rPh sb="0" eb="2">
      <t>ウチワケ</t>
    </rPh>
    <phoneticPr fontId="59"/>
  </si>
  <si>
    <t>対象外経費</t>
    <rPh sb="0" eb="5">
      <t>タイショウガイケイヒ</t>
    </rPh>
    <phoneticPr fontId="59"/>
  </si>
  <si>
    <t>対象外経費1</t>
    <rPh sb="0" eb="3">
      <t>タイショウガイ</t>
    </rPh>
    <rPh sb="3" eb="5">
      <t>ケイヒ</t>
    </rPh>
    <phoneticPr fontId="59"/>
  </si>
  <si>
    <t>対象外経費2</t>
    <rPh sb="0" eb="3">
      <t>タイショウガイ</t>
    </rPh>
    <rPh sb="3" eb="5">
      <t>ケイヒ</t>
    </rPh>
    <phoneticPr fontId="59"/>
  </si>
  <si>
    <t>対象外経費3</t>
    <rPh sb="0" eb="3">
      <t>タイショウガイ</t>
    </rPh>
    <rPh sb="3" eb="5">
      <t>ケイヒ</t>
    </rPh>
    <phoneticPr fontId="59"/>
  </si>
  <si>
    <t>対象外経費4</t>
    <rPh sb="0" eb="3">
      <t>タイショウガイ</t>
    </rPh>
    <rPh sb="3" eb="5">
      <t>ケイヒ</t>
    </rPh>
    <phoneticPr fontId="59"/>
  </si>
  <si>
    <t>対象外経費5</t>
    <rPh sb="0" eb="3">
      <t>タイショウガイ</t>
    </rPh>
    <rPh sb="3" eb="5">
      <t>ケイヒ</t>
    </rPh>
    <phoneticPr fontId="59"/>
  </si>
  <si>
    <t>対象外経費6</t>
    <rPh sb="0" eb="3">
      <t>タイショウガイ</t>
    </rPh>
    <rPh sb="3" eb="5">
      <t>ケイヒ</t>
    </rPh>
    <phoneticPr fontId="59"/>
  </si>
  <si>
    <t>対象外経費7</t>
    <rPh sb="0" eb="3">
      <t>タイショウガイ</t>
    </rPh>
    <rPh sb="3" eb="5">
      <t>ケイヒ</t>
    </rPh>
    <phoneticPr fontId="59"/>
  </si>
  <si>
    <t>対象外経費8</t>
    <rPh sb="0" eb="3">
      <t>タイショウガイ</t>
    </rPh>
    <rPh sb="3" eb="5">
      <t>ケイヒ</t>
    </rPh>
    <phoneticPr fontId="59"/>
  </si>
  <si>
    <t>対象外経費9</t>
    <rPh sb="0" eb="3">
      <t>タイショウガイ</t>
    </rPh>
    <rPh sb="3" eb="5">
      <t>ケイヒ</t>
    </rPh>
    <phoneticPr fontId="59"/>
  </si>
  <si>
    <t>対象外経費10</t>
    <rPh sb="0" eb="3">
      <t>タイショウガイ</t>
    </rPh>
    <rPh sb="3" eb="5">
      <t>ケイヒ</t>
    </rPh>
    <phoneticPr fontId="59"/>
  </si>
  <si>
    <t>対象外経費11</t>
    <rPh sb="0" eb="3">
      <t>タイショウガイ</t>
    </rPh>
    <rPh sb="3" eb="5">
      <t>ケイヒ</t>
    </rPh>
    <phoneticPr fontId="59"/>
  </si>
  <si>
    <t>対象外経費12</t>
    <rPh sb="0" eb="3">
      <t>タイショウガイ</t>
    </rPh>
    <rPh sb="3" eb="5">
      <t>ケイヒ</t>
    </rPh>
    <phoneticPr fontId="59"/>
  </si>
  <si>
    <t>対象外経費13</t>
    <rPh sb="0" eb="3">
      <t>タイショウガイ</t>
    </rPh>
    <rPh sb="3" eb="5">
      <t>ケイヒ</t>
    </rPh>
    <phoneticPr fontId="59"/>
  </si>
  <si>
    <t>対象外経費14</t>
    <rPh sb="0" eb="3">
      <t>タイショウガイ</t>
    </rPh>
    <rPh sb="3" eb="5">
      <t>ケイヒ</t>
    </rPh>
    <phoneticPr fontId="59"/>
  </si>
  <si>
    <t>対象外経費15</t>
    <rPh sb="0" eb="3">
      <t>タイショウガイ</t>
    </rPh>
    <rPh sb="3" eb="5">
      <t>ケイヒ</t>
    </rPh>
    <phoneticPr fontId="59"/>
  </si>
  <si>
    <t>対象外経費16</t>
    <rPh sb="0" eb="3">
      <t>タイショウガイ</t>
    </rPh>
    <rPh sb="3" eb="5">
      <t>ケイヒ</t>
    </rPh>
    <phoneticPr fontId="59"/>
  </si>
  <si>
    <t>対象外経費17</t>
    <rPh sb="0" eb="3">
      <t>タイショウガイ</t>
    </rPh>
    <rPh sb="3" eb="5">
      <t>ケイヒ</t>
    </rPh>
    <phoneticPr fontId="59"/>
  </si>
  <si>
    <t>対象外経費18</t>
    <rPh sb="0" eb="3">
      <t>タイショウガイ</t>
    </rPh>
    <rPh sb="3" eb="5">
      <t>ケイヒ</t>
    </rPh>
    <phoneticPr fontId="59"/>
  </si>
  <si>
    <t>対象外経費19</t>
    <rPh sb="0" eb="3">
      <t>タイショウガイ</t>
    </rPh>
    <rPh sb="3" eb="5">
      <t>ケイヒ</t>
    </rPh>
    <phoneticPr fontId="59"/>
  </si>
  <si>
    <t>対象外経費20</t>
    <rPh sb="0" eb="3">
      <t>タイショウガイ</t>
    </rPh>
    <rPh sb="3" eb="5">
      <t>ケイヒ</t>
    </rPh>
    <phoneticPr fontId="59"/>
  </si>
  <si>
    <t>対象外経費21</t>
    <rPh sb="0" eb="3">
      <t>タイショウガイ</t>
    </rPh>
    <rPh sb="3" eb="5">
      <t>ケイヒ</t>
    </rPh>
    <phoneticPr fontId="59"/>
  </si>
  <si>
    <t>対象外経費22</t>
    <rPh sb="0" eb="3">
      <t>タイショウガイ</t>
    </rPh>
    <rPh sb="3" eb="5">
      <t>ケイヒ</t>
    </rPh>
    <phoneticPr fontId="59"/>
  </si>
  <si>
    <t>対象外経費23</t>
    <rPh sb="0" eb="3">
      <t>タイショウガイ</t>
    </rPh>
    <rPh sb="3" eb="5">
      <t>ケイヒ</t>
    </rPh>
    <phoneticPr fontId="59"/>
  </si>
  <si>
    <t>対象外経費24</t>
    <rPh sb="0" eb="3">
      <t>タイショウガイ</t>
    </rPh>
    <rPh sb="3" eb="5">
      <t>ケイヒ</t>
    </rPh>
    <phoneticPr fontId="59"/>
  </si>
  <si>
    <t>対象外経費25</t>
    <rPh sb="0" eb="3">
      <t>タイショウガイ</t>
    </rPh>
    <rPh sb="3" eb="5">
      <t>ケイヒ</t>
    </rPh>
    <phoneticPr fontId="59"/>
  </si>
  <si>
    <t>対象外経費26</t>
    <rPh sb="0" eb="3">
      <t>タイショウガイ</t>
    </rPh>
    <rPh sb="3" eb="5">
      <t>ケイヒ</t>
    </rPh>
    <phoneticPr fontId="59"/>
  </si>
  <si>
    <t>対象外経費27</t>
    <rPh sb="0" eb="3">
      <t>タイショウガイ</t>
    </rPh>
    <rPh sb="3" eb="5">
      <t>ケイヒ</t>
    </rPh>
    <phoneticPr fontId="59"/>
  </si>
  <si>
    <t>対象外経費28</t>
    <rPh sb="0" eb="3">
      <t>タイショウガイ</t>
    </rPh>
    <rPh sb="3" eb="5">
      <t>ケイヒ</t>
    </rPh>
    <phoneticPr fontId="59"/>
  </si>
  <si>
    <t>対象外経費29</t>
    <rPh sb="0" eb="3">
      <t>タイショウガイ</t>
    </rPh>
    <rPh sb="3" eb="5">
      <t>ケイヒ</t>
    </rPh>
    <phoneticPr fontId="59"/>
  </si>
  <si>
    <t>対象外経費30</t>
    <rPh sb="0" eb="3">
      <t>タイショウガイ</t>
    </rPh>
    <rPh sb="3" eb="5">
      <t>ケイヒ</t>
    </rPh>
    <phoneticPr fontId="59"/>
  </si>
  <si>
    <t>対象外経費31</t>
    <rPh sb="0" eb="3">
      <t>タイショウガイ</t>
    </rPh>
    <rPh sb="3" eb="5">
      <t>ケイヒ</t>
    </rPh>
    <phoneticPr fontId="59"/>
  </si>
  <si>
    <t>対象外経費32</t>
    <rPh sb="0" eb="3">
      <t>タイショウガイ</t>
    </rPh>
    <rPh sb="3" eb="5">
      <t>ケイヒ</t>
    </rPh>
    <phoneticPr fontId="59"/>
  </si>
  <si>
    <t>対象外経費33</t>
    <rPh sb="0" eb="3">
      <t>タイショウガイ</t>
    </rPh>
    <rPh sb="3" eb="5">
      <t>ケイヒ</t>
    </rPh>
    <phoneticPr fontId="59"/>
  </si>
  <si>
    <t>対象外経費34</t>
    <rPh sb="0" eb="3">
      <t>タイショウガイ</t>
    </rPh>
    <rPh sb="3" eb="5">
      <t>ケイヒ</t>
    </rPh>
    <phoneticPr fontId="59"/>
  </si>
  <si>
    <t>対象外経費35</t>
    <rPh sb="0" eb="3">
      <t>タイショウガイ</t>
    </rPh>
    <rPh sb="3" eb="5">
      <t>ケイヒ</t>
    </rPh>
    <phoneticPr fontId="59"/>
  </si>
  <si>
    <t>対象外経費36</t>
    <rPh sb="0" eb="3">
      <t>タイショウガイ</t>
    </rPh>
    <rPh sb="3" eb="5">
      <t>ケイヒ</t>
    </rPh>
    <phoneticPr fontId="59"/>
  </si>
  <si>
    <t>対象外経費37</t>
    <rPh sb="0" eb="3">
      <t>タイショウガイ</t>
    </rPh>
    <rPh sb="3" eb="5">
      <t>ケイヒ</t>
    </rPh>
    <phoneticPr fontId="59"/>
  </si>
  <si>
    <t>対象外経費38</t>
    <rPh sb="0" eb="3">
      <t>タイショウガイ</t>
    </rPh>
    <rPh sb="3" eb="5">
      <t>ケイヒ</t>
    </rPh>
    <phoneticPr fontId="59"/>
  </si>
  <si>
    <t>対象外経費39</t>
    <rPh sb="0" eb="3">
      <t>タイショウガイ</t>
    </rPh>
    <rPh sb="3" eb="5">
      <t>ケイヒ</t>
    </rPh>
    <phoneticPr fontId="59"/>
  </si>
  <si>
    <t>対象外経費40</t>
    <rPh sb="0" eb="3">
      <t>タイショウガイ</t>
    </rPh>
    <rPh sb="3" eb="5">
      <t>ケイヒ</t>
    </rPh>
    <phoneticPr fontId="59"/>
  </si>
  <si>
    <t>対象外経費41</t>
    <rPh sb="0" eb="3">
      <t>タイショウガイ</t>
    </rPh>
    <rPh sb="3" eb="5">
      <t>ケイヒ</t>
    </rPh>
    <phoneticPr fontId="59"/>
  </si>
  <si>
    <t>対象外経費42</t>
    <rPh sb="0" eb="3">
      <t>タイショウガイ</t>
    </rPh>
    <rPh sb="3" eb="5">
      <t>ケイヒ</t>
    </rPh>
    <phoneticPr fontId="59"/>
  </si>
  <si>
    <t>対象外経費43</t>
    <rPh sb="0" eb="3">
      <t>タイショウガイ</t>
    </rPh>
    <rPh sb="3" eb="5">
      <t>ケイヒ</t>
    </rPh>
    <phoneticPr fontId="59"/>
  </si>
  <si>
    <t>対象外経費44</t>
    <rPh sb="0" eb="3">
      <t>タイショウガイ</t>
    </rPh>
    <rPh sb="3" eb="5">
      <t>ケイヒ</t>
    </rPh>
    <phoneticPr fontId="59"/>
  </si>
  <si>
    <t>対象外経費45</t>
    <rPh sb="0" eb="3">
      <t>タイショウガイ</t>
    </rPh>
    <rPh sb="3" eb="5">
      <t>ケイヒ</t>
    </rPh>
    <phoneticPr fontId="59"/>
  </si>
  <si>
    <t>対象外経費46</t>
    <rPh sb="0" eb="3">
      <t>タイショウガイ</t>
    </rPh>
    <rPh sb="3" eb="5">
      <t>ケイヒ</t>
    </rPh>
    <phoneticPr fontId="59"/>
  </si>
  <si>
    <t>対象外経費47</t>
    <rPh sb="0" eb="3">
      <t>タイショウガイ</t>
    </rPh>
    <rPh sb="3" eb="5">
      <t>ケイヒ</t>
    </rPh>
    <phoneticPr fontId="59"/>
  </si>
  <si>
    <t>対象外経費48</t>
    <rPh sb="0" eb="3">
      <t>タイショウガイ</t>
    </rPh>
    <rPh sb="3" eb="5">
      <t>ケイヒ</t>
    </rPh>
    <phoneticPr fontId="59"/>
  </si>
  <si>
    <t>対象外経費49</t>
    <rPh sb="0" eb="3">
      <t>タイショウガイ</t>
    </rPh>
    <rPh sb="3" eb="5">
      <t>ケイヒ</t>
    </rPh>
    <phoneticPr fontId="59"/>
  </si>
  <si>
    <t>賃金1</t>
    <rPh sb="0" eb="2">
      <t>チンギン</t>
    </rPh>
    <phoneticPr fontId="59"/>
  </si>
  <si>
    <t>賃金2</t>
    <rPh sb="0" eb="2">
      <t>チンギン</t>
    </rPh>
    <phoneticPr fontId="59"/>
  </si>
  <si>
    <t>賃金3</t>
    <rPh sb="0" eb="2">
      <t>チンギン</t>
    </rPh>
    <phoneticPr fontId="59"/>
  </si>
  <si>
    <t>賃金4</t>
    <rPh sb="0" eb="2">
      <t>チンギン</t>
    </rPh>
    <phoneticPr fontId="59"/>
  </si>
  <si>
    <t>賃金5</t>
    <rPh sb="0" eb="2">
      <t>チンギン</t>
    </rPh>
    <phoneticPr fontId="59"/>
  </si>
  <si>
    <t>賃金6</t>
    <rPh sb="0" eb="2">
      <t>チンギン</t>
    </rPh>
    <phoneticPr fontId="59"/>
  </si>
  <si>
    <t>賃金7</t>
    <rPh sb="0" eb="2">
      <t>チンギン</t>
    </rPh>
    <phoneticPr fontId="59"/>
  </si>
  <si>
    <t>賃金8</t>
    <rPh sb="0" eb="2">
      <t>チンギン</t>
    </rPh>
    <phoneticPr fontId="59"/>
  </si>
  <si>
    <t>賃金9</t>
    <rPh sb="0" eb="2">
      <t>チンギン</t>
    </rPh>
    <phoneticPr fontId="59"/>
  </si>
  <si>
    <t>賃金10</t>
    <rPh sb="0" eb="2">
      <t>チンギン</t>
    </rPh>
    <phoneticPr fontId="59"/>
  </si>
  <si>
    <t>賃金11</t>
    <rPh sb="0" eb="2">
      <t>チンギン</t>
    </rPh>
    <phoneticPr fontId="59"/>
  </si>
  <si>
    <t>賃金12</t>
    <rPh sb="0" eb="2">
      <t>チンギン</t>
    </rPh>
    <phoneticPr fontId="59"/>
  </si>
  <si>
    <t>賃金13</t>
    <rPh sb="0" eb="2">
      <t>チンギン</t>
    </rPh>
    <phoneticPr fontId="59"/>
  </si>
  <si>
    <t>賃金14</t>
    <rPh sb="0" eb="2">
      <t>チンギン</t>
    </rPh>
    <phoneticPr fontId="59"/>
  </si>
  <si>
    <t>賃金15</t>
    <rPh sb="0" eb="2">
      <t>チンギン</t>
    </rPh>
    <phoneticPr fontId="59"/>
  </si>
  <si>
    <t>賃金16</t>
    <rPh sb="0" eb="2">
      <t>チンギン</t>
    </rPh>
    <phoneticPr fontId="59"/>
  </si>
  <si>
    <t>賃金17</t>
    <rPh sb="0" eb="2">
      <t>チンギン</t>
    </rPh>
    <phoneticPr fontId="59"/>
  </si>
  <si>
    <t>賃金18</t>
    <rPh sb="0" eb="2">
      <t>チンギン</t>
    </rPh>
    <phoneticPr fontId="59"/>
  </si>
  <si>
    <t>賃金19</t>
    <rPh sb="0" eb="2">
      <t>チンギン</t>
    </rPh>
    <phoneticPr fontId="59"/>
  </si>
  <si>
    <t>賃金20</t>
    <rPh sb="0" eb="2">
      <t>チンギン</t>
    </rPh>
    <phoneticPr fontId="59"/>
  </si>
  <si>
    <t>賃金21</t>
    <rPh sb="0" eb="2">
      <t>チンギン</t>
    </rPh>
    <phoneticPr fontId="59"/>
  </si>
  <si>
    <t>賃金22</t>
    <rPh sb="0" eb="2">
      <t>チンギン</t>
    </rPh>
    <phoneticPr fontId="59"/>
  </si>
  <si>
    <t>賃金23</t>
    <rPh sb="0" eb="2">
      <t>チンギン</t>
    </rPh>
    <phoneticPr fontId="59"/>
  </si>
  <si>
    <t>賃金24</t>
    <rPh sb="0" eb="2">
      <t>チンギン</t>
    </rPh>
    <phoneticPr fontId="59"/>
  </si>
  <si>
    <t>賃金25</t>
    <rPh sb="0" eb="2">
      <t>チンギン</t>
    </rPh>
    <phoneticPr fontId="59"/>
  </si>
  <si>
    <t>賃金26</t>
    <rPh sb="0" eb="2">
      <t>チンギン</t>
    </rPh>
    <phoneticPr fontId="59"/>
  </si>
  <si>
    <t>賃金27</t>
    <rPh sb="0" eb="2">
      <t>チンギン</t>
    </rPh>
    <phoneticPr fontId="59"/>
  </si>
  <si>
    <t>賃金28</t>
    <rPh sb="0" eb="2">
      <t>チンギン</t>
    </rPh>
    <phoneticPr fontId="59"/>
  </si>
  <si>
    <t>賃金29</t>
    <rPh sb="0" eb="2">
      <t>チンギン</t>
    </rPh>
    <phoneticPr fontId="59"/>
  </si>
  <si>
    <t>賃金30</t>
    <rPh sb="0" eb="2">
      <t>チンギン</t>
    </rPh>
    <phoneticPr fontId="59"/>
  </si>
  <si>
    <t>賃金31</t>
    <rPh sb="0" eb="2">
      <t>チンギン</t>
    </rPh>
    <phoneticPr fontId="59"/>
  </si>
  <si>
    <t>賃金32</t>
    <rPh sb="0" eb="2">
      <t>チンギン</t>
    </rPh>
    <phoneticPr fontId="59"/>
  </si>
  <si>
    <t>賃金33</t>
    <rPh sb="0" eb="2">
      <t>チンギン</t>
    </rPh>
    <phoneticPr fontId="59"/>
  </si>
  <si>
    <t>賃金34</t>
    <rPh sb="0" eb="2">
      <t>チンギン</t>
    </rPh>
    <phoneticPr fontId="59"/>
  </si>
  <si>
    <t>賃金35</t>
    <rPh sb="0" eb="2">
      <t>チンギン</t>
    </rPh>
    <phoneticPr fontId="59"/>
  </si>
  <si>
    <t>賃金36</t>
    <rPh sb="0" eb="2">
      <t>チンギン</t>
    </rPh>
    <phoneticPr fontId="59"/>
  </si>
  <si>
    <t>賃金37</t>
    <rPh sb="0" eb="2">
      <t>チンギン</t>
    </rPh>
    <phoneticPr fontId="59"/>
  </si>
  <si>
    <t>賃金38</t>
    <rPh sb="0" eb="2">
      <t>チンギン</t>
    </rPh>
    <phoneticPr fontId="59"/>
  </si>
  <si>
    <t>賃金39</t>
    <rPh sb="0" eb="2">
      <t>チンギン</t>
    </rPh>
    <phoneticPr fontId="59"/>
  </si>
  <si>
    <t>賃金40</t>
    <rPh sb="0" eb="2">
      <t>チンギン</t>
    </rPh>
    <phoneticPr fontId="59"/>
  </si>
  <si>
    <t>賃金41</t>
    <rPh sb="0" eb="2">
      <t>チンギン</t>
    </rPh>
    <phoneticPr fontId="59"/>
  </si>
  <si>
    <t>賃金42</t>
    <rPh sb="0" eb="2">
      <t>チンギン</t>
    </rPh>
    <phoneticPr fontId="59"/>
  </si>
  <si>
    <t>賃金43</t>
    <rPh sb="0" eb="2">
      <t>チンギン</t>
    </rPh>
    <phoneticPr fontId="59"/>
  </si>
  <si>
    <t>賃金44</t>
    <rPh sb="0" eb="2">
      <t>チンギン</t>
    </rPh>
    <phoneticPr fontId="59"/>
  </si>
  <si>
    <t>賃金45</t>
    <rPh sb="0" eb="2">
      <t>チンギン</t>
    </rPh>
    <phoneticPr fontId="59"/>
  </si>
  <si>
    <t>賃金46</t>
    <rPh sb="0" eb="2">
      <t>チンギン</t>
    </rPh>
    <phoneticPr fontId="59"/>
  </si>
  <si>
    <t>賃金47</t>
    <rPh sb="0" eb="2">
      <t>チンギン</t>
    </rPh>
    <phoneticPr fontId="59"/>
  </si>
  <si>
    <t>賃金48</t>
    <rPh sb="0" eb="2">
      <t>チンギン</t>
    </rPh>
    <phoneticPr fontId="59"/>
  </si>
  <si>
    <t>賃金49</t>
    <rPh sb="0" eb="2">
      <t>チンギン</t>
    </rPh>
    <phoneticPr fontId="59"/>
  </si>
  <si>
    <t>賃金50</t>
    <rPh sb="0" eb="2">
      <t>チンギン</t>
    </rPh>
    <phoneticPr fontId="59"/>
  </si>
  <si>
    <t>上記以外の対象経費1</t>
    <rPh sb="0" eb="4">
      <t>ジョウキイガイ</t>
    </rPh>
    <rPh sb="5" eb="9">
      <t>タイショウケイヒ</t>
    </rPh>
    <phoneticPr fontId="26"/>
  </si>
  <si>
    <t>上記以外の対象経費2</t>
    <rPh sb="0" eb="4">
      <t>ジョウキイガイ</t>
    </rPh>
    <rPh sb="5" eb="9">
      <t>タイショウケイヒ</t>
    </rPh>
    <phoneticPr fontId="26"/>
  </si>
  <si>
    <t>上記以外の対象経費3</t>
    <rPh sb="0" eb="4">
      <t>ジョウキイガイ</t>
    </rPh>
    <rPh sb="5" eb="9">
      <t>タイショウケイヒ</t>
    </rPh>
    <phoneticPr fontId="26"/>
  </si>
  <si>
    <t>上記以外の対象経費4</t>
    <rPh sb="0" eb="4">
      <t>ジョウキイガイ</t>
    </rPh>
    <rPh sb="5" eb="9">
      <t>タイショウケイヒ</t>
    </rPh>
    <phoneticPr fontId="26"/>
  </si>
  <si>
    <t>上記以外の対象経費5</t>
    <rPh sb="0" eb="4">
      <t>ジョウキイガイ</t>
    </rPh>
    <rPh sb="5" eb="9">
      <t>タイショウケイヒ</t>
    </rPh>
    <phoneticPr fontId="26"/>
  </si>
  <si>
    <t>上記以外の対象経費6</t>
    <rPh sb="0" eb="4">
      <t>ジョウキイガイ</t>
    </rPh>
    <rPh sb="5" eb="9">
      <t>タイショウケイヒ</t>
    </rPh>
    <phoneticPr fontId="26"/>
  </si>
  <si>
    <t>上記以外の対象経費7</t>
    <rPh sb="0" eb="4">
      <t>ジョウキイガイ</t>
    </rPh>
    <rPh sb="5" eb="9">
      <t>タイショウケイヒ</t>
    </rPh>
    <phoneticPr fontId="26"/>
  </si>
  <si>
    <t>上記以外の対象経費8</t>
    <rPh sb="0" eb="4">
      <t>ジョウキイガイ</t>
    </rPh>
    <rPh sb="5" eb="9">
      <t>タイショウケイヒ</t>
    </rPh>
    <phoneticPr fontId="26"/>
  </si>
  <si>
    <t>上記以外の対象経費9</t>
    <rPh sb="0" eb="4">
      <t>ジョウキイガイ</t>
    </rPh>
    <rPh sb="5" eb="9">
      <t>タイショウケイヒ</t>
    </rPh>
    <phoneticPr fontId="26"/>
  </si>
  <si>
    <t>上記以外の対象経費10</t>
    <rPh sb="0" eb="4">
      <t>ジョウキイガイ</t>
    </rPh>
    <rPh sb="5" eb="9">
      <t>タイショウケイヒ</t>
    </rPh>
    <phoneticPr fontId="26"/>
  </si>
  <si>
    <t>上記以外の対象経費11</t>
    <rPh sb="0" eb="4">
      <t>ジョウキイガイ</t>
    </rPh>
    <rPh sb="5" eb="9">
      <t>タイショウケイヒ</t>
    </rPh>
    <phoneticPr fontId="26"/>
  </si>
  <si>
    <t>上記以外の対象経費12</t>
    <rPh sb="0" eb="4">
      <t>ジョウキイガイ</t>
    </rPh>
    <rPh sb="5" eb="9">
      <t>タイショウケイヒ</t>
    </rPh>
    <phoneticPr fontId="26"/>
  </si>
  <si>
    <t>上記以外の対象経費13</t>
    <rPh sb="0" eb="4">
      <t>ジョウキイガイ</t>
    </rPh>
    <rPh sb="5" eb="9">
      <t>タイショウケイヒ</t>
    </rPh>
    <phoneticPr fontId="26"/>
  </si>
  <si>
    <t>上記以外の対象経費14</t>
    <rPh sb="0" eb="4">
      <t>ジョウキイガイ</t>
    </rPh>
    <rPh sb="5" eb="9">
      <t>タイショウケイヒ</t>
    </rPh>
    <phoneticPr fontId="26"/>
  </si>
  <si>
    <t>上記以外の対象経費15</t>
    <rPh sb="0" eb="4">
      <t>ジョウキイガイ</t>
    </rPh>
    <rPh sb="5" eb="9">
      <t>タイショウケイヒ</t>
    </rPh>
    <phoneticPr fontId="26"/>
  </si>
  <si>
    <t>上記以外の対象経費16</t>
    <rPh sb="0" eb="4">
      <t>ジョウキイガイ</t>
    </rPh>
    <rPh sb="5" eb="9">
      <t>タイショウケイヒ</t>
    </rPh>
    <phoneticPr fontId="26"/>
  </si>
  <si>
    <t>上記以外の対象経費17</t>
    <rPh sb="0" eb="4">
      <t>ジョウキイガイ</t>
    </rPh>
    <rPh sb="5" eb="9">
      <t>タイショウケイヒ</t>
    </rPh>
    <phoneticPr fontId="26"/>
  </si>
  <si>
    <t>上記以外の対象経費18</t>
    <rPh sb="0" eb="4">
      <t>ジョウキイガイ</t>
    </rPh>
    <rPh sb="5" eb="9">
      <t>タイショウケイヒ</t>
    </rPh>
    <phoneticPr fontId="26"/>
  </si>
  <si>
    <t>上記以外の対象経費19</t>
    <rPh sb="0" eb="4">
      <t>ジョウキイガイ</t>
    </rPh>
    <rPh sb="5" eb="9">
      <t>タイショウケイヒ</t>
    </rPh>
    <phoneticPr fontId="26"/>
  </si>
  <si>
    <t>上記以外の対象経費20</t>
    <rPh sb="0" eb="4">
      <t>ジョウキイガイ</t>
    </rPh>
    <rPh sb="5" eb="9">
      <t>タイショウケイヒ</t>
    </rPh>
    <phoneticPr fontId="26"/>
  </si>
  <si>
    <t>上記以外の対象経費21</t>
    <rPh sb="0" eb="4">
      <t>ジョウキイガイ</t>
    </rPh>
    <rPh sb="5" eb="9">
      <t>タイショウケイヒ</t>
    </rPh>
    <phoneticPr fontId="26"/>
  </si>
  <si>
    <t>上記以外の対象経費22</t>
    <rPh sb="0" eb="4">
      <t>ジョウキイガイ</t>
    </rPh>
    <rPh sb="5" eb="9">
      <t>タイショウケイヒ</t>
    </rPh>
    <phoneticPr fontId="26"/>
  </si>
  <si>
    <t>上記以外の対象経費23</t>
    <rPh sb="0" eb="4">
      <t>ジョウキイガイ</t>
    </rPh>
    <rPh sb="5" eb="9">
      <t>タイショウケイヒ</t>
    </rPh>
    <phoneticPr fontId="26"/>
  </si>
  <si>
    <t>上記以外の対象経費24</t>
    <rPh sb="0" eb="4">
      <t>ジョウキイガイ</t>
    </rPh>
    <rPh sb="5" eb="9">
      <t>タイショウケイヒ</t>
    </rPh>
    <phoneticPr fontId="26"/>
  </si>
  <si>
    <t>上記以外の対象経費25</t>
    <rPh sb="0" eb="4">
      <t>ジョウキイガイ</t>
    </rPh>
    <rPh sb="5" eb="9">
      <t>タイショウケイヒ</t>
    </rPh>
    <phoneticPr fontId="26"/>
  </si>
  <si>
    <t>上記以外の対象経費26</t>
    <rPh sb="0" eb="4">
      <t>ジョウキイガイ</t>
    </rPh>
    <rPh sb="5" eb="9">
      <t>タイショウケイヒ</t>
    </rPh>
    <phoneticPr fontId="26"/>
  </si>
  <si>
    <t>上記以外の対象経費27</t>
    <rPh sb="0" eb="4">
      <t>ジョウキイガイ</t>
    </rPh>
    <rPh sb="5" eb="9">
      <t>タイショウケイヒ</t>
    </rPh>
    <phoneticPr fontId="26"/>
  </si>
  <si>
    <t>上記以外の対象経費28</t>
    <rPh sb="0" eb="4">
      <t>ジョウキイガイ</t>
    </rPh>
    <rPh sb="5" eb="9">
      <t>タイショウケイヒ</t>
    </rPh>
    <phoneticPr fontId="26"/>
  </si>
  <si>
    <t>上記以外の対象経費29</t>
    <rPh sb="0" eb="4">
      <t>ジョウキイガイ</t>
    </rPh>
    <rPh sb="5" eb="9">
      <t>タイショウケイヒ</t>
    </rPh>
    <phoneticPr fontId="26"/>
  </si>
  <si>
    <t>上記以外の対象経費30</t>
    <rPh sb="0" eb="4">
      <t>ジョウキイガイ</t>
    </rPh>
    <rPh sb="5" eb="9">
      <t>タイショウケイヒ</t>
    </rPh>
    <phoneticPr fontId="26"/>
  </si>
  <si>
    <t>上記以外の対象経費31</t>
    <rPh sb="0" eb="4">
      <t>ジョウキイガイ</t>
    </rPh>
    <rPh sb="5" eb="9">
      <t>タイショウケイヒ</t>
    </rPh>
    <phoneticPr fontId="26"/>
  </si>
  <si>
    <t>上記以外の対象経費32</t>
    <rPh sb="0" eb="4">
      <t>ジョウキイガイ</t>
    </rPh>
    <rPh sb="5" eb="9">
      <t>タイショウケイヒ</t>
    </rPh>
    <phoneticPr fontId="26"/>
  </si>
  <si>
    <t>上記以外の対象経費33</t>
    <rPh sb="0" eb="4">
      <t>ジョウキイガイ</t>
    </rPh>
    <rPh sb="5" eb="9">
      <t>タイショウケイヒ</t>
    </rPh>
    <phoneticPr fontId="26"/>
  </si>
  <si>
    <t>上記以外の対象経費34</t>
    <rPh sb="0" eb="4">
      <t>ジョウキイガイ</t>
    </rPh>
    <rPh sb="5" eb="9">
      <t>タイショウケイヒ</t>
    </rPh>
    <phoneticPr fontId="26"/>
  </si>
  <si>
    <t>上記以外の対象経費35</t>
    <rPh sb="0" eb="4">
      <t>ジョウキイガイ</t>
    </rPh>
    <rPh sb="5" eb="9">
      <t>タイショウケイヒ</t>
    </rPh>
    <phoneticPr fontId="26"/>
  </si>
  <si>
    <t>上記以外の対象経費36</t>
    <rPh sb="0" eb="4">
      <t>ジョウキイガイ</t>
    </rPh>
    <rPh sb="5" eb="9">
      <t>タイショウケイヒ</t>
    </rPh>
    <phoneticPr fontId="26"/>
  </si>
  <si>
    <t>上記以外の対象経費37</t>
    <rPh sb="0" eb="4">
      <t>ジョウキイガイ</t>
    </rPh>
    <rPh sb="5" eb="9">
      <t>タイショウケイヒ</t>
    </rPh>
    <phoneticPr fontId="26"/>
  </si>
  <si>
    <t>上記以外の対象経費38</t>
    <rPh sb="0" eb="4">
      <t>ジョウキイガイ</t>
    </rPh>
    <rPh sb="5" eb="9">
      <t>タイショウケイヒ</t>
    </rPh>
    <phoneticPr fontId="26"/>
  </si>
  <si>
    <t>上記以外の対象経費39</t>
    <rPh sb="0" eb="4">
      <t>ジョウキイガイ</t>
    </rPh>
    <rPh sb="5" eb="9">
      <t>タイショウケイヒ</t>
    </rPh>
    <phoneticPr fontId="26"/>
  </si>
  <si>
    <t>上記以外の対象経費40</t>
    <rPh sb="0" eb="4">
      <t>ジョウキイガイ</t>
    </rPh>
    <rPh sb="5" eb="9">
      <t>タイショウケイヒ</t>
    </rPh>
    <phoneticPr fontId="26"/>
  </si>
  <si>
    <t>上記以外の対象経費41</t>
    <rPh sb="0" eb="4">
      <t>ジョウキイガイ</t>
    </rPh>
    <rPh sb="5" eb="9">
      <t>タイショウケイヒ</t>
    </rPh>
    <phoneticPr fontId="26"/>
  </si>
  <si>
    <t>上記以外の対象経費42</t>
    <rPh sb="0" eb="4">
      <t>ジョウキイガイ</t>
    </rPh>
    <rPh sb="5" eb="9">
      <t>タイショウケイヒ</t>
    </rPh>
    <phoneticPr fontId="26"/>
  </si>
  <si>
    <t>上記以外の対象経費43</t>
    <rPh sb="0" eb="4">
      <t>ジョウキイガイ</t>
    </rPh>
    <rPh sb="5" eb="9">
      <t>タイショウケイヒ</t>
    </rPh>
    <phoneticPr fontId="26"/>
  </si>
  <si>
    <t>上記以外の対象経費44</t>
    <rPh sb="0" eb="4">
      <t>ジョウキイガイ</t>
    </rPh>
    <rPh sb="5" eb="9">
      <t>タイショウケイヒ</t>
    </rPh>
    <phoneticPr fontId="26"/>
  </si>
  <si>
    <t>上記以外の対象経費45</t>
    <rPh sb="0" eb="4">
      <t>ジョウキイガイ</t>
    </rPh>
    <rPh sb="5" eb="9">
      <t>タイショウケイヒ</t>
    </rPh>
    <phoneticPr fontId="26"/>
  </si>
  <si>
    <t>上記以外の対象経費46</t>
    <rPh sb="0" eb="4">
      <t>ジョウキイガイ</t>
    </rPh>
    <rPh sb="5" eb="9">
      <t>タイショウケイヒ</t>
    </rPh>
    <phoneticPr fontId="26"/>
  </si>
  <si>
    <t>上記以外の対象経費47</t>
    <rPh sb="0" eb="4">
      <t>ジョウキイガイ</t>
    </rPh>
    <rPh sb="5" eb="9">
      <t>タイショウケイヒ</t>
    </rPh>
    <phoneticPr fontId="26"/>
  </si>
  <si>
    <t>上記以外の対象経費48</t>
    <rPh sb="0" eb="4">
      <t>ジョウキイガイ</t>
    </rPh>
    <rPh sb="5" eb="9">
      <t>タイショウケイヒ</t>
    </rPh>
    <phoneticPr fontId="26"/>
  </si>
  <si>
    <t>上記以外の対象経費49</t>
    <rPh sb="0" eb="4">
      <t>ジョウキイガイ</t>
    </rPh>
    <rPh sb="5" eb="9">
      <t>タイショウケイヒ</t>
    </rPh>
    <phoneticPr fontId="26"/>
  </si>
  <si>
    <t>上記以外の対象経費50</t>
    <rPh sb="0" eb="4">
      <t>ジョウキイガイ</t>
    </rPh>
    <rPh sb="5" eb="9">
      <t>タイショウケイヒ</t>
    </rPh>
    <phoneticPr fontId="26"/>
  </si>
  <si>
    <t>【記載事項】
○事業を開始した年
○法人格がある場合、法人格を取得した年
○行政から事業を受託した実績がある場合は当該受託年度・委託自治体・事業名称</t>
    <phoneticPr fontId="26"/>
  </si>
  <si>
    <t>(その他の内容)</t>
    <phoneticPr fontId="26"/>
  </si>
  <si>
    <t>寄付金・協賛金収入</t>
    <rPh sb="0" eb="3">
      <t>キフキン</t>
    </rPh>
    <rPh sb="4" eb="7">
      <t>キョウサンキン</t>
    </rPh>
    <phoneticPr fontId="26"/>
  </si>
  <si>
    <t>寄付金・協賛金収入1</t>
    <phoneticPr fontId="26"/>
  </si>
  <si>
    <t>寄付金・協賛金収入2</t>
  </si>
  <si>
    <t>寄付金・協賛金収入3</t>
  </si>
  <si>
    <t>寄付金・協賛金収入4</t>
  </si>
  <si>
    <t>寄付金・協賛金収入5</t>
  </si>
  <si>
    <t>寄付金・協賛金収入6</t>
  </si>
  <si>
    <t>寄付金・協賛金収入7</t>
  </si>
  <si>
    <t>寄付金・協賛金収入8</t>
  </si>
  <si>
    <t>寄付金・協賛金収入9</t>
  </si>
  <si>
    <t>寄付金・協賛金収入10</t>
  </si>
  <si>
    <t>寄付金・協賛金収入11</t>
  </si>
  <si>
    <t>寄付金・協賛金収入12</t>
  </si>
  <si>
    <t>寄付金・協賛金収入13</t>
  </si>
  <si>
    <t>寄付金・協賛金収入14</t>
  </si>
  <si>
    <t>寄付金・協賛金収入15</t>
  </si>
  <si>
    <t>寄付金・協賛金収入16</t>
  </si>
  <si>
    <t>寄付金・協賛金収入17</t>
  </si>
  <si>
    <t>寄付金・協賛金収入18</t>
  </si>
  <si>
    <t>寄付金・協賛金収入19</t>
  </si>
  <si>
    <t>寄付金・協賛金収入20</t>
  </si>
  <si>
    <t>寄付金・協賛金収入21</t>
  </si>
  <si>
    <t>寄付金・協賛金収入22</t>
  </si>
  <si>
    <t>寄付金・協賛金収入23</t>
  </si>
  <si>
    <t>寄付金・協賛金収入24</t>
  </si>
  <si>
    <t>寄付金・協賛金収入25</t>
  </si>
  <si>
    <t>寄付金・協賛金収入26</t>
  </si>
  <si>
    <t>寄付金・協賛金収入27</t>
  </si>
  <si>
    <t>寄付金・協賛金収入28</t>
  </si>
  <si>
    <t>寄付金・協賛金収入29</t>
  </si>
  <si>
    <t>寄付金・協賛金収入30</t>
  </si>
  <si>
    <t>補助金・民間助成金収入</t>
    <rPh sb="0" eb="3">
      <t>ホジョキン</t>
    </rPh>
    <rPh sb="4" eb="6">
      <t>ミンカン</t>
    </rPh>
    <rPh sb="6" eb="8">
      <t>ジョセイ</t>
    </rPh>
    <rPh sb="8" eb="9">
      <t>キン</t>
    </rPh>
    <rPh sb="9" eb="11">
      <t>シュウニュウ</t>
    </rPh>
    <phoneticPr fontId="26"/>
  </si>
  <si>
    <t>補助金・民間助成金収入1</t>
    <rPh sb="0" eb="3">
      <t>ホジョキン</t>
    </rPh>
    <rPh sb="4" eb="6">
      <t>ミンカン</t>
    </rPh>
    <rPh sb="6" eb="8">
      <t>ジョセイ</t>
    </rPh>
    <rPh sb="8" eb="9">
      <t>キン</t>
    </rPh>
    <rPh sb="9" eb="11">
      <t>シュウニュウ</t>
    </rPh>
    <phoneticPr fontId="59"/>
  </si>
  <si>
    <t>補助金・民間助成金収入2</t>
    <rPh sb="0" eb="3">
      <t>ホジョキン</t>
    </rPh>
    <rPh sb="4" eb="6">
      <t>ミンカン</t>
    </rPh>
    <rPh sb="6" eb="8">
      <t>ジョセイ</t>
    </rPh>
    <rPh sb="8" eb="9">
      <t>キン</t>
    </rPh>
    <rPh sb="9" eb="11">
      <t>シュウニュウ</t>
    </rPh>
    <phoneticPr fontId="59"/>
  </si>
  <si>
    <t>補助金・民間助成金収入3</t>
    <rPh sb="0" eb="3">
      <t>ホジョキン</t>
    </rPh>
    <rPh sb="4" eb="6">
      <t>ミンカン</t>
    </rPh>
    <rPh sb="6" eb="8">
      <t>ジョセイ</t>
    </rPh>
    <rPh sb="8" eb="9">
      <t>キン</t>
    </rPh>
    <rPh sb="9" eb="11">
      <t>シュウニュウ</t>
    </rPh>
    <phoneticPr fontId="59"/>
  </si>
  <si>
    <t>補助金・民間助成金収入4</t>
    <rPh sb="0" eb="3">
      <t>ホジョキン</t>
    </rPh>
    <rPh sb="4" eb="6">
      <t>ミンカン</t>
    </rPh>
    <rPh sb="6" eb="8">
      <t>ジョセイ</t>
    </rPh>
    <rPh sb="8" eb="9">
      <t>キン</t>
    </rPh>
    <rPh sb="9" eb="11">
      <t>シュウニュウ</t>
    </rPh>
    <phoneticPr fontId="59"/>
  </si>
  <si>
    <t>補助金・民間助成金収入5</t>
    <rPh sb="0" eb="3">
      <t>ホジョキン</t>
    </rPh>
    <rPh sb="4" eb="6">
      <t>ミンカン</t>
    </rPh>
    <rPh sb="6" eb="8">
      <t>ジョセイ</t>
    </rPh>
    <rPh sb="8" eb="9">
      <t>キン</t>
    </rPh>
    <rPh sb="9" eb="11">
      <t>シュウニュウ</t>
    </rPh>
    <phoneticPr fontId="59"/>
  </si>
  <si>
    <t>補助金・民間助成金収入6</t>
    <rPh sb="0" eb="3">
      <t>ホジョキン</t>
    </rPh>
    <rPh sb="4" eb="6">
      <t>ミンカン</t>
    </rPh>
    <rPh sb="6" eb="8">
      <t>ジョセイ</t>
    </rPh>
    <rPh sb="8" eb="9">
      <t>キン</t>
    </rPh>
    <rPh sb="9" eb="11">
      <t>シュウニュウ</t>
    </rPh>
    <phoneticPr fontId="59"/>
  </si>
  <si>
    <t>補助金・民間助成金収入7</t>
    <rPh sb="0" eb="3">
      <t>ホジョキン</t>
    </rPh>
    <rPh sb="4" eb="6">
      <t>ミンカン</t>
    </rPh>
    <rPh sb="6" eb="8">
      <t>ジョセイ</t>
    </rPh>
    <rPh sb="8" eb="9">
      <t>キン</t>
    </rPh>
    <rPh sb="9" eb="11">
      <t>シュウニュウ</t>
    </rPh>
    <phoneticPr fontId="59"/>
  </si>
  <si>
    <t>補助金・民間助成金収入8</t>
    <rPh sb="0" eb="3">
      <t>ホジョキン</t>
    </rPh>
    <rPh sb="4" eb="6">
      <t>ミンカン</t>
    </rPh>
    <rPh sb="6" eb="8">
      <t>ジョセイ</t>
    </rPh>
    <rPh sb="8" eb="9">
      <t>キン</t>
    </rPh>
    <rPh sb="9" eb="11">
      <t>シュウニュウ</t>
    </rPh>
    <phoneticPr fontId="59"/>
  </si>
  <si>
    <t>補助金・民間助成金収入9</t>
    <rPh sb="0" eb="3">
      <t>ホジョキン</t>
    </rPh>
    <rPh sb="4" eb="6">
      <t>ミンカン</t>
    </rPh>
    <rPh sb="6" eb="8">
      <t>ジョセイ</t>
    </rPh>
    <rPh sb="8" eb="9">
      <t>キン</t>
    </rPh>
    <rPh sb="9" eb="11">
      <t>シュウニュウ</t>
    </rPh>
    <phoneticPr fontId="59"/>
  </si>
  <si>
    <t>内訳（具体的内容及び単価×数量を記入してください）</t>
    <rPh sb="0" eb="2">
      <t>ウチワケ</t>
    </rPh>
    <phoneticPr fontId="59"/>
  </si>
  <si>
    <t>平成28・29年度（第1回未来応援ネットワーク事業）</t>
    <rPh sb="0" eb="2">
      <t>ヘイセイ</t>
    </rPh>
    <rPh sb="7" eb="9">
      <t>ネンド</t>
    </rPh>
    <rPh sb="10" eb="11">
      <t>ダイ</t>
    </rPh>
    <rPh sb="12" eb="13">
      <t>カイ</t>
    </rPh>
    <rPh sb="13" eb="17">
      <t>ミライオウエン</t>
    </rPh>
    <rPh sb="23" eb="25">
      <t>ジギョウ</t>
    </rPh>
    <phoneticPr fontId="26"/>
  </si>
  <si>
    <t>※事業名に財源を紐付けて記入してください（例：○○事業（○○助成金）、△△事業（自己資金）など）。
【記載事項】
○実施回数・実施箇所数
○支援したこども・大人の人数又は（対象が不特定多数の場合）参加者数
○支援したこどものうち、受験を支援したこどもがいた場合、進学者数・進学状況（高校・専門学校・大学進学等）
○支援したこどものうち、就職を支援したこどもがいた場合、就職者数・就職状況
○食料支援の場合、配布した食料の量及び配布先の人数・施設数
○その他、上記以外の数値的な成果又は数値以外の成果
○地域広報誌やその他の報道で取り上げられたことがある場合、実績について具体的に記入</t>
  </si>
  <si>
    <t>こどもの未来応援国民運動ホームページ</t>
    <rPh sb="4" eb="6">
      <t>ミライ</t>
    </rPh>
    <rPh sb="6" eb="8">
      <t>オウエン</t>
    </rPh>
    <rPh sb="8" eb="10">
      <t>コクミン</t>
    </rPh>
    <rPh sb="10" eb="12">
      <t>ウンドウ</t>
    </rPh>
    <phoneticPr fontId="2"/>
  </si>
  <si>
    <t>こどもの未来応援国民運動 Ｆａｃｅｂｏｏｋ、Ｔｗｉｔｔｅｒ</t>
    <rPh sb="4" eb="6">
      <t>ミライ</t>
    </rPh>
    <rPh sb="6" eb="8">
      <t>オウエン</t>
    </rPh>
    <rPh sb="8" eb="10">
      <t>コクミン</t>
    </rPh>
    <rPh sb="10" eb="12">
      <t>ウンドウ</t>
    </rPh>
    <phoneticPr fontId="14"/>
  </si>
  <si>
    <t>こどもの未来応援国民運動ポスター、チラシ</t>
    <rPh sb="4" eb="6">
      <t>ミライ</t>
    </rPh>
    <rPh sb="6" eb="8">
      <t>オウエン</t>
    </rPh>
    <rPh sb="8" eb="10">
      <t>コクミン</t>
    </rPh>
    <rPh sb="10" eb="12">
      <t>ウンドウ</t>
    </rPh>
    <phoneticPr fontId="2"/>
  </si>
  <si>
    <t>令和5年度～
令和6年度</t>
    <rPh sb="0" eb="2">
      <t>レイワ</t>
    </rPh>
    <rPh sb="3" eb="5">
      <t>ネンド</t>
    </rPh>
    <rPh sb="7" eb="9">
      <t>レイワ</t>
    </rPh>
    <rPh sb="10" eb="12">
      <t>ネンド</t>
    </rPh>
    <phoneticPr fontId="26"/>
  </si>
  <si>
    <t>令和7年度～
令和9年度</t>
    <rPh sb="0" eb="2">
      <t>レイワ</t>
    </rPh>
    <rPh sb="3" eb="5">
      <t>ネンド</t>
    </rPh>
    <rPh sb="7" eb="9">
      <t>レイワ</t>
    </rPh>
    <rPh sb="10" eb="12">
      <t>ネンド</t>
    </rPh>
    <phoneticPr fontId="26"/>
  </si>
  <si>
    <t>2-6.
事業の必要性</t>
    <rPh sb="5" eb="7">
      <t>ジギョウ</t>
    </rPh>
    <rPh sb="8" eb="11">
      <t>ヒツヨウセイ</t>
    </rPh>
    <phoneticPr fontId="2"/>
  </si>
  <si>
    <t>食材費</t>
    <rPh sb="0" eb="2">
      <t>ショクザイ</t>
    </rPh>
    <rPh sb="2" eb="3">
      <t>ヒ</t>
    </rPh>
    <phoneticPr fontId="26"/>
  </si>
  <si>
    <t>※事業継続に関する構想について、該当するものを全て選択し具体的な内容を記入してください。</t>
    <rPh sb="1" eb="3">
      <t>ジギョウ</t>
    </rPh>
    <rPh sb="3" eb="5">
      <t>ケイゾク</t>
    </rPh>
    <rPh sb="6" eb="7">
      <t>カン</t>
    </rPh>
    <rPh sb="9" eb="11">
      <t>コウソウ</t>
    </rPh>
    <rPh sb="16" eb="18">
      <t>ガイトウ</t>
    </rPh>
    <rPh sb="23" eb="24">
      <t>スベ</t>
    </rPh>
    <rPh sb="25" eb="27">
      <t>センタク</t>
    </rPh>
    <rPh sb="28" eb="31">
      <t>グタイテキ</t>
    </rPh>
    <rPh sb="32" eb="34">
      <t>ナイヨウ</t>
    </rPh>
    <rPh sb="35" eb="37">
      <t>キニュウ</t>
    </rPh>
    <phoneticPr fontId="26"/>
  </si>
  <si>
    <t>取り組む項目</t>
    <rPh sb="0" eb="1">
      <t>ト</t>
    </rPh>
    <rPh sb="2" eb="3">
      <t>ク</t>
    </rPh>
    <rPh sb="4" eb="6">
      <t>コウモク</t>
    </rPh>
    <phoneticPr fontId="26"/>
  </si>
  <si>
    <t>参加費・協賛金の増加</t>
    <phoneticPr fontId="26"/>
  </si>
  <si>
    <t>寄付・会費の増加</t>
    <phoneticPr fontId="26"/>
  </si>
  <si>
    <t>団体が行う他のサービス収入の増加</t>
    <phoneticPr fontId="26"/>
  </si>
  <si>
    <t>他団体との連携強化・類似事業の普及</t>
    <phoneticPr fontId="26"/>
  </si>
  <si>
    <t>人材の確保・育成</t>
    <phoneticPr fontId="26"/>
  </si>
  <si>
    <t>制度化・モデル事業化・予算化</t>
    <phoneticPr fontId="26"/>
  </si>
  <si>
    <t>その他</t>
    <rPh sb="2" eb="3">
      <t>ホカ</t>
    </rPh>
    <phoneticPr fontId="26"/>
  </si>
  <si>
    <t>※事業を効果的に実施するための連携先（行政をはじめ、提携団体、ボランティア団体、地域コミュニティなど）及び連携内容を250文字以内で詳細に記入してください。</t>
    <rPh sb="1" eb="3">
      <t>ジギョウ</t>
    </rPh>
    <rPh sb="4" eb="7">
      <t>コウカテキ</t>
    </rPh>
    <rPh sb="8" eb="10">
      <t>ジッシ</t>
    </rPh>
    <rPh sb="15" eb="17">
      <t>レンケイ</t>
    </rPh>
    <rPh sb="17" eb="18">
      <t>サキ</t>
    </rPh>
    <rPh sb="26" eb="28">
      <t>テイケイ</t>
    </rPh>
    <rPh sb="28" eb="30">
      <t>ダンタイ</t>
    </rPh>
    <rPh sb="37" eb="39">
      <t>ダンタイ</t>
    </rPh>
    <rPh sb="40" eb="42">
      <t>チイキ</t>
    </rPh>
    <rPh sb="51" eb="52">
      <t>オヨ</t>
    </rPh>
    <rPh sb="53" eb="55">
      <t>レンケイ</t>
    </rPh>
    <rPh sb="55" eb="57">
      <t>ナイヨウ</t>
    </rPh>
    <rPh sb="61" eb="63">
      <t>モジ</t>
    </rPh>
    <rPh sb="63" eb="65">
      <t>イナイ</t>
    </rPh>
    <rPh sb="66" eb="68">
      <t>ショウサイ</t>
    </rPh>
    <rPh sb="69" eb="71">
      <t>キニュウ</t>
    </rPh>
    <phoneticPr fontId="26"/>
  </si>
  <si>
    <t>具体的な内容（各200文字以内）</t>
    <rPh sb="0" eb="3">
      <t>グタイテキ</t>
    </rPh>
    <rPh sb="4" eb="6">
      <t>ナイヨウ</t>
    </rPh>
    <rPh sb="7" eb="8">
      <t>カク</t>
    </rPh>
    <rPh sb="11" eb="13">
      <t>モジ</t>
    </rPh>
    <rPh sb="13" eb="15">
      <t>イナイ</t>
    </rPh>
    <phoneticPr fontId="26"/>
  </si>
  <si>
    <t>初めて</t>
    <rPh sb="0" eb="1">
      <t>ハジ</t>
    </rPh>
    <phoneticPr fontId="2"/>
  </si>
  <si>
    <t>２回目</t>
    <rPh sb="1" eb="3">
      <t>カイメ</t>
    </rPh>
    <phoneticPr fontId="14"/>
  </si>
  <si>
    <t>３回目</t>
    <rPh sb="1" eb="3">
      <t>カイメ</t>
    </rPh>
    <phoneticPr fontId="2"/>
  </si>
  <si>
    <t>４回目以上</t>
    <rPh sb="1" eb="5">
      <t>カイメイジョウ</t>
    </rPh>
    <phoneticPr fontId="2"/>
  </si>
  <si>
    <t>スタッフの活動しやすい環境づくり</t>
    <rPh sb="5" eb="7">
      <t>カツドウ</t>
    </rPh>
    <rPh sb="11" eb="13">
      <t>カンキョウ</t>
    </rPh>
    <phoneticPr fontId="2"/>
  </si>
  <si>
    <t>市民が参加しやすい組織づくり</t>
    <rPh sb="0" eb="2">
      <t>シミン</t>
    </rPh>
    <rPh sb="3" eb="5">
      <t>サンカ</t>
    </rPh>
    <rPh sb="9" eb="11">
      <t>ソシキ</t>
    </rPh>
    <phoneticPr fontId="14"/>
  </si>
  <si>
    <t>人材確保・育成</t>
    <rPh sb="0" eb="2">
      <t>ジンザイ</t>
    </rPh>
    <rPh sb="2" eb="4">
      <t>カクホ</t>
    </rPh>
    <rPh sb="5" eb="7">
      <t>イクセイ</t>
    </rPh>
    <phoneticPr fontId="2"/>
  </si>
  <si>
    <t>ビジョン・ミッションの明確化</t>
    <rPh sb="11" eb="14">
      <t>メイカクカ</t>
    </rPh>
    <phoneticPr fontId="2"/>
  </si>
  <si>
    <t>設問３</t>
    <rPh sb="0" eb="2">
      <t>セツモン</t>
    </rPh>
    <phoneticPr fontId="26"/>
  </si>
  <si>
    <t>回答３</t>
    <rPh sb="0" eb="2">
      <t>カイトウ</t>
    </rPh>
    <phoneticPr fontId="26"/>
  </si>
  <si>
    <t>回答２</t>
    <rPh sb="0" eb="2">
      <t>カイトウ</t>
    </rPh>
    <phoneticPr fontId="26"/>
  </si>
  <si>
    <t>設問２</t>
    <rPh sb="0" eb="2">
      <t>セツモン</t>
    </rPh>
    <phoneticPr fontId="26"/>
  </si>
  <si>
    <t>設問１</t>
    <rPh sb="0" eb="2">
      <t>セツモン</t>
    </rPh>
    <phoneticPr fontId="26"/>
  </si>
  <si>
    <t>回答１</t>
    <rPh sb="0" eb="2">
      <t>カイトウ</t>
    </rPh>
    <phoneticPr fontId="26"/>
  </si>
  <si>
    <t>回答４</t>
    <rPh sb="0" eb="2">
      <t>カイトウ</t>
    </rPh>
    <phoneticPr fontId="26"/>
  </si>
  <si>
    <t>設問４</t>
    <rPh sb="0" eb="2">
      <t>セツモン</t>
    </rPh>
    <phoneticPr fontId="26"/>
  </si>
  <si>
    <t>該当有無</t>
    <rPh sb="0" eb="2">
      <t>ガイトウ</t>
    </rPh>
    <rPh sb="2" eb="4">
      <t>ウム</t>
    </rPh>
    <phoneticPr fontId="26"/>
  </si>
  <si>
    <t>常勤（役員報酬あり）</t>
    <rPh sb="0" eb="2">
      <t>ジョウキン</t>
    </rPh>
    <rPh sb="3" eb="5">
      <t>ヤクイン</t>
    </rPh>
    <rPh sb="5" eb="7">
      <t>ホウシュウ</t>
    </rPh>
    <phoneticPr fontId="26"/>
  </si>
  <si>
    <t>常勤（役員報酬なし）</t>
    <rPh sb="0" eb="2">
      <t>ジョウキン</t>
    </rPh>
    <phoneticPr fontId="26"/>
  </si>
  <si>
    <t>非常勤（役員報酬あり）</t>
    <rPh sb="0" eb="3">
      <t>ヒジョウキン</t>
    </rPh>
    <phoneticPr fontId="26"/>
  </si>
  <si>
    <t>非常勤（役員報酬なし）</t>
    <rPh sb="0" eb="3">
      <t>ヒジョウキン</t>
    </rPh>
    <phoneticPr fontId="26"/>
  </si>
  <si>
    <t>常勤/非常勤の
区分及び役員報酬の有無</t>
    <rPh sb="0" eb="2">
      <t>ジョウキン</t>
    </rPh>
    <rPh sb="3" eb="6">
      <t>ヒジョウキン</t>
    </rPh>
    <rPh sb="8" eb="10">
      <t>クブン</t>
    </rPh>
    <rPh sb="10" eb="11">
      <t>オヨ</t>
    </rPh>
    <rPh sb="12" eb="14">
      <t>ヤクイン</t>
    </rPh>
    <rPh sb="14" eb="16">
      <t>ホウシュウ</t>
    </rPh>
    <rPh sb="17" eb="19">
      <t>ウム</t>
    </rPh>
    <phoneticPr fontId="2"/>
  </si>
  <si>
    <t>10代</t>
    <rPh sb="2" eb="3">
      <t>ダイ</t>
    </rPh>
    <phoneticPr fontId="26"/>
  </si>
  <si>
    <t>20代</t>
    <rPh sb="2" eb="3">
      <t>ダイ</t>
    </rPh>
    <phoneticPr fontId="26"/>
  </si>
  <si>
    <t>30代</t>
    <rPh sb="2" eb="3">
      <t>ダイ</t>
    </rPh>
    <phoneticPr fontId="26"/>
  </si>
  <si>
    <t>40代</t>
    <rPh sb="2" eb="3">
      <t>ダイ</t>
    </rPh>
    <phoneticPr fontId="26"/>
  </si>
  <si>
    <t>50代</t>
    <rPh sb="2" eb="3">
      <t>ダイ</t>
    </rPh>
    <phoneticPr fontId="26"/>
  </si>
  <si>
    <t>60代</t>
    <rPh sb="2" eb="3">
      <t>ダイ</t>
    </rPh>
    <phoneticPr fontId="26"/>
  </si>
  <si>
    <t>70代</t>
    <rPh sb="2" eb="3">
      <t>ダイ</t>
    </rPh>
    <phoneticPr fontId="26"/>
  </si>
  <si>
    <t>80代以上</t>
    <rPh sb="2" eb="3">
      <t>ダイ</t>
    </rPh>
    <rPh sb="3" eb="5">
      <t>イジョウ</t>
    </rPh>
    <phoneticPr fontId="26"/>
  </si>
  <si>
    <t>年齢
（年代）</t>
    <rPh sb="0" eb="2">
      <t>ネンレイ</t>
    </rPh>
    <rPh sb="4" eb="6">
      <t>ネンダイ</t>
    </rPh>
    <phoneticPr fontId="2"/>
  </si>
  <si>
    <t>食材費</t>
    <rPh sb="0" eb="2">
      <t>ショクザイ</t>
    </rPh>
    <rPh sb="2" eb="3">
      <t>ヒ</t>
    </rPh>
    <phoneticPr fontId="59"/>
  </si>
  <si>
    <t>団体活動以外の職業</t>
    <phoneticPr fontId="14"/>
  </si>
  <si>
    <t>他の助成等への応募
（該当するものに〇をしてください）</t>
    <rPh sb="0" eb="1">
      <t>ホカ</t>
    </rPh>
    <rPh sb="2" eb="4">
      <t>ジョセイ</t>
    </rPh>
    <rPh sb="4" eb="5">
      <t>ナド</t>
    </rPh>
    <rPh sb="7" eb="9">
      <t>オウボ</t>
    </rPh>
    <rPh sb="11" eb="13">
      <t>ガイトウ</t>
    </rPh>
    <phoneticPr fontId="59"/>
  </si>
  <si>
    <t>あり</t>
  </si>
  <si>
    <t>→</t>
  </si>
  <si>
    <t>結果待ち</t>
    <rPh sb="0" eb="2">
      <t>ケッカ</t>
    </rPh>
    <rPh sb="2" eb="3">
      <t>マ</t>
    </rPh>
    <phoneticPr fontId="59"/>
  </si>
  <si>
    <t>助成等の決定</t>
    <rPh sb="0" eb="2">
      <t>ジョセイ</t>
    </rPh>
    <rPh sb="2" eb="3">
      <t>トウ</t>
    </rPh>
    <rPh sb="4" eb="6">
      <t>ケッテイ</t>
    </rPh>
    <phoneticPr fontId="59"/>
  </si>
  <si>
    <t>不採択</t>
    <rPh sb="0" eb="1">
      <t>フ</t>
    </rPh>
    <rPh sb="1" eb="3">
      <t>サイタク</t>
    </rPh>
    <phoneticPr fontId="59"/>
  </si>
  <si>
    <t>なし</t>
  </si>
  <si>
    <t>応募を検討中</t>
    <rPh sb="0" eb="2">
      <t>オウボ</t>
    </rPh>
    <rPh sb="3" eb="6">
      <t>ケントウチュウ</t>
    </rPh>
    <phoneticPr fontId="59"/>
  </si>
  <si>
    <t>応募先機関
・団体名</t>
    <rPh sb="0" eb="2">
      <t>オウボ</t>
    </rPh>
    <rPh sb="2" eb="3">
      <t>サキ</t>
    </rPh>
    <rPh sb="3" eb="5">
      <t>キカン</t>
    </rPh>
    <rPh sb="7" eb="9">
      <t>ダンタイ</t>
    </rPh>
    <rPh sb="9" eb="10">
      <t>メイ</t>
    </rPh>
    <phoneticPr fontId="59"/>
  </si>
  <si>
    <t>今回の応募内容と同一事業ですか？</t>
    <rPh sb="0" eb="2">
      <t>コンカイ</t>
    </rPh>
    <rPh sb="3" eb="5">
      <t>オウボ</t>
    </rPh>
    <rPh sb="5" eb="7">
      <t>ナイヨウ</t>
    </rPh>
    <rPh sb="8" eb="10">
      <t>ドウイツ</t>
    </rPh>
    <rPh sb="10" eb="12">
      <t>ジギョウ</t>
    </rPh>
    <phoneticPr fontId="59"/>
  </si>
  <si>
    <t>はい</t>
  </si>
  <si>
    <t>いいえ</t>
  </si>
  <si>
    <t>応募事業名</t>
    <rPh sb="0" eb="2">
      <t>オウボ</t>
    </rPh>
    <rPh sb="2" eb="4">
      <t>ジギョウ</t>
    </rPh>
    <rPh sb="4" eb="5">
      <t>メイ</t>
    </rPh>
    <phoneticPr fontId="59"/>
  </si>
  <si>
    <t>応募金額（円単位）</t>
    <rPh sb="0" eb="2">
      <t>オウボ</t>
    </rPh>
    <rPh sb="2" eb="4">
      <t>キンガク</t>
    </rPh>
    <rPh sb="5" eb="6">
      <t>エン</t>
    </rPh>
    <rPh sb="6" eb="8">
      <t>タンイ</t>
    </rPh>
    <phoneticPr fontId="59"/>
  </si>
  <si>
    <t>採否決定時期</t>
    <rPh sb="0" eb="2">
      <t>サイヒ</t>
    </rPh>
    <rPh sb="2" eb="4">
      <t>ケッテイ</t>
    </rPh>
    <rPh sb="4" eb="6">
      <t>ジキ</t>
    </rPh>
    <phoneticPr fontId="59"/>
  </si>
  <si>
    <t>年</t>
    <rPh sb="0" eb="1">
      <t>ネン</t>
    </rPh>
    <phoneticPr fontId="59"/>
  </si>
  <si>
    <t>月</t>
    <rPh sb="0" eb="1">
      <t>ツキ</t>
    </rPh>
    <phoneticPr fontId="59"/>
  </si>
  <si>
    <t>～</t>
  </si>
  <si>
    <t>実施期間</t>
    <rPh sb="0" eb="2">
      <t>ジッシ</t>
    </rPh>
    <rPh sb="2" eb="4">
      <t>キカン</t>
    </rPh>
    <phoneticPr fontId="59"/>
  </si>
  <si>
    <t>応募事業名</t>
    <rPh sb="0" eb="2">
      <t>オウボ</t>
    </rPh>
    <rPh sb="2" eb="4">
      <t>ジギョウ</t>
    </rPh>
    <rPh sb="4" eb="5">
      <t>ナ</t>
    </rPh>
    <phoneticPr fontId="59"/>
  </si>
  <si>
    <t>応募金額（円単位）</t>
    <rPh sb="0" eb="2">
      <t>オウボ</t>
    </rPh>
    <rPh sb="2" eb="4">
      <t>キンガク</t>
    </rPh>
    <phoneticPr fontId="59"/>
  </si>
  <si>
    <t>今回応募する事業と同一の事業について、他の助成・補助・委託（以下、「他の助成等」）への応募状況を下記に記載してください。</t>
    <rPh sb="0" eb="2">
      <t>コンカイ</t>
    </rPh>
    <rPh sb="2" eb="4">
      <t>オウボ</t>
    </rPh>
    <rPh sb="6" eb="8">
      <t>ジギョウ</t>
    </rPh>
    <rPh sb="9" eb="11">
      <t>ドウイツ</t>
    </rPh>
    <rPh sb="12" eb="14">
      <t>ジギョウ</t>
    </rPh>
    <rPh sb="19" eb="20">
      <t>タ</t>
    </rPh>
    <rPh sb="21" eb="23">
      <t>ジョセイ</t>
    </rPh>
    <rPh sb="24" eb="26">
      <t>ホジョ</t>
    </rPh>
    <rPh sb="27" eb="29">
      <t>イタク</t>
    </rPh>
    <rPh sb="30" eb="32">
      <t>イカ</t>
    </rPh>
    <rPh sb="34" eb="35">
      <t>タ</t>
    </rPh>
    <rPh sb="36" eb="38">
      <t>ジョセイ</t>
    </rPh>
    <rPh sb="38" eb="39">
      <t>トウ</t>
    </rPh>
    <rPh sb="43" eb="45">
      <t>オウボ</t>
    </rPh>
    <rPh sb="45" eb="47">
      <t>ジョウキョウ</t>
    </rPh>
    <rPh sb="48" eb="50">
      <t>カキ</t>
    </rPh>
    <rPh sb="51" eb="53">
      <t>キサイ</t>
    </rPh>
    <phoneticPr fontId="59"/>
  </si>
  <si>
    <t xml:space="preserve">※事業に関する広報（情報発信）の狙いを記入し、方法を選択・記載してください。（複数選択・記載可）
</t>
    <rPh sb="1" eb="3">
      <t>ジギョウ</t>
    </rPh>
    <rPh sb="4" eb="5">
      <t>カン</t>
    </rPh>
    <rPh sb="7" eb="9">
      <t>コウホウ</t>
    </rPh>
    <rPh sb="10" eb="12">
      <t>ジョウホウ</t>
    </rPh>
    <rPh sb="12" eb="14">
      <t>ハッシン</t>
    </rPh>
    <rPh sb="16" eb="17">
      <t>ネラ</t>
    </rPh>
    <rPh sb="19" eb="21">
      <t>キニュウ</t>
    </rPh>
    <rPh sb="23" eb="25">
      <t>ホウホウ</t>
    </rPh>
    <rPh sb="26" eb="28">
      <t>センタク</t>
    </rPh>
    <rPh sb="29" eb="31">
      <t>キサイ</t>
    </rPh>
    <rPh sb="39" eb="41">
      <t>フクスウ</t>
    </rPh>
    <rPh sb="41" eb="43">
      <t>センタク</t>
    </rPh>
    <rPh sb="44" eb="46">
      <t>キサイ</t>
    </rPh>
    <rPh sb="46" eb="47">
      <t>カ</t>
    </rPh>
    <phoneticPr fontId="26"/>
  </si>
  <si>
    <t>支援対象者向け</t>
    <phoneticPr fontId="26"/>
  </si>
  <si>
    <t>協力者・団体（行政、活動団体、一般）向け</t>
    <rPh sb="0" eb="3">
      <t>キョウリョクシャ</t>
    </rPh>
    <rPh sb="4" eb="6">
      <t>ダンタイ</t>
    </rPh>
    <rPh sb="7" eb="9">
      <t>ギョウセイ</t>
    </rPh>
    <rPh sb="15" eb="17">
      <t>イッパン</t>
    </rPh>
    <rPh sb="18" eb="19">
      <t>ム</t>
    </rPh>
    <phoneticPr fontId="26"/>
  </si>
  <si>
    <t>広報の狙い</t>
    <rPh sb="0" eb="2">
      <t>コウホウ</t>
    </rPh>
    <rPh sb="3" eb="4">
      <t>ネラ</t>
    </rPh>
    <phoneticPr fontId="26"/>
  </si>
  <si>
    <t xml:space="preserve">         チラシなどの印刷物</t>
    <rPh sb="15" eb="18">
      <t>インサツブツ</t>
    </rPh>
    <phoneticPr fontId="26"/>
  </si>
  <si>
    <t>（年間の配布数を
右欄に記入）</t>
    <rPh sb="1" eb="3">
      <t>ネンカン</t>
    </rPh>
    <rPh sb="4" eb="6">
      <t>ハイフ</t>
    </rPh>
    <rPh sb="6" eb="7">
      <t>スウ</t>
    </rPh>
    <rPh sb="9" eb="11">
      <t>ウラン</t>
    </rPh>
    <rPh sb="12" eb="14">
      <t>キニュウ</t>
    </rPh>
    <phoneticPr fontId="26"/>
  </si>
  <si>
    <t>部</t>
    <rPh sb="0" eb="1">
      <t>ブ</t>
    </rPh>
    <phoneticPr fontId="26"/>
  </si>
  <si>
    <t xml:space="preserve">         団体ホームページ</t>
    <rPh sb="9" eb="11">
      <t>ダンタイ</t>
    </rPh>
    <phoneticPr fontId="26"/>
  </si>
  <si>
    <t>（URLを右欄に記入）</t>
    <rPh sb="5" eb="7">
      <t>ウラン</t>
    </rPh>
    <rPh sb="8" eb="10">
      <t>キニュウ</t>
    </rPh>
    <phoneticPr fontId="26"/>
  </si>
  <si>
    <t>（年間の更新頻度を
右欄に記入）</t>
    <rPh sb="4" eb="6">
      <t>コウシン</t>
    </rPh>
    <rPh sb="6" eb="8">
      <t>ヒンド</t>
    </rPh>
    <rPh sb="10" eb="12">
      <t>ウラン</t>
    </rPh>
    <rPh sb="13" eb="15">
      <t>キニュウ</t>
    </rPh>
    <phoneticPr fontId="26"/>
  </si>
  <si>
    <t>回</t>
    <rPh sb="0" eb="1">
      <t>カイ</t>
    </rPh>
    <phoneticPr fontId="26"/>
  </si>
  <si>
    <t xml:space="preserve">         メーリングリスト、LINE</t>
    <phoneticPr fontId="26"/>
  </si>
  <si>
    <t>（年間の配信頻度を
右欄に記入）</t>
    <rPh sb="4" eb="6">
      <t>ハイシン</t>
    </rPh>
    <rPh sb="6" eb="8">
      <t>ヒンド</t>
    </rPh>
    <rPh sb="10" eb="12">
      <t>ウラン</t>
    </rPh>
    <rPh sb="13" eb="15">
      <t>キニュウ</t>
    </rPh>
    <phoneticPr fontId="26"/>
  </si>
  <si>
    <t xml:space="preserve">         イベント、報告会</t>
    <phoneticPr fontId="26"/>
  </si>
  <si>
    <t>（年間の開催頻度を
右欄に記入）</t>
    <rPh sb="4" eb="6">
      <t>カイサイ</t>
    </rPh>
    <rPh sb="6" eb="8">
      <t>ヒンド</t>
    </rPh>
    <rPh sb="10" eb="12">
      <t>ウラン</t>
    </rPh>
    <rPh sb="13" eb="15">
      <t>キニュウ</t>
    </rPh>
    <phoneticPr fontId="26"/>
  </si>
  <si>
    <r>
      <t xml:space="preserve">その他
</t>
    </r>
    <r>
      <rPr>
        <sz val="9"/>
        <rFont val="ＭＳ Ｐゴシック"/>
        <family val="3"/>
        <charset val="128"/>
      </rPr>
      <t>(内容を右欄に記入)</t>
    </r>
    <rPh sb="2" eb="3">
      <t>タ</t>
    </rPh>
    <rPh sb="5" eb="7">
      <t>ナイヨウ</t>
    </rPh>
    <rPh sb="8" eb="10">
      <t>ミギラン</t>
    </rPh>
    <rPh sb="11" eb="13">
      <t>キニュウ</t>
    </rPh>
    <phoneticPr fontId="26"/>
  </si>
  <si>
    <t>令和６年度未来応援ネットワーク事業の募集内容（対象範囲や経費ルール、要望書の様式等）についてご要望等があれば教えてください。</t>
    <rPh sb="0" eb="2">
      <t>レイワ</t>
    </rPh>
    <rPh sb="3" eb="4">
      <t>ド</t>
    </rPh>
    <rPh sb="4" eb="8">
      <t>ミライオウエン</t>
    </rPh>
    <rPh sb="14" eb="16">
      <t>ジギョウ</t>
    </rPh>
    <rPh sb="17" eb="19">
      <t>ボシュウ</t>
    </rPh>
    <rPh sb="19" eb="21">
      <t>ナイヨウ</t>
    </rPh>
    <rPh sb="22" eb="24">
      <t>タイショウ</t>
    </rPh>
    <rPh sb="24" eb="26">
      <t>ハンイ</t>
    </rPh>
    <rPh sb="27" eb="29">
      <t>ケイヒ</t>
    </rPh>
    <rPh sb="33" eb="36">
      <t>ヨウボウショ</t>
    </rPh>
    <rPh sb="37" eb="39">
      <t>ヨウシキ</t>
    </rPh>
    <rPh sb="39" eb="40">
      <t>ナド</t>
    </rPh>
    <rPh sb="47" eb="49">
      <t>ヨウボウ</t>
    </rPh>
    <rPh sb="49" eb="50">
      <t>トウ</t>
    </rPh>
    <rPh sb="54" eb="55">
      <t>オシ</t>
    </rPh>
    <phoneticPr fontId="26"/>
  </si>
  <si>
    <t xml:space="preserve">          新たな取り組み</t>
    <rPh sb="10" eb="11">
      <t>アラ</t>
    </rPh>
    <rPh sb="13" eb="14">
      <t>ト</t>
    </rPh>
    <rPh sb="15" eb="16">
      <t>ク</t>
    </rPh>
    <phoneticPr fontId="2"/>
  </si>
  <si>
    <t xml:space="preserve">          取り組みの普及</t>
    <phoneticPr fontId="14"/>
  </si>
  <si>
    <t xml:space="preserve">          既存事業の拡充　　　　　　　　　　　</t>
    <rPh sb="15" eb="17">
      <t>カクジュウ</t>
    </rPh>
    <phoneticPr fontId="14"/>
  </si>
  <si>
    <t xml:space="preserve">         上記以外の取り組み</t>
    <phoneticPr fontId="14"/>
  </si>
  <si>
    <t>令和5年度</t>
    <rPh sb="0" eb="2">
      <t>レイワ</t>
    </rPh>
    <rPh sb="3" eb="5">
      <t>ネンド</t>
    </rPh>
    <phoneticPr fontId="26"/>
  </si>
  <si>
    <t>事　　業</t>
    <rPh sb="0" eb="1">
      <t>コト</t>
    </rPh>
    <rPh sb="3" eb="4">
      <t>ギョウ</t>
    </rPh>
    <phoneticPr fontId="26"/>
  </si>
  <si>
    <t>メイン</t>
    <phoneticPr fontId="26"/>
  </si>
  <si>
    <t>◎の数</t>
    <rPh sb="2" eb="3">
      <t>カズ</t>
    </rPh>
    <phoneticPr fontId="26"/>
  </si>
  <si>
    <t>ガバナンス（意思決定・規程による運営など）</t>
    <rPh sb="6" eb="8">
      <t>イシ</t>
    </rPh>
    <rPh sb="8" eb="10">
      <t>ケッテイ</t>
    </rPh>
    <rPh sb="11" eb="13">
      <t>キテイ</t>
    </rPh>
    <rPh sb="16" eb="18">
      <t>ウンエイ</t>
    </rPh>
    <phoneticPr fontId="2"/>
  </si>
  <si>
    <t>支援活動を行うための運営基盤の整備や強化に向けて課題と思われることを選んでください（３つまで）。</t>
    <rPh sb="0" eb="2">
      <t>シエン</t>
    </rPh>
    <rPh sb="2" eb="4">
      <t>カツドウ</t>
    </rPh>
    <rPh sb="5" eb="6">
      <t>オコナ</t>
    </rPh>
    <rPh sb="10" eb="12">
      <t>ウンエイ</t>
    </rPh>
    <rPh sb="12" eb="14">
      <t>キバン</t>
    </rPh>
    <rPh sb="15" eb="17">
      <t>セイビ</t>
    </rPh>
    <rPh sb="18" eb="20">
      <t>キョウカ</t>
    </rPh>
    <rPh sb="21" eb="22">
      <t>ム</t>
    </rPh>
    <rPh sb="24" eb="26">
      <t>カダイ</t>
    </rPh>
    <rPh sb="27" eb="28">
      <t>オモ</t>
    </rPh>
    <rPh sb="34" eb="35">
      <t>エラ</t>
    </rPh>
    <phoneticPr fontId="26"/>
  </si>
  <si>
    <t>資金調達（寄付・会費の募集など）</t>
    <rPh sb="0" eb="2">
      <t>シキン</t>
    </rPh>
    <rPh sb="2" eb="4">
      <t>チョウタツ</t>
    </rPh>
    <rPh sb="5" eb="7">
      <t>キフ</t>
    </rPh>
    <rPh sb="8" eb="10">
      <t>カイヒ</t>
    </rPh>
    <rPh sb="11" eb="13">
      <t>ボシュウ</t>
    </rPh>
    <phoneticPr fontId="14"/>
  </si>
  <si>
    <t>事務局体制（会計など）</t>
    <rPh sb="0" eb="3">
      <t>ジムキョク</t>
    </rPh>
    <rPh sb="3" eb="5">
      <t>タイセイ</t>
    </rPh>
    <rPh sb="6" eb="8">
      <t>カイケイ</t>
    </rPh>
    <phoneticPr fontId="26"/>
  </si>
  <si>
    <t>広報・情報発信</t>
    <rPh sb="0" eb="2">
      <t>コウホウ</t>
    </rPh>
    <rPh sb="3" eb="5">
      <t>ジョウホウ</t>
    </rPh>
    <rPh sb="5" eb="7">
      <t>ハッシン</t>
    </rPh>
    <phoneticPr fontId="26"/>
  </si>
  <si>
    <t>支援ニーズの把握</t>
    <rPh sb="0" eb="2">
      <t>シエン</t>
    </rPh>
    <rPh sb="6" eb="8">
      <t>ハアク</t>
    </rPh>
    <phoneticPr fontId="26"/>
  </si>
  <si>
    <t>連携団体・協働団体づくり</t>
    <rPh sb="0" eb="2">
      <t>レンケイ</t>
    </rPh>
    <rPh sb="2" eb="4">
      <t>ダンタイ</t>
    </rPh>
    <rPh sb="5" eb="7">
      <t>キョウドウ</t>
    </rPh>
    <rPh sb="7" eb="9">
      <t>ダンタイ</t>
    </rPh>
    <phoneticPr fontId="26"/>
  </si>
  <si>
    <t>(その他の内容)</t>
    <phoneticPr fontId="26"/>
  </si>
  <si>
    <t>　　　　　カ 新たな社会課題や支援ニーズに対応した事業</t>
    <rPh sb="7" eb="8">
      <t>アラタ</t>
    </rPh>
    <rPh sb="10" eb="12">
      <t>シャカイ</t>
    </rPh>
    <rPh sb="12" eb="14">
      <t>カダイ</t>
    </rPh>
    <rPh sb="15" eb="17">
      <t>シエン</t>
    </rPh>
    <rPh sb="21" eb="23">
      <t>タイオウ</t>
    </rPh>
    <rPh sb="25" eb="27">
      <t>ジギョウ</t>
    </rPh>
    <phoneticPr fontId="26"/>
  </si>
  <si>
    <t>特定非営利活動法人</t>
    <rPh sb="0" eb="2">
      <t>トクテイ</t>
    </rPh>
    <rPh sb="2" eb="5">
      <t>ヒエイリ</t>
    </rPh>
    <rPh sb="5" eb="7">
      <t>カツドウ</t>
    </rPh>
    <rPh sb="7" eb="9">
      <t>ホウジン</t>
    </rPh>
    <phoneticPr fontId="1"/>
  </si>
  <si>
    <t>認定特定非営利活動法人</t>
    <rPh sb="0" eb="2">
      <t>ニンテイ</t>
    </rPh>
    <rPh sb="2" eb="4">
      <t>トクテイ</t>
    </rPh>
    <rPh sb="4" eb="7">
      <t>ヒエイリ</t>
    </rPh>
    <rPh sb="7" eb="9">
      <t>カツドウ</t>
    </rPh>
    <rPh sb="9" eb="11">
      <t>ホウジン</t>
    </rPh>
    <phoneticPr fontId="1"/>
  </si>
  <si>
    <t>社会福祉法人</t>
    <rPh sb="0" eb="2">
      <t>シャカイ</t>
    </rPh>
    <rPh sb="2" eb="4">
      <t>フクシ</t>
    </rPh>
    <rPh sb="4" eb="6">
      <t>ホウジン</t>
    </rPh>
    <phoneticPr fontId="1"/>
  </si>
  <si>
    <t>医療法人</t>
    <rPh sb="0" eb="2">
      <t>イリョウ</t>
    </rPh>
    <rPh sb="2" eb="4">
      <t>ホウジン</t>
    </rPh>
    <phoneticPr fontId="1"/>
  </si>
  <si>
    <t>一般社団法人</t>
    <rPh sb="0" eb="2">
      <t>イッパン</t>
    </rPh>
    <rPh sb="2" eb="4">
      <t>シャダン</t>
    </rPh>
    <rPh sb="4" eb="6">
      <t>ホウジン</t>
    </rPh>
    <phoneticPr fontId="1"/>
  </si>
  <si>
    <t>一般財団法人</t>
    <rPh sb="0" eb="2">
      <t>イッパン</t>
    </rPh>
    <rPh sb="2" eb="4">
      <t>ザイダン</t>
    </rPh>
    <rPh sb="4" eb="6">
      <t>ホウジン</t>
    </rPh>
    <phoneticPr fontId="1"/>
  </si>
  <si>
    <t>公益社団法人</t>
    <rPh sb="0" eb="2">
      <t>コウエキ</t>
    </rPh>
    <rPh sb="2" eb="4">
      <t>シャダン</t>
    </rPh>
    <rPh sb="4" eb="6">
      <t>ホウジン</t>
    </rPh>
    <phoneticPr fontId="1"/>
  </si>
  <si>
    <t>公益財団法人</t>
    <rPh sb="0" eb="2">
      <t>コウエキ</t>
    </rPh>
    <rPh sb="2" eb="4">
      <t>ザイダン</t>
    </rPh>
    <rPh sb="4" eb="6">
      <t>ホウジン</t>
    </rPh>
    <phoneticPr fontId="1"/>
  </si>
  <si>
    <t>NPO法人</t>
    <rPh sb="3" eb="5">
      <t>ホウジン</t>
    </rPh>
    <phoneticPr fontId="26"/>
  </si>
  <si>
    <t>労働者協同組合</t>
    <rPh sb="0" eb="3">
      <t>ロウドウシャ</t>
    </rPh>
    <rPh sb="3" eb="7">
      <t>キョウドウクミアイ</t>
    </rPh>
    <phoneticPr fontId="26"/>
  </si>
  <si>
    <t>その他（右欄に法人格をご入力ください）</t>
    <rPh sb="2" eb="3">
      <t>ホカ</t>
    </rPh>
    <rPh sb="4" eb="5">
      <t>ミギ</t>
    </rPh>
    <rPh sb="5" eb="6">
      <t>ラン</t>
    </rPh>
    <rPh sb="7" eb="8">
      <t>ホウ</t>
    </rPh>
    <rPh sb="8" eb="10">
      <t>ジンカク</t>
    </rPh>
    <rPh sb="12" eb="14">
      <t>ニュウリョク</t>
    </rPh>
    <phoneticPr fontId="1"/>
  </si>
  <si>
    <t xml:space="preserve">※採択された団体については、緊急時の連絡先として団体役員の連絡先一覧を提出していただきます。 </t>
    <rPh sb="1" eb="3">
      <t>サイタク</t>
    </rPh>
    <phoneticPr fontId="26"/>
  </si>
  <si>
    <t>合計</t>
    <rPh sb="0" eb="2">
      <t>ゴウケイ</t>
    </rPh>
    <phoneticPr fontId="26"/>
  </si>
  <si>
    <t>1.　応　募　者</t>
    <rPh sb="3" eb="4">
      <t>オウ</t>
    </rPh>
    <rPh sb="5" eb="6">
      <t>ボ</t>
    </rPh>
    <rPh sb="7" eb="8">
      <t>シャ</t>
    </rPh>
    <phoneticPr fontId="2"/>
  </si>
  <si>
    <t>②前事業年度収入</t>
    <rPh sb="1" eb="2">
      <t>マエ</t>
    </rPh>
    <rPh sb="2" eb="4">
      <t>ジギョウ</t>
    </rPh>
    <rPh sb="4" eb="6">
      <t>ネンド</t>
    </rPh>
    <rPh sb="7" eb="8">
      <t>ニュウ</t>
    </rPh>
    <phoneticPr fontId="2"/>
  </si>
  <si>
    <t>　（西暦）</t>
    <rPh sb="2" eb="4">
      <t>セイレキ</t>
    </rPh>
    <rPh sb="4" eb="5">
      <t>セイレキ</t>
    </rPh>
    <phoneticPr fontId="14"/>
  </si>
  <si>
    <t>※２－２の事業概要に記載した事業を実施しなければならないと感じた理由（事業の必要性）について、把握しているこどもたちの貧困等の状況を踏まえて600文字以内で記入してください。</t>
    <rPh sb="7" eb="9">
      <t>ガイヨウ</t>
    </rPh>
    <rPh sb="14" eb="16">
      <t>ジギョウ</t>
    </rPh>
    <rPh sb="17" eb="19">
      <t>ジッシ</t>
    </rPh>
    <phoneticPr fontId="26"/>
  </si>
  <si>
    <t>（注意）過去５年以内にこの応募の関係者が暴力団等反社会的勢力に該当し、又は反社会的勢力と関係を有する場合には、支援をお断りしております。</t>
    <rPh sb="13" eb="15">
      <t>オウボ</t>
    </rPh>
    <rPh sb="55" eb="57">
      <t>シエン</t>
    </rPh>
    <phoneticPr fontId="2"/>
  </si>
  <si>
    <t>　　この度は、こどもの未来応援基金　令和６年度未来応援ネットワーク事業にご応募いただき、ありがとうございました。</t>
    <rPh sb="4" eb="5">
      <t>タビ</t>
    </rPh>
    <rPh sb="11" eb="17">
      <t>ミライオウエンキキン</t>
    </rPh>
    <rPh sb="18" eb="20">
      <t>レイワ</t>
    </rPh>
    <rPh sb="21" eb="23">
      <t>ネンド</t>
    </rPh>
    <rPh sb="23" eb="25">
      <t>ミライ</t>
    </rPh>
    <rPh sb="25" eb="27">
      <t>オウエン</t>
    </rPh>
    <rPh sb="33" eb="35">
      <t>ジギョウ</t>
    </rPh>
    <rPh sb="37" eb="39">
      <t>オウボ</t>
    </rPh>
    <phoneticPr fontId="26"/>
  </si>
  <si>
    <t>　　ご応募いただいた皆様の回答を踏まえ、今後の支援事業の見直しに活かしていきたいと考えておりますので、次のアンケートへのご協力を</t>
    <rPh sb="3" eb="5">
      <t>オウボ</t>
    </rPh>
    <rPh sb="10" eb="11">
      <t>ミナ</t>
    </rPh>
    <rPh sb="11" eb="12">
      <t>サマ</t>
    </rPh>
    <rPh sb="13" eb="15">
      <t>カイトウ</t>
    </rPh>
    <rPh sb="16" eb="17">
      <t>フ</t>
    </rPh>
    <rPh sb="20" eb="22">
      <t>コンゴ</t>
    </rPh>
    <rPh sb="23" eb="25">
      <t>シエン</t>
    </rPh>
    <rPh sb="25" eb="27">
      <t>ジギョウ</t>
    </rPh>
    <rPh sb="28" eb="30">
      <t>ミナオ</t>
    </rPh>
    <rPh sb="32" eb="33">
      <t>イ</t>
    </rPh>
    <rPh sb="41" eb="42">
      <t>カンガ</t>
    </rPh>
    <rPh sb="51" eb="52">
      <t>ツギ</t>
    </rPh>
    <rPh sb="61" eb="63">
      <t>キョウリョク</t>
    </rPh>
    <phoneticPr fontId="26"/>
  </si>
  <si>
    <t>令和６年度
事業A要望書</t>
    <rPh sb="0" eb="2">
      <t>レイワ</t>
    </rPh>
    <rPh sb="3" eb="5">
      <t>ネンド</t>
    </rPh>
    <rPh sb="6" eb="8">
      <t>ジギョウ</t>
    </rPh>
    <rPh sb="9" eb="12">
      <t>ヨウボウショ</t>
    </rPh>
    <phoneticPr fontId="26"/>
  </si>
  <si>
    <r>
      <t xml:space="preserve">応募事業にかかる障害者総合支援法、介護保険法、児童福祉法の指定の有無
</t>
    </r>
    <r>
      <rPr>
        <b/>
        <u/>
        <sz val="10"/>
        <rFont val="ＭＳ Ｐゴシック"/>
        <family val="3"/>
        <charset val="128"/>
      </rPr>
      <t>※有の場合、支援対象外となる可能性があります。</t>
    </r>
    <rPh sb="0" eb="2">
      <t>オウボ</t>
    </rPh>
    <rPh sb="2" eb="4">
      <t>ジギョウ</t>
    </rPh>
    <rPh sb="7" eb="10">
      <t>ショウガイシャ</t>
    </rPh>
    <rPh sb="10" eb="12">
      <t>ソウゴウ</t>
    </rPh>
    <rPh sb="12" eb="14">
      <t>シエン</t>
    </rPh>
    <rPh sb="14" eb="15">
      <t>ホウ</t>
    </rPh>
    <rPh sb="22" eb="24">
      <t>ジドウ</t>
    </rPh>
    <rPh sb="24" eb="26">
      <t>フクシ</t>
    </rPh>
    <rPh sb="26" eb="27">
      <t>ホウ</t>
    </rPh>
    <rPh sb="28" eb="30">
      <t>シテイ</t>
    </rPh>
    <rPh sb="31" eb="33">
      <t>ウム</t>
    </rPh>
    <rPh sb="35" eb="36">
      <t>ア</t>
    </rPh>
    <rPh sb="37" eb="39">
      <t>バアイ</t>
    </rPh>
    <rPh sb="40" eb="42">
      <t>シエン</t>
    </rPh>
    <rPh sb="42" eb="44">
      <t>タイショウ</t>
    </rPh>
    <rPh sb="44" eb="45">
      <t>ガイ</t>
    </rPh>
    <rPh sb="48" eb="51">
      <t>カノウセイ</t>
    </rPh>
    <phoneticPr fontId="2"/>
  </si>
  <si>
    <t xml:space="preserve">          その他(内容を右欄に記入)</t>
    <rPh sb="12" eb="13">
      <t>タ</t>
    </rPh>
    <rPh sb="14" eb="16">
      <t>ナイヨウ</t>
    </rPh>
    <rPh sb="17" eb="19">
      <t>ウラン</t>
    </rPh>
    <rPh sb="20" eb="22">
      <t>キニュウ</t>
    </rPh>
    <phoneticPr fontId="26"/>
  </si>
  <si>
    <t>　　　　　キ その他、貧困の連鎖・こどもの貧困の背景に
　　　　　　  存在する様々な社会的要因の解消に資する事業</t>
    <rPh sb="21" eb="23">
      <t>ヒンコン</t>
    </rPh>
    <rPh sb="24" eb="26">
      <t>ハイケイ</t>
    </rPh>
    <rPh sb="36" eb="37">
      <t>ソン</t>
    </rPh>
    <rPh sb="37" eb="38">
      <t>ザイ</t>
    </rPh>
    <rPh sb="40" eb="42">
      <t>サマザマ</t>
    </rPh>
    <rPh sb="43" eb="46">
      <t>シャカイテキ</t>
    </rPh>
    <rPh sb="46" eb="48">
      <t>ヨウイン</t>
    </rPh>
    <rPh sb="49" eb="51">
      <t>カイショウ</t>
    </rPh>
    <rPh sb="52" eb="53">
      <t>シ</t>
    </rPh>
    <phoneticPr fontId="26"/>
  </si>
  <si>
    <t>　　　　　オ 児童養護施設等の退所者等や里親・
　　　　　　  特別養子縁組に関する支援事業</t>
    <phoneticPr fontId="26"/>
  </si>
  <si>
    <t xml:space="preserve">※事業で制作する予定の事業成果物（報告書等）の仕様及び配布先を250文字以内で記入してください。
</t>
    <rPh sb="1" eb="3">
      <t>ジギョウ</t>
    </rPh>
    <rPh sb="4" eb="6">
      <t>セイサク</t>
    </rPh>
    <rPh sb="8" eb="10">
      <t>ヨテイ</t>
    </rPh>
    <rPh sb="11" eb="13">
      <t>ジギョウ</t>
    </rPh>
    <rPh sb="13" eb="16">
      <t>セイカブツ</t>
    </rPh>
    <rPh sb="17" eb="20">
      <t>ホウコクショ</t>
    </rPh>
    <rPh sb="20" eb="21">
      <t>トウ</t>
    </rPh>
    <rPh sb="23" eb="25">
      <t>シヨウ</t>
    </rPh>
    <rPh sb="25" eb="26">
      <t>オヨ</t>
    </rPh>
    <rPh sb="27" eb="29">
      <t>ハイフ</t>
    </rPh>
    <rPh sb="29" eb="30">
      <t>サキ</t>
    </rPh>
    <rPh sb="34" eb="38">
      <t>モジイナイ</t>
    </rPh>
    <rPh sb="39" eb="41">
      <t>キニュウ</t>
    </rPh>
    <phoneticPr fontId="2"/>
  </si>
  <si>
    <t>団体名</t>
    <rPh sb="0" eb="2">
      <t>ダンタイ</t>
    </rPh>
    <rPh sb="2" eb="3">
      <t>メイ</t>
    </rPh>
    <phoneticPr fontId="26"/>
  </si>
  <si>
    <r>
      <t xml:space="preserve">※記載例を事前に必ずご確認ください。
   </t>
    </r>
    <r>
      <rPr>
        <b/>
        <u/>
        <sz val="14"/>
        <color rgb="FFFF0000"/>
        <rFont val="ＭＳ Ｐゴシック"/>
        <family val="3"/>
        <charset val="128"/>
      </rPr>
      <t>記載例と著しく異なる場合は、支援対象外となる可能性があります。</t>
    </r>
    <r>
      <rPr>
        <b/>
        <sz val="14"/>
        <color rgb="FFFF0000"/>
        <rFont val="ＭＳ Ｐゴシック"/>
        <family val="3"/>
        <charset val="128"/>
      </rPr>
      <t xml:space="preserve">
※改行は「Ａｌｔ＋Ｅｎｔｅｒ」で行ってください。
※指定がある場合を除き、全ての項目について記載してください。</t>
    </r>
    <rPh sb="1" eb="3">
      <t>キサイ</t>
    </rPh>
    <rPh sb="3" eb="4">
      <t>レイ</t>
    </rPh>
    <rPh sb="5" eb="7">
      <t>ジゼン</t>
    </rPh>
    <rPh sb="8" eb="9">
      <t>カナラ</t>
    </rPh>
    <rPh sb="11" eb="13">
      <t>カクニン</t>
    </rPh>
    <rPh sb="22" eb="25">
      <t>キサイレイ</t>
    </rPh>
    <rPh sb="26" eb="27">
      <t>イチジル</t>
    </rPh>
    <rPh sb="29" eb="30">
      <t>コト</t>
    </rPh>
    <rPh sb="32" eb="34">
      <t>バアイ</t>
    </rPh>
    <rPh sb="36" eb="38">
      <t>シエン</t>
    </rPh>
    <rPh sb="38" eb="40">
      <t>タイショウ</t>
    </rPh>
    <rPh sb="40" eb="41">
      <t>ガイ</t>
    </rPh>
    <rPh sb="44" eb="47">
      <t>カノウセイ</t>
    </rPh>
    <rPh sb="55" eb="57">
      <t>カイギョウ</t>
    </rPh>
    <rPh sb="70" eb="71">
      <t>オコナ</t>
    </rPh>
    <phoneticPr fontId="26"/>
  </si>
  <si>
    <t>【他の助成・補助・委託への応募状況】</t>
    <phoneticPr fontId="26"/>
  </si>
  <si>
    <t>（別紙１）</t>
    <rPh sb="1" eb="3">
      <t>ベッシ</t>
    </rPh>
    <phoneticPr fontId="26"/>
  </si>
  <si>
    <t>（別紙２）</t>
    <rPh sb="1" eb="3">
      <t>ベッシ</t>
    </rPh>
    <phoneticPr fontId="26"/>
  </si>
  <si>
    <t>【役員名簿（別紙）】</t>
    <rPh sb="1" eb="3">
      <t>ヤクイン</t>
    </rPh>
    <rPh sb="3" eb="5">
      <t>メイボ</t>
    </rPh>
    <rPh sb="6" eb="8">
      <t>ベッシ</t>
    </rPh>
    <phoneticPr fontId="26"/>
  </si>
  <si>
    <r>
      <t>こ ど も の 未 来 応 援 国 民 運 動 推</t>
    </r>
    <r>
      <rPr>
        <sz val="18"/>
        <rFont val="ＭＳ Ｐゴシック"/>
        <family val="3"/>
        <charset val="128"/>
      </rPr>
      <t xml:space="preserve"> </t>
    </r>
    <r>
      <rPr>
        <b/>
        <sz val="18"/>
        <rFont val="ＭＳ Ｐゴシック"/>
        <family val="3"/>
        <charset val="128"/>
      </rPr>
      <t xml:space="preserve">進 事 務 局　御中 </t>
    </r>
    <rPh sb="24" eb="25">
      <t>スイ</t>
    </rPh>
    <rPh sb="26" eb="27">
      <t>ススム</t>
    </rPh>
    <rPh sb="28" eb="29">
      <t>コト</t>
    </rPh>
    <phoneticPr fontId="2"/>
  </si>
  <si>
    <t>②ﾌﾘｶﾞﾅ（半角）</t>
    <rPh sb="7" eb="9">
      <t>ハンカク</t>
    </rPh>
    <phoneticPr fontId="2"/>
  </si>
  <si>
    <t>③団体名称(法人格除く)</t>
    <rPh sb="1" eb="3">
      <t>ダンタイ</t>
    </rPh>
    <rPh sb="3" eb="5">
      <t>メイショウ</t>
    </rPh>
    <rPh sb="6" eb="7">
      <t>ホウ</t>
    </rPh>
    <rPh sb="7" eb="9">
      <t>ジンカク</t>
    </rPh>
    <rPh sb="9" eb="10">
      <t>ノゾ</t>
    </rPh>
    <phoneticPr fontId="2"/>
  </si>
  <si>
    <t>①郵便番号（ハイフンあり、半角）</t>
    <rPh sb="1" eb="5">
      <t>ユウビンバンゴウ</t>
    </rPh>
    <rPh sb="13" eb="15">
      <t>ハンカク</t>
    </rPh>
    <phoneticPr fontId="2"/>
  </si>
  <si>
    <t>③ﾌﾘｶﾞﾅ（半角）</t>
    <phoneticPr fontId="2"/>
  </si>
  <si>
    <t>④市区町村丁目番地(全角)</t>
    <rPh sb="1" eb="3">
      <t>シク</t>
    </rPh>
    <rPh sb="3" eb="5">
      <t>チョウソン</t>
    </rPh>
    <rPh sb="5" eb="7">
      <t>チョウメ</t>
    </rPh>
    <rPh sb="7" eb="9">
      <t>バンチ</t>
    </rPh>
    <rPh sb="10" eb="12">
      <t>ゼンカク</t>
    </rPh>
    <phoneticPr fontId="2"/>
  </si>
  <si>
    <t>⑤ﾌﾘｶﾞﾅ（半角）</t>
    <rPh sb="7" eb="9">
      <t>ハンカク</t>
    </rPh>
    <phoneticPr fontId="2"/>
  </si>
  <si>
    <r>
      <rPr>
        <b/>
        <sz val="11"/>
        <rFont val="ＭＳ Ｐゴシック"/>
        <family val="3"/>
        <charset val="128"/>
      </rPr>
      <t>⑥</t>
    </r>
    <r>
      <rPr>
        <b/>
        <sz val="10"/>
        <rFont val="ＭＳ Ｐゴシック"/>
        <family val="3"/>
        <charset val="128"/>
      </rPr>
      <t>建物（</t>
    </r>
    <r>
      <rPr>
        <b/>
        <sz val="8"/>
        <rFont val="ＭＳ Ｐゴシック"/>
        <family val="3"/>
        <charset val="128"/>
      </rPr>
      <t>マンション</t>
    </r>
    <r>
      <rPr>
        <b/>
        <sz val="10"/>
        <rFont val="ＭＳ Ｐゴシック"/>
        <family val="3"/>
        <charset val="128"/>
      </rPr>
      <t>）、部屋番号（全角）</t>
    </r>
    <rPh sb="16" eb="18">
      <t>ゼンカク</t>
    </rPh>
    <phoneticPr fontId="2"/>
  </si>
  <si>
    <t>⑦電話番号（ハイフンあり、半角）</t>
    <rPh sb="1" eb="3">
      <t>デンワ</t>
    </rPh>
    <rPh sb="3" eb="5">
      <t>バンゴウ</t>
    </rPh>
    <rPh sb="13" eb="15">
      <t>ハンカク</t>
    </rPh>
    <phoneticPr fontId="2"/>
  </si>
  <si>
    <t>⑧FAX番号（ハイフンあり、半角）</t>
    <rPh sb="4" eb="6">
      <t>バンゴウ</t>
    </rPh>
    <rPh sb="14" eb="16">
      <t>ハンカク</t>
    </rPh>
    <phoneticPr fontId="2"/>
  </si>
  <si>
    <t>⑨ホームページURL（半角）</t>
    <rPh sb="11" eb="13">
      <t>ハンカク</t>
    </rPh>
    <phoneticPr fontId="2"/>
  </si>
  <si>
    <t>⑩E-Mail（半角）
　※PCアドレス推奨</t>
    <rPh sb="8" eb="10">
      <t>ハンカク</t>
    </rPh>
    <rPh sb="20" eb="22">
      <t>スイショウ</t>
    </rPh>
    <phoneticPr fontId="2"/>
  </si>
  <si>
    <t>④生年月日（西暦）</t>
    <rPh sb="1" eb="3">
      <t>セイネン</t>
    </rPh>
    <rPh sb="3" eb="5">
      <t>ガッピ</t>
    </rPh>
    <rPh sb="6" eb="8">
      <t>セイレキ</t>
    </rPh>
    <rPh sb="7" eb="8">
      <t>コヨミ</t>
    </rPh>
    <phoneticPr fontId="2"/>
  </si>
  <si>
    <t>⑤代表者住所（代表者自宅、全角）</t>
    <rPh sb="1" eb="4">
      <t>ダイヒョウシャ</t>
    </rPh>
    <rPh sb="4" eb="6">
      <t>ジュウショ</t>
    </rPh>
    <rPh sb="7" eb="10">
      <t>ダイヒョウシャ</t>
    </rPh>
    <rPh sb="10" eb="12">
      <t>ジタク</t>
    </rPh>
    <rPh sb="13" eb="15">
      <t>ゼンカク</t>
    </rPh>
    <phoneticPr fontId="2"/>
  </si>
  <si>
    <t>⑥代表者電話番号
（ハイフンあり、半角）</t>
    <rPh sb="1" eb="4">
      <t>ダイヒョウシャ</t>
    </rPh>
    <rPh sb="4" eb="6">
      <t>デンワ</t>
    </rPh>
    <rPh sb="6" eb="8">
      <t>バンゴウ</t>
    </rPh>
    <rPh sb="17" eb="19">
      <t>ハンカク</t>
    </rPh>
    <phoneticPr fontId="2"/>
  </si>
  <si>
    <t>①ﾌﾘｶﾞﾅ（半角）</t>
    <phoneticPr fontId="2"/>
  </si>
  <si>
    <t>③電話番号（ハイフンあり、半角）</t>
    <rPh sb="1" eb="3">
      <t>デンワ</t>
    </rPh>
    <rPh sb="3" eb="5">
      <t>バンゴウ</t>
    </rPh>
    <phoneticPr fontId="2"/>
  </si>
  <si>
    <t>①設立年月日（西暦）</t>
    <rPh sb="1" eb="3">
      <t>セツリツ</t>
    </rPh>
    <rPh sb="3" eb="6">
      <t>ネンガッピ</t>
    </rPh>
    <rPh sb="7" eb="9">
      <t>セイレキ</t>
    </rPh>
    <rPh sb="8" eb="9">
      <t>コヨミ</t>
    </rPh>
    <phoneticPr fontId="2"/>
  </si>
  <si>
    <t>③前事業年度収支差（最終利益）</t>
    <rPh sb="1" eb="2">
      <t>マエ</t>
    </rPh>
    <rPh sb="2" eb="4">
      <t>ジギョウ</t>
    </rPh>
    <rPh sb="4" eb="6">
      <t>ネンド</t>
    </rPh>
    <rPh sb="6" eb="8">
      <t>シュウシ</t>
    </rPh>
    <rPh sb="8" eb="9">
      <t>サ</t>
    </rPh>
    <rPh sb="10" eb="12">
      <t>サイシュウ</t>
    </rPh>
    <rPh sb="12" eb="14">
      <t>リエキ</t>
    </rPh>
    <phoneticPr fontId="2"/>
  </si>
  <si>
    <r>
      <t xml:space="preserve">⑩未来応援ネットワーク事業の実績について
</t>
    </r>
    <r>
      <rPr>
        <b/>
        <u/>
        <sz val="12"/>
        <color rgb="FFFF0000"/>
        <rFont val="ＭＳ Ｐゴシック"/>
        <family val="3"/>
        <charset val="128"/>
      </rPr>
      <t>※第1～6回および令和5年度支援（R2コロナ緊急支援を除く）のうち、3回支援を受けている場合は、支援対象外となります。</t>
    </r>
    <rPh sb="1" eb="3">
      <t>ミライ</t>
    </rPh>
    <rPh sb="3" eb="5">
      <t>オウエン</t>
    </rPh>
    <rPh sb="11" eb="13">
      <t>ジギョウ</t>
    </rPh>
    <rPh sb="14" eb="16">
      <t>ジッセキ</t>
    </rPh>
    <rPh sb="31" eb="33">
      <t>レイワ</t>
    </rPh>
    <rPh sb="34" eb="35">
      <t>ネン</t>
    </rPh>
    <rPh sb="35" eb="36">
      <t>ド</t>
    </rPh>
    <rPh sb="36" eb="38">
      <t>シエン</t>
    </rPh>
    <rPh sb="57" eb="58">
      <t>カイ</t>
    </rPh>
    <rPh sb="58" eb="60">
      <t>シエン</t>
    </rPh>
    <rPh sb="61" eb="62">
      <t>ウ</t>
    </rPh>
    <rPh sb="66" eb="68">
      <t>バアイ</t>
    </rPh>
    <rPh sb="70" eb="72">
      <t>シエン</t>
    </rPh>
    <rPh sb="72" eb="74">
      <t>タイショウ</t>
    </rPh>
    <rPh sb="74" eb="75">
      <t>ガイ</t>
    </rPh>
    <phoneticPr fontId="2"/>
  </si>
  <si>
    <t>※実施したことによる効果（変化）などを具体的な数字を交えて実施状況及び成果を600文字以内で記入してください。
【記載事項】
○実施箇所数
○支援したこども・大人の人数又は（対象が不特定多数の場合）参加者数
○支援したこどものうち、受験を支援したこどもがいた場合、進学者数・進学状況（高校・専門学校・大学進学等）
○支援したこどものうち、就職を支援したこどもがいた場合、就職者数・就職状況
○食料支援の場合、配布した食料の量及び配布先の人数・施設数
○その他、上記以外の数値的な成果又は数値以外の成果</t>
    <rPh sb="57" eb="59">
      <t>キサイ</t>
    </rPh>
    <rPh sb="59" eb="61">
      <t>ジコウ</t>
    </rPh>
    <rPh sb="64" eb="66">
      <t>ジッシ</t>
    </rPh>
    <rPh sb="66" eb="68">
      <t>カショ</t>
    </rPh>
    <rPh sb="68" eb="69">
      <t>スウ</t>
    </rPh>
    <phoneticPr fontId="26"/>
  </si>
  <si>
    <t>2.　応　募　事　業</t>
    <rPh sb="3" eb="4">
      <t>オウ</t>
    </rPh>
    <rPh sb="5" eb="6">
      <t>ボ</t>
    </rPh>
    <rPh sb="7" eb="8">
      <t>コト</t>
    </rPh>
    <rPh sb="9" eb="10">
      <t>ギョウ</t>
    </rPh>
    <phoneticPr fontId="2"/>
  </si>
  <si>
    <t>【記載事項】※行おうとする事業が、こどもの貧困対策に資するものであることが分かるように記入してください。
○目的
○対象者（想定されるもの）
○実施方法
※採択となった場合、この項目は公表されます。事業について、多くの方に広く周知できる内容としてください（一般論は記載しないでください）。</t>
    <rPh sb="1" eb="3">
      <t>キサイ</t>
    </rPh>
    <rPh sb="3" eb="5">
      <t>ジコウ</t>
    </rPh>
    <rPh sb="7" eb="8">
      <t>オコナ</t>
    </rPh>
    <rPh sb="13" eb="15">
      <t>ジギョウ</t>
    </rPh>
    <rPh sb="21" eb="23">
      <t>ヒンコン</t>
    </rPh>
    <rPh sb="23" eb="25">
      <t>タイサク</t>
    </rPh>
    <rPh sb="26" eb="27">
      <t>シ</t>
    </rPh>
    <rPh sb="37" eb="38">
      <t>ワ</t>
    </rPh>
    <rPh sb="43" eb="45">
      <t>キニュウ</t>
    </rPh>
    <rPh sb="54" eb="56">
      <t>モクテキ</t>
    </rPh>
    <rPh sb="58" eb="61">
      <t>タイショウシャ</t>
    </rPh>
    <rPh sb="62" eb="64">
      <t>ソウテイ</t>
    </rPh>
    <rPh sb="72" eb="74">
      <t>ジッシ</t>
    </rPh>
    <rPh sb="74" eb="76">
      <t>ホウホウ</t>
    </rPh>
    <rPh sb="78" eb="80">
      <t>サイタク</t>
    </rPh>
    <rPh sb="84" eb="86">
      <t>バアイ</t>
    </rPh>
    <rPh sb="89" eb="91">
      <t>コウモク</t>
    </rPh>
    <rPh sb="92" eb="94">
      <t>コウヒョウ</t>
    </rPh>
    <rPh sb="99" eb="101">
      <t>ジギョウ</t>
    </rPh>
    <rPh sb="106" eb="107">
      <t>オオ</t>
    </rPh>
    <rPh sb="109" eb="110">
      <t>カタ</t>
    </rPh>
    <rPh sb="111" eb="112">
      <t>ヒロ</t>
    </rPh>
    <rPh sb="113" eb="115">
      <t>シュウチ</t>
    </rPh>
    <rPh sb="118" eb="120">
      <t>ナイヨウ</t>
    </rPh>
    <rPh sb="128" eb="131">
      <t>イッパンロン</t>
    </rPh>
    <rPh sb="132" eb="134">
      <t>キサイ</t>
    </rPh>
    <phoneticPr fontId="26"/>
  </si>
  <si>
    <r>
      <rPr>
        <b/>
        <sz val="12"/>
        <rFont val="ＭＳ Ｐゴシック"/>
        <family val="3"/>
        <charset val="128"/>
      </rPr>
      <t>2-4.</t>
    </r>
    <r>
      <rPr>
        <b/>
        <sz val="11"/>
        <rFont val="ＭＳ Ｐゴシック"/>
        <family val="3"/>
        <charset val="128"/>
      </rPr>
      <t xml:space="preserve">
衛生管理体制
</t>
    </r>
    <r>
      <rPr>
        <b/>
        <sz val="9"/>
        <rFont val="ＭＳ Ｐゴシック"/>
        <family val="3"/>
        <charset val="128"/>
      </rPr>
      <t>（食事提供を実施する場合のみ回答）</t>
    </r>
    <rPh sb="5" eb="7">
      <t>エイセイ</t>
    </rPh>
    <rPh sb="7" eb="9">
      <t>カンリ</t>
    </rPh>
    <rPh sb="9" eb="11">
      <t>タイセイ</t>
    </rPh>
    <rPh sb="13" eb="15">
      <t>ショクジ</t>
    </rPh>
    <rPh sb="15" eb="17">
      <t>テイキョウ</t>
    </rPh>
    <rPh sb="18" eb="20">
      <t>ジッシ</t>
    </rPh>
    <rPh sb="22" eb="24">
      <t>バアイ</t>
    </rPh>
    <rPh sb="26" eb="28">
      <t>カイトウ</t>
    </rPh>
    <phoneticPr fontId="26"/>
  </si>
  <si>
    <t>2-5.
事業の位置づけ
（複数選択可）</t>
    <rPh sb="5" eb="7">
      <t>ジギョウ</t>
    </rPh>
    <rPh sb="8" eb="10">
      <t>イチ</t>
    </rPh>
    <phoneticPr fontId="2"/>
  </si>
  <si>
    <t>※今回応募する支援事業として行う事業を【新たな取り組み】【既存事業の拡充を図る取り組み】【既存事業と同様の取り組み】に分け、下記の項目について事業の具体的な計画を記入してください。複数の柱立てにより事業を実施する場合は、柱立て毎に記入してください。</t>
    <rPh sb="1" eb="3">
      <t>コンカイ</t>
    </rPh>
    <rPh sb="3" eb="5">
      <t>オウボ</t>
    </rPh>
    <rPh sb="7" eb="9">
      <t>シエン</t>
    </rPh>
    <rPh sb="9" eb="11">
      <t>ジギョウ</t>
    </rPh>
    <rPh sb="14" eb="15">
      <t>オコナ</t>
    </rPh>
    <rPh sb="16" eb="18">
      <t>ジギョウ</t>
    </rPh>
    <rPh sb="20" eb="21">
      <t>アラ</t>
    </rPh>
    <rPh sb="29" eb="31">
      <t>キゾン</t>
    </rPh>
    <rPh sb="31" eb="33">
      <t>ジギョウ</t>
    </rPh>
    <rPh sb="34" eb="36">
      <t>カクジュウ</t>
    </rPh>
    <rPh sb="37" eb="38">
      <t>ハカ</t>
    </rPh>
    <rPh sb="39" eb="40">
      <t>ト</t>
    </rPh>
    <rPh sb="41" eb="42">
      <t>ク</t>
    </rPh>
    <rPh sb="45" eb="47">
      <t>キゾン</t>
    </rPh>
    <rPh sb="47" eb="49">
      <t>ジギョウ</t>
    </rPh>
    <rPh sb="50" eb="52">
      <t>ドウヨウ</t>
    </rPh>
    <rPh sb="53" eb="54">
      <t>ト</t>
    </rPh>
    <rPh sb="55" eb="56">
      <t>ク</t>
    </rPh>
    <rPh sb="59" eb="60">
      <t>ワ</t>
    </rPh>
    <rPh sb="62" eb="64">
      <t>カキ</t>
    </rPh>
    <rPh sb="65" eb="67">
      <t>コウモク</t>
    </rPh>
    <rPh sb="78" eb="80">
      <t>ケイカク</t>
    </rPh>
    <rPh sb="81" eb="83">
      <t>キニュウ</t>
    </rPh>
    <rPh sb="90" eb="92">
      <t>フクスウ</t>
    </rPh>
    <rPh sb="93" eb="94">
      <t>ハシラ</t>
    </rPh>
    <rPh sb="94" eb="95">
      <t>ダ</t>
    </rPh>
    <rPh sb="99" eb="101">
      <t>ジギョウ</t>
    </rPh>
    <rPh sb="102" eb="104">
      <t>ジッシ</t>
    </rPh>
    <rPh sb="106" eb="108">
      <t>バアイ</t>
    </rPh>
    <phoneticPr fontId="26"/>
  </si>
  <si>
    <t>【新たな取り組みとして本事業で行う内容】</t>
    <rPh sb="1" eb="2">
      <t>アラ</t>
    </rPh>
    <rPh sb="4" eb="5">
      <t>ト</t>
    </rPh>
    <rPh sb="6" eb="7">
      <t>ク</t>
    </rPh>
    <rPh sb="11" eb="12">
      <t>ホン</t>
    </rPh>
    <rPh sb="12" eb="14">
      <t>ジギョウ</t>
    </rPh>
    <rPh sb="15" eb="16">
      <t>オコナ</t>
    </rPh>
    <rPh sb="17" eb="19">
      <t>ナイヨウ</t>
    </rPh>
    <phoneticPr fontId="26"/>
  </si>
  <si>
    <t>【既存事業の拡充を図る取り組みとして本事業で行う内容】</t>
    <rPh sb="1" eb="3">
      <t>キゾン</t>
    </rPh>
    <rPh sb="3" eb="5">
      <t>ジギョウ</t>
    </rPh>
    <rPh sb="6" eb="8">
      <t>カクジュウ</t>
    </rPh>
    <rPh sb="9" eb="10">
      <t>ハカ</t>
    </rPh>
    <rPh sb="11" eb="12">
      <t>ト</t>
    </rPh>
    <rPh sb="13" eb="14">
      <t>ク</t>
    </rPh>
    <phoneticPr fontId="26"/>
  </si>
  <si>
    <t>【既存事業と同様の取り組みとして本事業で行う内容】</t>
    <rPh sb="1" eb="3">
      <t>キゾン</t>
    </rPh>
    <rPh sb="3" eb="5">
      <t>ジギョウ</t>
    </rPh>
    <rPh sb="6" eb="8">
      <t>ドウヨウ</t>
    </rPh>
    <rPh sb="9" eb="10">
      <t>ト</t>
    </rPh>
    <rPh sb="11" eb="12">
      <t>ク</t>
    </rPh>
    <rPh sb="16" eb="17">
      <t>ホン</t>
    </rPh>
    <rPh sb="17" eb="19">
      <t>ジギョウ</t>
    </rPh>
    <rPh sb="20" eb="21">
      <t>オコナ</t>
    </rPh>
    <rPh sb="22" eb="24">
      <t>ナイヨウ</t>
    </rPh>
    <phoneticPr fontId="26"/>
  </si>
  <si>
    <t>2-8.
事業実施体制</t>
    <rPh sb="7" eb="9">
      <t>ジッシ</t>
    </rPh>
    <rPh sb="9" eb="11">
      <t>タイセイ</t>
    </rPh>
    <phoneticPr fontId="26"/>
  </si>
  <si>
    <t>※本事業を実施するうえで必要な体制として想定している内容について、①事業の柱立てNo.、②構成メンバーの名前、③メンバーの有する経験・専門性等の状況、④メンバーの役割を350文字以内で記入してください。</t>
    <rPh sb="1" eb="2">
      <t>ホン</t>
    </rPh>
    <rPh sb="2" eb="4">
      <t>ジギョウ</t>
    </rPh>
    <rPh sb="5" eb="7">
      <t>ジッシ</t>
    </rPh>
    <rPh sb="12" eb="14">
      <t>ヒツヨウ</t>
    </rPh>
    <rPh sb="15" eb="17">
      <t>タイセイ</t>
    </rPh>
    <rPh sb="20" eb="22">
      <t>ソウテイ</t>
    </rPh>
    <rPh sb="26" eb="28">
      <t>ナイヨウ</t>
    </rPh>
    <rPh sb="34" eb="36">
      <t>ジギョウ</t>
    </rPh>
    <rPh sb="37" eb="38">
      <t>ハシラ</t>
    </rPh>
    <rPh sb="38" eb="39">
      <t>ダ</t>
    </rPh>
    <rPh sb="45" eb="47">
      <t>コウセイ</t>
    </rPh>
    <rPh sb="52" eb="54">
      <t>ナマエ</t>
    </rPh>
    <rPh sb="61" eb="62">
      <t>ユウ</t>
    </rPh>
    <rPh sb="64" eb="66">
      <t>ケイケン</t>
    </rPh>
    <rPh sb="67" eb="69">
      <t>センモン</t>
    </rPh>
    <rPh sb="69" eb="70">
      <t>セイ</t>
    </rPh>
    <rPh sb="70" eb="71">
      <t>トウ</t>
    </rPh>
    <rPh sb="72" eb="74">
      <t>ジョウキョウ</t>
    </rPh>
    <rPh sb="81" eb="83">
      <t>ヤクワリ</t>
    </rPh>
    <rPh sb="87" eb="91">
      <t>モジイナイ</t>
    </rPh>
    <rPh sb="92" eb="94">
      <t>キニュウ</t>
    </rPh>
    <phoneticPr fontId="2"/>
  </si>
  <si>
    <t>2-9-1.
期待される成果</t>
    <rPh sb="7" eb="9">
      <t>キタイ</t>
    </rPh>
    <rPh sb="12" eb="14">
      <t>セイカ</t>
    </rPh>
    <phoneticPr fontId="2"/>
  </si>
  <si>
    <t>2-9-2.
事業成果物</t>
    <phoneticPr fontId="26"/>
  </si>
  <si>
    <t>2-10.
連携を予定している団体及び連携内容</t>
    <rPh sb="6" eb="8">
      <t>レンケイ</t>
    </rPh>
    <rPh sb="9" eb="11">
      <t>ヨテイ</t>
    </rPh>
    <rPh sb="15" eb="17">
      <t>ダンタイ</t>
    </rPh>
    <rPh sb="17" eb="18">
      <t>オヨ</t>
    </rPh>
    <rPh sb="19" eb="21">
      <t>レンケイ</t>
    </rPh>
    <rPh sb="21" eb="23">
      <t>ナイヨウ</t>
    </rPh>
    <phoneticPr fontId="2"/>
  </si>
  <si>
    <t>2-11.
事業に関する広報（情報発信の方法）</t>
    <rPh sb="6" eb="8">
      <t>ジギョウ</t>
    </rPh>
    <rPh sb="9" eb="10">
      <t>カン</t>
    </rPh>
    <rPh sb="12" eb="14">
      <t>コウホウ</t>
    </rPh>
    <rPh sb="15" eb="17">
      <t>ジョウホウ</t>
    </rPh>
    <rPh sb="17" eb="19">
      <t>ハッシン</t>
    </rPh>
    <rPh sb="20" eb="22">
      <t>ホウホウ</t>
    </rPh>
    <phoneticPr fontId="2"/>
  </si>
  <si>
    <t>2-12.
継続に関する計画</t>
    <rPh sb="6" eb="8">
      <t>ケイゾク</t>
    </rPh>
    <rPh sb="9" eb="10">
      <t>カン</t>
    </rPh>
    <rPh sb="12" eb="14">
      <t>ケイカク</t>
    </rPh>
    <phoneticPr fontId="2"/>
  </si>
  <si>
    <t>2-13.
今後の展開</t>
    <rPh sb="6" eb="7">
      <t>イマ</t>
    </rPh>
    <phoneticPr fontId="2"/>
  </si>
  <si>
    <t>※国又は地方公共団体及び民間の助成機関から補助・助成（以下、「他の助成等」という。）を受ける事業と同一事業かつ同一費目については、支援対象外とします。
※同一事業について他の助成等に応募中（結果待ち）又は助成が決定した場合は、必ず②「支援事業にかかる収入」に記載のうえ、「B.対象外経費」に他の助成等で計上する費目の合計額についても記載してください。また、主たる費目について他の助成等を受ける場合や、応募事業に対する他の助成等の総額が支援金額を上回る場合は、応募事業は支援対象外となります。
※他の助成・補助・委託への応募状況について、別紙1（他の助成・補助・委託への応募状況）にご記入ください。</t>
    <rPh sb="113" eb="114">
      <t>カナラ</t>
    </rPh>
    <rPh sb="117" eb="119">
      <t>シエン</t>
    </rPh>
    <rPh sb="119" eb="121">
      <t>ジギョウ</t>
    </rPh>
    <rPh sb="125" eb="127">
      <t>シュウニュウ</t>
    </rPh>
    <rPh sb="129" eb="131">
      <t>キサイ</t>
    </rPh>
    <rPh sb="138" eb="140">
      <t>タイショウ</t>
    </rPh>
    <rPh sb="140" eb="141">
      <t>ガイ</t>
    </rPh>
    <rPh sb="141" eb="143">
      <t>ケイヒ</t>
    </rPh>
    <rPh sb="145" eb="146">
      <t>ホカ</t>
    </rPh>
    <rPh sb="200" eb="202">
      <t>オウボ</t>
    </rPh>
    <rPh sb="229" eb="231">
      <t>オウボ</t>
    </rPh>
    <rPh sb="247" eb="248">
      <t>ホカ</t>
    </rPh>
    <rPh sb="249" eb="251">
      <t>ジョセイ</t>
    </rPh>
    <rPh sb="252" eb="254">
      <t>ホジョ</t>
    </rPh>
    <rPh sb="255" eb="257">
      <t>イタク</t>
    </rPh>
    <rPh sb="259" eb="261">
      <t>オウボ</t>
    </rPh>
    <rPh sb="261" eb="263">
      <t>ジョウキョウ</t>
    </rPh>
    <rPh sb="268" eb="270">
      <t>ベッシ</t>
    </rPh>
    <rPh sb="272" eb="273">
      <t>ホカ</t>
    </rPh>
    <rPh sb="274" eb="276">
      <t>ジョセイ</t>
    </rPh>
    <rPh sb="277" eb="279">
      <t>ホジョ</t>
    </rPh>
    <rPh sb="280" eb="282">
      <t>イタク</t>
    </rPh>
    <rPh sb="284" eb="286">
      <t>オウボ</t>
    </rPh>
    <rPh sb="286" eb="288">
      <t>ジョウキョウ</t>
    </rPh>
    <rPh sb="291" eb="293">
      <t>キニュウ</t>
    </rPh>
    <phoneticPr fontId="26"/>
  </si>
  <si>
    <r>
      <t>本支援事業への</t>
    </r>
    <r>
      <rPr>
        <u/>
        <sz val="12"/>
        <rFont val="ＭＳ Ｐゴシック"/>
        <family val="3"/>
        <charset val="128"/>
      </rPr>
      <t>応募</t>
    </r>
    <r>
      <rPr>
        <sz val="12"/>
        <rFont val="ＭＳ Ｐゴシック"/>
        <family val="3"/>
        <charset val="128"/>
      </rPr>
      <t>実績について該当する項目を選んでください。（いずれか１つ）</t>
    </r>
    <rPh sb="0" eb="1">
      <t>ホン</t>
    </rPh>
    <rPh sb="1" eb="3">
      <t>シエン</t>
    </rPh>
    <rPh sb="3" eb="5">
      <t>ジギョウ</t>
    </rPh>
    <rPh sb="7" eb="9">
      <t>オウボ</t>
    </rPh>
    <rPh sb="9" eb="11">
      <t>ジッセキ</t>
    </rPh>
    <rPh sb="15" eb="17">
      <t>ガイトウ</t>
    </rPh>
    <rPh sb="19" eb="21">
      <t>コウモク</t>
    </rPh>
    <rPh sb="22" eb="23">
      <t>エラ</t>
    </rPh>
    <phoneticPr fontId="26"/>
  </si>
  <si>
    <t>こども家庭庁ホームページ</t>
    <rPh sb="3" eb="5">
      <t>カテイ</t>
    </rPh>
    <rPh sb="5" eb="6">
      <t>チョウ</t>
    </rPh>
    <phoneticPr fontId="2"/>
  </si>
  <si>
    <t>こども家庭庁からの案内</t>
    <rPh sb="3" eb="5">
      <t>カテイ</t>
    </rPh>
    <rPh sb="5" eb="6">
      <t>チョウ</t>
    </rPh>
    <rPh sb="9" eb="11">
      <t>アンナイ</t>
    </rPh>
    <phoneticPr fontId="2"/>
  </si>
  <si>
    <t>応募日： （西暦）</t>
    <rPh sb="0" eb="2">
      <t>オウボ</t>
    </rPh>
    <rPh sb="2" eb="3">
      <t>ビ</t>
    </rPh>
    <rPh sb="6" eb="8">
      <t>セイレキ</t>
    </rPh>
    <phoneticPr fontId="2"/>
  </si>
  <si>
    <r>
      <t xml:space="preserve">役　員　名　簿（別紙）
</t>
    </r>
    <r>
      <rPr>
        <sz val="10"/>
        <rFont val="ＭＳ Ｐゴシック"/>
        <family val="3"/>
        <charset val="128"/>
      </rPr>
      <t>※理事が１人の場合は、理事に事故があるとき又は理事が欠けたときにその職務を代行する者の役職名・氏名等をご記入ください。</t>
    </r>
    <rPh sb="0" eb="1">
      <t>ヤク</t>
    </rPh>
    <rPh sb="2" eb="3">
      <t>イン</t>
    </rPh>
    <rPh sb="4" eb="5">
      <t>メイ</t>
    </rPh>
    <rPh sb="6" eb="7">
      <t>ボ</t>
    </rPh>
    <rPh sb="8" eb="10">
      <t>ベッシ</t>
    </rPh>
    <phoneticPr fontId="2"/>
  </si>
  <si>
    <t>　こどもの未来応援基金　令和６年度未来応援ネットワーク事業に関するアンケート</t>
    <rPh sb="5" eb="7">
      <t>ミライ</t>
    </rPh>
    <rPh sb="7" eb="9">
      <t>オウエン</t>
    </rPh>
    <rPh sb="9" eb="11">
      <t>キキン</t>
    </rPh>
    <rPh sb="12" eb="14">
      <t>レイワ</t>
    </rPh>
    <rPh sb="15" eb="17">
      <t>ネンド</t>
    </rPh>
    <rPh sb="17" eb="19">
      <t>ミライ</t>
    </rPh>
    <rPh sb="19" eb="21">
      <t>オウエン</t>
    </rPh>
    <rPh sb="27" eb="29">
      <t>ジギョウ</t>
    </rPh>
    <rPh sb="30" eb="31">
      <t>カン</t>
    </rPh>
    <phoneticPr fontId="2"/>
  </si>
  <si>
    <t xml:space="preserve">        facebook、X (twitter)、instagram</t>
    <phoneticPr fontId="26"/>
  </si>
  <si>
    <t>（URLを
右欄に記入）</t>
    <rPh sb="6" eb="8">
      <t>ウラン</t>
    </rPh>
    <rPh sb="9" eb="11">
      <t>キニュウ</t>
    </rPh>
    <phoneticPr fontId="26"/>
  </si>
  <si>
    <t>　　　　　　費目</t>
    <rPh sb="6" eb="7">
      <t>ヒ</t>
    </rPh>
    <phoneticPr fontId="2"/>
  </si>
  <si>
    <t xml:space="preserve">　　　　　前身団体がある場合は
　　　　　設立年月日を入力（西暦）→	</t>
    <rPh sb="30" eb="32">
      <t>セイレキ</t>
    </rPh>
    <phoneticPr fontId="26"/>
  </si>
  <si>
    <t>非営利任意団体</t>
    <rPh sb="0" eb="3">
      <t>ヒエイリ</t>
    </rPh>
    <rPh sb="3" eb="5">
      <t>ニンイ</t>
    </rPh>
    <rPh sb="5" eb="7">
      <t>ダンタイ</t>
    </rPh>
    <phoneticPr fontId="26"/>
  </si>
  <si>
    <r>
      <t xml:space="preserve">役　員　名　簿
</t>
    </r>
    <r>
      <rPr>
        <b/>
        <sz val="10"/>
        <color rgb="FFFF0000"/>
        <rFont val="ＭＳ Ｐゴシック"/>
        <family val="3"/>
        <charset val="128"/>
      </rPr>
      <t>※役員数が多く、枠が足りない場合は、別紙2に記入してください。
※理事が1人の場合は、理事に事故があるとき又は理事が欠けたときにその職務を代行する者の役職名・氏名等をご記入ください。</t>
    </r>
    <rPh sb="0" eb="1">
      <t>ヤク</t>
    </rPh>
    <rPh sb="2" eb="3">
      <t>イン</t>
    </rPh>
    <rPh sb="4" eb="5">
      <t>メイ</t>
    </rPh>
    <rPh sb="6" eb="7">
      <t>ボ</t>
    </rPh>
    <rPh sb="26" eb="28">
      <t>ベッシ</t>
    </rPh>
    <phoneticPr fontId="2"/>
  </si>
  <si>
    <r>
      <t xml:space="preserve">2-2.
事業概要
</t>
    </r>
    <r>
      <rPr>
        <b/>
        <sz val="12"/>
        <color rgb="FFFF0000"/>
        <rFont val="ＭＳ Ｐゴシック"/>
        <family val="3"/>
        <charset val="128"/>
      </rPr>
      <t>（○○を目的に○○する事業の形で３００文字以内）</t>
    </r>
    <r>
      <rPr>
        <b/>
        <sz val="12"/>
        <rFont val="ＭＳ Ｐゴシック"/>
        <family val="3"/>
        <charset val="128"/>
      </rPr>
      <t xml:space="preserve">
</t>
    </r>
    <rPh sb="5" eb="7">
      <t>ジギョウ</t>
    </rPh>
    <rPh sb="7" eb="9">
      <t>ガイヨウ</t>
    </rPh>
    <phoneticPr fontId="2"/>
  </si>
  <si>
    <r>
      <t xml:space="preserve">※下記ア～オのいずれかに近い事業分野がある場合は、最も近い分野１つに◎を入力。
</t>
    </r>
    <r>
      <rPr>
        <sz val="10"/>
        <color rgb="FFFF0000"/>
        <rFont val="ＭＳ Ｐゴシック"/>
        <family val="3"/>
        <charset val="128"/>
      </rPr>
      <t>　複数の事業分野を実施する場合は、メインの分野１つに◎を入力し、メイン以外の分野は〇を入力（複数入力可）。</t>
    </r>
    <rPh sb="1" eb="3">
      <t>カキ</t>
    </rPh>
    <rPh sb="14" eb="16">
      <t>ジギョウ</t>
    </rPh>
    <rPh sb="29" eb="31">
      <t>ブンヤ</t>
    </rPh>
    <rPh sb="36" eb="38">
      <t>ニュウリョク</t>
    </rPh>
    <rPh sb="41" eb="43">
      <t>フクスウ</t>
    </rPh>
    <rPh sb="44" eb="46">
      <t>ジギョウ</t>
    </rPh>
    <rPh sb="46" eb="48">
      <t>ブンヤ</t>
    </rPh>
    <rPh sb="49" eb="51">
      <t>ジッシ</t>
    </rPh>
    <rPh sb="53" eb="55">
      <t>バアイ</t>
    </rPh>
    <rPh sb="61" eb="63">
      <t>ブンヤ</t>
    </rPh>
    <rPh sb="75" eb="77">
      <t>イガイ</t>
    </rPh>
    <rPh sb="78" eb="80">
      <t>ブンヤ</t>
    </rPh>
    <rPh sb="83" eb="85">
      <t>ニュウリョク</t>
    </rPh>
    <rPh sb="86" eb="88">
      <t>フクスウ</t>
    </rPh>
    <rPh sb="88" eb="90">
      <t>ニュウリョク</t>
    </rPh>
    <phoneticPr fontId="26"/>
  </si>
  <si>
    <r>
      <t>１．〇〇の開催（柱立て〇）
（１）時期・回数
（２）場所
（３）対象者層・人数
（４）事業内容詳細
（５）対象者層（貧困を抱えるこども等）へのアプローチ（広報）手段
（６）拡充の内容（</t>
    </r>
    <r>
      <rPr>
        <sz val="10"/>
        <color rgb="FFFF0000"/>
        <rFont val="ＭＳ Ｐゴシック"/>
        <family val="3"/>
        <charset val="128"/>
      </rPr>
      <t>【既存事業の拡充を図る取り組み】の場合のみ記入してください。</t>
    </r>
    <r>
      <rPr>
        <sz val="10"/>
        <rFont val="ＭＳ Ｐゴシック"/>
        <family val="3"/>
        <charset val="128"/>
      </rPr>
      <t>）</t>
    </r>
    <rPh sb="67" eb="68">
      <t>トウ</t>
    </rPh>
    <rPh sb="77" eb="79">
      <t>コウホウ</t>
    </rPh>
    <rPh sb="80" eb="82">
      <t>シュダン</t>
    </rPh>
    <phoneticPr fontId="26"/>
  </si>
  <si>
    <r>
      <t>（</t>
    </r>
    <r>
      <rPr>
        <b/>
        <sz val="12"/>
        <color rgb="FFFF0000"/>
        <rFont val="ＭＳ ゴシック"/>
        <family val="3"/>
        <charset val="128"/>
      </rPr>
      <t>インプットシートに入力してください。</t>
    </r>
    <r>
      <rPr>
        <b/>
        <sz val="12"/>
        <rFont val="ＭＳ ゴシック"/>
        <family val="3"/>
        <charset val="128"/>
      </rPr>
      <t>数字がうまく反映されないなど入力がし難い場合には右の手入力欄にご入力ください。）</t>
    </r>
    <rPh sb="19" eb="21">
      <t>スウジ</t>
    </rPh>
    <rPh sb="25" eb="27">
      <t>ハンエイ</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</si>
</sst>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0_);[Red]\(#,##0\)"/>
    <numFmt numFmtId="179" formatCode="#,##0&quot;名&quot;"/>
    <numFmt numFmtId="180" formatCode="0_ "/>
    <numFmt numFmtId="181" formatCode="[$-F800]dddd\,\ mmmm\ dd\,\ yyyy"/>
    <numFmt numFmtId="182" formatCode="#,##0&quot;円&quot;"/>
  </numFmts>
  <fonts count="90">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b/>
      <sz val="18"/>
      <name val="ＭＳ Ｐゴシック"/>
      <family val="3"/>
      <charset val="128"/>
    </font>
    <font>
      <sz val="13"/>
      <name val="ＭＳ Ｐゴシック"/>
      <family val="3"/>
      <charset val="128"/>
    </font>
    <font>
      <b/>
      <sz val="20"/>
      <name val="ＭＳ ゴシック"/>
      <family val="3"/>
      <charset val="128"/>
    </font>
    <font>
      <sz val="6"/>
      <name val="ＭＳ Ｐゴシック"/>
      <family val="3"/>
      <charset val="128"/>
    </font>
    <font>
      <b/>
      <sz val="14"/>
      <name val="ＭＳ ゴシック"/>
      <family val="3"/>
      <charset val="128"/>
    </font>
    <font>
      <sz val="12"/>
      <name val="ＭＳ ゴシック"/>
      <family val="3"/>
      <charset val="128"/>
    </font>
    <font>
      <b/>
      <sz val="12"/>
      <name val="ＭＳ ゴシック"/>
      <family val="3"/>
      <charset val="128"/>
    </font>
    <font>
      <sz val="14"/>
      <color theme="1"/>
      <name val="ＭＳ Ｐゴシック"/>
      <family val="3"/>
      <charset val="128"/>
      <scheme val="minor"/>
    </font>
    <font>
      <sz val="14"/>
      <color theme="1"/>
      <name val="ＭＳ ゴシック"/>
      <family val="3"/>
      <charset val="128"/>
    </font>
    <font>
      <b/>
      <sz val="12"/>
      <color rgb="FFFF0000"/>
      <name val="ＭＳ Ｐゴシック"/>
      <family val="3"/>
      <charset val="128"/>
    </font>
    <font>
      <b/>
      <sz val="20"/>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ajor"/>
    </font>
    <font>
      <sz val="18"/>
      <name val="ＭＳ Ｐゴシック"/>
      <family val="3"/>
      <charset val="128"/>
    </font>
    <font>
      <b/>
      <sz val="15"/>
      <name val="ＭＳ Ｐゴシック"/>
      <family val="3"/>
      <charset val="128"/>
      <scheme val="minor"/>
    </font>
    <font>
      <sz val="6"/>
      <name val="ＭＳ Ｐゴシック"/>
      <family val="3"/>
      <charset val="128"/>
      <scheme val="minor"/>
    </font>
    <font>
      <sz val="15"/>
      <name val="ＭＳ Ｐゴシック"/>
      <family val="3"/>
      <charset val="128"/>
    </font>
    <font>
      <b/>
      <sz val="15"/>
      <name val="ＭＳ Ｐゴシック"/>
      <family val="3"/>
      <charset val="128"/>
    </font>
    <font>
      <sz val="9"/>
      <name val="ＭＳ Ｐゴシック"/>
      <family val="3"/>
      <charset val="128"/>
    </font>
    <font>
      <sz val="20"/>
      <name val="ＭＳ Ｐゴシック"/>
      <family val="3"/>
      <charset val="128"/>
    </font>
    <font>
      <b/>
      <sz val="9"/>
      <name val="ＭＳ Ｐゴシック"/>
      <family val="3"/>
      <charset val="128"/>
    </font>
    <font>
      <sz val="11"/>
      <name val="ＭＳ Ｐゴシック"/>
      <family val="3"/>
      <charset val="128"/>
      <scheme val="minor"/>
    </font>
    <font>
      <u/>
      <sz val="11"/>
      <color theme="10"/>
      <name val="ＭＳ Ｐゴシック"/>
      <family val="3"/>
      <charset val="128"/>
      <scheme val="minor"/>
    </font>
    <font>
      <b/>
      <sz val="8"/>
      <name val="ＭＳ Ｐゴシック"/>
      <family val="3"/>
      <charset val="128"/>
    </font>
    <font>
      <sz val="11"/>
      <color theme="0" tint="-0.34998626667073579"/>
      <name val="ＭＳ Ｐゴシック"/>
      <family val="3"/>
      <charset val="128"/>
    </font>
    <font>
      <sz val="10"/>
      <color theme="0" tint="-0.34998626667073579"/>
      <name val="ＭＳ Ｐゴシック"/>
      <family val="3"/>
      <charset val="128"/>
    </font>
    <font>
      <sz val="12"/>
      <color theme="0" tint="-0.34998626667073579"/>
      <name val="ＭＳ Ｐゴシック"/>
      <family val="3"/>
      <charset val="128"/>
    </font>
    <font>
      <b/>
      <sz val="12"/>
      <color theme="0" tint="-0.34998626667073579"/>
      <name val="ＭＳ Ｐゴシック"/>
      <family val="3"/>
      <charset val="128"/>
    </font>
    <font>
      <b/>
      <sz val="20"/>
      <name val="ＭＳ Ｐゴシック"/>
      <family val="3"/>
      <charset val="128"/>
    </font>
    <font>
      <sz val="11"/>
      <color theme="0" tint="-0.499984740745262"/>
      <name val="ＭＳ Ｐゴシック"/>
      <family val="3"/>
      <charset val="128"/>
      <scheme val="minor"/>
    </font>
    <font>
      <sz val="10"/>
      <color theme="0" tint="-0.499984740745262"/>
      <name val="ＭＳ Ｐゴシック"/>
      <family val="3"/>
      <charset val="128"/>
    </font>
    <font>
      <sz val="11"/>
      <color theme="0" tint="-0.499984740745262"/>
      <name val="ＭＳ Ｐゴシック"/>
      <family val="3"/>
      <charset val="128"/>
    </font>
    <font>
      <b/>
      <sz val="16"/>
      <name val="ＭＳ Ｐゴシック"/>
      <family val="3"/>
      <charset val="128"/>
    </font>
    <font>
      <b/>
      <sz val="16"/>
      <name val="ＭＳ Ｐゴシック"/>
      <family val="3"/>
      <charset val="128"/>
      <scheme val="minor"/>
    </font>
    <font>
      <sz val="16"/>
      <name val="ＭＳ Ｐゴシック"/>
      <family val="3"/>
      <charset val="128"/>
      <scheme val="minor"/>
    </font>
    <font>
      <b/>
      <sz val="14"/>
      <name val="ＭＳ Ｐゴシック"/>
      <family val="3"/>
      <charset val="128"/>
      <scheme val="minor"/>
    </font>
    <font>
      <sz val="12"/>
      <name val="ＭＳ Ｐゴシック"/>
      <family val="3"/>
      <charset val="128"/>
      <scheme val="minor"/>
    </font>
    <font>
      <sz val="10"/>
      <color theme="1"/>
      <name val="ＭＳ Ｐゴシック"/>
      <family val="3"/>
      <charset val="128"/>
    </font>
    <font>
      <b/>
      <sz val="12"/>
      <color theme="1"/>
      <name val="ＭＳ Ｐゴシック"/>
      <family val="3"/>
      <charset val="128"/>
    </font>
    <font>
      <sz val="12"/>
      <color rgb="FFFF0000"/>
      <name val="ＭＳ Ｐゴシック"/>
      <family val="3"/>
      <charset val="128"/>
    </font>
    <font>
      <sz val="12"/>
      <color rgb="FFFF0000"/>
      <name val="ＭＳ Ｐゴシック"/>
      <family val="3"/>
      <charset val="128"/>
      <scheme val="minor"/>
    </font>
    <font>
      <b/>
      <sz val="16"/>
      <color theme="1"/>
      <name val="ＭＳ Ｐゴシック"/>
      <family val="3"/>
      <charset val="128"/>
    </font>
    <font>
      <sz val="11"/>
      <color theme="1"/>
      <name val="ＭＳ Ｐゴシック"/>
      <family val="3"/>
      <charset val="128"/>
    </font>
    <font>
      <sz val="8"/>
      <color theme="1"/>
      <name val="ＭＳ Ｐゴシック"/>
      <family val="3"/>
      <charset val="128"/>
    </font>
    <font>
      <b/>
      <u/>
      <sz val="12"/>
      <color rgb="FFFF0000"/>
      <name val="ＭＳ Ｐゴシック"/>
      <family val="3"/>
      <charset val="128"/>
    </font>
    <font>
      <b/>
      <u/>
      <sz val="10"/>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6"/>
      <name val="ＭＳ Ｐゴシック"/>
      <family val="2"/>
      <charset val="128"/>
      <scheme val="minor"/>
    </font>
    <font>
      <sz val="9"/>
      <color theme="1"/>
      <name val="ＭＳ Ｐゴシック"/>
      <family val="2"/>
      <charset val="128"/>
      <scheme val="minor"/>
    </font>
    <font>
      <b/>
      <sz val="9"/>
      <color indexed="81"/>
      <name val="MS P ゴシック"/>
      <family val="3"/>
      <charset val="128"/>
    </font>
    <font>
      <sz val="9"/>
      <color indexed="81"/>
      <name val="MS P ゴシック"/>
      <family val="3"/>
      <charset val="128"/>
    </font>
    <font>
      <b/>
      <sz val="22"/>
      <name val="ＭＳ Ｐゴシック"/>
      <family val="3"/>
      <charset val="128"/>
    </font>
    <font>
      <sz val="10"/>
      <color theme="0"/>
      <name val="ＭＳ Ｐゴシック"/>
      <family val="3"/>
      <charset val="128"/>
    </font>
    <font>
      <sz val="11"/>
      <color theme="0"/>
      <name val="ＭＳ Ｐゴシック"/>
      <family val="3"/>
      <charset val="128"/>
    </font>
    <font>
      <sz val="11"/>
      <color theme="0"/>
      <name val="ＭＳ Ｐゴシック"/>
      <family val="3"/>
      <charset val="128"/>
      <scheme val="minor"/>
    </font>
    <font>
      <b/>
      <sz val="12"/>
      <color theme="0"/>
      <name val="ＭＳ Ｐゴシック"/>
      <family val="3"/>
      <charset val="128"/>
    </font>
    <font>
      <b/>
      <sz val="12"/>
      <color rgb="FFFF0000"/>
      <name val="ＭＳ Ｐゴシック"/>
      <family val="3"/>
      <charset val="128"/>
      <scheme val="major"/>
    </font>
    <font>
      <b/>
      <sz val="10"/>
      <color rgb="FFFF0000"/>
      <name val="ＭＳ Ｐゴシック"/>
      <family val="3"/>
      <charset val="128"/>
    </font>
    <font>
      <sz val="11"/>
      <color indexed="8"/>
      <name val="ＭＳ Ｐゴシック"/>
      <family val="3"/>
      <charset val="128"/>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rgb="FFFF0000"/>
      <name val="ＭＳ Ｐゴシック"/>
      <family val="3"/>
      <charset val="128"/>
    </font>
    <font>
      <b/>
      <sz val="14"/>
      <color rgb="FFFF0000"/>
      <name val="ＭＳ Ｐゴシック"/>
      <family val="3"/>
      <charset val="128"/>
    </font>
    <font>
      <b/>
      <u/>
      <sz val="14"/>
      <color rgb="FFFF0000"/>
      <name val="ＭＳ Ｐゴシック"/>
      <family val="3"/>
      <charset val="128"/>
    </font>
    <font>
      <b/>
      <sz val="10"/>
      <color indexed="81"/>
      <name val="MS P ゴシック"/>
      <family val="3"/>
      <charset val="128"/>
    </font>
    <font>
      <b/>
      <u/>
      <sz val="10"/>
      <color indexed="81"/>
      <name val="MS P ゴシック"/>
      <family val="3"/>
      <charset val="128"/>
    </font>
    <font>
      <b/>
      <u/>
      <sz val="9"/>
      <color indexed="81"/>
      <name val="MS P ゴシック"/>
      <family val="3"/>
      <charset val="128"/>
    </font>
    <font>
      <b/>
      <sz val="14"/>
      <color theme="4"/>
      <name val="ＭＳ Ｐゴシック"/>
      <family val="3"/>
      <charset val="128"/>
    </font>
    <font>
      <sz val="22"/>
      <name val="ＭＳ Ｐゴシック"/>
      <family val="3"/>
      <charset val="128"/>
    </font>
    <font>
      <sz val="12"/>
      <color theme="1"/>
      <name val="ＭＳ Ｐゴシック"/>
      <family val="3"/>
      <charset val="128"/>
      <scheme val="minor"/>
    </font>
    <font>
      <b/>
      <sz val="12"/>
      <name val="ＭＳ Ｐゴシック"/>
      <family val="3"/>
      <charset val="128"/>
      <scheme val="minor"/>
    </font>
    <font>
      <sz val="11"/>
      <color rgb="FFFF0000"/>
      <name val="ＭＳ Ｐゴシック"/>
      <family val="3"/>
      <charset val="128"/>
      <scheme val="minor"/>
    </font>
    <font>
      <u/>
      <sz val="12"/>
      <name val="ＭＳ Ｐゴシック"/>
      <family val="3"/>
      <charset val="128"/>
    </font>
    <font>
      <b/>
      <sz val="12"/>
      <color indexed="81"/>
      <name val="MS P ゴシック"/>
      <family val="3"/>
      <charset val="128"/>
    </font>
    <font>
      <sz val="10"/>
      <color rgb="FFFF0000"/>
      <name val="ＭＳ Ｐゴシック"/>
      <family val="3"/>
      <charset val="128"/>
    </font>
    <font>
      <b/>
      <sz val="14"/>
      <color rgb="FFFF0000"/>
      <name val="ＭＳ Ｐゴシック"/>
      <family val="3"/>
      <charset val="128"/>
      <scheme val="minor"/>
    </font>
    <font>
      <b/>
      <sz val="12"/>
      <color rgb="FFFF0000"/>
      <name val="ＭＳ ゴシック"/>
      <family val="3"/>
      <charset val="128"/>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C000"/>
        <bgColor indexed="64"/>
      </patternFill>
    </fill>
    <fill>
      <patternFill patternType="solid">
        <fgColor rgb="FFFFF0C1"/>
        <bgColor indexed="64"/>
      </patternFill>
    </fill>
    <fill>
      <patternFill patternType="solid">
        <fgColor rgb="FFFFFF99"/>
        <bgColor indexed="64"/>
      </patternFill>
    </fill>
    <fill>
      <patternFill patternType="solid">
        <fgColor theme="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0.499984740745262"/>
        <bgColor indexed="64"/>
      </patternFill>
    </fill>
  </fills>
  <borders count="164">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double">
        <color indexed="64"/>
      </left>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tted">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ashed">
        <color indexed="64"/>
      </right>
      <top style="medium">
        <color indexed="64"/>
      </top>
      <bottom style="dashed">
        <color auto="1"/>
      </bottom>
      <diagonal/>
    </border>
    <border>
      <left style="dashed">
        <color indexed="64"/>
      </left>
      <right/>
      <top style="medium">
        <color indexed="64"/>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style="medium">
        <color indexed="64"/>
      </left>
      <right style="dashed">
        <color auto="1"/>
      </right>
      <top style="dashed">
        <color indexed="64"/>
      </top>
      <bottom style="dashed">
        <color auto="1"/>
      </bottom>
      <diagonal/>
    </border>
    <border>
      <left style="dashed">
        <color auto="1"/>
      </left>
      <right style="dashed">
        <color auto="1"/>
      </right>
      <top style="dashed">
        <color auto="1"/>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style="dashed">
        <color auto="1"/>
      </left>
      <right style="dashed">
        <color auto="1"/>
      </right>
      <top style="dashed">
        <color auto="1"/>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diagonalDown="1">
      <left style="medium">
        <color indexed="64"/>
      </left>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style="medium">
        <color indexed="64"/>
      </right>
      <top/>
      <bottom/>
      <diagonal style="thin">
        <color indexed="64"/>
      </diagonal>
    </border>
    <border>
      <left style="thin">
        <color indexed="64"/>
      </left>
      <right style="thin">
        <color indexed="64"/>
      </right>
      <top/>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diagonalDown="1">
      <left style="thin">
        <color indexed="64"/>
      </left>
      <right/>
      <top style="thin">
        <color indexed="64"/>
      </top>
      <bottom style="dotted">
        <color indexed="64"/>
      </bottom>
      <diagonal style="thin">
        <color indexed="64"/>
      </diagonal>
    </border>
    <border diagonalDown="1">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diagonalDown="1">
      <left style="thin">
        <color indexed="64"/>
      </left>
      <right/>
      <top/>
      <bottom style="thin">
        <color indexed="64"/>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diagonalDown="1">
      <left/>
      <right style="thin">
        <color indexed="64"/>
      </right>
      <top style="thin">
        <color indexed="64"/>
      </top>
      <bottom/>
      <diagonal style="thin">
        <color indexed="64"/>
      </diagonal>
    </border>
  </borders>
  <cellStyleXfs count="11">
    <xf numFmtId="0" fontId="0" fillId="0" borderId="0">
      <alignment vertical="center"/>
    </xf>
    <xf numFmtId="0" fontId="33" fillId="0" borderId="0" applyNumberFormat="0" applyFill="0" applyBorder="0" applyAlignment="0" applyProtection="0">
      <alignment vertical="center"/>
    </xf>
    <xf numFmtId="38" fontId="57" fillId="0" borderId="0" applyFont="0" applyFill="0" applyBorder="0" applyAlignment="0" applyProtection="0">
      <alignment vertical="center"/>
    </xf>
    <xf numFmtId="0" fontId="57" fillId="0" borderId="0">
      <alignment vertical="center"/>
    </xf>
    <xf numFmtId="0" fontId="1" fillId="0" borderId="0">
      <alignment vertical="center"/>
    </xf>
    <xf numFmtId="0" fontId="57" fillId="0" borderId="0">
      <alignment vertical="center"/>
    </xf>
    <xf numFmtId="38" fontId="70"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42">
    <xf numFmtId="0" fontId="0" fillId="0" borderId="0" xfId="0">
      <alignment vertical="center"/>
    </xf>
    <xf numFmtId="0" fontId="0" fillId="0" borderId="2" xfId="0" applyBorder="1">
      <alignment vertical="center"/>
    </xf>
    <xf numFmtId="0" fontId="4" fillId="2" borderId="0" xfId="0" applyFont="1" applyFill="1" applyBorder="1" applyProtection="1">
      <alignment vertical="center"/>
    </xf>
    <xf numFmtId="0" fontId="12" fillId="2" borderId="0" xfId="0" applyFont="1" applyFill="1" applyBorder="1" applyProtection="1">
      <alignment vertical="center"/>
    </xf>
    <xf numFmtId="0" fontId="4" fillId="0" borderId="0" xfId="0" applyFont="1" applyBorder="1" applyProtection="1">
      <alignment vertical="center"/>
    </xf>
    <xf numFmtId="0" fontId="4" fillId="0" borderId="0" xfId="0" applyFont="1" applyProtection="1">
      <alignment vertical="center"/>
    </xf>
    <xf numFmtId="0" fontId="11" fillId="2" borderId="0" xfId="0" applyFont="1" applyFill="1" applyBorder="1" applyProtection="1">
      <alignment vertical="center"/>
    </xf>
    <xf numFmtId="0" fontId="9" fillId="2" borderId="0" xfId="0" applyFont="1" applyFill="1" applyBorder="1" applyProtection="1">
      <alignment vertical="center"/>
    </xf>
    <xf numFmtId="0" fontId="8" fillId="2" borderId="0" xfId="0" applyFont="1" applyFill="1" applyBorder="1" applyAlignment="1" applyProtection="1">
      <alignment vertical="top" wrapText="1"/>
    </xf>
    <xf numFmtId="0" fontId="10" fillId="2" borderId="0" xfId="0" applyFont="1" applyFill="1" applyBorder="1" applyAlignment="1" applyProtection="1">
      <alignment vertical="center"/>
    </xf>
    <xf numFmtId="0" fontId="7" fillId="2" borderId="0" xfId="0" applyFont="1" applyFill="1" applyBorder="1" applyAlignment="1" applyProtection="1">
      <alignment vertical="center"/>
    </xf>
    <xf numFmtId="0" fontId="7" fillId="0" borderId="0" xfId="0" applyFont="1" applyBorder="1" applyAlignment="1" applyProtection="1">
      <alignment vertical="center"/>
    </xf>
    <xf numFmtId="0" fontId="7" fillId="0" borderId="0" xfId="0" applyFont="1" applyBorder="1" applyAlignment="1" applyProtection="1">
      <alignment horizontal="left" vertical="center"/>
    </xf>
    <xf numFmtId="0" fontId="7" fillId="0" borderId="0" xfId="0" applyFont="1" applyBorder="1" applyProtection="1">
      <alignment vertical="center"/>
    </xf>
    <xf numFmtId="0" fontId="7" fillId="0" borderId="0" xfId="0" applyFont="1" applyBorder="1" applyAlignment="1" applyProtection="1">
      <alignment vertical="top"/>
    </xf>
    <xf numFmtId="0" fontId="7" fillId="0" borderId="0" xfId="0" applyFont="1" applyBorder="1" applyAlignment="1" applyProtection="1">
      <alignment horizontal="center" vertical="center"/>
    </xf>
    <xf numFmtId="0" fontId="29" fillId="0" borderId="7" xfId="0" applyFont="1" applyBorder="1" applyAlignment="1" applyProtection="1">
      <alignment horizontal="right" vertical="center" shrinkToFit="1"/>
    </xf>
    <xf numFmtId="0" fontId="29" fillId="0" borderId="4" xfId="0" applyFont="1" applyBorder="1" applyAlignment="1" applyProtection="1">
      <alignment horizontal="right" vertical="center" shrinkToFit="1"/>
    </xf>
    <xf numFmtId="0" fontId="7" fillId="0" borderId="6" xfId="0" applyFont="1" applyBorder="1" applyAlignment="1" applyProtection="1">
      <alignment horizontal="center" vertical="center"/>
    </xf>
    <xf numFmtId="0" fontId="30" fillId="0" borderId="0" xfId="0" applyFont="1" applyProtection="1">
      <alignment vertical="center"/>
    </xf>
    <xf numFmtId="0" fontId="3" fillId="0" borderId="0" xfId="0" applyFont="1" applyBorder="1" applyAlignment="1" applyProtection="1">
      <alignment vertical="center"/>
    </xf>
    <xf numFmtId="0" fontId="7" fillId="0" borderId="0" xfId="0" applyFont="1" applyFill="1" applyBorder="1" applyAlignment="1" applyProtection="1">
      <alignment horizontal="left" vertical="center" wrapText="1"/>
    </xf>
    <xf numFmtId="0" fontId="4" fillId="0" borderId="0" xfId="0" applyFont="1" applyBorder="1" applyAlignment="1" applyProtection="1">
      <alignment horizontal="left" vertical="top" wrapText="1"/>
    </xf>
    <xf numFmtId="0" fontId="4" fillId="0" borderId="0" xfId="0" applyFont="1" applyBorder="1" applyAlignment="1" applyProtection="1">
      <alignment vertical="center" wrapText="1"/>
    </xf>
    <xf numFmtId="0" fontId="6" fillId="0" borderId="0" xfId="0" applyFont="1" applyBorder="1" applyAlignment="1" applyProtection="1">
      <alignment vertical="center" wrapText="1"/>
    </xf>
    <xf numFmtId="0" fontId="6" fillId="0" borderId="0" xfId="0" applyFont="1" applyBorder="1" applyAlignment="1" applyProtection="1">
      <alignment vertical="top" wrapText="1"/>
    </xf>
    <xf numFmtId="0" fontId="4" fillId="0" borderId="0" xfId="0" applyFont="1" applyBorder="1" applyAlignment="1" applyProtection="1">
      <alignment vertical="top" wrapText="1"/>
    </xf>
    <xf numFmtId="0" fontId="10" fillId="2" borderId="0" xfId="0" applyFont="1" applyFill="1" applyBorder="1" applyAlignment="1" applyProtection="1">
      <alignment horizontal="left" vertical="top" wrapText="1"/>
    </xf>
    <xf numFmtId="0" fontId="22" fillId="2" borderId="0" xfId="0" applyFont="1" applyFill="1" applyProtection="1">
      <alignment vertical="center"/>
    </xf>
    <xf numFmtId="0" fontId="21" fillId="2" borderId="0" xfId="0" applyFont="1" applyFill="1" applyProtection="1">
      <alignment vertical="center"/>
    </xf>
    <xf numFmtId="0" fontId="18" fillId="2" borderId="0" xfId="0" applyFont="1" applyFill="1" applyProtection="1">
      <alignment vertical="center"/>
    </xf>
    <xf numFmtId="0" fontId="19" fillId="2" borderId="0" xfId="0" applyFont="1" applyFill="1" applyBorder="1" applyAlignment="1" applyProtection="1">
      <alignment vertical="center"/>
    </xf>
    <xf numFmtId="0" fontId="18" fillId="2" borderId="0"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3" fillId="2" borderId="0" xfId="0" applyFont="1" applyFill="1" applyBorder="1" applyAlignment="1" applyProtection="1">
      <alignment horizontal="left" vertical="center" wrapText="1"/>
    </xf>
    <xf numFmtId="0" fontId="13" fillId="0" borderId="0" xfId="0" applyFont="1" applyBorder="1" applyAlignment="1" applyProtection="1">
      <alignment horizontal="left" vertical="center" wrapText="1"/>
    </xf>
    <xf numFmtId="0" fontId="10" fillId="4" borderId="0" xfId="0" applyFont="1" applyFill="1" applyBorder="1" applyAlignment="1" applyProtection="1">
      <alignment horizontal="center" vertical="center"/>
    </xf>
    <xf numFmtId="0" fontId="4" fillId="2" borderId="5" xfId="0" applyFont="1" applyFill="1" applyBorder="1" applyProtection="1">
      <alignment vertical="center"/>
    </xf>
    <xf numFmtId="0" fontId="10" fillId="3" borderId="13" xfId="0" applyFont="1" applyFill="1" applyBorder="1" applyAlignment="1" applyProtection="1">
      <alignment horizontal="left" vertical="center"/>
    </xf>
    <xf numFmtId="0" fontId="10" fillId="3" borderId="14" xfId="0" applyFont="1" applyFill="1" applyBorder="1" applyAlignment="1" applyProtection="1">
      <alignment horizontal="left" vertical="center"/>
    </xf>
    <xf numFmtId="0" fontId="10" fillId="3" borderId="15" xfId="0" applyFont="1" applyFill="1" applyBorder="1" applyAlignment="1" applyProtection="1">
      <alignment horizontal="left" vertical="center"/>
    </xf>
    <xf numFmtId="176" fontId="10" fillId="0" borderId="0" xfId="0" applyNumberFormat="1" applyFont="1" applyBorder="1" applyAlignment="1" applyProtection="1">
      <alignment horizontal="left" vertical="top"/>
    </xf>
    <xf numFmtId="0" fontId="10" fillId="3" borderId="16" xfId="0" applyFont="1" applyFill="1" applyBorder="1" applyAlignment="1" applyProtection="1">
      <alignment horizontal="left" vertical="center"/>
    </xf>
    <xf numFmtId="0" fontId="10" fillId="3" borderId="7" xfId="0" applyFont="1" applyFill="1" applyBorder="1" applyAlignment="1" applyProtection="1">
      <alignment horizontal="left" vertical="center"/>
    </xf>
    <xf numFmtId="0" fontId="10" fillId="3" borderId="6" xfId="0" applyFont="1" applyFill="1" applyBorder="1" applyAlignment="1" applyProtection="1">
      <alignment horizontal="left" vertical="center"/>
    </xf>
    <xf numFmtId="0" fontId="10" fillId="3" borderId="17" xfId="0" applyFont="1" applyFill="1" applyBorder="1" applyAlignment="1" applyProtection="1">
      <alignment horizontal="left" vertical="center"/>
    </xf>
    <xf numFmtId="0" fontId="10" fillId="3" borderId="18" xfId="0" applyFont="1" applyFill="1" applyBorder="1" applyAlignment="1" applyProtection="1">
      <alignment horizontal="left" vertical="center"/>
    </xf>
    <xf numFmtId="176" fontId="10" fillId="3" borderId="0" xfId="0" applyNumberFormat="1" applyFont="1" applyFill="1" applyBorder="1" applyAlignment="1" applyProtection="1">
      <alignment horizontal="center" vertical="center" wrapText="1"/>
    </xf>
    <xf numFmtId="0" fontId="10" fillId="3" borderId="20" xfId="0" applyFont="1" applyFill="1" applyBorder="1" applyAlignment="1" applyProtection="1">
      <alignment horizontal="left" vertical="center"/>
    </xf>
    <xf numFmtId="0" fontId="10" fillId="3" borderId="21" xfId="0" applyFont="1" applyFill="1" applyBorder="1" applyAlignment="1" applyProtection="1">
      <alignment horizontal="justify" vertical="center" wrapText="1"/>
    </xf>
    <xf numFmtId="0" fontId="10" fillId="3" borderId="22" xfId="0" applyFont="1" applyFill="1" applyBorder="1" applyAlignment="1" applyProtection="1">
      <alignment horizontal="justify" vertical="center" wrapText="1"/>
    </xf>
    <xf numFmtId="0" fontId="10" fillId="3" borderId="23" xfId="0" applyFont="1" applyFill="1" applyBorder="1" applyAlignment="1" applyProtection="1">
      <alignment horizontal="left" vertical="center"/>
    </xf>
    <xf numFmtId="0" fontId="10" fillId="3" borderId="24" xfId="0" applyFont="1" applyFill="1" applyBorder="1" applyAlignment="1" applyProtection="1">
      <alignment horizontal="justify" vertical="center" wrapText="1"/>
    </xf>
    <xf numFmtId="0" fontId="10" fillId="3" borderId="25" xfId="0" applyFont="1" applyFill="1" applyBorder="1" applyAlignment="1" applyProtection="1">
      <alignment horizontal="justify" vertical="center" wrapText="1"/>
    </xf>
    <xf numFmtId="177" fontId="10" fillId="3" borderId="24" xfId="0" applyNumberFormat="1" applyFont="1" applyFill="1" applyBorder="1" applyAlignment="1" applyProtection="1">
      <alignment horizontal="right" vertical="center" wrapText="1"/>
    </xf>
    <xf numFmtId="177" fontId="10" fillId="3" borderId="25" xfId="0" applyNumberFormat="1" applyFont="1" applyFill="1" applyBorder="1" applyAlignment="1" applyProtection="1">
      <alignment horizontal="right" vertical="center" wrapText="1"/>
    </xf>
    <xf numFmtId="0" fontId="10" fillId="3" borderId="77" xfId="0" applyFont="1" applyFill="1" applyBorder="1" applyAlignment="1" applyProtection="1">
      <alignment horizontal="left" vertical="center"/>
    </xf>
    <xf numFmtId="0" fontId="10" fillId="3" borderId="78" xfId="0" applyFont="1" applyFill="1" applyBorder="1" applyAlignment="1" applyProtection="1">
      <alignment horizontal="justify" vertical="center" wrapText="1"/>
    </xf>
    <xf numFmtId="0" fontId="10" fillId="3" borderId="79" xfId="0" applyFont="1" applyFill="1" applyBorder="1" applyAlignment="1" applyProtection="1">
      <alignment horizontal="justify" vertical="center" wrapText="1"/>
    </xf>
    <xf numFmtId="0" fontId="10" fillId="3" borderId="26" xfId="0" applyFont="1" applyFill="1" applyBorder="1" applyAlignment="1" applyProtection="1">
      <alignment horizontal="left" vertical="center"/>
    </xf>
    <xf numFmtId="0" fontId="10" fillId="3" borderId="27" xfId="0" applyFont="1" applyFill="1" applyBorder="1" applyAlignment="1" applyProtection="1">
      <alignment horizontal="justify" vertical="center" wrapText="1"/>
    </xf>
    <xf numFmtId="0" fontId="10" fillId="3" borderId="28" xfId="0" applyFont="1" applyFill="1" applyBorder="1" applyAlignment="1" applyProtection="1">
      <alignment horizontal="justify" vertical="center" wrapText="1"/>
    </xf>
    <xf numFmtId="176" fontId="10" fillId="3" borderId="0" xfId="0" applyNumberFormat="1" applyFont="1" applyFill="1" applyBorder="1" applyAlignment="1" applyProtection="1">
      <alignment horizontal="center" vertical="center"/>
    </xf>
    <xf numFmtId="0" fontId="10" fillId="2" borderId="30" xfId="0" applyFont="1" applyFill="1" applyBorder="1" applyAlignment="1" applyProtection="1">
      <alignment horizontal="left" vertical="center"/>
    </xf>
    <xf numFmtId="178" fontId="10" fillId="2" borderId="0" xfId="0" applyNumberFormat="1" applyFont="1" applyFill="1" applyBorder="1" applyAlignment="1" applyProtection="1">
      <alignment horizontal="left" vertical="center"/>
    </xf>
    <xf numFmtId="176" fontId="10" fillId="2" borderId="0" xfId="0" applyNumberFormat="1" applyFont="1" applyFill="1" applyBorder="1" applyAlignment="1" applyProtection="1">
      <alignment horizontal="center" vertical="center"/>
    </xf>
    <xf numFmtId="176" fontId="10" fillId="2" borderId="0" xfId="0" applyNumberFormat="1" applyFont="1" applyFill="1" applyBorder="1" applyAlignment="1" applyProtection="1">
      <alignment horizontal="left" vertical="top"/>
    </xf>
    <xf numFmtId="178" fontId="27" fillId="2" borderId="0" xfId="0" applyNumberFormat="1" applyFont="1" applyFill="1" applyBorder="1" applyAlignment="1" applyProtection="1">
      <alignment horizontal="left" vertical="top" wrapText="1"/>
    </xf>
    <xf numFmtId="176" fontId="10" fillId="2" borderId="31" xfId="0" applyNumberFormat="1"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5" fillId="2" borderId="0" xfId="0" applyFont="1" applyFill="1" applyBorder="1" applyProtection="1">
      <alignment vertical="center"/>
    </xf>
    <xf numFmtId="176" fontId="5" fillId="2" borderId="0" xfId="0" applyNumberFormat="1"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15" fillId="2" borderId="0"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176" fontId="10" fillId="0" borderId="0" xfId="0" applyNumberFormat="1" applyFont="1" applyFill="1" applyBorder="1" applyAlignment="1" applyProtection="1">
      <alignment horizontal="left" vertical="top"/>
    </xf>
    <xf numFmtId="0" fontId="16" fillId="2" borderId="0" xfId="0" applyFont="1" applyFill="1" applyBorder="1" applyAlignment="1" applyProtection="1">
      <alignment horizontal="left" vertical="top" wrapText="1"/>
    </xf>
    <xf numFmtId="0" fontId="16" fillId="0" borderId="0" xfId="0" applyFont="1" applyBorder="1" applyAlignment="1" applyProtection="1">
      <alignment horizontal="left" vertical="top" wrapText="1"/>
    </xf>
    <xf numFmtId="0" fontId="15" fillId="2" borderId="0" xfId="0" applyFont="1" applyFill="1" applyBorder="1" applyAlignment="1" applyProtection="1">
      <alignment vertical="top"/>
    </xf>
    <xf numFmtId="0" fontId="17" fillId="2" borderId="0" xfId="0" applyFont="1" applyFill="1" applyBorder="1" applyAlignment="1" applyProtection="1">
      <alignment vertical="top"/>
    </xf>
    <xf numFmtId="0" fontId="10" fillId="2" borderId="0" xfId="0" applyFont="1" applyFill="1" applyBorder="1" applyAlignment="1" applyProtection="1">
      <alignment horizontal="justify" vertical="center" wrapText="1"/>
    </xf>
    <xf numFmtId="176" fontId="10" fillId="2" borderId="0" xfId="0" applyNumberFormat="1" applyFont="1" applyFill="1" applyBorder="1" applyAlignment="1" applyProtection="1">
      <alignment horizontal="right"/>
    </xf>
    <xf numFmtId="176" fontId="10" fillId="0" borderId="0" xfId="0" applyNumberFormat="1" applyFont="1" applyBorder="1" applyAlignment="1" applyProtection="1">
      <alignment horizontal="right"/>
    </xf>
    <xf numFmtId="0" fontId="4" fillId="0" borderId="12" xfId="0" applyFont="1" applyBorder="1" applyProtection="1">
      <alignment vertical="center"/>
    </xf>
    <xf numFmtId="0" fontId="10" fillId="0" borderId="31" xfId="0" applyFont="1" applyFill="1" applyBorder="1" applyAlignment="1" applyProtection="1">
      <alignment horizontal="center" vertical="center"/>
    </xf>
    <xf numFmtId="0" fontId="8" fillId="2" borderId="0" xfId="0" applyFont="1" applyFill="1" applyBorder="1" applyAlignment="1" applyProtection="1">
      <alignment vertical="center"/>
    </xf>
    <xf numFmtId="0" fontId="25" fillId="2" borderId="11" xfId="0" applyFont="1" applyFill="1" applyBorder="1" applyAlignment="1" applyProtection="1">
      <alignment horizontal="left" vertical="center"/>
    </xf>
    <xf numFmtId="0" fontId="25" fillId="0" borderId="0" xfId="0" applyFont="1" applyBorder="1" applyAlignment="1" applyProtection="1">
      <alignment horizontal="center" vertical="center"/>
    </xf>
    <xf numFmtId="0" fontId="37" fillId="0" borderId="0" xfId="0" applyFont="1" applyBorder="1" applyAlignment="1" applyProtection="1">
      <alignment horizontal="center" vertical="center"/>
    </xf>
    <xf numFmtId="0" fontId="36" fillId="0" borderId="0" xfId="0" applyFont="1" applyProtection="1">
      <alignment vertical="center"/>
    </xf>
    <xf numFmtId="0" fontId="37" fillId="0" borderId="0" xfId="0" applyFont="1" applyBorder="1" applyAlignment="1" applyProtection="1">
      <alignment horizontal="center" vertical="center" wrapText="1"/>
    </xf>
    <xf numFmtId="0" fontId="38" fillId="0" borderId="0" xfId="0" applyFont="1" applyBorder="1" applyAlignment="1" applyProtection="1">
      <alignment horizontal="left" vertical="center" wrapText="1"/>
    </xf>
    <xf numFmtId="0" fontId="35" fillId="0" borderId="0" xfId="0" applyFont="1" applyBorder="1" applyAlignment="1" applyProtection="1">
      <alignment horizontal="left" vertical="distributed" wrapText="1"/>
      <protection locked="0"/>
    </xf>
    <xf numFmtId="0" fontId="7" fillId="2" borderId="0" xfId="0" applyFont="1" applyFill="1" applyBorder="1" applyAlignment="1" applyProtection="1">
      <alignment horizontal="left" vertical="center"/>
      <protection locked="0"/>
    </xf>
    <xf numFmtId="0" fontId="4" fillId="2" borderId="0" xfId="0" applyFont="1" applyFill="1" applyProtection="1">
      <alignment vertical="center"/>
    </xf>
    <xf numFmtId="0" fontId="4" fillId="0" borderId="0" xfId="0" applyFont="1" applyAlignment="1" applyProtection="1">
      <alignment horizontal="center" vertical="center"/>
    </xf>
    <xf numFmtId="0" fontId="7" fillId="2" borderId="0" xfId="0" applyFont="1" applyFill="1" applyBorder="1" applyAlignment="1" applyProtection="1">
      <alignment vertical="top"/>
    </xf>
    <xf numFmtId="0" fontId="6" fillId="2" borderId="0" xfId="0" applyFont="1" applyFill="1" applyBorder="1" applyAlignment="1" applyProtection="1">
      <alignment vertical="center" wrapText="1"/>
    </xf>
    <xf numFmtId="0" fontId="7" fillId="2" borderId="0" xfId="0" applyFont="1" applyFill="1" applyBorder="1" applyAlignment="1" applyProtection="1">
      <alignment horizontal="center" vertical="distributed" wrapText="1"/>
    </xf>
    <xf numFmtId="0" fontId="4" fillId="2" borderId="0" xfId="0" applyFont="1" applyFill="1" applyBorder="1" applyAlignment="1" applyProtection="1">
      <alignment vertical="top" wrapText="1"/>
    </xf>
    <xf numFmtId="0" fontId="41" fillId="0" borderId="0" xfId="0" applyFont="1" applyProtection="1">
      <alignment vertical="center"/>
    </xf>
    <xf numFmtId="0" fontId="41" fillId="0" borderId="0" xfId="0" applyFont="1" applyAlignment="1" applyProtection="1">
      <alignment horizontal="center" vertical="center"/>
    </xf>
    <xf numFmtId="0" fontId="40" fillId="0" borderId="0" xfId="0" applyFont="1" applyAlignment="1">
      <alignment horizontal="center" vertical="center"/>
    </xf>
    <xf numFmtId="0" fontId="40" fillId="0" borderId="0" xfId="0" applyFont="1">
      <alignment vertical="center"/>
    </xf>
    <xf numFmtId="0" fontId="6"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7" fillId="6" borderId="64" xfId="0" applyFont="1" applyFill="1" applyBorder="1" applyAlignment="1" applyProtection="1">
      <alignment horizontal="center" vertical="center"/>
      <protection locked="0"/>
    </xf>
    <xf numFmtId="179" fontId="7" fillId="6" borderId="6" xfId="0" applyNumberFormat="1" applyFont="1" applyFill="1" applyBorder="1" applyAlignment="1" applyProtection="1">
      <alignment vertical="center"/>
      <protection locked="0"/>
    </xf>
    <xf numFmtId="0" fontId="7" fillId="6" borderId="9" xfId="0" applyFont="1" applyFill="1" applyBorder="1" applyAlignment="1" applyProtection="1">
      <alignment vertical="center"/>
      <protection locked="0"/>
    </xf>
    <xf numFmtId="0" fontId="0" fillId="0" borderId="95" xfId="0" applyBorder="1" applyAlignment="1" applyProtection="1">
      <alignment horizontal="center" vertical="center"/>
    </xf>
    <xf numFmtId="0" fontId="7" fillId="6" borderId="102" xfId="0" applyFont="1" applyFill="1" applyBorder="1" applyAlignment="1" applyProtection="1">
      <alignment horizontal="center" vertical="center"/>
      <protection locked="0"/>
    </xf>
    <xf numFmtId="0" fontId="53" fillId="0" borderId="7" xfId="0" applyFont="1" applyFill="1" applyBorder="1" applyAlignment="1" applyProtection="1">
      <alignment vertical="center" wrapText="1"/>
    </xf>
    <xf numFmtId="0" fontId="53" fillId="0" borderId="18" xfId="0" applyFont="1" applyBorder="1" applyAlignment="1" applyProtection="1">
      <alignment horizontal="left" vertical="distributed" wrapText="1"/>
    </xf>
    <xf numFmtId="0" fontId="4" fillId="0" borderId="0" xfId="0" applyFont="1" applyFill="1" applyBorder="1" applyProtection="1">
      <alignment vertical="center"/>
    </xf>
    <xf numFmtId="0" fontId="30" fillId="0" borderId="0" xfId="0" applyFont="1" applyFill="1" applyBorder="1" applyProtection="1">
      <alignment vertical="center"/>
    </xf>
    <xf numFmtId="0" fontId="8"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4" fillId="0" borderId="0" xfId="0" applyFont="1" applyFill="1" applyProtection="1">
      <alignment vertical="center"/>
    </xf>
    <xf numFmtId="0" fontId="20" fillId="0" borderId="4" xfId="0" applyFont="1" applyFill="1" applyBorder="1" applyAlignment="1" applyProtection="1">
      <alignment horizontal="left" wrapText="1"/>
    </xf>
    <xf numFmtId="0" fontId="10" fillId="2" borderId="0" xfId="0" applyFont="1" applyFill="1" applyBorder="1" applyAlignment="1" applyProtection="1">
      <alignment horizontal="right" vertical="center" wrapText="1"/>
    </xf>
    <xf numFmtId="0" fontId="36" fillId="0" borderId="0" xfId="0" applyFont="1" applyBorder="1" applyProtection="1">
      <alignment vertical="center"/>
    </xf>
    <xf numFmtId="0" fontId="52" fillId="0" borderId="7" xfId="0" applyFont="1" applyFill="1" applyBorder="1" applyAlignment="1" applyProtection="1">
      <alignment horizontal="center" vertical="center" wrapText="1"/>
    </xf>
    <xf numFmtId="0" fontId="10" fillId="6" borderId="6" xfId="0" applyFont="1" applyFill="1" applyBorder="1" applyAlignment="1" applyProtection="1">
      <alignment horizontal="center" vertical="center" wrapText="1"/>
      <protection locked="0"/>
    </xf>
    <xf numFmtId="0" fontId="53" fillId="0" borderId="7" xfId="0" applyFont="1" applyBorder="1" applyAlignment="1" applyProtection="1">
      <alignment horizontal="left" vertical="distributed" wrapText="1"/>
    </xf>
    <xf numFmtId="0" fontId="20" fillId="0" borderId="0" xfId="0" applyFont="1" applyFill="1" applyBorder="1" applyAlignment="1" applyProtection="1">
      <alignment horizontal="left" wrapText="1"/>
    </xf>
    <xf numFmtId="0" fontId="50" fillId="0" borderId="0" xfId="0" applyFont="1" applyBorder="1" applyAlignment="1" applyProtection="1">
      <alignment wrapText="1"/>
    </xf>
    <xf numFmtId="0" fontId="51" fillId="0" borderId="0" xfId="0" applyFont="1" applyAlignment="1">
      <alignment wrapText="1"/>
    </xf>
    <xf numFmtId="0" fontId="58" fillId="0" borderId="0" xfId="0" applyFont="1">
      <alignment vertical="center"/>
    </xf>
    <xf numFmtId="0" fontId="58" fillId="0" borderId="0" xfId="0" applyFont="1" applyAlignment="1">
      <alignment horizontal="left" vertical="center"/>
    </xf>
    <xf numFmtId="0" fontId="57" fillId="0" borderId="0" xfId="0" applyFont="1">
      <alignment vertical="center"/>
    </xf>
    <xf numFmtId="0" fontId="58" fillId="9" borderId="112" xfId="0" applyFont="1" applyFill="1" applyBorder="1" applyProtection="1">
      <alignment vertical="center"/>
      <protection locked="0"/>
    </xf>
    <xf numFmtId="0" fontId="58" fillId="10" borderId="113" xfId="0" applyFont="1" applyFill="1" applyBorder="1" applyAlignment="1">
      <alignment horizontal="right" vertical="center"/>
    </xf>
    <xf numFmtId="0" fontId="58" fillId="9" borderId="113" xfId="0" applyFont="1" applyFill="1" applyBorder="1" applyAlignment="1" applyProtection="1">
      <alignment horizontal="left" vertical="center"/>
      <protection locked="0"/>
    </xf>
    <xf numFmtId="0" fontId="58" fillId="9" borderId="113" xfId="0" applyFont="1" applyFill="1" applyBorder="1" applyProtection="1">
      <alignment vertical="center"/>
      <protection locked="0"/>
    </xf>
    <xf numFmtId="38" fontId="58" fillId="9" borderId="113" xfId="2" applyFont="1" applyFill="1" applyBorder="1" applyProtection="1">
      <alignment vertical="center"/>
      <protection locked="0"/>
    </xf>
    <xf numFmtId="0" fontId="58" fillId="10" borderId="114" xfId="0" applyFont="1" applyFill="1" applyBorder="1">
      <alignment vertical="center"/>
    </xf>
    <xf numFmtId="0" fontId="58" fillId="10" borderId="113" xfId="0" applyFont="1" applyFill="1" applyBorder="1">
      <alignment vertical="center"/>
    </xf>
    <xf numFmtId="38" fontId="58" fillId="9" borderId="114" xfId="2" applyFont="1" applyFill="1" applyBorder="1" applyProtection="1">
      <alignment vertical="center"/>
      <protection locked="0"/>
    </xf>
    <xf numFmtId="38" fontId="58" fillId="10" borderId="114" xfId="2" applyFont="1" applyFill="1" applyBorder="1">
      <alignment vertical="center"/>
    </xf>
    <xf numFmtId="0" fontId="58" fillId="10" borderId="115" xfId="0" applyFont="1" applyFill="1" applyBorder="1">
      <alignment vertical="center"/>
    </xf>
    <xf numFmtId="0" fontId="58" fillId="10" borderId="116" xfId="0" applyFont="1" applyFill="1" applyBorder="1" applyAlignment="1">
      <alignment horizontal="right" vertical="center"/>
    </xf>
    <xf numFmtId="0" fontId="58" fillId="9" borderId="116" xfId="0" applyFont="1" applyFill="1" applyBorder="1" applyAlignment="1" applyProtection="1">
      <alignment horizontal="left" vertical="center"/>
      <protection locked="0"/>
    </xf>
    <xf numFmtId="0" fontId="58" fillId="9" borderId="116" xfId="0" applyFont="1" applyFill="1" applyBorder="1" applyProtection="1">
      <alignment vertical="center"/>
      <protection locked="0"/>
    </xf>
    <xf numFmtId="38" fontId="58" fillId="9" borderId="116" xfId="2" applyFont="1" applyFill="1" applyBorder="1" applyProtection="1">
      <alignment vertical="center"/>
      <protection locked="0"/>
    </xf>
    <xf numFmtId="0" fontId="58" fillId="10" borderId="117" xfId="0" applyFont="1" applyFill="1" applyBorder="1">
      <alignment vertical="center"/>
    </xf>
    <xf numFmtId="0" fontId="58" fillId="10" borderId="116" xfId="0" applyFont="1" applyFill="1" applyBorder="1">
      <alignment vertical="center"/>
    </xf>
    <xf numFmtId="38" fontId="58" fillId="9" borderId="117" xfId="2" applyFont="1" applyFill="1" applyBorder="1" applyProtection="1">
      <alignment vertical="center"/>
      <protection locked="0"/>
    </xf>
    <xf numFmtId="38" fontId="58" fillId="10" borderId="117" xfId="2" applyFont="1" applyFill="1" applyBorder="1">
      <alignment vertical="center"/>
    </xf>
    <xf numFmtId="0" fontId="58" fillId="10" borderId="118" xfId="0" applyFont="1" applyFill="1" applyBorder="1">
      <alignment vertical="center"/>
    </xf>
    <xf numFmtId="0" fontId="58" fillId="0" borderId="29" xfId="0" applyFont="1" applyBorder="1">
      <alignment vertical="center"/>
    </xf>
    <xf numFmtId="0" fontId="58" fillId="0" borderId="110" xfId="0" applyFont="1" applyBorder="1">
      <alignment vertical="center"/>
    </xf>
    <xf numFmtId="0" fontId="58" fillId="9" borderId="114" xfId="0" applyFont="1" applyFill="1" applyBorder="1">
      <alignment vertical="center"/>
    </xf>
    <xf numFmtId="38" fontId="0" fillId="0" borderId="2" xfId="2" applyFont="1" applyBorder="1">
      <alignment vertical="center"/>
    </xf>
    <xf numFmtId="38" fontId="0" fillId="0" borderId="0" xfId="2" applyFont="1">
      <alignment vertical="center"/>
    </xf>
    <xf numFmtId="0" fontId="0" fillId="11" borderId="0" xfId="0" applyFill="1">
      <alignment vertical="center"/>
    </xf>
    <xf numFmtId="0" fontId="10" fillId="12" borderId="119" xfId="3" applyFont="1" applyFill="1" applyBorder="1" applyAlignment="1" applyProtection="1">
      <alignment horizontal="center" vertical="center"/>
    </xf>
    <xf numFmtId="0" fontId="10" fillId="12" borderId="35" xfId="3" applyFont="1" applyFill="1" applyBorder="1" applyAlignment="1" applyProtection="1">
      <alignment horizontal="center" vertical="center"/>
    </xf>
    <xf numFmtId="0" fontId="23" fillId="0" borderId="0" xfId="0" applyFont="1" applyBorder="1" applyAlignment="1" applyProtection="1">
      <alignment horizontal="left" vertical="center" wrapText="1"/>
    </xf>
    <xf numFmtId="38" fontId="4" fillId="9" borderId="130" xfId="2" applyFont="1" applyFill="1" applyBorder="1" applyProtection="1">
      <alignment vertical="center"/>
      <protection locked="0"/>
    </xf>
    <xf numFmtId="0" fontId="29" fillId="9" borderId="127" xfId="3" applyFont="1" applyFill="1" applyBorder="1" applyAlignment="1" applyProtection="1">
      <alignment vertical="top" wrapText="1"/>
      <protection locked="0"/>
    </xf>
    <xf numFmtId="38" fontId="4" fillId="9" borderId="131" xfId="2" applyFont="1" applyFill="1" applyBorder="1" applyProtection="1">
      <alignment vertical="center"/>
      <protection locked="0"/>
    </xf>
    <xf numFmtId="0" fontId="29" fillId="9" borderId="132" xfId="3" applyFont="1" applyFill="1" applyBorder="1" applyAlignment="1" applyProtection="1">
      <alignment vertical="top" wrapText="1"/>
      <protection locked="0"/>
    </xf>
    <xf numFmtId="0" fontId="29" fillId="9" borderId="128" xfId="3" applyFont="1" applyFill="1" applyBorder="1" applyAlignment="1" applyProtection="1">
      <alignment vertical="top" wrapText="1"/>
      <protection locked="0"/>
    </xf>
    <xf numFmtId="38" fontId="4" fillId="9" borderId="135" xfId="2" applyFont="1" applyFill="1" applyBorder="1" applyProtection="1">
      <alignment vertical="center"/>
      <protection locked="0"/>
    </xf>
    <xf numFmtId="0" fontId="29" fillId="9" borderId="136" xfId="3" applyFont="1" applyFill="1" applyBorder="1" applyAlignment="1" applyProtection="1">
      <alignment vertical="top" wrapText="1"/>
      <protection locked="0"/>
    </xf>
    <xf numFmtId="38" fontId="4" fillId="9" borderId="137" xfId="2" applyFont="1" applyFill="1" applyBorder="1" applyProtection="1">
      <alignment vertical="center"/>
      <protection locked="0"/>
    </xf>
    <xf numFmtId="0" fontId="29" fillId="9" borderId="125" xfId="3" applyFont="1" applyFill="1" applyBorder="1" applyAlignment="1" applyProtection="1">
      <alignment vertical="top" wrapText="1"/>
      <protection locked="0"/>
    </xf>
    <xf numFmtId="0" fontId="29" fillId="9" borderId="138" xfId="3" applyFont="1" applyFill="1" applyBorder="1" applyAlignment="1" applyProtection="1">
      <alignment vertical="top" wrapText="1"/>
      <protection locked="0"/>
    </xf>
    <xf numFmtId="0" fontId="4" fillId="0" borderId="11" xfId="3" applyFont="1" applyBorder="1" applyProtection="1">
      <alignment vertical="center"/>
    </xf>
    <xf numFmtId="0" fontId="4" fillId="0" borderId="5" xfId="3" applyFont="1" applyBorder="1" applyProtection="1">
      <alignment vertical="center"/>
    </xf>
    <xf numFmtId="38" fontId="4" fillId="9" borderId="120" xfId="2" applyFont="1" applyFill="1" applyBorder="1" applyProtection="1">
      <alignment vertical="center"/>
      <protection locked="0"/>
    </xf>
    <xf numFmtId="0" fontId="29" fillId="9" borderId="121" xfId="3" applyFont="1" applyFill="1" applyBorder="1" applyAlignment="1" applyProtection="1">
      <alignment vertical="top" wrapText="1"/>
      <protection locked="0"/>
    </xf>
    <xf numFmtId="0" fontId="10" fillId="0" borderId="11" xfId="3" applyFont="1" applyFill="1" applyBorder="1" applyAlignment="1" applyProtection="1">
      <alignment horizontal="center" vertical="center"/>
    </xf>
    <xf numFmtId="0" fontId="10" fillId="0" borderId="5" xfId="3" applyFont="1" applyFill="1" applyBorder="1" applyAlignment="1" applyProtection="1">
      <alignment horizontal="center" vertical="center"/>
    </xf>
    <xf numFmtId="38" fontId="4" fillId="9" borderId="122" xfId="2" applyFont="1" applyFill="1" applyBorder="1" applyProtection="1">
      <alignment vertical="center"/>
      <protection locked="0"/>
    </xf>
    <xf numFmtId="0" fontId="6" fillId="0" borderId="0" xfId="0" applyFont="1" applyProtection="1">
      <alignment vertical="center"/>
    </xf>
    <xf numFmtId="0" fontId="36" fillId="0" borderId="0" xfId="0" applyFont="1" applyAlignment="1" applyProtection="1">
      <alignment horizontal="center" vertical="center"/>
    </xf>
    <xf numFmtId="0" fontId="36" fillId="0" borderId="0" xfId="0" applyFont="1" applyBorder="1" applyAlignment="1" applyProtection="1">
      <alignment horizontal="center" vertical="center"/>
    </xf>
    <xf numFmtId="0" fontId="7" fillId="2" borderId="0" xfId="0" applyFont="1" applyFill="1" applyBorder="1" applyAlignment="1" applyProtection="1">
      <alignment horizontal="center" vertical="top"/>
    </xf>
    <xf numFmtId="0" fontId="30" fillId="0" borderId="0" xfId="0" applyFont="1" applyAlignment="1" applyProtection="1">
      <alignment horizontal="center" vertical="center"/>
    </xf>
    <xf numFmtId="0" fontId="4" fillId="2" borderId="0" xfId="0" applyFont="1" applyFill="1" applyBorder="1" applyAlignment="1" applyProtection="1">
      <alignment horizontal="center" vertical="top" wrapText="1"/>
    </xf>
    <xf numFmtId="0" fontId="39" fillId="0" borderId="0" xfId="0" applyFont="1" applyAlignment="1" applyProtection="1">
      <alignment horizontal="center" vertical="center"/>
    </xf>
    <xf numFmtId="0" fontId="30" fillId="0" borderId="0" xfId="0" applyFont="1" applyFill="1" applyBorder="1" applyAlignment="1" applyProtection="1">
      <alignment horizontal="center" vertical="center"/>
    </xf>
    <xf numFmtId="0" fontId="63" fillId="0" borderId="0" xfId="0" applyFont="1" applyAlignment="1" applyProtection="1">
      <alignment horizontal="center" vertical="center"/>
    </xf>
    <xf numFmtId="0" fontId="63" fillId="2" borderId="0" xfId="0" applyFont="1" applyFill="1" applyBorder="1" applyAlignment="1" applyProtection="1">
      <alignment horizontal="center" vertical="center"/>
    </xf>
    <xf numFmtId="181" fontId="10" fillId="0" borderId="0" xfId="0" applyNumberFormat="1" applyFont="1" applyFill="1" applyBorder="1" applyAlignment="1" applyProtection="1">
      <alignment horizontal="center" vertical="center" wrapText="1"/>
    </xf>
    <xf numFmtId="0" fontId="49" fillId="6" borderId="9" xfId="0" applyFont="1" applyFill="1" applyBorder="1" applyAlignment="1" applyProtection="1">
      <alignment horizontal="center" vertical="center" wrapText="1"/>
      <protection locked="0"/>
    </xf>
    <xf numFmtId="0" fontId="8" fillId="6" borderId="19" xfId="0" applyFont="1" applyFill="1" applyBorder="1" applyAlignment="1" applyProtection="1">
      <alignment horizontal="center" vertical="center" wrapText="1"/>
      <protection locked="0"/>
    </xf>
    <xf numFmtId="0" fontId="8" fillId="6" borderId="75" xfId="0" applyFont="1" applyFill="1" applyBorder="1" applyAlignment="1" applyProtection="1">
      <alignment horizontal="center" vertical="center" wrapText="1"/>
      <protection locked="0"/>
    </xf>
    <xf numFmtId="38" fontId="4" fillId="0" borderId="11" xfId="2" applyFont="1" applyFill="1" applyBorder="1" applyProtection="1">
      <alignment vertical="center"/>
    </xf>
    <xf numFmtId="0" fontId="29" fillId="0" borderId="5" xfId="3" applyFont="1" applyFill="1" applyBorder="1" applyAlignment="1" applyProtection="1">
      <alignment vertical="top" wrapText="1"/>
    </xf>
    <xf numFmtId="0" fontId="0" fillId="6" borderId="9" xfId="0" applyFont="1" applyFill="1" applyBorder="1" applyAlignment="1" applyProtection="1">
      <alignment horizontal="center" vertical="center"/>
      <protection locked="0"/>
    </xf>
    <xf numFmtId="0" fontId="40" fillId="0" borderId="0" xfId="0" applyFont="1" applyFill="1" applyBorder="1" applyAlignment="1" applyProtection="1">
      <alignment horizontal="center" vertical="center"/>
    </xf>
    <xf numFmtId="0" fontId="41" fillId="0" borderId="0" xfId="0" applyFont="1" applyFill="1" applyProtection="1">
      <alignment vertical="center"/>
    </xf>
    <xf numFmtId="0" fontId="41" fillId="0" borderId="0" xfId="0" applyFont="1" applyFill="1" applyAlignment="1" applyProtection="1">
      <alignment horizontal="center" vertical="center"/>
    </xf>
    <xf numFmtId="0" fontId="8" fillId="6" borderId="91" xfId="0" applyFont="1" applyFill="1" applyBorder="1" applyAlignment="1" applyProtection="1">
      <alignment horizontal="center" vertical="center" wrapText="1"/>
      <protection locked="0"/>
    </xf>
    <xf numFmtId="0" fontId="8" fillId="6" borderId="94" xfId="0" applyFont="1" applyFill="1" applyBorder="1" applyAlignment="1" applyProtection="1">
      <alignment horizontal="center" vertical="center" wrapText="1"/>
      <protection locked="0"/>
    </xf>
    <xf numFmtId="0" fontId="8" fillId="6" borderId="86" xfId="0" applyFont="1" applyFill="1" applyBorder="1" applyAlignment="1" applyProtection="1">
      <alignment horizontal="center" vertical="center" wrapText="1"/>
      <protection locked="0"/>
    </xf>
    <xf numFmtId="0" fontId="42" fillId="2" borderId="0" xfId="0" applyFont="1" applyFill="1" applyBorder="1" applyAlignment="1" applyProtection="1">
      <alignment horizontal="center" vertical="center"/>
    </xf>
    <xf numFmtId="0" fontId="40" fillId="0" borderId="0" xfId="0" applyFont="1" applyAlignment="1" applyProtection="1">
      <alignment horizontal="center" vertical="center"/>
    </xf>
    <xf numFmtId="0" fontId="0" fillId="0" borderId="0" xfId="0" applyProtection="1">
      <alignment vertical="center"/>
    </xf>
    <xf numFmtId="0" fontId="53" fillId="0" borderId="7" xfId="0" applyFont="1" applyBorder="1" applyAlignment="1" applyProtection="1">
      <alignment horizontal="left" vertical="distributed" wrapText="1"/>
    </xf>
    <xf numFmtId="0" fontId="49" fillId="6" borderId="19" xfId="0" applyFont="1" applyFill="1" applyBorder="1" applyAlignment="1" applyProtection="1">
      <alignment horizontal="center" vertical="center" wrapText="1"/>
      <protection locked="0"/>
    </xf>
    <xf numFmtId="0" fontId="15" fillId="2" borderId="54" xfId="0" applyFont="1" applyFill="1" applyBorder="1" applyAlignment="1" applyProtection="1">
      <alignment vertical="center"/>
    </xf>
    <xf numFmtId="0" fontId="58" fillId="0" borderId="0" xfId="0" applyFont="1" applyProtection="1">
      <alignment vertical="center"/>
    </xf>
    <xf numFmtId="0" fontId="58" fillId="0" borderId="0" xfId="0" applyFont="1" applyAlignment="1" applyProtection="1">
      <alignment horizontal="left" vertical="center"/>
    </xf>
    <xf numFmtId="0" fontId="58" fillId="0" borderId="106" xfId="0" applyFont="1" applyBorder="1" applyProtection="1">
      <alignment vertical="center"/>
    </xf>
    <xf numFmtId="0" fontId="58" fillId="0" borderId="107" xfId="0" applyFont="1" applyBorder="1" applyProtection="1">
      <alignment vertical="center"/>
    </xf>
    <xf numFmtId="0" fontId="58" fillId="0" borderId="108" xfId="0" applyFont="1" applyBorder="1" applyAlignment="1" applyProtection="1">
      <alignment horizontal="left" vertical="center"/>
    </xf>
    <xf numFmtId="0" fontId="58" fillId="0" borderId="108" xfId="0" applyFont="1" applyBorder="1" applyProtection="1">
      <alignment vertical="center"/>
    </xf>
    <xf numFmtId="0" fontId="58" fillId="0" borderId="109" xfId="0" applyFont="1" applyBorder="1" applyProtection="1">
      <alignment vertical="center"/>
    </xf>
    <xf numFmtId="0" fontId="58" fillId="0" borderId="110" xfId="0" applyFont="1" applyBorder="1" applyProtection="1">
      <alignment vertical="center"/>
    </xf>
    <xf numFmtId="0" fontId="58" fillId="0" borderId="111" xfId="0" applyFont="1" applyBorder="1" applyProtection="1">
      <alignment vertical="center"/>
    </xf>
    <xf numFmtId="38" fontId="4" fillId="9" borderId="147" xfId="2" applyFont="1" applyFill="1" applyBorder="1" applyProtection="1">
      <alignment vertical="center"/>
      <protection locked="0"/>
    </xf>
    <xf numFmtId="0" fontId="10" fillId="12" borderId="148" xfId="3" applyFont="1" applyFill="1" applyBorder="1" applyAlignment="1" applyProtection="1">
      <alignment horizontal="center" vertical="center"/>
    </xf>
    <xf numFmtId="0" fontId="10" fillId="12" borderId="37" xfId="3" applyFont="1" applyFill="1" applyBorder="1" applyAlignment="1" applyProtection="1">
      <alignment horizontal="center" vertical="center"/>
    </xf>
    <xf numFmtId="0" fontId="60" fillId="9" borderId="121" xfId="0" applyFont="1" applyFill="1" applyBorder="1" applyAlignment="1" applyProtection="1">
      <alignment vertical="top" wrapText="1"/>
      <protection locked="0"/>
    </xf>
    <xf numFmtId="0" fontId="29" fillId="9" borderId="124" xfId="3" applyFont="1" applyFill="1" applyBorder="1" applyAlignment="1" applyProtection="1">
      <alignment vertical="top" wrapText="1"/>
      <protection locked="0"/>
    </xf>
    <xf numFmtId="0" fontId="64" fillId="0" borderId="0" xfId="0" applyFont="1" applyAlignment="1" applyProtection="1">
      <alignment horizontal="center" vertical="center"/>
    </xf>
    <xf numFmtId="0" fontId="64" fillId="0" borderId="0" xfId="0" applyFont="1" applyProtection="1">
      <alignment vertical="center"/>
    </xf>
    <xf numFmtId="0" fontId="65" fillId="2" borderId="0" xfId="0" applyFont="1" applyFill="1" applyBorder="1" applyAlignment="1" applyProtection="1">
      <alignment horizontal="center" vertical="distributed" wrapText="1"/>
    </xf>
    <xf numFmtId="0" fontId="66" fillId="0" borderId="0" xfId="0" applyFont="1">
      <alignment vertical="center"/>
    </xf>
    <xf numFmtId="0" fontId="66" fillId="0" borderId="0" xfId="0" applyFont="1" applyBorder="1" applyAlignment="1" applyProtection="1">
      <alignment horizontal="center" vertical="center"/>
    </xf>
    <xf numFmtId="0" fontId="67" fillId="0" borderId="0" xfId="0" applyFont="1" applyBorder="1" applyAlignment="1" applyProtection="1">
      <alignment horizontal="center" vertical="center" wrapText="1"/>
    </xf>
    <xf numFmtId="0" fontId="65" fillId="2" borderId="0" xfId="0" applyFont="1" applyFill="1" applyBorder="1" applyAlignment="1" applyProtection="1">
      <alignment horizontal="center" vertical="center"/>
    </xf>
    <xf numFmtId="0" fontId="8" fillId="0" borderId="17" xfId="0" applyFont="1" applyFill="1" applyBorder="1" applyAlignment="1" applyProtection="1">
      <alignment horizontal="left" vertical="top" wrapText="1"/>
    </xf>
    <xf numFmtId="0" fontId="4" fillId="0" borderId="17" xfId="0" applyFont="1" applyFill="1" applyBorder="1" applyAlignment="1" applyProtection="1">
      <alignment horizontal="left" vertical="top" wrapText="1"/>
    </xf>
    <xf numFmtId="0" fontId="10" fillId="6" borderId="6" xfId="0" applyFont="1" applyFill="1" applyBorder="1" applyAlignment="1" applyProtection="1">
      <alignment horizontal="center" vertical="center" wrapText="1"/>
      <protection locked="0"/>
    </xf>
    <xf numFmtId="0" fontId="10" fillId="0" borderId="0" xfId="0" applyFont="1" applyAlignment="1" applyProtection="1">
      <alignment vertical="center"/>
    </xf>
    <xf numFmtId="0" fontId="4" fillId="0" borderId="95" xfId="0" applyFont="1" applyFill="1" applyBorder="1" applyAlignment="1" applyProtection="1">
      <alignment vertical="center" wrapText="1"/>
    </xf>
    <xf numFmtId="0" fontId="8" fillId="6" borderId="154" xfId="0" applyFont="1" applyFill="1" applyBorder="1" applyAlignment="1" applyProtection="1">
      <alignment horizontal="center" vertical="center" wrapText="1"/>
      <protection locked="0"/>
    </xf>
    <xf numFmtId="0" fontId="0" fillId="0" borderId="0" xfId="4" applyFont="1">
      <alignment vertical="center"/>
    </xf>
    <xf numFmtId="0" fontId="0" fillId="0" borderId="0" xfId="0" applyFont="1">
      <alignment vertical="center"/>
    </xf>
    <xf numFmtId="0" fontId="58" fillId="2" borderId="10" xfId="7" applyFont="1" applyFill="1" applyBorder="1" applyAlignment="1">
      <alignment vertical="center" wrapText="1" shrinkToFit="1"/>
    </xf>
    <xf numFmtId="0" fontId="58" fillId="2" borderId="7" xfId="4" applyFont="1" applyFill="1" applyBorder="1" applyAlignment="1">
      <alignment horizontal="center" vertical="center" wrapText="1" shrinkToFit="1"/>
    </xf>
    <xf numFmtId="0" fontId="58" fillId="2" borderId="17" xfId="4" applyFont="1" applyFill="1" applyBorder="1" applyAlignment="1">
      <alignment horizontal="center" vertical="center" wrapText="1" shrinkToFit="1"/>
    </xf>
    <xf numFmtId="0" fontId="58" fillId="2" borderId="17" xfId="7" applyFont="1" applyFill="1" applyBorder="1" applyAlignment="1">
      <alignment horizontal="center" vertical="center" shrinkToFit="1"/>
    </xf>
    <xf numFmtId="0" fontId="58" fillId="2" borderId="7" xfId="7" applyFont="1" applyFill="1" applyBorder="1" applyAlignment="1">
      <alignment horizontal="center" vertical="center" shrinkToFit="1"/>
    </xf>
    <xf numFmtId="0" fontId="0" fillId="2" borderId="17" xfId="4" applyFont="1" applyFill="1" applyBorder="1" applyAlignment="1">
      <alignment horizontal="center" vertical="center"/>
    </xf>
    <xf numFmtId="0" fontId="0" fillId="2" borderId="7" xfId="4" applyFont="1" applyFill="1" applyBorder="1" applyAlignment="1">
      <alignment horizontal="center" vertical="center"/>
    </xf>
    <xf numFmtId="0" fontId="29"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29" fillId="0" borderId="95" xfId="0" applyFont="1" applyFill="1" applyBorder="1" applyAlignment="1" applyProtection="1">
      <alignment vertical="center" wrapText="1"/>
    </xf>
    <xf numFmtId="0" fontId="9" fillId="0" borderId="0" xfId="0" applyFont="1" applyAlignment="1" applyProtection="1">
      <alignment horizontal="left" vertical="center"/>
    </xf>
    <xf numFmtId="0" fontId="8" fillId="0" borderId="0" xfId="0" applyFont="1" applyAlignment="1" applyProtection="1">
      <alignment horizontal="left" vertical="center"/>
    </xf>
    <xf numFmtId="176" fontId="25" fillId="3" borderId="64" xfId="0" applyNumberFormat="1" applyFont="1" applyFill="1" applyBorder="1" applyAlignment="1" applyProtection="1">
      <alignment vertical="center"/>
    </xf>
    <xf numFmtId="0" fontId="74" fillId="0" borderId="17" xfId="0" applyFont="1" applyFill="1" applyBorder="1" applyAlignment="1" applyProtection="1">
      <alignment vertical="distributed" wrapText="1"/>
    </xf>
    <xf numFmtId="0" fontId="58" fillId="2" borderId="6" xfId="7" applyFont="1" applyFill="1" applyBorder="1" applyAlignment="1">
      <alignment vertical="center" wrapText="1" shrinkToFit="1"/>
    </xf>
    <xf numFmtId="0" fontId="43" fillId="0" borderId="34" xfId="3" applyFont="1" applyBorder="1" applyAlignment="1" applyProtection="1">
      <alignment horizontal="center" vertical="center"/>
    </xf>
    <xf numFmtId="0" fontId="43" fillId="0" borderId="35" xfId="3" applyFont="1" applyBorder="1" applyAlignment="1" applyProtection="1">
      <alignment horizontal="center" vertical="center"/>
    </xf>
    <xf numFmtId="0" fontId="15" fillId="2" borderId="0" xfId="0" applyFont="1" applyFill="1" applyBorder="1" applyAlignment="1" applyProtection="1">
      <alignment vertical="center"/>
    </xf>
    <xf numFmtId="0" fontId="17" fillId="2" borderId="54" xfId="0" applyFont="1" applyFill="1" applyBorder="1" applyAlignment="1" applyProtection="1">
      <alignment vertical="center"/>
    </xf>
    <xf numFmtId="0" fontId="8" fillId="6" borderId="1"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xf>
    <xf numFmtId="0" fontId="29" fillId="0" borderId="1" xfId="0" applyFont="1" applyFill="1" applyBorder="1" applyAlignment="1" applyProtection="1">
      <alignment horizontal="center" vertical="center" wrapText="1"/>
    </xf>
    <xf numFmtId="0" fontId="4" fillId="0" borderId="4" xfId="0" applyFont="1" applyFill="1" applyBorder="1" applyAlignment="1" applyProtection="1">
      <alignment horizontal="left" vertical="center" wrapText="1"/>
    </xf>
    <xf numFmtId="0" fontId="8" fillId="6" borderId="3"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95" xfId="0" applyFont="1" applyFill="1" applyBorder="1" applyAlignment="1" applyProtection="1">
      <alignment horizontal="center" vertical="distributed" wrapText="1"/>
    </xf>
    <xf numFmtId="0" fontId="81" fillId="0" borderId="0" xfId="0" applyFont="1" applyAlignment="1" applyProtection="1">
      <alignment horizontal="center" vertical="center"/>
    </xf>
    <xf numFmtId="0" fontId="74" fillId="0" borderId="18" xfId="0" applyFont="1" applyFill="1" applyBorder="1" applyAlignment="1" applyProtection="1">
      <alignment vertical="distributed" wrapText="1"/>
    </xf>
    <xf numFmtId="0" fontId="4" fillId="0" borderId="10" xfId="0" applyFont="1" applyFill="1" applyBorder="1" applyAlignment="1" applyProtection="1">
      <alignment horizontal="left" vertical="center" wrapText="1"/>
    </xf>
    <xf numFmtId="0" fontId="6" fillId="6" borderId="9" xfId="0" applyFont="1" applyFill="1" applyBorder="1" applyAlignment="1" applyProtection="1">
      <alignment horizontal="center" vertical="center" wrapText="1"/>
      <protection locked="0"/>
    </xf>
    <xf numFmtId="0" fontId="6" fillId="6" borderId="19" xfId="0" applyFont="1" applyFill="1" applyBorder="1" applyAlignment="1" applyProtection="1">
      <alignment horizontal="center" vertical="center" wrapText="1"/>
      <protection locked="0"/>
    </xf>
    <xf numFmtId="0" fontId="6" fillId="6" borderId="9" xfId="0" applyFont="1" applyFill="1" applyBorder="1" applyAlignment="1" applyProtection="1">
      <alignment horizontal="left" vertical="center" wrapText="1"/>
      <protection locked="0"/>
    </xf>
    <xf numFmtId="0" fontId="6" fillId="6" borderId="19" xfId="0" applyFont="1" applyFill="1" applyBorder="1" applyAlignment="1" applyProtection="1">
      <alignment horizontal="left" vertical="center" wrapText="1"/>
      <protection locked="0"/>
    </xf>
    <xf numFmtId="0" fontId="10" fillId="6" borderId="6" xfId="0" applyFont="1" applyFill="1" applyBorder="1" applyAlignment="1" applyProtection="1">
      <alignment horizontal="center" vertical="center" wrapText="1"/>
      <protection locked="0"/>
    </xf>
    <xf numFmtId="0" fontId="3" fillId="0" borderId="6" xfId="0" applyFont="1" applyBorder="1" applyAlignment="1" applyProtection="1">
      <alignment vertical="center"/>
    </xf>
    <xf numFmtId="0" fontId="4" fillId="0" borderId="6" xfId="0" applyFont="1" applyFill="1" applyBorder="1" applyAlignment="1" applyProtection="1">
      <alignment horizontal="center" vertical="center" wrapText="1"/>
    </xf>
    <xf numFmtId="0" fontId="80" fillId="2" borderId="0" xfId="0" applyFont="1" applyFill="1" applyBorder="1" applyAlignment="1" applyProtection="1">
      <alignment horizontal="center" vertical="center" wrapText="1"/>
    </xf>
    <xf numFmtId="0" fontId="5" fillId="0" borderId="0" xfId="0" applyFont="1" applyProtection="1">
      <alignment vertical="center"/>
    </xf>
    <xf numFmtId="0" fontId="10" fillId="2" borderId="2" xfId="0" applyFont="1" applyFill="1" applyBorder="1" applyAlignment="1" applyProtection="1">
      <alignment horizontal="center" vertical="center"/>
    </xf>
    <xf numFmtId="0" fontId="82" fillId="0" borderId="0" xfId="0" applyFont="1">
      <alignment vertical="center"/>
    </xf>
    <xf numFmtId="0" fontId="24" fillId="0" borderId="0" xfId="0" applyFont="1" applyAlignment="1" applyProtection="1">
      <alignment horizontal="center" vertical="center"/>
    </xf>
    <xf numFmtId="0" fontId="47" fillId="0" borderId="0" xfId="0" applyFont="1" applyAlignment="1">
      <alignment vertical="center"/>
    </xf>
    <xf numFmtId="0" fontId="4" fillId="0" borderId="6" xfId="0" applyFont="1" applyFill="1" applyBorder="1" applyAlignment="1" applyProtection="1">
      <alignment horizontal="center" vertical="center" wrapText="1"/>
    </xf>
    <xf numFmtId="0" fontId="8" fillId="8" borderId="3" xfId="0" applyFont="1" applyFill="1" applyBorder="1" applyAlignment="1" applyProtection="1">
      <alignment horizontal="left" vertical="top" wrapText="1"/>
    </xf>
    <xf numFmtId="0" fontId="7" fillId="0" borderId="7" xfId="0" applyFont="1" applyBorder="1" applyAlignment="1" applyProtection="1">
      <alignment horizontal="left" vertical="center"/>
    </xf>
    <xf numFmtId="0" fontId="7" fillId="0" borderId="6" xfId="0" applyFont="1" applyBorder="1" applyAlignment="1" applyProtection="1">
      <alignment horizontal="left" vertical="center"/>
    </xf>
    <xf numFmtId="0" fontId="3" fillId="0" borderId="6" xfId="0" applyFont="1" applyBorder="1" applyAlignment="1" applyProtection="1">
      <alignment vertical="center"/>
    </xf>
    <xf numFmtId="0" fontId="8" fillId="8" borderId="3" xfId="0" applyFont="1" applyFill="1" applyBorder="1" applyAlignment="1" applyProtection="1">
      <alignment vertical="top" wrapText="1"/>
    </xf>
    <xf numFmtId="0" fontId="8" fillId="8" borderId="8" xfId="0" applyFont="1" applyFill="1" applyBorder="1" applyAlignment="1" applyProtection="1">
      <alignment vertical="top" wrapText="1"/>
    </xf>
    <xf numFmtId="0" fontId="8" fillId="8" borderId="1" xfId="0" applyFont="1" applyFill="1" applyBorder="1" applyAlignment="1" applyProtection="1">
      <alignment vertical="top" wrapText="1"/>
    </xf>
    <xf numFmtId="0" fontId="8" fillId="8" borderId="10" xfId="0" applyFont="1" applyFill="1" applyBorder="1" applyAlignment="1" applyProtection="1">
      <alignment vertical="top" wrapText="1"/>
    </xf>
    <xf numFmtId="0" fontId="7" fillId="6" borderId="7" xfId="0" applyFont="1" applyFill="1" applyBorder="1" applyAlignment="1" applyProtection="1">
      <alignment horizontal="center" vertical="center"/>
      <protection locked="0"/>
    </xf>
    <xf numFmtId="0" fontId="8" fillId="8" borderId="8" xfId="0" applyFont="1" applyFill="1" applyBorder="1" applyAlignment="1" applyProtection="1">
      <alignment horizontal="left" vertical="top" wrapText="1"/>
    </xf>
    <xf numFmtId="0" fontId="7" fillId="0" borderId="9" xfId="0" applyFont="1" applyBorder="1" applyAlignment="1" applyProtection="1">
      <alignment horizontal="center" vertical="center"/>
    </xf>
    <xf numFmtId="0" fontId="10" fillId="8" borderId="3" xfId="0" applyFont="1" applyFill="1" applyBorder="1" applyAlignment="1" applyProtection="1">
      <alignment horizontal="left" vertical="top" wrapText="1"/>
    </xf>
    <xf numFmtId="0" fontId="10" fillId="8" borderId="8" xfId="0" applyFont="1" applyFill="1" applyBorder="1" applyAlignment="1" applyProtection="1">
      <alignment horizontal="left" vertical="top" wrapText="1"/>
    </xf>
    <xf numFmtId="0" fontId="9" fillId="7" borderId="0" xfId="0" applyFont="1" applyFill="1" applyBorder="1" applyAlignment="1" applyProtection="1">
      <alignment horizontal="center" vertical="center" wrapText="1"/>
    </xf>
    <xf numFmtId="0" fontId="29" fillId="0" borderId="7" xfId="0" applyFont="1" applyBorder="1" applyAlignment="1" applyProtection="1">
      <alignment horizontal="right" vertical="center"/>
    </xf>
    <xf numFmtId="179" fontId="7" fillId="3" borderId="6" xfId="0" applyNumberFormat="1" applyFont="1" applyFill="1" applyBorder="1" applyAlignment="1" applyProtection="1">
      <alignment vertical="center"/>
    </xf>
    <xf numFmtId="0" fontId="8" fillId="0" borderId="9" xfId="0" applyFont="1" applyBorder="1" applyAlignment="1" applyProtection="1">
      <alignment horizontal="center" vertical="center"/>
    </xf>
    <xf numFmtId="0" fontId="8" fillId="6" borderId="88" xfId="0" applyFont="1" applyFill="1" applyBorder="1" applyAlignment="1" applyProtection="1">
      <alignment horizontal="center" vertical="center" wrapText="1"/>
      <protection locked="0"/>
    </xf>
    <xf numFmtId="0" fontId="8" fillId="6" borderId="156" xfId="0" applyFont="1" applyFill="1" applyBorder="1" applyAlignment="1" applyProtection="1">
      <alignment horizontal="center" vertical="center" wrapText="1"/>
      <protection locked="0"/>
    </xf>
    <xf numFmtId="0" fontId="10" fillId="0" borderId="89" xfId="0" applyFont="1" applyFill="1" applyBorder="1" applyAlignment="1" applyProtection="1">
      <alignment vertical="center" wrapText="1"/>
    </xf>
    <xf numFmtId="0" fontId="58" fillId="9" borderId="113" xfId="0" applyFont="1" applyFill="1" applyBorder="1" applyAlignment="1" applyProtection="1">
      <alignment vertical="center" shrinkToFit="1"/>
      <protection locked="0"/>
    </xf>
    <xf numFmtId="0" fontId="58" fillId="9" borderId="116" xfId="0" applyFont="1" applyFill="1" applyBorder="1" applyAlignment="1" applyProtection="1">
      <alignment vertical="center" shrinkToFit="1"/>
      <protection locked="0"/>
    </xf>
    <xf numFmtId="0" fontId="74" fillId="0" borderId="0" xfId="0" applyFont="1" applyFill="1" applyBorder="1" applyAlignment="1" applyProtection="1">
      <alignment vertical="distributed" wrapText="1"/>
    </xf>
    <xf numFmtId="0" fontId="74" fillId="0" borderId="8" xfId="0" applyFont="1" applyFill="1" applyBorder="1" applyAlignment="1" applyProtection="1">
      <alignment vertical="distributed" wrapText="1"/>
    </xf>
    <xf numFmtId="0" fontId="7" fillId="0" borderId="154" xfId="0" applyFont="1" applyFill="1" applyBorder="1" applyAlignment="1" applyProtection="1">
      <alignment horizontal="center" vertical="center" wrapText="1"/>
    </xf>
    <xf numFmtId="0" fontId="10" fillId="0" borderId="24" xfId="0" applyFont="1" applyBorder="1" applyAlignment="1" applyProtection="1">
      <alignment horizontal="left" vertical="distributed" wrapText="1"/>
    </xf>
    <xf numFmtId="0" fontId="10" fillId="0" borderId="25" xfId="0" applyFont="1" applyBorder="1" applyAlignment="1" applyProtection="1">
      <alignment horizontal="left" vertical="distributed" wrapText="1"/>
    </xf>
    <xf numFmtId="0" fontId="10" fillId="0" borderId="0" xfId="0" applyFont="1" applyAlignment="1" applyProtection="1">
      <alignment vertical="center"/>
    </xf>
    <xf numFmtId="0" fontId="47" fillId="0" borderId="0" xfId="0" applyFont="1" applyAlignment="1">
      <alignment vertical="center"/>
    </xf>
    <xf numFmtId="0" fontId="10" fillId="0" borderId="2" xfId="0" applyFont="1" applyBorder="1" applyAlignment="1" applyProtection="1">
      <alignment horizontal="center" vertical="center"/>
    </xf>
    <xf numFmtId="0" fontId="47" fillId="0" borderId="2" xfId="0" applyFont="1" applyBorder="1" applyAlignment="1">
      <alignment horizontal="center" vertical="center"/>
    </xf>
    <xf numFmtId="0" fontId="4" fillId="6" borderId="2" xfId="0" applyFont="1" applyFill="1" applyBorder="1" applyAlignment="1" applyProtection="1">
      <alignment horizontal="left" vertical="center" wrapText="1"/>
      <protection locked="0"/>
    </xf>
    <xf numFmtId="0" fontId="10" fillId="0" borderId="9" xfId="0" applyFont="1" applyBorder="1" applyAlignment="1" applyProtection="1">
      <alignment horizontal="center" vertical="center"/>
    </xf>
    <xf numFmtId="0" fontId="47" fillId="0" borderId="6" xfId="0" applyFont="1" applyBorder="1" applyAlignment="1">
      <alignment horizontal="center" vertical="center"/>
    </xf>
    <xf numFmtId="0" fontId="10" fillId="0" borderId="9" xfId="0" applyFont="1" applyBorder="1" applyAlignment="1" applyProtection="1">
      <alignment vertical="center"/>
    </xf>
    <xf numFmtId="0" fontId="47" fillId="0" borderId="7" xfId="0" applyFont="1" applyBorder="1" applyAlignment="1">
      <alignment vertical="center"/>
    </xf>
    <xf numFmtId="0" fontId="47" fillId="0" borderId="6" xfId="0" applyFont="1" applyBorder="1" applyAlignment="1">
      <alignment vertical="center"/>
    </xf>
    <xf numFmtId="0" fontId="10" fillId="0" borderId="19" xfId="0" applyFont="1" applyBorder="1" applyAlignment="1" applyProtection="1">
      <alignment horizontal="center" vertical="center"/>
    </xf>
    <xf numFmtId="0" fontId="47" fillId="0" borderId="18" xfId="0" applyFont="1" applyBorder="1" applyAlignment="1">
      <alignment horizontal="center" vertical="center"/>
    </xf>
    <xf numFmtId="0" fontId="47" fillId="0" borderId="3" xfId="0" applyFont="1" applyBorder="1" applyAlignment="1">
      <alignment horizontal="center" vertical="center"/>
    </xf>
    <xf numFmtId="0" fontId="47" fillId="0" borderId="8" xfId="0" applyFont="1" applyBorder="1" applyAlignment="1">
      <alignment horizontal="center" vertical="center"/>
    </xf>
    <xf numFmtId="0" fontId="47" fillId="0" borderId="1" xfId="0" applyFont="1" applyBorder="1" applyAlignment="1">
      <alignment horizontal="center" vertical="center"/>
    </xf>
    <xf numFmtId="0" fontId="47" fillId="0" borderId="10" xfId="0" applyFont="1" applyBorder="1" applyAlignment="1">
      <alignment horizontal="center" vertical="center"/>
    </xf>
    <xf numFmtId="0" fontId="10" fillId="0" borderId="92" xfId="0" applyFont="1" applyBorder="1" applyAlignment="1" applyProtection="1">
      <alignment horizontal="left" vertical="distributed" wrapText="1"/>
    </xf>
    <xf numFmtId="0" fontId="10" fillId="0" borderId="93" xfId="0" applyFont="1" applyBorder="1" applyAlignment="1" applyProtection="1">
      <alignment horizontal="left" vertical="distributed" wrapText="1"/>
    </xf>
    <xf numFmtId="0" fontId="7" fillId="6" borderId="89" xfId="0" applyFont="1" applyFill="1" applyBorder="1" applyAlignment="1" applyProtection="1">
      <alignment horizontal="left" vertical="center" wrapText="1"/>
      <protection locked="0"/>
    </xf>
    <xf numFmtId="0" fontId="7" fillId="6" borderId="90" xfId="0" applyFont="1" applyFill="1" applyBorder="1" applyAlignment="1" applyProtection="1">
      <alignment horizontal="left" vertical="center" wrapText="1"/>
      <protection locked="0"/>
    </xf>
    <xf numFmtId="0" fontId="4" fillId="0" borderId="0" xfId="0" applyFont="1" applyBorder="1" applyAlignment="1" applyProtection="1">
      <alignment vertical="center"/>
    </xf>
    <xf numFmtId="0" fontId="0" fillId="0" borderId="0" xfId="0" applyAlignment="1">
      <alignment vertical="center"/>
    </xf>
    <xf numFmtId="0" fontId="7" fillId="3" borderId="49" xfId="0" applyFont="1" applyFill="1" applyBorder="1" applyAlignment="1" applyProtection="1">
      <alignment horizontal="center" vertical="center"/>
    </xf>
    <xf numFmtId="0" fontId="7" fillId="3" borderId="63" xfId="0" applyFont="1" applyFill="1" applyBorder="1" applyAlignment="1" applyProtection="1">
      <alignment horizontal="center" vertical="center"/>
    </xf>
    <xf numFmtId="0" fontId="7" fillId="3" borderId="50" xfId="0" applyFont="1" applyFill="1" applyBorder="1" applyAlignment="1" applyProtection="1">
      <alignment horizontal="center" vertical="center"/>
    </xf>
    <xf numFmtId="0" fontId="44" fillId="2" borderId="0" xfId="0" applyFont="1" applyFill="1" applyAlignment="1" applyProtection="1">
      <alignment vertical="center"/>
    </xf>
    <xf numFmtId="0" fontId="45" fillId="0" borderId="0" xfId="0" applyFont="1" applyAlignment="1">
      <alignment vertical="center"/>
    </xf>
    <xf numFmtId="0" fontId="8" fillId="0" borderId="9" xfId="0" applyFont="1" applyBorder="1" applyAlignment="1" applyProtection="1">
      <alignment horizontal="left" vertical="center" wrapText="1"/>
    </xf>
    <xf numFmtId="0" fontId="8" fillId="0" borderId="7" xfId="0" applyFont="1" applyBorder="1" applyAlignment="1" applyProtection="1">
      <alignment horizontal="left" vertical="center" wrapText="1"/>
    </xf>
    <xf numFmtId="0" fontId="8" fillId="0" borderId="6" xfId="0" applyFont="1" applyBorder="1" applyAlignment="1" applyProtection="1">
      <alignment horizontal="left" vertical="center" wrapText="1"/>
    </xf>
    <xf numFmtId="0" fontId="8" fillId="0" borderId="9"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0" fillId="0" borderId="7" xfId="0" applyFont="1" applyBorder="1" applyAlignment="1" applyProtection="1">
      <alignment horizontal="center" vertical="center"/>
    </xf>
    <xf numFmtId="0" fontId="0" fillId="0" borderId="6" xfId="0" applyFont="1" applyBorder="1" applyAlignment="1" applyProtection="1">
      <alignment horizontal="center" vertical="center"/>
    </xf>
    <xf numFmtId="0" fontId="7" fillId="6" borderId="9" xfId="0" applyFont="1" applyFill="1" applyBorder="1" applyAlignment="1" applyProtection="1">
      <alignment horizontal="center" vertical="center" shrinkToFit="1"/>
      <protection locked="0"/>
    </xf>
    <xf numFmtId="0" fontId="7" fillId="6" borderId="7" xfId="0" applyFont="1" applyFill="1" applyBorder="1" applyAlignment="1" applyProtection="1">
      <alignment horizontal="center" vertical="center" shrinkToFit="1"/>
      <protection locked="0"/>
    </xf>
    <xf numFmtId="0" fontId="7" fillId="6" borderId="6" xfId="0" applyFont="1" applyFill="1" applyBorder="1" applyAlignment="1" applyProtection="1">
      <alignment horizontal="center" vertical="center" shrinkToFit="1"/>
      <protection locked="0"/>
    </xf>
    <xf numFmtId="0" fontId="7" fillId="13" borderId="9" xfId="0" applyFont="1" applyFill="1" applyBorder="1" applyAlignment="1" applyProtection="1">
      <alignment horizontal="center" vertical="center" shrinkToFit="1"/>
      <protection locked="0"/>
    </xf>
    <xf numFmtId="0" fontId="7" fillId="13" borderId="7" xfId="0" applyFont="1" applyFill="1" applyBorder="1" applyAlignment="1" applyProtection="1">
      <alignment horizontal="center" vertical="center" shrinkToFit="1"/>
      <protection locked="0"/>
    </xf>
    <xf numFmtId="0" fontId="7" fillId="13" borderId="6" xfId="0" applyFont="1" applyFill="1" applyBorder="1" applyAlignment="1" applyProtection="1">
      <alignment horizontal="center" vertical="center" shrinkToFit="1"/>
      <protection locked="0"/>
    </xf>
    <xf numFmtId="0" fontId="10" fillId="3" borderId="51" xfId="0" applyFont="1" applyFill="1" applyBorder="1" applyAlignment="1" applyProtection="1">
      <alignment horizontal="left" vertical="center" wrapText="1"/>
    </xf>
    <xf numFmtId="0" fontId="10" fillId="3" borderId="29" xfId="0" applyFont="1" applyFill="1" applyBorder="1" applyAlignment="1" applyProtection="1">
      <alignment horizontal="left" vertical="center" wrapText="1"/>
    </xf>
    <xf numFmtId="0" fontId="10" fillId="3" borderId="52" xfId="0" applyFont="1" applyFill="1" applyBorder="1" applyAlignment="1" applyProtection="1">
      <alignment horizontal="left" vertical="center" wrapText="1"/>
    </xf>
    <xf numFmtId="0" fontId="10" fillId="3" borderId="53" xfId="0" applyFont="1" applyFill="1" applyBorder="1" applyAlignment="1" applyProtection="1">
      <alignment horizontal="left" vertical="center" wrapText="1"/>
    </xf>
    <xf numFmtId="0" fontId="10" fillId="3" borderId="54" xfId="0" applyFont="1" applyFill="1" applyBorder="1" applyAlignment="1" applyProtection="1">
      <alignment horizontal="left" vertical="center" wrapText="1"/>
    </xf>
    <xf numFmtId="0" fontId="10" fillId="3" borderId="55" xfId="0" applyFont="1" applyFill="1" applyBorder="1" applyAlignment="1" applyProtection="1">
      <alignment horizontal="left" vertical="center" wrapText="1"/>
    </xf>
    <xf numFmtId="176" fontId="27" fillId="3" borderId="39" xfId="0" applyNumberFormat="1" applyFont="1" applyFill="1" applyBorder="1" applyAlignment="1" applyProtection="1">
      <alignment horizontal="right" vertical="center"/>
    </xf>
    <xf numFmtId="176" fontId="27" fillId="3" borderId="40" xfId="0" applyNumberFormat="1" applyFont="1" applyFill="1" applyBorder="1" applyAlignment="1" applyProtection="1">
      <alignment horizontal="right" vertical="center"/>
    </xf>
    <xf numFmtId="0" fontId="0" fillId="0" borderId="41" xfId="0" applyBorder="1" applyAlignment="1">
      <alignment horizontal="right" vertical="center"/>
    </xf>
    <xf numFmtId="0" fontId="0" fillId="0" borderId="42" xfId="0" applyBorder="1" applyAlignment="1">
      <alignment horizontal="right" vertical="center"/>
    </xf>
    <xf numFmtId="178" fontId="27" fillId="0" borderId="3" xfId="0" applyNumberFormat="1" applyFont="1" applyFill="1" applyBorder="1" applyAlignment="1" applyProtection="1">
      <alignment horizontal="right" vertical="center"/>
    </xf>
    <xf numFmtId="178" fontId="27" fillId="0" borderId="8" xfId="0" applyNumberFormat="1" applyFont="1" applyFill="1" applyBorder="1" applyAlignment="1" applyProtection="1">
      <alignment horizontal="right" vertical="center"/>
    </xf>
    <xf numFmtId="176" fontId="4" fillId="0" borderId="3" xfId="0" applyNumberFormat="1" applyFont="1" applyFill="1" applyBorder="1" applyAlignment="1" applyProtection="1">
      <alignment horizontal="left" vertical="top" wrapText="1"/>
    </xf>
    <xf numFmtId="176" fontId="4" fillId="0" borderId="0" xfId="0" applyNumberFormat="1" applyFont="1" applyFill="1" applyBorder="1" applyAlignment="1" applyProtection="1">
      <alignment horizontal="left" vertical="top"/>
    </xf>
    <xf numFmtId="176" fontId="4" fillId="0" borderId="5" xfId="0" applyNumberFormat="1" applyFont="1" applyFill="1" applyBorder="1" applyAlignment="1" applyProtection="1">
      <alignment horizontal="left" vertical="top"/>
    </xf>
    <xf numFmtId="178" fontId="27" fillId="0" borderId="75" xfId="0" applyNumberFormat="1" applyFont="1" applyFill="1" applyBorder="1" applyAlignment="1" applyProtection="1">
      <alignment horizontal="right" vertical="center"/>
    </xf>
    <xf numFmtId="178" fontId="27" fillId="0" borderId="25" xfId="0" applyNumberFormat="1" applyFont="1" applyFill="1" applyBorder="1" applyAlignment="1" applyProtection="1">
      <alignment horizontal="right" vertical="center"/>
    </xf>
    <xf numFmtId="176" fontId="4" fillId="0" borderId="75" xfId="0" applyNumberFormat="1" applyFont="1" applyFill="1" applyBorder="1" applyAlignment="1" applyProtection="1">
      <alignment horizontal="left" vertical="top" wrapText="1"/>
    </xf>
    <xf numFmtId="176" fontId="4" fillId="0" borderId="24" xfId="0" applyNumberFormat="1" applyFont="1" applyFill="1" applyBorder="1" applyAlignment="1" applyProtection="1">
      <alignment horizontal="left" vertical="top"/>
    </xf>
    <xf numFmtId="176" fontId="4" fillId="0" borderId="76" xfId="0" applyNumberFormat="1" applyFont="1" applyFill="1" applyBorder="1" applyAlignment="1" applyProtection="1">
      <alignment horizontal="left" vertical="top"/>
    </xf>
    <xf numFmtId="176" fontId="28" fillId="3" borderId="34" xfId="0" applyNumberFormat="1" applyFont="1" applyFill="1" applyBorder="1" applyAlignment="1" applyProtection="1">
      <alignment horizontal="right" vertical="center"/>
    </xf>
    <xf numFmtId="176" fontId="28" fillId="3" borderId="35" xfId="0" applyNumberFormat="1" applyFont="1" applyFill="1" applyBorder="1" applyAlignment="1" applyProtection="1">
      <alignment horizontal="right" vertical="center"/>
    </xf>
    <xf numFmtId="176" fontId="27" fillId="3" borderId="41" xfId="0" applyNumberFormat="1" applyFont="1" applyFill="1" applyBorder="1" applyAlignment="1" applyProtection="1">
      <alignment horizontal="right" vertical="center"/>
    </xf>
    <xf numFmtId="176" fontId="27" fillId="3" borderId="42" xfId="0" applyNumberFormat="1" applyFont="1" applyFill="1" applyBorder="1" applyAlignment="1" applyProtection="1">
      <alignment horizontal="right" vertical="center"/>
    </xf>
    <xf numFmtId="0" fontId="68" fillId="0" borderId="31" xfId="0" applyFont="1" applyFill="1" applyBorder="1" applyAlignment="1" applyProtection="1">
      <alignment horizontal="left" vertical="center" wrapText="1"/>
    </xf>
    <xf numFmtId="0" fontId="68" fillId="0" borderId="0" xfId="0" applyFont="1" applyFill="1" applyBorder="1" applyAlignment="1" applyProtection="1">
      <alignment horizontal="left" vertical="center" wrapText="1"/>
    </xf>
    <xf numFmtId="0" fontId="10" fillId="3" borderId="47" xfId="0" applyFont="1" applyFill="1" applyBorder="1" applyAlignment="1" applyProtection="1">
      <alignment horizontal="left" vertical="center" wrapText="1"/>
    </xf>
    <xf numFmtId="0" fontId="10" fillId="3" borderId="33" xfId="0" applyFont="1" applyFill="1" applyBorder="1" applyAlignment="1" applyProtection="1">
      <alignment horizontal="left" vertical="center" wrapText="1"/>
    </xf>
    <xf numFmtId="0" fontId="10" fillId="3" borderId="48" xfId="0" applyFont="1" applyFill="1" applyBorder="1" applyAlignment="1" applyProtection="1">
      <alignment horizontal="left" vertical="center" wrapText="1"/>
    </xf>
    <xf numFmtId="0" fontId="46" fillId="2" borderId="0" xfId="0" applyFont="1" applyFill="1" applyAlignment="1" applyProtection="1">
      <alignment vertical="center"/>
    </xf>
    <xf numFmtId="0" fontId="32" fillId="0" borderId="0" xfId="0" applyFont="1" applyAlignment="1">
      <alignment vertical="center"/>
    </xf>
    <xf numFmtId="0" fontId="10" fillId="0" borderId="88" xfId="0" applyFont="1" applyFill="1" applyBorder="1" applyAlignment="1" applyProtection="1">
      <alignment horizontal="center" vertical="center" wrapText="1"/>
    </xf>
    <xf numFmtId="0" fontId="10" fillId="0" borderId="89" xfId="0" applyFont="1" applyFill="1" applyBorder="1" applyAlignment="1" applyProtection="1">
      <alignment horizontal="center" vertical="center" wrapText="1"/>
    </xf>
    <xf numFmtId="0" fontId="10" fillId="0" borderId="89" xfId="0" applyFont="1" applyBorder="1" applyAlignment="1" applyProtection="1">
      <alignment horizontal="left" vertical="distributed" wrapText="1"/>
    </xf>
    <xf numFmtId="0" fontId="10" fillId="0" borderId="90" xfId="0" applyFont="1" applyBorder="1" applyAlignment="1" applyProtection="1">
      <alignment horizontal="left" vertical="distributed" wrapText="1"/>
    </xf>
    <xf numFmtId="0" fontId="4" fillId="0" borderId="0" xfId="0" applyFont="1" applyBorder="1" applyAlignment="1" applyProtection="1">
      <alignment horizontal="center" vertical="center"/>
    </xf>
    <xf numFmtId="0" fontId="43" fillId="0" borderId="34" xfId="3" applyFont="1" applyBorder="1" applyAlignment="1" applyProtection="1">
      <alignment horizontal="center" vertical="center"/>
    </xf>
    <xf numFmtId="0" fontId="43" fillId="0" borderId="35" xfId="3" applyFont="1" applyBorder="1" applyAlignment="1" applyProtection="1">
      <alignment horizontal="center" vertical="center"/>
    </xf>
    <xf numFmtId="0" fontId="4" fillId="12" borderId="133" xfId="3" applyFont="1" applyFill="1" applyBorder="1" applyAlignment="1" applyProtection="1">
      <alignment horizontal="center" vertical="center"/>
    </xf>
    <xf numFmtId="0" fontId="4" fillId="12" borderId="134" xfId="3" applyFont="1" applyFill="1" applyBorder="1" applyAlignment="1" applyProtection="1">
      <alignment horizontal="center" vertical="center"/>
    </xf>
    <xf numFmtId="0" fontId="10" fillId="4" borderId="43" xfId="0" applyFont="1" applyFill="1" applyBorder="1" applyAlignment="1" applyProtection="1">
      <alignment horizontal="center" vertical="center"/>
    </xf>
    <xf numFmtId="0" fontId="10" fillId="4" borderId="44" xfId="0" applyFont="1" applyFill="1" applyBorder="1" applyAlignment="1" applyProtection="1">
      <alignment horizontal="center" vertical="center"/>
    </xf>
    <xf numFmtId="178" fontId="27" fillId="0" borderId="2" xfId="0" applyNumberFormat="1" applyFont="1" applyFill="1" applyBorder="1" applyAlignment="1" applyProtection="1">
      <alignment horizontal="right" vertical="center"/>
    </xf>
    <xf numFmtId="0" fontId="4" fillId="0" borderId="9"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6" borderId="7" xfId="0" applyFont="1" applyFill="1" applyBorder="1" applyAlignment="1" applyProtection="1">
      <alignment horizontal="left" vertical="top" wrapText="1"/>
      <protection locked="0"/>
    </xf>
    <xf numFmtId="0" fontId="32" fillId="6" borderId="7" xfId="0" applyFont="1" applyFill="1" applyBorder="1" applyAlignment="1" applyProtection="1">
      <alignment horizontal="left" vertical="top" wrapText="1"/>
      <protection locked="0"/>
    </xf>
    <xf numFmtId="0" fontId="32" fillId="6" borderId="6" xfId="0" applyFont="1" applyFill="1" applyBorder="1" applyAlignment="1" applyProtection="1">
      <alignment horizontal="left" vertical="top" wrapText="1"/>
      <protection locked="0"/>
    </xf>
    <xf numFmtId="0" fontId="10" fillId="6" borderId="4" xfId="0" applyFont="1" applyFill="1" applyBorder="1" applyAlignment="1" applyProtection="1">
      <alignment horizontal="center" vertical="center" wrapText="1"/>
      <protection locked="0"/>
    </xf>
    <xf numFmtId="0" fontId="4" fillId="6" borderId="0" xfId="0" applyFont="1" applyFill="1" applyBorder="1" applyAlignment="1" applyProtection="1">
      <alignment horizontal="left" vertical="center" wrapText="1"/>
      <protection locked="0"/>
    </xf>
    <xf numFmtId="0" fontId="4" fillId="6" borderId="8" xfId="0" applyFont="1" applyFill="1" applyBorder="1" applyAlignment="1" applyProtection="1">
      <alignment horizontal="left" vertical="center" wrapText="1"/>
      <protection locked="0"/>
    </xf>
    <xf numFmtId="0" fontId="7" fillId="0" borderId="17" xfId="0" applyFont="1" applyFill="1" applyBorder="1" applyAlignment="1" applyProtection="1">
      <alignment horizontal="left" vertical="distributed" wrapText="1"/>
    </xf>
    <xf numFmtId="0" fontId="7" fillId="0" borderId="0" xfId="0" applyFont="1" applyFill="1" applyBorder="1" applyAlignment="1" applyProtection="1">
      <alignment horizontal="left" vertical="distributed" wrapText="1"/>
    </xf>
    <xf numFmtId="0" fontId="7" fillId="6" borderId="95" xfId="0" applyFont="1" applyFill="1" applyBorder="1" applyAlignment="1" applyProtection="1">
      <alignment horizontal="left" vertical="distributed" wrapText="1"/>
      <protection locked="0"/>
    </xf>
    <xf numFmtId="0" fontId="7" fillId="6" borderId="155" xfId="0" applyFont="1" applyFill="1" applyBorder="1" applyAlignment="1" applyProtection="1">
      <alignment horizontal="left" vertical="distributed" wrapText="1"/>
      <protection locked="0"/>
    </xf>
    <xf numFmtId="0" fontId="4" fillId="0" borderId="17" xfId="0" applyFont="1" applyBorder="1" applyAlignment="1" applyProtection="1">
      <alignment vertical="top" wrapText="1"/>
    </xf>
    <xf numFmtId="0" fontId="4" fillId="0" borderId="18" xfId="0" applyFont="1" applyBorder="1" applyAlignment="1" applyProtection="1">
      <alignment vertical="top" wrapText="1"/>
    </xf>
    <xf numFmtId="0" fontId="7" fillId="0" borderId="95" xfId="0" applyFont="1" applyFill="1" applyBorder="1" applyAlignment="1" applyProtection="1">
      <alignment horizontal="center" vertical="distributed" wrapText="1"/>
    </xf>
    <xf numFmtId="0" fontId="7" fillId="0" borderId="155" xfId="0" applyFont="1" applyFill="1" applyBorder="1" applyAlignment="1" applyProtection="1">
      <alignment horizontal="center" vertical="distributed" wrapText="1"/>
    </xf>
    <xf numFmtId="0" fontId="4" fillId="0" borderId="19" xfId="0" applyFont="1" applyFill="1" applyBorder="1" applyAlignment="1" applyProtection="1">
      <alignment horizontal="left" vertical="top" wrapText="1"/>
    </xf>
    <xf numFmtId="0" fontId="10" fillId="0" borderId="17" xfId="0" applyFont="1" applyFill="1" applyBorder="1" applyAlignment="1" applyProtection="1">
      <alignment horizontal="left" vertical="top" wrapText="1"/>
    </xf>
    <xf numFmtId="0" fontId="10" fillId="0" borderId="18" xfId="0" applyFont="1" applyFill="1" applyBorder="1" applyAlignment="1" applyProtection="1">
      <alignment horizontal="left" vertical="top" wrapText="1"/>
    </xf>
    <xf numFmtId="0" fontId="8" fillId="8" borderId="19" xfId="0" applyFont="1" applyFill="1" applyBorder="1" applyAlignment="1" applyProtection="1">
      <alignment horizontal="left" vertical="top" wrapText="1"/>
    </xf>
    <xf numFmtId="0" fontId="8" fillId="8" borderId="18" xfId="0" applyFont="1" applyFill="1" applyBorder="1" applyAlignment="1" applyProtection="1">
      <alignment horizontal="left" vertical="top" wrapText="1"/>
    </xf>
    <xf numFmtId="0" fontId="8" fillId="8" borderId="1"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7" fillId="6" borderId="102" xfId="0" applyFont="1" applyFill="1" applyBorder="1" applyAlignment="1" applyProtection="1">
      <alignment horizontal="left" vertical="distributed" wrapText="1"/>
      <protection locked="0"/>
    </xf>
    <xf numFmtId="0" fontId="7" fillId="6" borderId="7" xfId="0" applyFont="1" applyFill="1" applyBorder="1" applyAlignment="1" applyProtection="1">
      <alignment horizontal="left" vertical="distributed" wrapText="1"/>
      <protection locked="0"/>
    </xf>
    <xf numFmtId="0" fontId="7" fillId="6" borderId="6" xfId="0" applyFont="1" applyFill="1" applyBorder="1" applyAlignment="1" applyProtection="1">
      <alignment horizontal="left" vertical="distributed" wrapText="1"/>
      <protection locked="0"/>
    </xf>
    <xf numFmtId="0" fontId="8" fillId="8" borderId="3" xfId="0" applyFont="1" applyFill="1" applyBorder="1" applyAlignment="1" applyProtection="1">
      <alignment horizontal="left" vertical="top" wrapText="1"/>
    </xf>
    <xf numFmtId="0" fontId="8" fillId="8" borderId="0" xfId="0" applyFont="1" applyFill="1" applyBorder="1" applyAlignment="1" applyProtection="1">
      <alignment horizontal="left" vertical="top" wrapText="1"/>
    </xf>
    <xf numFmtId="0" fontId="8" fillId="8" borderId="4" xfId="0" applyFont="1" applyFill="1" applyBorder="1" applyAlignment="1" applyProtection="1">
      <alignment horizontal="left" vertical="top" wrapText="1"/>
    </xf>
    <xf numFmtId="0" fontId="4" fillId="6" borderId="4" xfId="0" applyFont="1" applyFill="1" applyBorder="1" applyAlignment="1" applyProtection="1">
      <alignment horizontal="left" vertical="center" wrapText="1"/>
      <protection locked="0"/>
    </xf>
    <xf numFmtId="0" fontId="4" fillId="6" borderId="10" xfId="0" applyFont="1" applyFill="1" applyBorder="1" applyAlignment="1" applyProtection="1">
      <alignment horizontal="left" vertical="center" wrapText="1"/>
      <protection locked="0"/>
    </xf>
    <xf numFmtId="0" fontId="32" fillId="8" borderId="18" xfId="0" applyFont="1" applyFill="1" applyBorder="1" applyAlignment="1">
      <alignment horizontal="left" vertical="top" wrapText="1"/>
    </xf>
    <xf numFmtId="0" fontId="32" fillId="8" borderId="3" xfId="0" applyFont="1" applyFill="1" applyBorder="1" applyAlignment="1">
      <alignment horizontal="left" vertical="top" wrapText="1"/>
    </xf>
    <xf numFmtId="0" fontId="32" fillId="8" borderId="8" xfId="0" applyFont="1" applyFill="1" applyBorder="1" applyAlignment="1">
      <alignment horizontal="left" vertical="top" wrapText="1"/>
    </xf>
    <xf numFmtId="0" fontId="4" fillId="12" borderId="139" xfId="3" applyFont="1" applyFill="1" applyBorder="1" applyAlignment="1" applyProtection="1">
      <alignment horizontal="center" vertical="center"/>
    </xf>
    <xf numFmtId="0" fontId="4" fillId="12" borderId="73" xfId="3" applyFont="1" applyFill="1" applyBorder="1" applyAlignment="1" applyProtection="1">
      <alignment horizontal="center" vertical="center"/>
    </xf>
    <xf numFmtId="0" fontId="4" fillId="12" borderId="80" xfId="3" applyFont="1" applyFill="1" applyBorder="1" applyAlignment="1" applyProtection="1">
      <alignment horizontal="center" vertical="center"/>
    </xf>
    <xf numFmtId="0" fontId="4" fillId="12" borderId="142" xfId="3" applyFont="1" applyFill="1" applyBorder="1" applyAlignment="1" applyProtection="1">
      <alignment horizontal="center" vertical="center"/>
    </xf>
    <xf numFmtId="0" fontId="4" fillId="12" borderId="140" xfId="3" applyFont="1" applyFill="1" applyBorder="1" applyAlignment="1" applyProtection="1">
      <alignment horizontal="center" vertical="center"/>
    </xf>
    <xf numFmtId="0" fontId="4" fillId="12" borderId="141" xfId="3" applyFont="1" applyFill="1" applyBorder="1" applyAlignment="1" applyProtection="1">
      <alignment horizontal="center" vertical="center"/>
    </xf>
    <xf numFmtId="0" fontId="75" fillId="0" borderId="0" xfId="0" applyFont="1" applyBorder="1" applyAlignment="1" applyProtection="1">
      <alignment vertical="center" wrapText="1"/>
    </xf>
    <xf numFmtId="0" fontId="88" fillId="0" borderId="0" xfId="0" applyFont="1" applyAlignment="1">
      <alignment vertical="center" wrapText="1"/>
    </xf>
    <xf numFmtId="176" fontId="4" fillId="0" borderId="2" xfId="0" applyNumberFormat="1" applyFont="1" applyFill="1" applyBorder="1" applyAlignment="1" applyProtection="1">
      <alignment horizontal="left" vertical="top" wrapText="1"/>
    </xf>
    <xf numFmtId="176" fontId="4" fillId="0" borderId="2" xfId="0" applyNumberFormat="1" applyFont="1" applyFill="1" applyBorder="1" applyAlignment="1" applyProtection="1">
      <alignment horizontal="left" vertical="top"/>
    </xf>
    <xf numFmtId="176" fontId="4" fillId="0" borderId="121" xfId="0" applyNumberFormat="1" applyFont="1" applyFill="1" applyBorder="1" applyAlignment="1" applyProtection="1">
      <alignment horizontal="left" vertical="top"/>
    </xf>
    <xf numFmtId="0" fontId="10" fillId="4" borderId="30" xfId="0" applyFont="1" applyFill="1" applyBorder="1" applyAlignment="1" applyProtection="1">
      <alignment horizontal="center" vertical="center"/>
    </xf>
    <xf numFmtId="0" fontId="10" fillId="4" borderId="35" xfId="0" applyFont="1" applyFill="1" applyBorder="1" applyAlignment="1" applyProtection="1">
      <alignment horizontal="center" vertical="center"/>
    </xf>
    <xf numFmtId="0" fontId="10" fillId="4" borderId="34" xfId="0" applyFont="1" applyFill="1" applyBorder="1" applyAlignment="1" applyProtection="1">
      <alignment horizontal="left" vertical="center"/>
    </xf>
    <xf numFmtId="0" fontId="10" fillId="4" borderId="30" xfId="0" applyFont="1" applyFill="1" applyBorder="1" applyAlignment="1" applyProtection="1">
      <alignment horizontal="left" vertical="center"/>
    </xf>
    <xf numFmtId="0" fontId="10" fillId="4" borderId="44" xfId="0" applyFont="1" applyFill="1" applyBorder="1" applyAlignment="1" applyProtection="1">
      <alignment horizontal="left" vertical="center"/>
    </xf>
    <xf numFmtId="0" fontId="75" fillId="0" borderId="0" xfId="0" applyFont="1" applyFill="1" applyBorder="1" applyAlignment="1" applyProtection="1">
      <alignment horizontal="left" wrapText="1"/>
    </xf>
    <xf numFmtId="0" fontId="7" fillId="6" borderId="1" xfId="0" applyFont="1" applyFill="1" applyBorder="1" applyAlignment="1" applyProtection="1">
      <alignment horizontal="left" vertical="top" wrapText="1"/>
      <protection locked="0"/>
    </xf>
    <xf numFmtId="0" fontId="7" fillId="6" borderId="4" xfId="0" applyFont="1" applyFill="1" applyBorder="1" applyAlignment="1" applyProtection="1">
      <alignment horizontal="left" vertical="top" wrapText="1"/>
      <protection locked="0"/>
    </xf>
    <xf numFmtId="0" fontId="7" fillId="6" borderId="10" xfId="0" applyFont="1" applyFill="1" applyBorder="1" applyAlignment="1" applyProtection="1">
      <alignment horizontal="left" vertical="top" wrapText="1"/>
      <protection locked="0"/>
    </xf>
    <xf numFmtId="0" fontId="10" fillId="6" borderId="143" xfId="0" applyFont="1" applyFill="1" applyBorder="1" applyAlignment="1" applyProtection="1">
      <alignment horizontal="center" vertical="center" wrapText="1"/>
      <protection locked="0"/>
    </xf>
    <xf numFmtId="0" fontId="10" fillId="6" borderId="19" xfId="0" applyFont="1" applyFill="1" applyBorder="1" applyAlignment="1" applyProtection="1">
      <alignment horizontal="center" vertical="center" wrapText="1"/>
      <protection locked="0"/>
    </xf>
    <xf numFmtId="0" fontId="10" fillId="6" borderId="18" xfId="0" applyFont="1" applyFill="1" applyBorder="1" applyAlignment="1" applyProtection="1">
      <alignment horizontal="center" vertical="center" wrapText="1"/>
      <protection locked="0"/>
    </xf>
    <xf numFmtId="0" fontId="4" fillId="6" borderId="19" xfId="0" applyFont="1" applyFill="1" applyBorder="1" applyAlignment="1" applyProtection="1">
      <alignment horizontal="left" vertical="center" wrapText="1"/>
      <protection locked="0"/>
    </xf>
    <xf numFmtId="0" fontId="4" fillId="6" borderId="18" xfId="0" applyFont="1" applyFill="1" applyBorder="1" applyAlignment="1" applyProtection="1">
      <alignment horizontal="left" vertical="center" wrapText="1"/>
      <protection locked="0"/>
    </xf>
    <xf numFmtId="0" fontId="10" fillId="6" borderId="46" xfId="0" applyFont="1" applyFill="1" applyBorder="1" applyAlignment="1" applyProtection="1">
      <alignment horizontal="center" vertical="center" wrapText="1"/>
      <protection locked="0"/>
    </xf>
    <xf numFmtId="0" fontId="10" fillId="6" borderId="9" xfId="0" applyFont="1" applyFill="1" applyBorder="1" applyAlignment="1" applyProtection="1">
      <alignment horizontal="center" vertical="center" wrapText="1"/>
      <protection locked="0"/>
    </xf>
    <xf numFmtId="0" fontId="10" fillId="6" borderId="6" xfId="0" applyFont="1" applyFill="1" applyBorder="1" applyAlignment="1" applyProtection="1">
      <alignment horizontal="center" vertical="center" wrapText="1"/>
      <protection locked="0"/>
    </xf>
    <xf numFmtId="0" fontId="4" fillId="6" borderId="9" xfId="0" applyFont="1" applyFill="1" applyBorder="1" applyAlignment="1" applyProtection="1">
      <alignment horizontal="left" vertical="center" wrapText="1"/>
      <protection locked="0"/>
    </xf>
    <xf numFmtId="0" fontId="4" fillId="6" borderId="6" xfId="0" applyFont="1" applyFill="1" applyBorder="1" applyAlignment="1" applyProtection="1">
      <alignment horizontal="left" vertical="center" wrapText="1"/>
      <protection locked="0"/>
    </xf>
    <xf numFmtId="0" fontId="9" fillId="7" borderId="59" xfId="0" applyFont="1" applyFill="1" applyBorder="1" applyAlignment="1" applyProtection="1">
      <alignment vertical="center"/>
    </xf>
    <xf numFmtId="0" fontId="8" fillId="8" borderId="9" xfId="0" applyFont="1" applyFill="1" applyBorder="1" applyAlignment="1" applyProtection="1">
      <alignment vertical="top" wrapText="1"/>
    </xf>
    <xf numFmtId="0" fontId="8" fillId="8" borderId="6" xfId="0" applyFont="1" applyFill="1" applyBorder="1" applyAlignment="1" applyProtection="1">
      <alignment vertical="top" wrapText="1"/>
    </xf>
    <xf numFmtId="0" fontId="10" fillId="3" borderId="51" xfId="0" applyFont="1" applyFill="1" applyBorder="1" applyAlignment="1" applyProtection="1">
      <alignment horizontal="left" vertical="center"/>
    </xf>
    <xf numFmtId="0" fontId="10" fillId="3" borderId="29" xfId="0" applyFont="1" applyFill="1" applyBorder="1" applyAlignment="1" applyProtection="1">
      <alignment horizontal="left" vertical="center"/>
    </xf>
    <xf numFmtId="0" fontId="10" fillId="3" borderId="52" xfId="0" applyFont="1" applyFill="1" applyBorder="1" applyAlignment="1" applyProtection="1">
      <alignment horizontal="left" vertical="center"/>
    </xf>
    <xf numFmtId="0" fontId="10" fillId="3" borderId="53" xfId="0" applyFont="1" applyFill="1" applyBorder="1" applyAlignment="1" applyProtection="1">
      <alignment horizontal="left" vertical="center"/>
    </xf>
    <xf numFmtId="0" fontId="10" fillId="3" borderId="54" xfId="0" applyFont="1" applyFill="1" applyBorder="1" applyAlignment="1" applyProtection="1">
      <alignment horizontal="left" vertical="center"/>
    </xf>
    <xf numFmtId="0" fontId="10" fillId="3" borderId="55" xfId="0" applyFont="1" applyFill="1" applyBorder="1" applyAlignment="1" applyProtection="1">
      <alignment horizontal="left" vertical="center"/>
    </xf>
    <xf numFmtId="178" fontId="27" fillId="3" borderId="36" xfId="0" applyNumberFormat="1" applyFont="1" applyFill="1" applyBorder="1" applyAlignment="1" applyProtection="1">
      <alignment horizontal="right" vertical="center"/>
    </xf>
    <xf numFmtId="178" fontId="27" fillId="3" borderId="29" xfId="0" applyNumberFormat="1" applyFont="1" applyFill="1" applyBorder="1" applyAlignment="1" applyProtection="1">
      <alignment horizontal="right" vertical="center"/>
    </xf>
    <xf numFmtId="178" fontId="27" fillId="3" borderId="38" xfId="0" applyNumberFormat="1" applyFont="1" applyFill="1" applyBorder="1" applyAlignment="1" applyProtection="1">
      <alignment horizontal="right" vertical="center"/>
    </xf>
    <xf numFmtId="178" fontId="27" fillId="3" borderId="54" xfId="0" applyNumberFormat="1" applyFont="1" applyFill="1" applyBorder="1" applyAlignment="1" applyProtection="1">
      <alignment horizontal="right" vertical="center"/>
    </xf>
    <xf numFmtId="176" fontId="10" fillId="3" borderId="65" xfId="0" applyNumberFormat="1" applyFont="1" applyFill="1" applyBorder="1" applyAlignment="1" applyProtection="1">
      <alignment horizontal="center" vertical="center"/>
    </xf>
    <xf numFmtId="176" fontId="10" fillId="3" borderId="66" xfId="0" applyNumberFormat="1" applyFont="1" applyFill="1" applyBorder="1" applyAlignment="1" applyProtection="1">
      <alignment horizontal="center" vertical="center"/>
    </xf>
    <xf numFmtId="176" fontId="10" fillId="3" borderId="67" xfId="0" applyNumberFormat="1" applyFont="1" applyFill="1" applyBorder="1" applyAlignment="1" applyProtection="1">
      <alignment horizontal="center" vertical="center"/>
    </xf>
    <xf numFmtId="176" fontId="10" fillId="3" borderId="68" xfId="0" applyNumberFormat="1" applyFont="1" applyFill="1" applyBorder="1" applyAlignment="1" applyProtection="1">
      <alignment horizontal="center" vertical="center"/>
    </xf>
    <xf numFmtId="176" fontId="10" fillId="3" borderId="69" xfId="0" applyNumberFormat="1" applyFont="1" applyFill="1" applyBorder="1" applyAlignment="1" applyProtection="1">
      <alignment horizontal="center" vertical="center"/>
    </xf>
    <xf numFmtId="176" fontId="10" fillId="3" borderId="70" xfId="0" applyNumberFormat="1" applyFont="1" applyFill="1" applyBorder="1" applyAlignment="1" applyProtection="1">
      <alignment horizontal="center" vertical="center"/>
    </xf>
    <xf numFmtId="0" fontId="10" fillId="3" borderId="13" xfId="0" applyFont="1" applyFill="1" applyBorder="1" applyAlignment="1" applyProtection="1">
      <alignment horizontal="left" vertical="center" wrapText="1"/>
    </xf>
    <xf numFmtId="0" fontId="10" fillId="3" borderId="14" xfId="0" applyFont="1" applyFill="1" applyBorder="1" applyAlignment="1" applyProtection="1">
      <alignment horizontal="left" vertical="center" wrapText="1"/>
    </xf>
    <xf numFmtId="0" fontId="10" fillId="3" borderId="15" xfId="0" applyFont="1" applyFill="1" applyBorder="1" applyAlignment="1" applyProtection="1">
      <alignment horizontal="left" vertical="center" wrapText="1"/>
    </xf>
    <xf numFmtId="0" fontId="4" fillId="0" borderId="19" xfId="0" applyFont="1" applyBorder="1" applyAlignment="1" applyProtection="1">
      <alignment horizontal="left" vertical="center" wrapText="1"/>
    </xf>
    <xf numFmtId="0" fontId="4" fillId="0" borderId="17" xfId="0" applyFont="1" applyBorder="1" applyAlignment="1" applyProtection="1">
      <alignment horizontal="left" vertical="center" wrapText="1"/>
    </xf>
    <xf numFmtId="0" fontId="4" fillId="0" borderId="18" xfId="0" applyFont="1" applyBorder="1" applyAlignment="1" applyProtection="1">
      <alignment horizontal="left" vertical="center" wrapText="1"/>
    </xf>
    <xf numFmtId="0" fontId="4" fillId="0" borderId="7" xfId="0" applyFont="1" applyBorder="1" applyAlignment="1" applyProtection="1">
      <alignment horizontal="left" vertical="distributed" wrapText="1"/>
    </xf>
    <xf numFmtId="0" fontId="7" fillId="0" borderId="7" xfId="0" applyFont="1" applyBorder="1" applyAlignment="1" applyProtection="1">
      <alignment horizontal="left" vertical="center"/>
    </xf>
    <xf numFmtId="0" fontId="7" fillId="0" borderId="6" xfId="0" applyFont="1" applyBorder="1" applyAlignment="1" applyProtection="1">
      <alignment horizontal="left" vertical="center"/>
    </xf>
    <xf numFmtId="3" fontId="7" fillId="6" borderId="9" xfId="0" applyNumberFormat="1" applyFont="1" applyFill="1" applyBorder="1" applyAlignment="1" applyProtection="1">
      <alignment horizontal="right" vertical="center" shrinkToFit="1"/>
      <protection locked="0"/>
    </xf>
    <xf numFmtId="3" fontId="7" fillId="6" borderId="7" xfId="0" applyNumberFormat="1" applyFont="1" applyFill="1" applyBorder="1" applyAlignment="1" applyProtection="1">
      <alignment horizontal="right" vertical="center" shrinkToFit="1"/>
      <protection locked="0"/>
    </xf>
    <xf numFmtId="0" fontId="4" fillId="0" borderId="7" xfId="0" applyFont="1" applyFill="1" applyBorder="1" applyAlignment="1" applyProtection="1">
      <alignment horizontal="left" vertical="distributed" wrapText="1"/>
    </xf>
    <xf numFmtId="0" fontId="4" fillId="0" borderId="6" xfId="0" applyFont="1" applyFill="1" applyBorder="1" applyAlignment="1" applyProtection="1">
      <alignment horizontal="left" vertical="distributed" wrapText="1"/>
    </xf>
    <xf numFmtId="0" fontId="8" fillId="0" borderId="9" xfId="0" applyFont="1" applyFill="1" applyBorder="1" applyAlignment="1" applyProtection="1">
      <alignment vertical="center" wrapText="1"/>
    </xf>
    <xf numFmtId="0" fontId="8" fillId="0" borderId="6" xfId="0" applyFont="1" applyFill="1" applyBorder="1" applyAlignment="1" applyProtection="1">
      <alignment vertical="center" wrapText="1"/>
    </xf>
    <xf numFmtId="0" fontId="8" fillId="0" borderId="9" xfId="0" applyFont="1" applyBorder="1" applyAlignment="1" applyProtection="1">
      <alignment vertical="center"/>
    </xf>
    <xf numFmtId="0" fontId="8" fillId="0" borderId="6" xfId="0" applyFont="1" applyBorder="1" applyAlignment="1" applyProtection="1">
      <alignment vertical="center"/>
    </xf>
    <xf numFmtId="0" fontId="8" fillId="0" borderId="19" xfId="0" applyFont="1" applyFill="1" applyBorder="1" applyAlignment="1" applyProtection="1">
      <alignment horizontal="left" vertical="center"/>
    </xf>
    <xf numFmtId="0" fontId="8" fillId="0" borderId="18" xfId="0" applyFont="1" applyFill="1" applyBorder="1" applyAlignment="1" applyProtection="1">
      <alignment horizontal="left" vertical="center"/>
    </xf>
    <xf numFmtId="0" fontId="7" fillId="6" borderId="1" xfId="0" applyFont="1" applyFill="1" applyBorder="1" applyAlignment="1" applyProtection="1">
      <alignment vertical="top" wrapText="1"/>
      <protection locked="0"/>
    </xf>
    <xf numFmtId="0" fontId="32" fillId="0" borderId="4" xfId="0" applyFont="1" applyBorder="1" applyAlignment="1" applyProtection="1">
      <alignment vertical="top"/>
      <protection locked="0"/>
    </xf>
    <xf numFmtId="0" fontId="32" fillId="0" borderId="10" xfId="0" applyFont="1" applyBorder="1" applyAlignment="1" applyProtection="1">
      <alignment vertical="top"/>
      <protection locked="0"/>
    </xf>
    <xf numFmtId="0" fontId="7" fillId="0" borderId="9"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9" fillId="8" borderId="9" xfId="0" applyFont="1" applyFill="1" applyBorder="1" applyAlignment="1" applyProtection="1">
      <alignment horizontal="left" vertical="center" wrapText="1"/>
    </xf>
    <xf numFmtId="0" fontId="9" fillId="8" borderId="7" xfId="0" applyFont="1" applyFill="1" applyBorder="1" applyAlignment="1" applyProtection="1">
      <alignment horizontal="left" vertical="center"/>
    </xf>
    <xf numFmtId="0" fontId="9" fillId="8" borderId="6" xfId="0" applyFont="1" applyFill="1" applyBorder="1" applyAlignment="1" applyProtection="1">
      <alignment horizontal="left" vertical="center"/>
    </xf>
    <xf numFmtId="176" fontId="69" fillId="2" borderId="0" xfId="0" applyNumberFormat="1" applyFont="1" applyFill="1" applyBorder="1" applyAlignment="1" applyProtection="1">
      <alignment horizontal="center"/>
    </xf>
    <xf numFmtId="0" fontId="10" fillId="3" borderId="16" xfId="0" applyFont="1" applyFill="1" applyBorder="1" applyAlignment="1" applyProtection="1">
      <alignment horizontal="left" vertical="center" wrapText="1"/>
    </xf>
    <xf numFmtId="0" fontId="10" fillId="3" borderId="7" xfId="0" applyFont="1" applyFill="1" applyBorder="1" applyAlignment="1" applyProtection="1">
      <alignment horizontal="left" vertical="center" wrapText="1"/>
    </xf>
    <xf numFmtId="0" fontId="10" fillId="3" borderId="6" xfId="0" applyFont="1" applyFill="1" applyBorder="1" applyAlignment="1" applyProtection="1">
      <alignment horizontal="left" vertical="center" wrapText="1"/>
    </xf>
    <xf numFmtId="176" fontId="27" fillId="0" borderId="9" xfId="0" applyNumberFormat="1" applyFont="1" applyFill="1" applyBorder="1" applyAlignment="1" applyProtection="1">
      <alignment horizontal="right" vertical="center"/>
    </xf>
    <xf numFmtId="176" fontId="27" fillId="0" borderId="7" xfId="0" applyNumberFormat="1" applyFont="1" applyFill="1" applyBorder="1" applyAlignment="1" applyProtection="1">
      <alignment horizontal="right" vertical="center"/>
    </xf>
    <xf numFmtId="0" fontId="8" fillId="3" borderId="53" xfId="0" applyFont="1" applyFill="1" applyBorder="1" applyAlignment="1" applyProtection="1">
      <alignment horizontal="left" vertical="center" wrapText="1"/>
    </xf>
    <xf numFmtId="0" fontId="8" fillId="3" borderId="54" xfId="0" applyFont="1" applyFill="1" applyBorder="1" applyAlignment="1" applyProtection="1">
      <alignment horizontal="left" vertical="center" wrapText="1"/>
    </xf>
    <xf numFmtId="0" fontId="8" fillId="3" borderId="57" xfId="0" applyFont="1" applyFill="1" applyBorder="1" applyAlignment="1" applyProtection="1">
      <alignment horizontal="left" vertical="center" wrapText="1"/>
    </xf>
    <xf numFmtId="176" fontId="4" fillId="0" borderId="87" xfId="0" applyNumberFormat="1" applyFont="1" applyFill="1" applyBorder="1" applyAlignment="1" applyProtection="1">
      <alignment horizontal="left" vertical="top" wrapText="1"/>
    </xf>
    <xf numFmtId="176" fontId="4" fillId="0" borderId="78" xfId="0" applyNumberFormat="1" applyFont="1" applyFill="1" applyBorder="1" applyAlignment="1" applyProtection="1">
      <alignment horizontal="left" vertical="top"/>
    </xf>
    <xf numFmtId="176" fontId="4" fillId="0" borderId="126" xfId="0" applyNumberFormat="1" applyFont="1" applyFill="1" applyBorder="1" applyAlignment="1" applyProtection="1">
      <alignment horizontal="left" vertical="top"/>
    </xf>
    <xf numFmtId="176" fontId="4" fillId="0" borderId="36" xfId="0" applyNumberFormat="1" applyFont="1" applyFill="1" applyBorder="1" applyAlignment="1" applyProtection="1">
      <alignment horizontal="left" vertical="top" wrapText="1"/>
    </xf>
    <xf numFmtId="176" fontId="4" fillId="0" borderId="29" xfId="0" applyNumberFormat="1" applyFont="1" applyFill="1" applyBorder="1" applyAlignment="1" applyProtection="1">
      <alignment horizontal="left" vertical="top" wrapText="1"/>
    </xf>
    <xf numFmtId="176" fontId="4" fillId="0" borderId="37" xfId="0" applyNumberFormat="1" applyFont="1" applyFill="1" applyBorder="1" applyAlignment="1" applyProtection="1">
      <alignment horizontal="left" vertical="top" wrapText="1"/>
    </xf>
    <xf numFmtId="176" fontId="4" fillId="0" borderId="34" xfId="0" applyNumberFormat="1" applyFont="1" applyFill="1" applyBorder="1" applyAlignment="1" applyProtection="1">
      <alignment horizontal="left" vertical="top" wrapText="1"/>
    </xf>
    <xf numFmtId="176" fontId="4" fillId="0" borderId="30" xfId="0" applyNumberFormat="1" applyFont="1" applyFill="1" applyBorder="1" applyAlignment="1" applyProtection="1">
      <alignment horizontal="left" vertical="top"/>
    </xf>
    <xf numFmtId="176" fontId="4" fillId="0" borderId="35" xfId="0" applyNumberFormat="1" applyFont="1" applyFill="1" applyBorder="1" applyAlignment="1" applyProtection="1">
      <alignment horizontal="left" vertical="top"/>
    </xf>
    <xf numFmtId="176" fontId="27" fillId="0" borderId="38" xfId="0" applyNumberFormat="1" applyFont="1" applyFill="1" applyBorder="1" applyAlignment="1" applyProtection="1">
      <alignment horizontal="right" vertical="center"/>
    </xf>
    <xf numFmtId="176" fontId="27" fillId="0" borderId="54" xfId="0" applyNumberFormat="1" applyFont="1" applyFill="1" applyBorder="1" applyAlignment="1" applyProtection="1">
      <alignment horizontal="right" vertical="center"/>
    </xf>
    <xf numFmtId="176" fontId="4" fillId="0" borderId="123" xfId="0" applyNumberFormat="1" applyFont="1" applyFill="1" applyBorder="1" applyAlignment="1" applyProtection="1">
      <alignment horizontal="left" vertical="top" wrapText="1"/>
    </xf>
    <xf numFmtId="176" fontId="4" fillId="0" borderId="123" xfId="0" applyNumberFormat="1" applyFont="1" applyFill="1" applyBorder="1" applyAlignment="1" applyProtection="1">
      <alignment horizontal="left" vertical="top"/>
    </xf>
    <xf numFmtId="176" fontId="4" fillId="0" borderId="124" xfId="0" applyNumberFormat="1" applyFont="1" applyFill="1" applyBorder="1" applyAlignment="1" applyProtection="1">
      <alignment horizontal="left" vertical="top"/>
    </xf>
    <xf numFmtId="0" fontId="10" fillId="3" borderId="58" xfId="0" applyFont="1" applyFill="1" applyBorder="1" applyAlignment="1" applyProtection="1">
      <alignment horizontal="center" vertical="center"/>
    </xf>
    <xf numFmtId="0" fontId="10" fillId="3" borderId="11" xfId="0" applyFont="1" applyFill="1" applyBorder="1" applyAlignment="1" applyProtection="1">
      <alignment horizontal="center" vertical="center"/>
    </xf>
    <xf numFmtId="0" fontId="10" fillId="3" borderId="53" xfId="0" applyFont="1" applyFill="1" applyBorder="1" applyAlignment="1" applyProtection="1">
      <alignment horizontal="center" vertical="center"/>
    </xf>
    <xf numFmtId="178" fontId="27" fillId="0" borderId="36" xfId="0" applyNumberFormat="1" applyFont="1" applyFill="1" applyBorder="1" applyAlignment="1" applyProtection="1">
      <alignment horizontal="right" vertical="center"/>
    </xf>
    <xf numFmtId="178" fontId="27" fillId="0" borderId="29" xfId="0" applyNumberFormat="1" applyFont="1" applyFill="1" applyBorder="1" applyAlignment="1" applyProtection="1">
      <alignment horizontal="right" vertical="center"/>
    </xf>
    <xf numFmtId="178" fontId="27" fillId="0" borderId="38" xfId="0" applyNumberFormat="1" applyFont="1" applyFill="1" applyBorder="1" applyAlignment="1" applyProtection="1">
      <alignment horizontal="right" vertical="center"/>
    </xf>
    <xf numFmtId="178" fontId="27" fillId="0" borderId="54" xfId="0" applyNumberFormat="1" applyFont="1" applyFill="1" applyBorder="1" applyAlignment="1" applyProtection="1">
      <alignment horizontal="right" vertical="center"/>
    </xf>
    <xf numFmtId="0" fontId="10" fillId="3" borderId="56" xfId="0" applyFont="1" applyFill="1" applyBorder="1" applyAlignment="1" applyProtection="1">
      <alignment horizontal="left" vertical="center" wrapText="1"/>
    </xf>
    <xf numFmtId="0" fontId="10" fillId="3" borderId="57" xfId="0" applyFont="1" applyFill="1" applyBorder="1" applyAlignment="1" applyProtection="1">
      <alignment horizontal="left" vertical="center" wrapText="1"/>
    </xf>
    <xf numFmtId="0" fontId="8" fillId="0" borderId="60" xfId="0" applyFont="1" applyBorder="1" applyAlignment="1" applyProtection="1">
      <alignment vertical="center"/>
    </xf>
    <xf numFmtId="0" fontId="8" fillId="0" borderId="61" xfId="0" applyFont="1" applyBorder="1" applyAlignment="1" applyProtection="1">
      <alignment vertical="center"/>
    </xf>
    <xf numFmtId="0" fontId="7" fillId="6" borderId="2" xfId="0" applyFont="1" applyFill="1" applyBorder="1" applyAlignment="1" applyProtection="1">
      <alignment vertical="center" shrinkToFit="1"/>
      <protection locked="0"/>
    </xf>
    <xf numFmtId="0" fontId="8" fillId="0" borderId="1" xfId="0" applyFont="1" applyBorder="1" applyAlignment="1" applyProtection="1">
      <alignment vertical="center"/>
    </xf>
    <xf numFmtId="0" fontId="8" fillId="0" borderId="10" xfId="0" applyFont="1" applyBorder="1" applyAlignment="1" applyProtection="1">
      <alignment vertical="center"/>
    </xf>
    <xf numFmtId="0" fontId="10" fillId="4" borderId="36" xfId="0" applyFont="1" applyFill="1" applyBorder="1" applyAlignment="1" applyProtection="1">
      <alignment horizontal="center" vertical="center"/>
    </xf>
    <xf numFmtId="0" fontId="10" fillId="4" borderId="29" xfId="0" applyFont="1" applyFill="1" applyBorder="1" applyAlignment="1" applyProtection="1">
      <alignment horizontal="center" vertical="center"/>
    </xf>
    <xf numFmtId="0" fontId="10" fillId="4" borderId="37" xfId="0" applyFont="1" applyFill="1" applyBorder="1" applyAlignment="1" applyProtection="1">
      <alignment horizontal="center" vertical="center"/>
    </xf>
    <xf numFmtId="176" fontId="27" fillId="0" borderId="45" xfId="0" applyNumberFormat="1" applyFont="1" applyFill="1" applyBorder="1" applyAlignment="1" applyProtection="1">
      <alignment horizontal="right" vertical="center"/>
    </xf>
    <xf numFmtId="176" fontId="27" fillId="0" borderId="14" xfId="0" applyNumberFormat="1" applyFont="1" applyFill="1" applyBorder="1" applyAlignment="1" applyProtection="1">
      <alignment horizontal="right" vertical="center"/>
    </xf>
    <xf numFmtId="178" fontId="27" fillId="0" borderId="83" xfId="0" applyNumberFormat="1" applyFont="1" applyFill="1" applyBorder="1" applyAlignment="1" applyProtection="1">
      <alignment horizontal="right" vertical="center"/>
    </xf>
    <xf numFmtId="178" fontId="27" fillId="0" borderId="85" xfId="0" applyNumberFormat="1" applyFont="1" applyFill="1" applyBorder="1" applyAlignment="1" applyProtection="1">
      <alignment horizontal="right" vertical="center"/>
    </xf>
    <xf numFmtId="176" fontId="4" fillId="0" borderId="83" xfId="0" applyNumberFormat="1" applyFont="1" applyFill="1" applyBorder="1" applyAlignment="1" applyProtection="1">
      <alignment horizontal="left" vertical="top" wrapText="1"/>
    </xf>
    <xf numFmtId="176" fontId="4" fillId="0" borderId="84" xfId="0" applyNumberFormat="1" applyFont="1" applyFill="1" applyBorder="1" applyAlignment="1" applyProtection="1">
      <alignment horizontal="left" vertical="top"/>
    </xf>
    <xf numFmtId="176" fontId="4" fillId="0" borderId="129" xfId="0" applyNumberFormat="1" applyFont="1" applyFill="1" applyBorder="1" applyAlignment="1" applyProtection="1">
      <alignment horizontal="left" vertical="top"/>
    </xf>
    <xf numFmtId="178" fontId="27" fillId="3" borderId="149" xfId="0" applyNumberFormat="1" applyFont="1" applyFill="1" applyBorder="1" applyAlignment="1" applyProtection="1">
      <alignment horizontal="right" vertical="center"/>
    </xf>
    <xf numFmtId="178" fontId="27" fillId="3" borderId="150" xfId="0" applyNumberFormat="1" applyFont="1" applyFill="1" applyBorder="1" applyAlignment="1" applyProtection="1">
      <alignment horizontal="right" vertical="center"/>
    </xf>
    <xf numFmtId="176" fontId="10" fillId="3" borderId="151" xfId="0" applyNumberFormat="1" applyFont="1" applyFill="1" applyBorder="1" applyAlignment="1" applyProtection="1">
      <alignment horizontal="center" vertical="center" wrapText="1"/>
    </xf>
    <xf numFmtId="176" fontId="10" fillId="3" borderId="152" xfId="0" applyNumberFormat="1" applyFont="1" applyFill="1" applyBorder="1" applyAlignment="1" applyProtection="1">
      <alignment horizontal="center" vertical="center" wrapText="1"/>
    </xf>
    <xf numFmtId="176" fontId="10" fillId="3" borderId="153" xfId="0" applyNumberFormat="1" applyFont="1" applyFill="1" applyBorder="1" applyAlignment="1" applyProtection="1">
      <alignment horizontal="center" vertical="center" wrapText="1"/>
    </xf>
    <xf numFmtId="176" fontId="4" fillId="0" borderId="29" xfId="0" applyNumberFormat="1" applyFont="1" applyFill="1" applyBorder="1" applyAlignment="1" applyProtection="1">
      <alignment horizontal="left" vertical="top"/>
    </xf>
    <xf numFmtId="176" fontId="4" fillId="0" borderId="37" xfId="0" applyNumberFormat="1" applyFont="1" applyFill="1" applyBorder="1" applyAlignment="1" applyProtection="1">
      <alignment horizontal="left" vertical="top"/>
    </xf>
    <xf numFmtId="178" fontId="27" fillId="0" borderId="52" xfId="0" applyNumberFormat="1" applyFont="1" applyFill="1" applyBorder="1" applyAlignment="1" applyProtection="1">
      <alignment horizontal="right" vertical="center"/>
    </xf>
    <xf numFmtId="178" fontId="27" fillId="0" borderId="87" xfId="0" applyNumberFormat="1" applyFont="1" applyFill="1" applyBorder="1" applyAlignment="1" applyProtection="1">
      <alignment horizontal="right" vertical="center"/>
    </xf>
    <xf numFmtId="178" fontId="27" fillId="0" borderId="79" xfId="0" applyNumberFormat="1" applyFont="1" applyFill="1" applyBorder="1" applyAlignment="1" applyProtection="1">
      <alignment horizontal="right" vertical="center"/>
    </xf>
    <xf numFmtId="0" fontId="7" fillId="6" borderId="9" xfId="0" applyFont="1" applyFill="1" applyBorder="1" applyAlignment="1" applyProtection="1">
      <alignment vertical="center" shrinkToFit="1"/>
      <protection locked="0"/>
    </xf>
    <xf numFmtId="0" fontId="7" fillId="6" borderId="7" xfId="0" applyFont="1" applyFill="1" applyBorder="1" applyAlignment="1" applyProtection="1">
      <alignment vertical="center" shrinkToFit="1"/>
      <protection locked="0"/>
    </xf>
    <xf numFmtId="0" fontId="7" fillId="6" borderId="6" xfId="0" applyFont="1" applyFill="1" applyBorder="1" applyAlignment="1" applyProtection="1">
      <alignment vertical="center" shrinkToFit="1"/>
      <protection locked="0"/>
    </xf>
    <xf numFmtId="0" fontId="8" fillId="0" borderId="1" xfId="0" applyFont="1" applyBorder="1" applyAlignment="1" applyProtection="1">
      <alignment vertical="center" wrapText="1"/>
    </xf>
    <xf numFmtId="0" fontId="8" fillId="0" borderId="10" xfId="0" applyFont="1" applyBorder="1" applyAlignment="1" applyProtection="1">
      <alignment vertical="center" wrapText="1"/>
    </xf>
    <xf numFmtId="0" fontId="8" fillId="0" borderId="60" xfId="0" applyFont="1" applyBorder="1" applyAlignment="1" applyProtection="1">
      <alignment vertical="center" wrapText="1"/>
    </xf>
    <xf numFmtId="0" fontId="8" fillId="0" borderId="61" xfId="0" applyFont="1" applyBorder="1" applyAlignment="1" applyProtection="1">
      <alignment vertical="center" wrapText="1"/>
    </xf>
    <xf numFmtId="0" fontId="6" fillId="0" borderId="1" xfId="0" applyFont="1" applyFill="1" applyBorder="1" applyAlignment="1" applyProtection="1">
      <alignment vertical="center" wrapText="1"/>
    </xf>
    <xf numFmtId="0" fontId="6" fillId="0" borderId="10" xfId="0" applyFont="1" applyFill="1" applyBorder="1" applyAlignment="1" applyProtection="1">
      <alignment vertical="center" wrapText="1"/>
    </xf>
    <xf numFmtId="49" fontId="7" fillId="6" borderId="9" xfId="0" applyNumberFormat="1" applyFont="1" applyFill="1" applyBorder="1" applyAlignment="1" applyProtection="1">
      <alignment horizontal="left" vertical="center" shrinkToFit="1"/>
      <protection locked="0"/>
    </xf>
    <xf numFmtId="49" fontId="7" fillId="6" borderId="7" xfId="0" applyNumberFormat="1" applyFont="1" applyFill="1" applyBorder="1" applyAlignment="1" applyProtection="1">
      <alignment horizontal="left" vertical="center" shrinkToFit="1"/>
      <protection locked="0"/>
    </xf>
    <xf numFmtId="49" fontId="7" fillId="6" borderId="6" xfId="0" applyNumberFormat="1" applyFont="1" applyFill="1" applyBorder="1" applyAlignment="1" applyProtection="1">
      <alignment horizontal="left" vertical="center" shrinkToFit="1"/>
      <protection locked="0"/>
    </xf>
    <xf numFmtId="0" fontId="7" fillId="6" borderId="2" xfId="0" applyFont="1" applyFill="1" applyBorder="1" applyAlignment="1" applyProtection="1">
      <alignment horizontal="left" vertical="center" shrinkToFit="1"/>
      <protection locked="0"/>
    </xf>
    <xf numFmtId="0" fontId="8" fillId="0" borderId="2" xfId="0" applyFont="1" applyFill="1" applyBorder="1" applyAlignment="1" applyProtection="1">
      <alignment vertical="center"/>
    </xf>
    <xf numFmtId="0" fontId="7" fillId="6" borderId="2" xfId="0" applyFont="1" applyFill="1" applyBorder="1" applyAlignment="1" applyProtection="1">
      <alignment vertical="center"/>
      <protection locked="0"/>
    </xf>
    <xf numFmtId="0" fontId="8" fillId="0" borderId="9" xfId="0" applyFont="1" applyBorder="1" applyAlignment="1" applyProtection="1">
      <alignment vertical="center" shrinkToFit="1"/>
    </xf>
    <xf numFmtId="0" fontId="8" fillId="0" borderId="6" xfId="0" applyFont="1" applyBorder="1" applyAlignment="1" applyProtection="1">
      <alignment vertical="center" shrinkToFit="1"/>
    </xf>
    <xf numFmtId="0" fontId="7" fillId="6" borderId="19" xfId="0" applyFont="1" applyFill="1" applyBorder="1" applyAlignment="1" applyProtection="1">
      <alignment vertical="center" wrapText="1" shrinkToFit="1"/>
      <protection locked="0"/>
    </xf>
    <xf numFmtId="0" fontId="7" fillId="6" borderId="17" xfId="0" applyFont="1" applyFill="1" applyBorder="1" applyAlignment="1" applyProtection="1">
      <alignment vertical="center" wrapText="1" shrinkToFit="1"/>
      <protection locked="0"/>
    </xf>
    <xf numFmtId="0" fontId="7" fillId="6" borderId="18" xfId="0" applyFont="1" applyFill="1" applyBorder="1" applyAlignment="1" applyProtection="1">
      <alignment vertical="center" wrapText="1" shrinkToFit="1"/>
      <protection locked="0"/>
    </xf>
    <xf numFmtId="0" fontId="7" fillId="6" borderId="1" xfId="0" applyFont="1" applyFill="1" applyBorder="1" applyAlignment="1" applyProtection="1">
      <alignment vertical="center" wrapText="1" shrinkToFit="1"/>
      <protection locked="0"/>
    </xf>
    <xf numFmtId="0" fontId="7" fillId="6" borderId="4" xfId="0" applyFont="1" applyFill="1" applyBorder="1" applyAlignment="1" applyProtection="1">
      <alignment vertical="center" wrapText="1" shrinkToFit="1"/>
      <protection locked="0"/>
    </xf>
    <xf numFmtId="0" fontId="7" fillId="6" borderId="10" xfId="0" applyFont="1" applyFill="1" applyBorder="1" applyAlignment="1" applyProtection="1">
      <alignment vertical="center" wrapText="1" shrinkToFit="1"/>
      <protection locked="0"/>
    </xf>
    <xf numFmtId="0" fontId="8" fillId="0" borderId="46" xfId="0" applyFont="1" applyFill="1" applyBorder="1" applyAlignment="1" applyProtection="1">
      <alignment vertical="center"/>
    </xf>
    <xf numFmtId="0" fontId="8" fillId="0" borderId="19" xfId="0" applyFont="1" applyBorder="1" applyAlignment="1" applyProtection="1">
      <alignment vertical="center" wrapText="1"/>
    </xf>
    <xf numFmtId="0" fontId="8" fillId="0" borderId="18" xfId="0" applyFont="1" applyBorder="1" applyAlignment="1" applyProtection="1">
      <alignment vertical="center" wrapText="1"/>
    </xf>
    <xf numFmtId="0" fontId="7" fillId="6" borderId="60" xfId="0" applyFont="1" applyFill="1" applyBorder="1" applyAlignment="1" applyProtection="1">
      <alignment vertical="center"/>
      <protection locked="0"/>
    </xf>
    <xf numFmtId="0" fontId="7" fillId="6" borderId="62" xfId="0" applyFont="1" applyFill="1" applyBorder="1" applyAlignment="1" applyProtection="1">
      <alignment vertical="center"/>
      <protection locked="0"/>
    </xf>
    <xf numFmtId="0" fontId="7" fillId="6" borderId="61" xfId="0" applyFont="1" applyFill="1" applyBorder="1" applyAlignment="1" applyProtection="1">
      <alignment vertical="center"/>
      <protection locked="0"/>
    </xf>
    <xf numFmtId="31" fontId="7" fillId="6" borderId="2" xfId="0" applyNumberFormat="1" applyFont="1" applyFill="1" applyBorder="1" applyAlignment="1" applyProtection="1">
      <alignment horizontal="left" vertical="center" shrinkToFit="1"/>
      <protection locked="0"/>
    </xf>
    <xf numFmtId="0" fontId="3" fillId="0" borderId="9" xfId="0" applyFont="1" applyBorder="1" applyAlignment="1" applyProtection="1">
      <alignment vertical="center"/>
    </xf>
    <xf numFmtId="0" fontId="3" fillId="0" borderId="6" xfId="0" applyFont="1" applyBorder="1" applyAlignment="1" applyProtection="1">
      <alignment vertical="center"/>
    </xf>
    <xf numFmtId="0" fontId="8" fillId="0" borderId="9" xfId="0" applyFont="1" applyBorder="1" applyAlignment="1" applyProtection="1">
      <alignment vertical="center" wrapText="1"/>
    </xf>
    <xf numFmtId="0" fontId="8" fillId="0" borderId="6" xfId="0" applyFont="1" applyBorder="1" applyAlignment="1" applyProtection="1">
      <alignment vertical="center" wrapText="1"/>
    </xf>
    <xf numFmtId="31" fontId="10" fillId="6" borderId="0" xfId="0" applyNumberFormat="1" applyFont="1" applyFill="1" applyBorder="1" applyAlignment="1" applyProtection="1">
      <alignment horizontal="center" vertical="center" wrapText="1"/>
      <protection locked="0"/>
    </xf>
    <xf numFmtId="0" fontId="8" fillId="8" borderId="19" xfId="0" applyFont="1" applyFill="1" applyBorder="1" applyAlignment="1" applyProtection="1">
      <alignment vertical="top" wrapText="1"/>
    </xf>
    <xf numFmtId="0" fontId="8" fillId="8" borderId="18" xfId="0" applyFont="1" applyFill="1" applyBorder="1" applyAlignment="1" applyProtection="1">
      <alignment vertical="top" wrapText="1"/>
    </xf>
    <xf numFmtId="0" fontId="8" fillId="8" borderId="3" xfId="0" applyFont="1" applyFill="1" applyBorder="1" applyAlignment="1" applyProtection="1">
      <alignment vertical="top" wrapText="1"/>
    </xf>
    <xf numFmtId="0" fontId="8" fillId="8" borderId="8" xfId="0" applyFont="1" applyFill="1" applyBorder="1" applyAlignment="1" applyProtection="1">
      <alignment vertical="top" wrapText="1"/>
    </xf>
    <xf numFmtId="0" fontId="8" fillId="8" borderId="1" xfId="0" applyFont="1" applyFill="1" applyBorder="1" applyAlignment="1" applyProtection="1">
      <alignment vertical="top" wrapText="1"/>
    </xf>
    <xf numFmtId="0" fontId="8" fillId="8" borderId="10" xfId="0" applyFont="1" applyFill="1" applyBorder="1" applyAlignment="1" applyProtection="1">
      <alignment vertical="top" wrapText="1"/>
    </xf>
    <xf numFmtId="0" fontId="9" fillId="7" borderId="2" xfId="0" applyFont="1" applyFill="1" applyBorder="1" applyAlignment="1" applyProtection="1">
      <alignment vertical="center"/>
    </xf>
    <xf numFmtId="56" fontId="8" fillId="8" borderId="19" xfId="0" applyNumberFormat="1" applyFont="1" applyFill="1" applyBorder="1" applyAlignment="1" applyProtection="1">
      <alignment vertical="top" wrapText="1"/>
    </xf>
    <xf numFmtId="56" fontId="8" fillId="8" borderId="18" xfId="0" applyNumberFormat="1" applyFont="1" applyFill="1" applyBorder="1" applyAlignment="1" applyProtection="1">
      <alignment vertical="top" wrapText="1"/>
    </xf>
    <xf numFmtId="56" fontId="8" fillId="8" borderId="3" xfId="0" applyNumberFormat="1" applyFont="1" applyFill="1" applyBorder="1" applyAlignment="1" applyProtection="1">
      <alignment vertical="top" wrapText="1"/>
    </xf>
    <xf numFmtId="56" fontId="8" fillId="8" borderId="8" xfId="0" applyNumberFormat="1" applyFont="1" applyFill="1" applyBorder="1" applyAlignment="1" applyProtection="1">
      <alignment vertical="top" wrapText="1"/>
    </xf>
    <xf numFmtId="56" fontId="8" fillId="8" borderId="1" xfId="0" applyNumberFormat="1" applyFont="1" applyFill="1" applyBorder="1" applyAlignment="1" applyProtection="1">
      <alignment vertical="top" wrapText="1"/>
    </xf>
    <xf numFmtId="56" fontId="8" fillId="8" borderId="10" xfId="0" applyNumberFormat="1" applyFont="1" applyFill="1" applyBorder="1" applyAlignment="1" applyProtection="1">
      <alignment vertical="top" wrapText="1"/>
    </xf>
    <xf numFmtId="0" fontId="6" fillId="0" borderId="9" xfId="0" applyFont="1" applyBorder="1" applyAlignment="1" applyProtection="1">
      <alignment vertical="center" wrapText="1"/>
    </xf>
    <xf numFmtId="0" fontId="6" fillId="0" borderId="6" xfId="0" applyFont="1" applyBorder="1" applyAlignment="1" applyProtection="1">
      <alignment vertical="center" wrapText="1"/>
    </xf>
    <xf numFmtId="180" fontId="7" fillId="6" borderId="2" xfId="0" applyNumberFormat="1" applyFont="1" applyFill="1" applyBorder="1" applyAlignment="1" applyProtection="1">
      <alignment horizontal="left" vertical="center" shrinkToFit="1"/>
      <protection locked="0"/>
    </xf>
    <xf numFmtId="49" fontId="7" fillId="6" borderId="2" xfId="0" applyNumberFormat="1" applyFont="1" applyFill="1" applyBorder="1" applyAlignment="1" applyProtection="1">
      <alignment vertical="center" shrinkToFit="1"/>
      <protection locked="0"/>
    </xf>
    <xf numFmtId="49" fontId="7" fillId="6" borderId="9" xfId="0" applyNumberFormat="1" applyFont="1" applyFill="1" applyBorder="1" applyAlignment="1" applyProtection="1">
      <alignment vertical="center" shrinkToFit="1"/>
      <protection locked="0"/>
    </xf>
    <xf numFmtId="49" fontId="7" fillId="6" borderId="7"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32" fillId="6" borderId="2" xfId="1" applyFont="1" applyFill="1" applyBorder="1" applyAlignment="1" applyProtection="1">
      <alignment horizontal="left" vertical="center" shrinkToFit="1"/>
      <protection locked="0"/>
    </xf>
    <xf numFmtId="0" fontId="53" fillId="0" borderId="7" xfId="0" applyFont="1" applyBorder="1" applyAlignment="1" applyProtection="1">
      <alignment horizontal="left" vertical="distributed" wrapText="1"/>
    </xf>
    <xf numFmtId="0" fontId="10" fillId="0" borderId="2" xfId="0" applyFont="1" applyFill="1" applyBorder="1" applyAlignment="1" applyProtection="1">
      <alignment horizontal="center" vertical="center"/>
    </xf>
    <xf numFmtId="0" fontId="53" fillId="0" borderId="7" xfId="0" applyFont="1" applyFill="1" applyBorder="1" applyAlignment="1" applyProtection="1">
      <alignment horizontal="left" vertical="center" wrapText="1"/>
    </xf>
    <xf numFmtId="0" fontId="53" fillId="0" borderId="6" xfId="0" applyFont="1" applyFill="1" applyBorder="1" applyAlignment="1" applyProtection="1">
      <alignment horizontal="left" vertical="center" wrapText="1"/>
    </xf>
    <xf numFmtId="0" fontId="53" fillId="6" borderId="7" xfId="0" applyFont="1" applyFill="1" applyBorder="1" applyAlignment="1" applyProtection="1">
      <alignment vertical="center" wrapText="1"/>
      <protection locked="0"/>
    </xf>
    <xf numFmtId="0" fontId="53" fillId="6" borderId="6" xfId="0" applyFont="1" applyFill="1" applyBorder="1" applyAlignment="1" applyProtection="1">
      <alignment vertical="center" wrapText="1"/>
      <protection locked="0"/>
    </xf>
    <xf numFmtId="0" fontId="8" fillId="0" borderId="19" xfId="0" applyFont="1" applyBorder="1" applyAlignment="1" applyProtection="1">
      <alignment vertical="top" wrapText="1"/>
    </xf>
    <xf numFmtId="0" fontId="8" fillId="0" borderId="18" xfId="0" applyFont="1" applyBorder="1" applyAlignment="1" applyProtection="1">
      <alignment vertical="top"/>
    </xf>
    <xf numFmtId="0" fontId="32" fillId="0" borderId="1" xfId="0" applyFont="1" applyBorder="1" applyAlignment="1">
      <alignment vertical="top"/>
    </xf>
    <xf numFmtId="0" fontId="32" fillId="0" borderId="10" xfId="0" applyFont="1" applyBorder="1" applyAlignment="1">
      <alignment vertical="top"/>
    </xf>
    <xf numFmtId="0" fontId="8" fillId="0" borderId="18" xfId="0" applyFont="1" applyBorder="1" applyAlignment="1" applyProtection="1">
      <alignment vertical="top" wrapText="1"/>
    </xf>
    <xf numFmtId="0" fontId="32" fillId="0" borderId="1" xfId="0" applyFont="1" applyBorder="1" applyAlignment="1">
      <alignment vertical="top" wrapText="1"/>
    </xf>
    <xf numFmtId="0" fontId="32" fillId="0" borderId="10" xfId="0" applyFont="1" applyBorder="1" applyAlignment="1">
      <alignment vertical="top" wrapText="1"/>
    </xf>
    <xf numFmtId="0" fontId="8" fillId="8" borderId="2" xfId="0" applyFont="1" applyFill="1" applyBorder="1" applyAlignment="1" applyProtection="1">
      <alignment vertical="top" wrapText="1"/>
    </xf>
    <xf numFmtId="0" fontId="7" fillId="6" borderId="9" xfId="0" applyFont="1" applyFill="1" applyBorder="1" applyAlignment="1" applyProtection="1">
      <alignment horizontal="left" vertical="center"/>
      <protection locked="0"/>
    </xf>
    <xf numFmtId="0" fontId="7" fillId="6" borderId="7"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shrinkToFit="1"/>
    </xf>
    <xf numFmtId="0" fontId="7" fillId="0" borderId="6" xfId="0" applyFont="1" applyFill="1" applyBorder="1" applyAlignment="1" applyProtection="1">
      <alignment horizontal="left" vertical="center" shrinkToFit="1"/>
    </xf>
    <xf numFmtId="0" fontId="8" fillId="0" borderId="60" xfId="0" applyFont="1" applyFill="1" applyBorder="1" applyAlignment="1" applyProtection="1">
      <alignment vertical="center"/>
    </xf>
    <xf numFmtId="0" fontId="8" fillId="0" borderId="61" xfId="0" applyFont="1" applyFill="1" applyBorder="1" applyAlignment="1" applyProtection="1">
      <alignment vertical="center"/>
    </xf>
    <xf numFmtId="0" fontId="53" fillId="0" borderId="9" xfId="0" applyFont="1" applyBorder="1" applyAlignment="1" applyProtection="1">
      <alignment horizontal="left" vertical="distributed" wrapText="1"/>
    </xf>
    <xf numFmtId="0" fontId="0" fillId="0" borderId="7" xfId="0" applyFont="1" applyBorder="1" applyAlignment="1">
      <alignment horizontal="left" vertical="distributed" wrapText="1"/>
    </xf>
    <xf numFmtId="0" fontId="0" fillId="0" borderId="3" xfId="0" applyFont="1" applyBorder="1" applyAlignment="1">
      <alignment horizontal="center" vertical="distributed" wrapText="1"/>
    </xf>
    <xf numFmtId="0" fontId="0" fillId="0" borderId="8" xfId="0" applyFont="1" applyBorder="1" applyAlignment="1">
      <alignment horizontal="center" vertical="distributed" wrapText="1"/>
    </xf>
    <xf numFmtId="0" fontId="48" fillId="6" borderId="1" xfId="0" applyFont="1" applyFill="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wrapText="1"/>
    </xf>
    <xf numFmtId="0" fontId="49" fillId="0" borderId="3" xfId="0" applyFont="1" applyFill="1" applyBorder="1" applyAlignment="1" applyProtection="1">
      <alignment horizontal="left" vertical="center" wrapText="1"/>
    </xf>
    <xf numFmtId="0" fontId="49" fillId="0" borderId="8" xfId="0" applyFont="1" applyFill="1" applyBorder="1" applyAlignment="1" applyProtection="1">
      <alignment horizontal="left" vertical="center" wrapText="1"/>
    </xf>
    <xf numFmtId="0" fontId="0" fillId="0" borderId="1" xfId="0" applyFont="1" applyBorder="1" applyAlignment="1">
      <alignment horizontal="left" vertical="center" wrapText="1"/>
    </xf>
    <xf numFmtId="0" fontId="0" fillId="0" borderId="10" xfId="0" applyFont="1" applyBorder="1" applyAlignment="1">
      <alignment horizontal="left" vertical="center" wrapText="1"/>
    </xf>
    <xf numFmtId="0" fontId="49" fillId="0" borderId="19" xfId="0" applyFont="1" applyBorder="1" applyAlignment="1" applyProtection="1">
      <alignment horizontal="left" vertical="top" wrapText="1"/>
    </xf>
    <xf numFmtId="0" fontId="49" fillId="0" borderId="18" xfId="0" applyFont="1" applyBorder="1" applyAlignment="1" applyProtection="1">
      <alignment horizontal="left" vertical="top" wrapText="1"/>
    </xf>
    <xf numFmtId="0" fontId="49" fillId="0" borderId="1" xfId="0" applyFont="1" applyBorder="1" applyAlignment="1" applyProtection="1">
      <alignment horizontal="left" vertical="top" wrapText="1"/>
    </xf>
    <xf numFmtId="0" fontId="49" fillId="0" borderId="10" xfId="0" applyFont="1" applyBorder="1" applyAlignment="1" applyProtection="1">
      <alignment horizontal="left" vertical="top" wrapText="1"/>
    </xf>
    <xf numFmtId="31" fontId="10" fillId="6" borderId="7" xfId="0" applyNumberFormat="1" applyFont="1" applyFill="1" applyBorder="1" applyAlignment="1" applyProtection="1">
      <alignment horizontal="center" vertical="center" wrapText="1"/>
      <protection locked="0"/>
    </xf>
    <xf numFmtId="0" fontId="4" fillId="0" borderId="17" xfId="0" applyFont="1" applyBorder="1" applyAlignment="1" applyProtection="1">
      <alignment vertical="top" wrapText="1" shrinkToFit="1"/>
    </xf>
    <xf numFmtId="0" fontId="4" fillId="0" borderId="17" xfId="0" applyFont="1" applyBorder="1" applyAlignment="1" applyProtection="1">
      <alignment vertical="top" shrinkToFit="1"/>
    </xf>
    <xf numFmtId="0" fontId="4" fillId="0" borderId="18" xfId="0" applyFont="1" applyBorder="1" applyAlignment="1" applyProtection="1">
      <alignment vertical="top" shrinkToFit="1"/>
    </xf>
    <xf numFmtId="0" fontId="53" fillId="6" borderId="1" xfId="0" applyFont="1" applyFill="1" applyBorder="1" applyAlignment="1" applyProtection="1">
      <alignment horizontal="left" vertical="top" wrapText="1"/>
      <protection locked="0"/>
    </xf>
    <xf numFmtId="0" fontId="53" fillId="6" borderId="4" xfId="0" applyFont="1" applyFill="1" applyBorder="1" applyAlignment="1" applyProtection="1">
      <alignment horizontal="left" vertical="top" wrapText="1"/>
      <protection locked="0"/>
    </xf>
    <xf numFmtId="0" fontId="53" fillId="6" borderId="10" xfId="0" applyFont="1" applyFill="1" applyBorder="1" applyAlignment="1" applyProtection="1">
      <alignment horizontal="left" vertical="top" wrapText="1"/>
      <protection locked="0"/>
    </xf>
    <xf numFmtId="0" fontId="53" fillId="0" borderId="19" xfId="0" applyFont="1" applyFill="1" applyBorder="1" applyAlignment="1" applyProtection="1">
      <alignment vertical="center" wrapText="1"/>
    </xf>
    <xf numFmtId="0" fontId="53" fillId="0" borderId="3" xfId="0" applyFont="1" applyFill="1" applyBorder="1" applyAlignment="1" applyProtection="1">
      <alignment vertical="center" wrapText="1"/>
    </xf>
    <xf numFmtId="0" fontId="53" fillId="0" borderId="1" xfId="0" applyFont="1" applyFill="1" applyBorder="1" applyAlignment="1" applyProtection="1">
      <alignment vertical="center" wrapText="1"/>
    </xf>
    <xf numFmtId="0" fontId="8" fillId="8" borderId="8" xfId="0" applyFont="1" applyFill="1" applyBorder="1" applyAlignment="1" applyProtection="1">
      <alignment horizontal="left" vertical="top" wrapText="1"/>
    </xf>
    <xf numFmtId="0" fontId="53" fillId="0" borderId="6" xfId="0" applyFont="1" applyBorder="1" applyAlignment="1" applyProtection="1">
      <alignment horizontal="left" vertical="distributed" wrapText="1"/>
    </xf>
    <xf numFmtId="0" fontId="0" fillId="0" borderId="6" xfId="0" applyFont="1" applyBorder="1" applyAlignment="1">
      <alignment horizontal="left" vertical="distributed" wrapText="1"/>
    </xf>
    <xf numFmtId="0" fontId="0" fillId="0" borderId="17" xfId="0" applyFont="1" applyBorder="1" applyAlignment="1">
      <alignment horizontal="left" vertical="distributed" wrapText="1"/>
    </xf>
    <xf numFmtId="0" fontId="0" fillId="0" borderId="18" xfId="0" applyFont="1" applyBorder="1" applyAlignment="1">
      <alignment horizontal="left" vertical="distributed" wrapText="1"/>
    </xf>
    <xf numFmtId="0" fontId="49" fillId="8" borderId="19" xfId="0" applyFont="1" applyFill="1" applyBorder="1" applyAlignment="1" applyProtection="1">
      <alignment horizontal="left" vertical="top" wrapText="1"/>
    </xf>
    <xf numFmtId="0" fontId="49" fillId="8" borderId="18" xfId="0" applyFont="1" applyFill="1" applyBorder="1" applyAlignment="1" applyProtection="1">
      <alignment horizontal="left" vertical="top" wrapText="1"/>
    </xf>
    <xf numFmtId="0" fontId="49" fillId="8" borderId="3" xfId="0" applyFont="1" applyFill="1" applyBorder="1" applyAlignment="1" applyProtection="1">
      <alignment horizontal="left" vertical="top" wrapText="1"/>
    </xf>
    <xf numFmtId="0" fontId="49" fillId="8" borderId="8" xfId="0" applyFont="1" applyFill="1" applyBorder="1" applyAlignment="1" applyProtection="1">
      <alignment horizontal="left" vertical="top" wrapText="1"/>
    </xf>
    <xf numFmtId="0" fontId="49" fillId="8" borderId="1" xfId="0" applyFont="1" applyFill="1" applyBorder="1" applyAlignment="1" applyProtection="1">
      <alignment horizontal="left" vertical="top" wrapText="1"/>
    </xf>
    <xf numFmtId="0" fontId="49" fillId="8" borderId="10" xfId="0" applyFont="1" applyFill="1" applyBorder="1" applyAlignment="1" applyProtection="1">
      <alignment horizontal="left" vertical="top" wrapText="1"/>
    </xf>
    <xf numFmtId="0" fontId="69" fillId="0" borderId="19" xfId="0" applyFont="1" applyFill="1" applyBorder="1" applyAlignment="1" applyProtection="1">
      <alignment vertical="top" wrapText="1"/>
    </xf>
    <xf numFmtId="0" fontId="69" fillId="0" borderId="17" xfId="0" applyFont="1" applyFill="1" applyBorder="1" applyAlignment="1" applyProtection="1">
      <alignment vertical="top"/>
    </xf>
    <xf numFmtId="0" fontId="69" fillId="0" borderId="18" xfId="0" applyFont="1" applyFill="1" applyBorder="1" applyAlignment="1" applyProtection="1">
      <alignment vertical="top"/>
    </xf>
    <xf numFmtId="0" fontId="4" fillId="0" borderId="19" xfId="0" applyFont="1" applyFill="1" applyBorder="1" applyAlignment="1" applyProtection="1">
      <alignment vertical="top" wrapText="1"/>
    </xf>
    <xf numFmtId="0" fontId="4" fillId="0" borderId="17" xfId="0" applyFont="1" applyFill="1" applyBorder="1" applyAlignment="1" applyProtection="1">
      <alignment vertical="top"/>
    </xf>
    <xf numFmtId="0" fontId="4" fillId="0" borderId="18" xfId="0" applyFont="1" applyFill="1" applyBorder="1" applyAlignment="1" applyProtection="1">
      <alignment vertical="top"/>
    </xf>
    <xf numFmtId="0" fontId="10" fillId="0" borderId="9"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31" fontId="53" fillId="6" borderId="9" xfId="0" applyNumberFormat="1" applyFont="1" applyFill="1" applyBorder="1" applyAlignment="1" applyProtection="1">
      <alignment horizontal="left" vertical="center"/>
      <protection locked="0"/>
    </xf>
    <xf numFmtId="31" fontId="53" fillId="6" borderId="7" xfId="0" applyNumberFormat="1" applyFont="1" applyFill="1" applyBorder="1" applyAlignment="1" applyProtection="1">
      <alignment horizontal="left" vertical="center"/>
      <protection locked="0"/>
    </xf>
    <xf numFmtId="0" fontId="53" fillId="0" borderId="9" xfId="0" applyFont="1" applyFill="1" applyBorder="1" applyAlignment="1" applyProtection="1">
      <alignment vertical="center" wrapText="1"/>
    </xf>
    <xf numFmtId="0" fontId="53" fillId="0" borderId="7" xfId="0" applyFont="1" applyFill="1" applyBorder="1" applyAlignment="1" applyProtection="1">
      <alignment vertical="center" wrapText="1"/>
    </xf>
    <xf numFmtId="31" fontId="53" fillId="6" borderId="6" xfId="0" applyNumberFormat="1" applyFont="1" applyFill="1" applyBorder="1" applyAlignment="1" applyProtection="1">
      <alignment horizontal="left" vertical="center"/>
      <protection locked="0"/>
    </xf>
    <xf numFmtId="0" fontId="4" fillId="0" borderId="9" xfId="0" applyFont="1" applyBorder="1" applyAlignment="1" applyProtection="1">
      <alignment horizontal="left" vertical="center" wrapText="1" shrinkToFit="1"/>
    </xf>
    <xf numFmtId="0" fontId="4" fillId="0" borderId="7" xfId="0" applyFont="1" applyBorder="1" applyAlignment="1" applyProtection="1">
      <alignment horizontal="left" vertical="center" wrapText="1" shrinkToFit="1"/>
    </xf>
    <xf numFmtId="0" fontId="75" fillId="0" borderId="7" xfId="0" applyFont="1" applyBorder="1" applyAlignment="1" applyProtection="1">
      <alignment horizontal="center" vertical="center" wrapText="1" shrinkToFit="1"/>
    </xf>
    <xf numFmtId="0" fontId="75" fillId="0" borderId="6" xfId="0" applyFont="1" applyBorder="1" applyAlignment="1" applyProtection="1">
      <alignment horizontal="center" vertical="center" wrapText="1" shrinkToFit="1"/>
    </xf>
    <xf numFmtId="0" fontId="4" fillId="0" borderId="19" xfId="0" applyFont="1" applyBorder="1" applyAlignment="1" applyProtection="1">
      <alignment horizontal="left" vertical="center" shrinkToFit="1"/>
    </xf>
    <xf numFmtId="0" fontId="4" fillId="0" borderId="17" xfId="0" applyFont="1" applyBorder="1" applyAlignment="1" applyProtection="1">
      <alignment horizontal="left" vertical="center" shrinkToFit="1"/>
    </xf>
    <xf numFmtId="0" fontId="4" fillId="0" borderId="18" xfId="0" applyFont="1" applyBorder="1" applyAlignment="1" applyProtection="1">
      <alignment horizontal="left" vertical="center" shrinkToFit="1"/>
    </xf>
    <xf numFmtId="0" fontId="4" fillId="0" borderId="19" xfId="0" applyFont="1" applyBorder="1" applyAlignment="1" applyProtection="1">
      <alignment vertical="top" wrapText="1"/>
    </xf>
    <xf numFmtId="0" fontId="32" fillId="0" borderId="99" xfId="0" applyFont="1" applyFill="1" applyBorder="1" applyAlignment="1" applyProtection="1">
      <alignment horizontal="left" vertical="top" wrapText="1"/>
    </xf>
    <xf numFmtId="0" fontId="32" fillId="0" borderId="100" xfId="0" applyFont="1" applyFill="1" applyBorder="1" applyAlignment="1" applyProtection="1">
      <alignment horizontal="left" vertical="top" wrapText="1"/>
    </xf>
    <xf numFmtId="0" fontId="32" fillId="0" borderId="101" xfId="0" applyFont="1" applyFill="1" applyBorder="1" applyAlignment="1" applyProtection="1">
      <alignment horizontal="left" vertical="top" wrapText="1"/>
    </xf>
    <xf numFmtId="0" fontId="4" fillId="0" borderId="19" xfId="0" applyFont="1" applyBorder="1" applyAlignment="1" applyProtection="1">
      <alignment horizontal="left" vertical="top" wrapText="1"/>
    </xf>
    <xf numFmtId="0" fontId="4" fillId="0" borderId="17" xfId="0" applyFont="1" applyBorder="1" applyAlignment="1" applyProtection="1">
      <alignment horizontal="left" vertical="top" wrapText="1"/>
    </xf>
    <xf numFmtId="0" fontId="4" fillId="0" borderId="18" xfId="0" applyFont="1" applyBorder="1" applyAlignment="1" applyProtection="1">
      <alignment horizontal="left" vertical="top" wrapText="1"/>
    </xf>
    <xf numFmtId="0" fontId="6" fillId="0" borderId="19" xfId="0" applyFont="1" applyFill="1" applyBorder="1" applyAlignment="1" applyProtection="1">
      <alignment horizontal="left" vertical="center" wrapText="1"/>
    </xf>
    <xf numFmtId="0" fontId="6" fillId="0" borderId="18"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xf numFmtId="0" fontId="6" fillId="0" borderId="10" xfId="0" applyFont="1" applyFill="1" applyBorder="1" applyAlignment="1" applyProtection="1">
      <alignment horizontal="left" vertical="center" wrapText="1"/>
    </xf>
    <xf numFmtId="0" fontId="4" fillId="0" borderId="17" xfId="0" applyFont="1" applyFill="1" applyBorder="1" applyAlignment="1" applyProtection="1">
      <alignment horizontal="left" vertical="distributed" wrapText="1"/>
    </xf>
    <xf numFmtId="0" fontId="4" fillId="0" borderId="18" xfId="0" applyFont="1" applyFill="1" applyBorder="1" applyAlignment="1" applyProtection="1">
      <alignment horizontal="left" vertical="distributed" wrapText="1"/>
    </xf>
    <xf numFmtId="0" fontId="6" fillId="0" borderId="71" xfId="0" applyFont="1" applyFill="1" applyBorder="1" applyAlignment="1" applyProtection="1">
      <alignment horizontal="center" vertical="center" wrapText="1"/>
    </xf>
    <xf numFmtId="0" fontId="6" fillId="0" borderId="72" xfId="0" applyFont="1" applyFill="1" applyBorder="1" applyAlignment="1" applyProtection="1">
      <alignment horizontal="center" vertical="center" wrapText="1"/>
    </xf>
    <xf numFmtId="0" fontId="6" fillId="0" borderId="163" xfId="0" applyFont="1" applyFill="1" applyBorder="1" applyAlignment="1" applyProtection="1">
      <alignment horizontal="center" vertical="center" wrapText="1"/>
    </xf>
    <xf numFmtId="0" fontId="7" fillId="0" borderId="9"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0" xfId="0" applyFont="1" applyBorder="1" applyAlignment="1" applyProtection="1">
      <alignment horizontal="center" vertical="center"/>
    </xf>
    <xf numFmtId="0" fontId="7" fillId="0" borderId="81" xfId="0" applyFont="1" applyBorder="1" applyAlignment="1" applyProtection="1">
      <alignment horizontal="center" vertical="center"/>
    </xf>
    <xf numFmtId="0" fontId="7" fillId="0" borderId="82" xfId="0" applyFont="1" applyBorder="1" applyAlignment="1" applyProtection="1">
      <alignment horizontal="center" vertical="center"/>
    </xf>
    <xf numFmtId="0" fontId="4" fillId="6" borderId="1" xfId="0" applyFont="1" applyFill="1" applyBorder="1" applyAlignment="1" applyProtection="1">
      <alignment horizontal="left" vertical="center" wrapText="1"/>
      <protection locked="0"/>
    </xf>
    <xf numFmtId="0" fontId="7" fillId="6" borderId="1" xfId="0" applyFont="1" applyFill="1" applyBorder="1" applyAlignment="1" applyProtection="1">
      <alignment vertical="center" wrapText="1"/>
      <protection locked="0"/>
    </xf>
    <xf numFmtId="0" fontId="32" fillId="0" borderId="4" xfId="0" applyFont="1" applyBorder="1" applyAlignment="1" applyProtection="1">
      <alignment vertical="center" wrapText="1"/>
      <protection locked="0"/>
    </xf>
    <xf numFmtId="0" fontId="32" fillId="0" borderId="10" xfId="0" applyFont="1" applyBorder="1" applyAlignment="1" applyProtection="1">
      <alignment vertical="center" wrapText="1"/>
      <protection locked="0"/>
    </xf>
    <xf numFmtId="0" fontId="10" fillId="0" borderId="9"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10" fillId="6" borderId="2" xfId="0" applyFont="1" applyFill="1" applyBorder="1" applyAlignment="1" applyProtection="1">
      <alignment horizontal="center" vertical="center" wrapText="1"/>
      <protection locked="0"/>
    </xf>
    <xf numFmtId="0" fontId="10" fillId="6" borderId="1" xfId="0" applyFont="1" applyFill="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4" fillId="0" borderId="17" xfId="0" applyFont="1" applyFill="1" applyBorder="1" applyAlignment="1" applyProtection="1">
      <alignment vertical="top" wrapText="1"/>
    </xf>
    <xf numFmtId="0" fontId="4" fillId="0" borderId="18" xfId="0" applyFont="1" applyFill="1" applyBorder="1" applyAlignment="1" applyProtection="1">
      <alignment vertical="top" wrapText="1"/>
    </xf>
    <xf numFmtId="49" fontId="9" fillId="6" borderId="9" xfId="0" applyNumberFormat="1" applyFont="1" applyFill="1" applyBorder="1" applyAlignment="1" applyProtection="1">
      <alignment horizontal="center" vertical="center" shrinkToFit="1"/>
      <protection locked="0"/>
    </xf>
    <xf numFmtId="49" fontId="9" fillId="6" borderId="7" xfId="0" applyNumberFormat="1" applyFont="1" applyFill="1" applyBorder="1" applyAlignment="1" applyProtection="1">
      <alignment horizontal="center" vertical="center" shrinkToFit="1"/>
      <protection locked="0"/>
    </xf>
    <xf numFmtId="49" fontId="43" fillId="0" borderId="7" xfId="0" applyNumberFormat="1" applyFont="1" applyBorder="1" applyAlignment="1" applyProtection="1">
      <alignment horizontal="left" vertical="center" shrinkToFit="1"/>
    </xf>
    <xf numFmtId="49" fontId="43" fillId="0" borderId="6" xfId="0" applyNumberFormat="1" applyFont="1" applyBorder="1" applyAlignment="1" applyProtection="1">
      <alignment horizontal="left" vertical="center" shrinkToFit="1"/>
    </xf>
    <xf numFmtId="0" fontId="74" fillId="2" borderId="17" xfId="0" applyFont="1" applyFill="1" applyBorder="1" applyAlignment="1" applyProtection="1">
      <alignment horizontal="left" vertical="center" wrapText="1"/>
    </xf>
    <xf numFmtId="0" fontId="84" fillId="0" borderId="17" xfId="0" applyFont="1" applyBorder="1" applyAlignment="1">
      <alignment horizontal="left" vertical="center" wrapText="1"/>
    </xf>
    <xf numFmtId="0" fontId="4" fillId="2" borderId="1"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10" fillId="8" borderId="3" xfId="0" applyFont="1" applyFill="1" applyBorder="1" applyAlignment="1" applyProtection="1">
      <alignment horizontal="left" vertical="top" wrapText="1"/>
    </xf>
    <xf numFmtId="0" fontId="10" fillId="8" borderId="8" xfId="0" applyFont="1" applyFill="1" applyBorder="1" applyAlignment="1" applyProtection="1">
      <alignment horizontal="left" vertical="top" wrapText="1"/>
    </xf>
    <xf numFmtId="0" fontId="4" fillId="0" borderId="17" xfId="0" applyFont="1" applyFill="1" applyBorder="1" applyAlignment="1" applyProtection="1">
      <alignment horizontal="left" vertical="top" wrapText="1"/>
    </xf>
    <xf numFmtId="0" fontId="4" fillId="0" borderId="18" xfId="0" applyFont="1" applyFill="1" applyBorder="1" applyAlignment="1" applyProtection="1">
      <alignment horizontal="left" vertical="top" wrapText="1"/>
    </xf>
    <xf numFmtId="0" fontId="4" fillId="6" borderId="7" xfId="0" applyFont="1" applyFill="1" applyBorder="1" applyAlignment="1" applyProtection="1">
      <alignment horizontal="left" vertical="center" wrapText="1"/>
      <protection locked="0"/>
    </xf>
    <xf numFmtId="0" fontId="4" fillId="0" borderId="17" xfId="0" applyFont="1" applyFill="1" applyBorder="1" applyAlignment="1" applyProtection="1">
      <alignment horizontal="left" vertical="center" wrapText="1"/>
    </xf>
    <xf numFmtId="0" fontId="4" fillId="0" borderId="18" xfId="0" applyFont="1" applyFill="1" applyBorder="1" applyAlignment="1" applyProtection="1">
      <alignment horizontal="left" vertical="center" wrapText="1"/>
    </xf>
    <xf numFmtId="0" fontId="32" fillId="6" borderId="3" xfId="0" applyFont="1" applyFill="1" applyBorder="1" applyAlignment="1" applyProtection="1">
      <alignment horizontal="left" vertical="top" wrapText="1"/>
      <protection locked="0"/>
    </xf>
    <xf numFmtId="0" fontId="32" fillId="6" borderId="0" xfId="0" applyFont="1" applyFill="1" applyBorder="1" applyAlignment="1" applyProtection="1">
      <alignment horizontal="left" vertical="top" wrapText="1"/>
      <protection locked="0"/>
    </xf>
    <xf numFmtId="0" fontId="32" fillId="6" borderId="8" xfId="0" applyFont="1" applyFill="1" applyBorder="1" applyAlignment="1" applyProtection="1">
      <alignment horizontal="left" vertical="top" wrapText="1"/>
      <protection locked="0"/>
    </xf>
    <xf numFmtId="0" fontId="32" fillId="6" borderId="1" xfId="0" applyFont="1" applyFill="1" applyBorder="1" applyAlignment="1" applyProtection="1">
      <alignment horizontal="left" vertical="top" wrapText="1"/>
      <protection locked="0"/>
    </xf>
    <xf numFmtId="0" fontId="32" fillId="6" borderId="4" xfId="0" applyFont="1" applyFill="1" applyBorder="1" applyAlignment="1" applyProtection="1">
      <alignment horizontal="left" vertical="top" wrapText="1"/>
      <protection locked="0"/>
    </xf>
    <xf numFmtId="0" fontId="32" fillId="6" borderId="10" xfId="0" applyFont="1" applyFill="1" applyBorder="1" applyAlignment="1" applyProtection="1">
      <alignment horizontal="left" vertical="top" wrapText="1"/>
      <protection locked="0"/>
    </xf>
    <xf numFmtId="0" fontId="32" fillId="0" borderId="103" xfId="0" applyFont="1" applyFill="1" applyBorder="1" applyAlignment="1" applyProtection="1">
      <alignment horizontal="left" vertical="top" wrapText="1"/>
    </xf>
    <xf numFmtId="0" fontId="32" fillId="0" borderId="104" xfId="0" applyFont="1" applyFill="1" applyBorder="1" applyAlignment="1" applyProtection="1">
      <alignment horizontal="left" vertical="top" wrapText="1"/>
    </xf>
    <xf numFmtId="0" fontId="32" fillId="0" borderId="105" xfId="0" applyFont="1" applyFill="1" applyBorder="1" applyAlignment="1" applyProtection="1">
      <alignment horizontal="left" vertical="top" wrapText="1"/>
    </xf>
    <xf numFmtId="0" fontId="32" fillId="6" borderId="96" xfId="0" applyFont="1" applyFill="1" applyBorder="1" applyAlignment="1" applyProtection="1">
      <alignment horizontal="left" vertical="top" wrapText="1"/>
      <protection locked="0"/>
    </xf>
    <xf numFmtId="0" fontId="32" fillId="6" borderId="97" xfId="0" applyFont="1" applyFill="1" applyBorder="1" applyAlignment="1" applyProtection="1">
      <alignment horizontal="left" vertical="top" wrapText="1"/>
      <protection locked="0"/>
    </xf>
    <xf numFmtId="0" fontId="32" fillId="6" borderId="98" xfId="0" applyFont="1" applyFill="1" applyBorder="1" applyAlignment="1" applyProtection="1">
      <alignment horizontal="left" vertical="top" wrapText="1"/>
      <protection locked="0"/>
    </xf>
    <xf numFmtId="0" fontId="4" fillId="0" borderId="6" xfId="0" applyFont="1" applyBorder="1" applyAlignment="1" applyProtection="1">
      <alignment horizontal="left" vertical="distributed" wrapText="1"/>
    </xf>
    <xf numFmtId="0" fontId="4" fillId="0" borderId="144" xfId="0" applyFont="1" applyFill="1" applyBorder="1" applyAlignment="1" applyProtection="1">
      <alignment horizontal="left" vertical="top" wrapText="1"/>
    </xf>
    <xf numFmtId="0" fontId="4" fillId="0" borderId="145" xfId="0" applyFont="1" applyFill="1" applyBorder="1" applyAlignment="1" applyProtection="1">
      <alignment horizontal="left" vertical="top" wrapText="1"/>
    </xf>
    <xf numFmtId="0" fontId="4" fillId="0" borderId="146" xfId="0" applyFont="1" applyFill="1" applyBorder="1" applyAlignment="1" applyProtection="1">
      <alignment horizontal="left" vertical="top" wrapText="1"/>
    </xf>
    <xf numFmtId="0" fontId="4" fillId="0" borderId="7" xfId="0" applyFont="1" applyFill="1" applyBorder="1" applyAlignment="1" applyProtection="1">
      <alignment horizontal="left" vertical="center" wrapText="1"/>
    </xf>
    <xf numFmtId="0" fontId="3" fillId="8" borderId="19" xfId="0" applyFont="1" applyFill="1" applyBorder="1" applyAlignment="1" applyProtection="1">
      <alignment horizontal="left" vertical="top" wrapText="1"/>
    </xf>
    <xf numFmtId="0" fontId="3" fillId="8" borderId="18" xfId="0" applyFont="1" applyFill="1" applyBorder="1" applyAlignment="1" applyProtection="1">
      <alignment horizontal="left" vertical="top" wrapText="1"/>
    </xf>
    <xf numFmtId="0" fontId="3" fillId="8" borderId="3" xfId="0" applyFont="1" applyFill="1" applyBorder="1" applyAlignment="1" applyProtection="1">
      <alignment horizontal="left" vertical="top" wrapText="1"/>
    </xf>
    <xf numFmtId="0" fontId="3" fillId="8" borderId="8" xfId="0" applyFont="1" applyFill="1" applyBorder="1" applyAlignment="1" applyProtection="1">
      <alignment horizontal="left" vertical="top" wrapText="1"/>
    </xf>
    <xf numFmtId="0" fontId="3" fillId="8" borderId="1" xfId="0" applyFont="1" applyFill="1" applyBorder="1" applyAlignment="1" applyProtection="1">
      <alignment horizontal="left" vertical="top" wrapText="1"/>
    </xf>
    <xf numFmtId="0" fontId="3" fillId="8" borderId="10" xfId="0" applyFont="1" applyFill="1" applyBorder="1" applyAlignment="1" applyProtection="1">
      <alignment horizontal="left" vertical="top" wrapText="1"/>
    </xf>
    <xf numFmtId="0" fontId="72" fillId="0" borderId="9" xfId="0" applyFont="1" applyBorder="1" applyAlignment="1">
      <alignment horizontal="left" vertical="center"/>
    </xf>
    <xf numFmtId="0" fontId="72" fillId="0" borderId="7" xfId="0" applyFont="1" applyBorder="1" applyAlignment="1">
      <alignment horizontal="left" vertical="center"/>
    </xf>
    <xf numFmtId="0" fontId="72" fillId="0" borderId="6" xfId="0" applyFont="1" applyBorder="1" applyAlignment="1">
      <alignment horizontal="left" vertical="center"/>
    </xf>
    <xf numFmtId="0" fontId="4" fillId="0" borderId="19" xfId="0" applyFont="1" applyBorder="1" applyAlignment="1" applyProtection="1">
      <alignment vertical="center" wrapText="1"/>
    </xf>
    <xf numFmtId="0" fontId="4" fillId="0" borderId="17" xfId="0" applyFont="1" applyBorder="1" applyAlignment="1" applyProtection="1">
      <alignment vertical="center" wrapText="1"/>
    </xf>
    <xf numFmtId="0" fontId="4" fillId="0" borderId="18" xfId="0" applyFont="1" applyBorder="1" applyAlignment="1" applyProtection="1">
      <alignment vertical="center" wrapText="1"/>
    </xf>
    <xf numFmtId="49" fontId="7" fillId="6" borderId="46" xfId="0" applyNumberFormat="1" applyFont="1" applyFill="1" applyBorder="1" applyAlignment="1" applyProtection="1">
      <alignment horizontal="left" vertical="top" wrapText="1" indent="1" shrinkToFit="1"/>
      <protection locked="0"/>
    </xf>
    <xf numFmtId="0" fontId="4" fillId="0" borderId="6" xfId="0" applyFont="1" applyFill="1" applyBorder="1" applyAlignment="1" applyProtection="1">
      <alignment horizontal="left" vertical="center" wrapText="1"/>
    </xf>
    <xf numFmtId="0" fontId="83" fillId="0" borderId="0" xfId="4" applyFont="1" applyAlignment="1">
      <alignment horizontal="left" vertical="center" shrinkToFit="1"/>
    </xf>
    <xf numFmtId="0" fontId="73" fillId="2" borderId="9" xfId="4" applyFont="1" applyFill="1" applyBorder="1" applyAlignment="1">
      <alignment horizontal="left" vertical="center" wrapText="1" shrinkToFit="1"/>
    </xf>
    <xf numFmtId="0" fontId="73" fillId="2" borderId="7" xfId="4" applyFont="1" applyFill="1" applyBorder="1" applyAlignment="1">
      <alignment horizontal="left" vertical="center" wrapText="1" shrinkToFit="1"/>
    </xf>
    <xf numFmtId="0" fontId="73" fillId="2" borderId="17" xfId="4" applyFont="1" applyFill="1" applyBorder="1" applyAlignment="1">
      <alignment horizontal="left" vertical="center" wrapText="1" shrinkToFit="1"/>
    </xf>
    <xf numFmtId="0" fontId="73" fillId="2" borderId="6" xfId="4" applyFont="1" applyFill="1" applyBorder="1" applyAlignment="1">
      <alignment horizontal="left" vertical="center" wrapText="1" shrinkToFit="1"/>
    </xf>
    <xf numFmtId="0" fontId="71" fillId="2" borderId="3" xfId="4" applyFont="1" applyFill="1" applyBorder="1" applyAlignment="1">
      <alignment horizontal="center" vertical="center" wrapText="1" shrinkToFit="1"/>
    </xf>
    <xf numFmtId="0" fontId="71" fillId="2" borderId="0" xfId="4" applyFont="1" applyFill="1" applyBorder="1" applyAlignment="1">
      <alignment horizontal="center" vertical="center" wrapText="1" shrinkToFit="1"/>
    </xf>
    <xf numFmtId="0" fontId="71" fillId="2" borderId="0" xfId="4" applyFont="1" applyFill="1" applyAlignment="1">
      <alignment horizontal="center" vertical="center" wrapText="1" shrinkToFit="1"/>
    </xf>
    <xf numFmtId="0" fontId="58" fillId="9" borderId="34" xfId="7" applyFont="1" applyFill="1" applyBorder="1" applyAlignment="1" applyProtection="1">
      <alignment horizontal="center" vertical="center" shrinkToFit="1"/>
      <protection locked="0"/>
    </xf>
    <xf numFmtId="0" fontId="58" fillId="9" borderId="35" xfId="7" applyFont="1" applyFill="1" applyBorder="1" applyAlignment="1" applyProtection="1">
      <alignment horizontal="center" vertical="center" shrinkToFit="1"/>
      <protection locked="0"/>
    </xf>
    <xf numFmtId="0" fontId="72" fillId="0" borderId="4" xfId="7" applyFont="1" applyBorder="1" applyAlignment="1">
      <alignment horizontal="center" vertical="center" shrinkToFit="1"/>
    </xf>
    <xf numFmtId="0" fontId="58" fillId="2" borderId="4" xfId="7" applyFont="1" applyFill="1" applyBorder="1" applyAlignment="1">
      <alignment horizontal="center" vertical="center" shrinkToFit="1"/>
    </xf>
    <xf numFmtId="0" fontId="58" fillId="9" borderId="34" xfId="7" applyFont="1" applyFill="1" applyBorder="1" applyAlignment="1" applyProtection="1">
      <alignment horizontal="center" vertical="center" wrapText="1" shrinkToFit="1"/>
      <protection locked="0"/>
    </xf>
    <xf numFmtId="0" fontId="58" fillId="9" borderId="35" xfId="7" applyFont="1" applyFill="1" applyBorder="1" applyAlignment="1" applyProtection="1">
      <alignment horizontal="center" vertical="center" wrapText="1" shrinkToFit="1"/>
      <protection locked="0"/>
    </xf>
    <xf numFmtId="0" fontId="72" fillId="0" borderId="159" xfId="4" applyFont="1" applyBorder="1" applyAlignment="1">
      <alignment horizontal="left" vertical="center"/>
    </xf>
    <xf numFmtId="0" fontId="72" fillId="0" borderId="4" xfId="4" applyFont="1" applyBorder="1" applyAlignment="1">
      <alignment horizontal="left" vertical="center"/>
    </xf>
    <xf numFmtId="0" fontId="72" fillId="0" borderId="74" xfId="4" applyFont="1" applyBorder="1" applyAlignment="1">
      <alignment horizontal="left" vertical="center"/>
    </xf>
    <xf numFmtId="0" fontId="72" fillId="2" borderId="4" xfId="7" applyFont="1" applyFill="1" applyBorder="1" applyAlignment="1">
      <alignment horizontal="left" vertical="center" wrapText="1" shrinkToFit="1"/>
    </xf>
    <xf numFmtId="0" fontId="72" fillId="2" borderId="19" xfId="4" applyFont="1" applyFill="1" applyBorder="1" applyAlignment="1">
      <alignment horizontal="center" vertical="center" wrapText="1" shrinkToFit="1"/>
    </xf>
    <xf numFmtId="0" fontId="72" fillId="2" borderId="17" xfId="4" applyFont="1" applyFill="1" applyBorder="1" applyAlignment="1">
      <alignment horizontal="center" vertical="center" wrapText="1" shrinkToFit="1"/>
    </xf>
    <xf numFmtId="0" fontId="72" fillId="2" borderId="18" xfId="4" applyFont="1" applyFill="1" applyBorder="1" applyAlignment="1">
      <alignment horizontal="center" vertical="center" wrapText="1" shrinkToFit="1"/>
    </xf>
    <xf numFmtId="0" fontId="72" fillId="2" borderId="1" xfId="4" applyFont="1" applyFill="1" applyBorder="1" applyAlignment="1">
      <alignment horizontal="center" vertical="center" wrapText="1" shrinkToFit="1"/>
    </xf>
    <xf numFmtId="0" fontId="72" fillId="2" borderId="4" xfId="4" applyFont="1" applyFill="1" applyBorder="1" applyAlignment="1">
      <alignment horizontal="center" vertical="center" wrapText="1" shrinkToFit="1"/>
    </xf>
    <xf numFmtId="0" fontId="72" fillId="2" borderId="10" xfId="4" applyFont="1" applyFill="1" applyBorder="1" applyAlignment="1">
      <alignment horizontal="center" vertical="center" wrapText="1" shrinkToFit="1"/>
    </xf>
    <xf numFmtId="0" fontId="58" fillId="5" borderId="46" xfId="7" applyFont="1" applyFill="1" applyBorder="1" applyAlignment="1" applyProtection="1">
      <alignment horizontal="left" vertical="center" shrinkToFit="1"/>
      <protection locked="0"/>
    </xf>
    <xf numFmtId="0" fontId="58" fillId="5" borderId="2" xfId="7" applyFont="1" applyFill="1" applyBorder="1" applyAlignment="1" applyProtection="1">
      <alignment horizontal="left" vertical="center" shrinkToFit="1"/>
      <protection locked="0"/>
    </xf>
    <xf numFmtId="0" fontId="58" fillId="5" borderId="59" xfId="7" applyFont="1" applyFill="1" applyBorder="1" applyAlignment="1" applyProtection="1">
      <alignment horizontal="left" vertical="center" shrinkToFit="1"/>
      <protection locked="0"/>
    </xf>
    <xf numFmtId="0" fontId="72" fillId="2" borderId="3" xfId="7" applyFont="1" applyFill="1" applyBorder="1" applyAlignment="1">
      <alignment horizontal="center" vertical="center" shrinkToFit="1"/>
    </xf>
    <xf numFmtId="0" fontId="72" fillId="2" borderId="0" xfId="7" applyFont="1" applyFill="1" applyAlignment="1">
      <alignment horizontal="center" vertical="center" shrinkToFit="1"/>
    </xf>
    <xf numFmtId="0" fontId="58" fillId="9" borderId="119" xfId="7" applyFont="1" applyFill="1" applyBorder="1" applyAlignment="1" applyProtection="1">
      <alignment horizontal="center" vertical="center" shrinkToFit="1"/>
      <protection locked="0"/>
    </xf>
    <xf numFmtId="0" fontId="58" fillId="9" borderId="158" xfId="7" applyFont="1" applyFill="1" applyBorder="1" applyAlignment="1" applyProtection="1">
      <alignment horizontal="center" vertical="center" shrinkToFit="1"/>
      <protection locked="0"/>
    </xf>
    <xf numFmtId="0" fontId="58" fillId="9" borderId="157" xfId="7" applyFont="1" applyFill="1" applyBorder="1" applyAlignment="1" applyProtection="1">
      <alignment horizontal="center" vertical="center" shrinkToFit="1"/>
      <protection locked="0"/>
    </xf>
    <xf numFmtId="0" fontId="72" fillId="0" borderId="8" xfId="7" applyFont="1" applyBorder="1" applyAlignment="1">
      <alignment horizontal="center" vertical="center" shrinkToFit="1"/>
    </xf>
    <xf numFmtId="0" fontId="72" fillId="0" borderId="143" xfId="7" applyFont="1" applyBorder="1" applyAlignment="1">
      <alignment horizontal="center" vertical="center" shrinkToFit="1"/>
    </xf>
    <xf numFmtId="0" fontId="72" fillId="0" borderId="3" xfId="7" applyFont="1" applyBorder="1" applyAlignment="1">
      <alignment horizontal="center" vertical="center" shrinkToFit="1"/>
    </xf>
    <xf numFmtId="0" fontId="72" fillId="0" borderId="17" xfId="7" applyFont="1" applyBorder="1" applyAlignment="1">
      <alignment horizontal="center" vertical="center" shrinkToFit="1"/>
    </xf>
    <xf numFmtId="0" fontId="0" fillId="0" borderId="160" xfId="4" applyFont="1" applyBorder="1" applyAlignment="1">
      <alignment horizontal="center" vertical="center"/>
    </xf>
    <xf numFmtId="0" fontId="0" fillId="0" borderId="161" xfId="4" applyFont="1" applyBorder="1" applyAlignment="1">
      <alignment horizontal="center" vertical="center"/>
    </xf>
    <xf numFmtId="0" fontId="0" fillId="0" borderId="141" xfId="4" applyFont="1" applyBorder="1" applyAlignment="1">
      <alignment horizontal="center" vertical="center"/>
    </xf>
    <xf numFmtId="0" fontId="72" fillId="0" borderId="16" xfId="7" applyFont="1" applyBorder="1" applyAlignment="1">
      <alignment horizontal="left" vertical="center" shrinkToFit="1"/>
    </xf>
    <xf numFmtId="0" fontId="72" fillId="0" borderId="7" xfId="7" applyFont="1" applyBorder="1" applyAlignment="1">
      <alignment horizontal="left" vertical="center" shrinkToFit="1"/>
    </xf>
    <xf numFmtId="0" fontId="72" fillId="0" borderId="6" xfId="7" applyFont="1" applyBorder="1" applyAlignment="1">
      <alignment horizontal="left" vertical="center" shrinkToFit="1"/>
    </xf>
    <xf numFmtId="0" fontId="0" fillId="0" borderId="162" xfId="4" applyFont="1" applyBorder="1" applyAlignment="1">
      <alignment horizontal="center" vertical="center"/>
    </xf>
    <xf numFmtId="0" fontId="58" fillId="5" borderId="1" xfId="7" applyFont="1" applyFill="1" applyBorder="1" applyAlignment="1" applyProtection="1">
      <alignment horizontal="center" vertical="center" shrinkToFit="1"/>
      <protection locked="0"/>
    </xf>
    <xf numFmtId="0" fontId="58" fillId="5" borderId="4" xfId="7" applyFont="1" applyFill="1" applyBorder="1" applyAlignment="1" applyProtection="1">
      <alignment horizontal="center" vertical="center" shrinkToFit="1"/>
      <protection locked="0"/>
    </xf>
    <xf numFmtId="0" fontId="32" fillId="0" borderId="4" xfId="4" applyFont="1" applyBorder="1" applyAlignment="1">
      <alignment horizontal="center" vertical="center"/>
    </xf>
    <xf numFmtId="0" fontId="72" fillId="2" borderId="9" xfId="4" applyFont="1" applyFill="1" applyBorder="1" applyAlignment="1">
      <alignment horizontal="center" vertical="center" wrapText="1" shrinkToFit="1"/>
    </xf>
    <xf numFmtId="0" fontId="72" fillId="2" borderId="7" xfId="4" applyFont="1" applyFill="1" applyBorder="1" applyAlignment="1">
      <alignment horizontal="center" vertical="center" wrapText="1" shrinkToFit="1"/>
    </xf>
    <xf numFmtId="0" fontId="72" fillId="2" borderId="6" xfId="4" applyFont="1" applyFill="1" applyBorder="1" applyAlignment="1">
      <alignment horizontal="center" vertical="center" wrapText="1" shrinkToFit="1"/>
    </xf>
    <xf numFmtId="0" fontId="72" fillId="5" borderId="9" xfId="7" applyFont="1" applyFill="1" applyBorder="1" applyAlignment="1" applyProtection="1">
      <alignment horizontal="center" vertical="center" shrinkToFit="1"/>
      <protection locked="0"/>
    </xf>
    <xf numFmtId="0" fontId="72" fillId="5" borderId="7" xfId="7" applyFont="1" applyFill="1" applyBorder="1" applyAlignment="1" applyProtection="1">
      <alignment horizontal="center" vertical="center" shrinkToFit="1"/>
      <protection locked="0"/>
    </xf>
    <xf numFmtId="0" fontId="72" fillId="5" borderId="6" xfId="7" applyFont="1" applyFill="1" applyBorder="1" applyAlignment="1" applyProtection="1">
      <alignment horizontal="center" vertical="center" shrinkToFit="1"/>
      <protection locked="0"/>
    </xf>
    <xf numFmtId="0" fontId="72" fillId="2" borderId="46" xfId="7" applyFont="1" applyFill="1" applyBorder="1" applyAlignment="1" applyProtection="1">
      <alignment horizontal="center" vertical="center" shrinkToFit="1"/>
    </xf>
    <xf numFmtId="0" fontId="72" fillId="2" borderId="2" xfId="7" applyFont="1" applyFill="1" applyBorder="1" applyAlignment="1" applyProtection="1">
      <alignment horizontal="center" vertical="center" shrinkToFit="1"/>
    </xf>
    <xf numFmtId="182" fontId="72" fillId="5" borderId="7" xfId="7" applyNumberFormat="1" applyFont="1" applyFill="1" applyBorder="1" applyAlignment="1" applyProtection="1">
      <alignment horizontal="center" vertical="center" shrinkToFit="1"/>
      <protection locked="0"/>
    </xf>
    <xf numFmtId="182" fontId="72" fillId="5" borderId="4" xfId="7" applyNumberFormat="1" applyFont="1" applyFill="1" applyBorder="1" applyAlignment="1" applyProtection="1">
      <alignment horizontal="center" vertical="center" shrinkToFit="1"/>
      <protection locked="0"/>
    </xf>
    <xf numFmtId="182" fontId="72" fillId="5" borderId="6" xfId="7" applyNumberFormat="1" applyFont="1" applyFill="1" applyBorder="1" applyAlignment="1" applyProtection="1">
      <alignment horizontal="center" vertical="center" shrinkToFit="1"/>
      <protection locked="0"/>
    </xf>
    <xf numFmtId="0" fontId="72" fillId="2" borderId="2" xfId="4" applyFont="1" applyFill="1" applyBorder="1" applyAlignment="1">
      <alignment horizontal="center" vertical="center" wrapText="1" shrinkToFit="1"/>
    </xf>
    <xf numFmtId="0" fontId="58" fillId="5" borderId="7" xfId="7" applyFont="1" applyFill="1" applyBorder="1" applyAlignment="1" applyProtection="1">
      <alignment horizontal="center" vertical="center" shrinkToFit="1"/>
      <protection locked="0"/>
    </xf>
    <xf numFmtId="0" fontId="72" fillId="0" borderId="10" xfId="7" applyFont="1" applyBorder="1" applyAlignment="1">
      <alignment horizontal="center" vertical="center" shrinkToFit="1"/>
    </xf>
    <xf numFmtId="0" fontId="71" fillId="2" borderId="19" xfId="4" applyFont="1" applyFill="1" applyBorder="1" applyAlignment="1">
      <alignment horizontal="center" vertical="center" wrapText="1" shrinkToFit="1"/>
    </xf>
    <xf numFmtId="0" fontId="71" fillId="2" borderId="17" xfId="4" applyFont="1" applyFill="1" applyBorder="1" applyAlignment="1">
      <alignment horizontal="center" vertical="center" wrapText="1" shrinkToFit="1"/>
    </xf>
    <xf numFmtId="0" fontId="72" fillId="0" borderId="16" xfId="4" applyFont="1" applyBorder="1" applyAlignment="1">
      <alignment horizontal="left" vertical="center"/>
    </xf>
    <xf numFmtId="0" fontId="72" fillId="0" borderId="7" xfId="4" applyFont="1" applyBorder="1" applyAlignment="1">
      <alignment horizontal="left" vertical="center"/>
    </xf>
    <xf numFmtId="0" fontId="72" fillId="0" borderId="32" xfId="4" applyFont="1" applyBorder="1" applyAlignment="1">
      <alignment horizontal="left" vertical="center"/>
    </xf>
    <xf numFmtId="0" fontId="72" fillId="0" borderId="7" xfId="7" applyFont="1" applyBorder="1" applyAlignment="1">
      <alignment horizontal="center" vertical="center" shrinkToFit="1"/>
    </xf>
    <xf numFmtId="0" fontId="58" fillId="2" borderId="7" xfId="7" applyFont="1" applyFill="1" applyBorder="1" applyAlignment="1">
      <alignment horizontal="center" vertical="center" shrinkToFit="1"/>
    </xf>
    <xf numFmtId="0" fontId="72" fillId="2" borderId="7" xfId="7" applyFont="1" applyFill="1" applyBorder="1" applyAlignment="1">
      <alignment horizontal="left" vertical="center" wrapText="1" shrinkToFit="1"/>
    </xf>
    <xf numFmtId="0" fontId="72" fillId="5" borderId="4" xfId="7" applyFont="1" applyFill="1" applyBorder="1" applyAlignment="1" applyProtection="1">
      <alignment horizontal="center" vertical="center" shrinkToFit="1"/>
      <protection locked="0"/>
    </xf>
    <xf numFmtId="0" fontId="10" fillId="2" borderId="9" xfId="0" quotePrefix="1" applyNumberFormat="1" applyFont="1" applyFill="1" applyBorder="1" applyAlignment="1" applyProtection="1">
      <alignment horizontal="left" vertical="center" wrapText="1"/>
    </xf>
    <xf numFmtId="0" fontId="10" fillId="2" borderId="7" xfId="0" applyNumberFormat="1" applyFont="1" applyFill="1" applyBorder="1" applyAlignment="1" applyProtection="1">
      <alignment horizontal="left" vertical="center" wrapText="1"/>
    </xf>
    <xf numFmtId="0" fontId="10" fillId="2" borderId="6" xfId="0" applyNumberFormat="1" applyFont="1" applyFill="1" applyBorder="1" applyAlignment="1" applyProtection="1">
      <alignment horizontal="left" vertical="center" wrapText="1"/>
    </xf>
    <xf numFmtId="31" fontId="10" fillId="0" borderId="7" xfId="0" applyNumberFormat="1" applyFont="1" applyFill="1" applyBorder="1" applyAlignment="1" applyProtection="1">
      <alignment horizontal="center" vertical="center" wrapText="1"/>
    </xf>
    <xf numFmtId="0" fontId="53" fillId="0" borderId="9" xfId="0" applyFont="1" applyFill="1" applyBorder="1" applyAlignment="1" applyProtection="1">
      <alignment horizontal="center" vertical="center" wrapText="1"/>
    </xf>
    <xf numFmtId="0" fontId="53" fillId="0" borderId="6" xfId="0" applyFont="1" applyFill="1" applyBorder="1" applyAlignment="1" applyProtection="1">
      <alignment horizontal="center" vertical="center" wrapText="1"/>
    </xf>
  </cellXfs>
  <cellStyles count="11">
    <cellStyle name="パーセント 2" xfId="10" xr:uid="{00000000-0005-0000-0000-000031000000}"/>
    <cellStyle name="ハイパーリンク" xfId="1" builtinId="8"/>
    <cellStyle name="桁区切り" xfId="2" builtinId="6"/>
    <cellStyle name="桁区切り 2" xfId="6" xr:uid="{00000000-0005-0000-0000-000002000000}"/>
    <cellStyle name="桁区切り 3" xfId="9" xr:uid="{00000000-0005-0000-0000-000032000000}"/>
    <cellStyle name="標準" xfId="0" builtinId="0"/>
    <cellStyle name="標準 2" xfId="3" xr:uid="{0F6066A0-D533-4440-A295-75E1EA6E97CD}"/>
    <cellStyle name="標準 2 2" xfId="5" xr:uid="{00000000-0005-0000-0000-000005000000}"/>
    <cellStyle name="標準 3" xfId="7" xr:uid="{00000000-0005-0000-0000-000006000000}"/>
    <cellStyle name="標準 4" xfId="4" xr:uid="{00000000-0005-0000-0000-000034000000}"/>
    <cellStyle name="標準 6" xfId="8" xr:uid="{00000000-0005-0000-0000-000007000000}"/>
  </cellStyles>
  <dxfs count="1">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color rgb="FFFFCCCC"/>
      <color rgb="FFFFF0C1"/>
      <color rgb="FFFFEBEC"/>
      <color rgb="FFFFCCFF"/>
      <color rgb="FFFFF3F3"/>
      <color rgb="FFFFE7E7"/>
      <color rgb="FFFFF7F7"/>
      <color rgb="FFFFEA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7</xdr:col>
      <xdr:colOff>206829</xdr:colOff>
      <xdr:row>183</xdr:row>
      <xdr:rowOff>22199</xdr:rowOff>
    </xdr:from>
    <xdr:to>
      <xdr:col>9</xdr:col>
      <xdr:colOff>7620</xdr:colOff>
      <xdr:row>183</xdr:row>
      <xdr:rowOff>628833</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403682" y="109380405"/>
          <a:ext cx="2221262" cy="606634"/>
          <a:chOff x="6224086" y="59212521"/>
          <a:chExt cx="2124065" cy="276155"/>
        </a:xfrm>
      </xdr:grpSpPr>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xdr:twoCellAnchor>
    <xdr:from>
      <xdr:col>13</xdr:col>
      <xdr:colOff>97492</xdr:colOff>
      <xdr:row>143</xdr:row>
      <xdr:rowOff>1005418</xdr:rowOff>
    </xdr:from>
    <xdr:to>
      <xdr:col>15</xdr:col>
      <xdr:colOff>709082</xdr:colOff>
      <xdr:row>145</xdr:row>
      <xdr:rowOff>163510</xdr:rowOff>
    </xdr:to>
    <xdr:sp macro="" textlink="">
      <xdr:nvSpPr>
        <xdr:cNvPr id="6" name="吹き出し: 四角形 7">
          <a:extLst>
            <a:ext uri="{FF2B5EF4-FFF2-40B4-BE49-F238E27FC236}">
              <a16:creationId xmlns:a16="http://schemas.microsoft.com/office/drawing/2014/main" id="{C3470803-09D6-4A72-9237-D45BF536BF97}"/>
            </a:ext>
          </a:extLst>
        </xdr:cNvPr>
        <xdr:cNvSpPr/>
      </xdr:nvSpPr>
      <xdr:spPr>
        <a:xfrm>
          <a:off x="11802659" y="92233751"/>
          <a:ext cx="2738840" cy="883176"/>
        </a:xfrm>
        <a:prstGeom prst="wedgeRectCallout">
          <a:avLst>
            <a:gd name="adj1" fmla="val -13709"/>
            <a:gd name="adj2" fmla="val 88318"/>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900" b="1">
              <a:solidFill>
                <a:sysClr val="windowText" lastClr="000000"/>
              </a:solidFill>
            </a:rPr>
            <a:t>インプットシートによる入力がし難い場合はこちらの手入力欄をご使用ください。</a:t>
          </a:r>
          <a:endParaRPr kumimoji="1" lang="en-US" altLang="ja-JP" sz="900" b="1">
            <a:solidFill>
              <a:sysClr val="windowText" lastClr="000000"/>
            </a:solidFill>
          </a:endParaRPr>
        </a:p>
        <a:p>
          <a:pPr algn="l"/>
          <a:r>
            <a:rPr kumimoji="1" lang="ja-JP" altLang="en-US" sz="900" b="1">
              <a:solidFill>
                <a:sysClr val="windowText" lastClr="000000"/>
              </a:solidFill>
            </a:rPr>
            <a:t>インプットシート使用の場合は空欄にしてください。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622550</xdr:colOff>
      <xdr:row>3</xdr:row>
      <xdr:rowOff>26770</xdr:rowOff>
    </xdr:from>
    <xdr:to>
      <xdr:col>57</xdr:col>
      <xdr:colOff>225675</xdr:colOff>
      <xdr:row>11</xdr:row>
      <xdr:rowOff>26771</xdr:rowOff>
    </xdr:to>
    <xdr:sp macro="" textlink="">
      <xdr:nvSpPr>
        <xdr:cNvPr id="2" name="角丸四角形吹き出し 98">
          <a:extLst>
            <a:ext uri="{FF2B5EF4-FFF2-40B4-BE49-F238E27FC236}">
              <a16:creationId xmlns:a16="http://schemas.microsoft.com/office/drawing/2014/main" id="{EAF29C88-E5F7-4FF8-8AC9-1302D9AAB201}"/>
            </a:ext>
          </a:extLst>
        </xdr:cNvPr>
        <xdr:cNvSpPr/>
      </xdr:nvSpPr>
      <xdr:spPr>
        <a:xfrm>
          <a:off x="7615021" y="609476"/>
          <a:ext cx="5755154" cy="2330824"/>
        </a:xfrm>
        <a:prstGeom prst="wedgeRoundRectCallout">
          <a:avLst>
            <a:gd name="adj1" fmla="val -59549"/>
            <a:gd name="adj2" fmla="val -40225"/>
            <a:gd name="adj3" fmla="val 16667"/>
          </a:avLst>
        </a:prstGeom>
        <a:solidFill>
          <a:srgbClr val="CCECFF"/>
        </a:solidFill>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l"/>
          <a:r>
            <a:rPr kumimoji="1" lang="ja-JP" altLang="en-US" sz="1600" b="1">
              <a:solidFill>
                <a:srgbClr val="FF0000"/>
              </a:solidFill>
              <a:latin typeface="游ゴシック" panose="020B0400000000000000" pitchFamily="50" charset="-128"/>
              <a:ea typeface="游ゴシック" panose="020B0400000000000000" pitchFamily="50" charset="-128"/>
            </a:rPr>
            <a:t>＊同一事業への他の助成等に応募「あり」のうち「結果待ち」・「助成等の決定」に該当する場合は、「支援金額調書」収入欄に助成団体名・申請額・充当費目を記載してください。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10&#12288;&#32207;&#25324;\A&#12288;&#32207;&#25324;\&#38750;&#20844;&#38283;&#65420;&#65387;&#65433;&#65408;&#65438;\01_&#31119;&#31049;&#12481;&#12540;&#12512;\&#9733;&#23529;&#26619;&#20316;&#26989;&#12501;&#12449;&#12452;&#12523;\2011&#24180;&#24230;&#30003;&#35531;&#12460;&#12452;&#12489;&#12502;&#12483;&#12463;\&#12460;&#12452;&#12489;&#12502;&#12483;&#12463;\&#30003;&#35531;&#26360;&#35352;&#20837;&#20363;\&#35352;&#20837;&#20363;&#65288;&#31119;&#31049;&#20998;&#65289;&#20462;&#27491;&#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00101\svr11101\03.NPO&#25903;&#25588;&#35506;\820%20&#26410;&#26469;&#24540;&#25588;&#12493;&#12483;&#12488;&#12527;&#12540;&#12463;&#20107;&#26989;\&#20196;&#21644;4&#24180;&#24230;&#65288;2022&#24180;&#24230;&#65289;\&#9733;R5&#23529;&#26619;~&#36984;&#23450;&#9733;\02&#21215;&#38598;&#35201;&#38936;&#12539;&#35201;&#26395;&#26360;&#27096;&#24335;&#65288;HP&#25522;&#36617;&#65289;\&#26368;&#26032;&#29256;\&#12304;&#28657;&#26408;&#20316;&#26989;&#12305;&#35201;&#26395;&#26360;&#32232;&#38598;\&#21442;&#32771;\R4youbousho_tsuuj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sheetName val="空き店舗・民家等のリフォーム"/>
      <sheetName val="地域の小規模福祉施設のリフォーム"/>
      <sheetName val="障害者就労支援のための機器"/>
      <sheetName val="障害者就労支援のための車両"/>
      <sheetName val="里親家庭の居住空間整備"/>
      <sheetName val="Sheet3"/>
      <sheetName val="Sheet2"/>
    </sheetNames>
    <sheetDataSet>
      <sheetData sheetId="0" refreshError="1"/>
      <sheetData sheetId="1">
        <row r="597">
          <cell r="A597" t="str">
            <v>01</v>
          </cell>
        </row>
        <row r="598">
          <cell r="A598" t="str">
            <v>02</v>
          </cell>
        </row>
        <row r="599">
          <cell r="A599" t="str">
            <v>03</v>
          </cell>
        </row>
        <row r="600">
          <cell r="A600" t="str">
            <v>04</v>
          </cell>
        </row>
        <row r="601">
          <cell r="A601" t="str">
            <v>05</v>
          </cell>
        </row>
        <row r="602">
          <cell r="A602" t="str">
            <v>06</v>
          </cell>
        </row>
        <row r="603">
          <cell r="A603" t="str">
            <v>07</v>
          </cell>
        </row>
        <row r="604">
          <cell r="A604" t="str">
            <v>08</v>
          </cell>
        </row>
        <row r="605">
          <cell r="A605" t="str">
            <v>09</v>
          </cell>
        </row>
        <row r="606">
          <cell r="A606" t="str">
            <v>10</v>
          </cell>
        </row>
        <row r="607">
          <cell r="A607" t="str">
            <v>11</v>
          </cell>
        </row>
        <row r="608">
          <cell r="A608">
            <v>12</v>
          </cell>
        </row>
        <row r="612">
          <cell r="A612" t="str">
            <v xml:space="preserve">  </v>
          </cell>
        </row>
        <row r="613">
          <cell r="A613" t="str">
            <v>初旬</v>
          </cell>
        </row>
        <row r="614">
          <cell r="A614" t="str">
            <v>中旬</v>
          </cell>
        </row>
        <row r="615">
          <cell r="A615" t="str">
            <v>下旬</v>
          </cell>
        </row>
        <row r="616">
          <cell r="A616" t="str">
            <v>01</v>
          </cell>
        </row>
        <row r="617">
          <cell r="A617" t="str">
            <v>02</v>
          </cell>
        </row>
        <row r="618">
          <cell r="A618" t="str">
            <v>03</v>
          </cell>
        </row>
        <row r="619">
          <cell r="A619" t="str">
            <v>04</v>
          </cell>
        </row>
        <row r="620">
          <cell r="A620" t="str">
            <v>05</v>
          </cell>
        </row>
        <row r="621">
          <cell r="A621" t="str">
            <v>06</v>
          </cell>
        </row>
        <row r="622">
          <cell r="A622" t="str">
            <v>07</v>
          </cell>
        </row>
        <row r="623">
          <cell r="A623" t="str">
            <v>08</v>
          </cell>
        </row>
        <row r="624">
          <cell r="A624" t="str">
            <v>09</v>
          </cell>
        </row>
        <row r="625">
          <cell r="A625" t="str">
            <v>10</v>
          </cell>
        </row>
        <row r="626">
          <cell r="A626" t="str">
            <v>11</v>
          </cell>
        </row>
        <row r="627">
          <cell r="A627">
            <v>12</v>
          </cell>
        </row>
        <row r="628">
          <cell r="A628" t="str">
            <v>13</v>
          </cell>
        </row>
        <row r="629">
          <cell r="A629" t="str">
            <v>14</v>
          </cell>
        </row>
        <row r="630">
          <cell r="A630" t="str">
            <v>15</v>
          </cell>
        </row>
        <row r="631">
          <cell r="A631" t="str">
            <v>16</v>
          </cell>
        </row>
        <row r="632">
          <cell r="A632" t="str">
            <v>17</v>
          </cell>
        </row>
        <row r="633">
          <cell r="A633" t="str">
            <v>18</v>
          </cell>
        </row>
        <row r="634">
          <cell r="A634" t="str">
            <v>19</v>
          </cell>
        </row>
        <row r="635">
          <cell r="A635" t="str">
            <v>20</v>
          </cell>
        </row>
        <row r="636">
          <cell r="A636" t="str">
            <v>21</v>
          </cell>
        </row>
        <row r="637">
          <cell r="A637" t="str">
            <v>22</v>
          </cell>
        </row>
        <row r="638">
          <cell r="A638" t="str">
            <v>23</v>
          </cell>
        </row>
        <row r="639">
          <cell r="A639" t="str">
            <v>24</v>
          </cell>
        </row>
        <row r="640">
          <cell r="A640" t="str">
            <v>25</v>
          </cell>
        </row>
        <row r="641">
          <cell r="A641" t="str">
            <v>26</v>
          </cell>
        </row>
        <row r="642">
          <cell r="A642" t="str">
            <v>27</v>
          </cell>
        </row>
        <row r="643">
          <cell r="A643" t="str">
            <v>28</v>
          </cell>
        </row>
        <row r="644">
          <cell r="A644" t="str">
            <v>29</v>
          </cell>
        </row>
        <row r="645">
          <cell r="A645" t="str">
            <v>30</v>
          </cell>
        </row>
        <row r="646">
          <cell r="A646" t="str">
            <v>31</v>
          </cell>
        </row>
        <row r="652">
          <cell r="A652" t="str">
            <v>北海道</v>
          </cell>
        </row>
        <row r="653">
          <cell r="A653" t="str">
            <v>青森県</v>
          </cell>
        </row>
        <row r="654">
          <cell r="A654" t="str">
            <v>岩手県</v>
          </cell>
        </row>
        <row r="655">
          <cell r="A655" t="str">
            <v>宮城県</v>
          </cell>
        </row>
        <row r="656">
          <cell r="A656" t="str">
            <v>秋田県</v>
          </cell>
        </row>
        <row r="657">
          <cell r="A657" t="str">
            <v>山形県</v>
          </cell>
        </row>
        <row r="658">
          <cell r="A658" t="str">
            <v>福島県</v>
          </cell>
        </row>
        <row r="659">
          <cell r="A659" t="str">
            <v>茨城県</v>
          </cell>
        </row>
        <row r="660">
          <cell r="A660" t="str">
            <v>栃木県</v>
          </cell>
        </row>
        <row r="661">
          <cell r="A661" t="str">
            <v>群馬県</v>
          </cell>
        </row>
        <row r="662">
          <cell r="A662" t="str">
            <v>埼玉県</v>
          </cell>
        </row>
        <row r="663">
          <cell r="A663" t="str">
            <v>千葉県</v>
          </cell>
        </row>
        <row r="664">
          <cell r="A664" t="str">
            <v>東京都</v>
          </cell>
        </row>
        <row r="665">
          <cell r="A665" t="str">
            <v>神奈川県</v>
          </cell>
        </row>
        <row r="666">
          <cell r="A666" t="str">
            <v>新潟県</v>
          </cell>
        </row>
        <row r="667">
          <cell r="A667" t="str">
            <v>富山県</v>
          </cell>
        </row>
        <row r="668">
          <cell r="A668" t="str">
            <v>石川県</v>
          </cell>
        </row>
        <row r="669">
          <cell r="A669" t="str">
            <v>福井県</v>
          </cell>
        </row>
        <row r="670">
          <cell r="A670" t="str">
            <v>山梨県</v>
          </cell>
        </row>
        <row r="671">
          <cell r="A671" t="str">
            <v>長野県</v>
          </cell>
        </row>
        <row r="672">
          <cell r="A672" t="str">
            <v>岐阜県</v>
          </cell>
        </row>
        <row r="673">
          <cell r="A673" t="str">
            <v>静岡県</v>
          </cell>
        </row>
        <row r="674">
          <cell r="A674" t="str">
            <v>愛知県</v>
          </cell>
        </row>
        <row r="675">
          <cell r="A675" t="str">
            <v>三重県</v>
          </cell>
        </row>
        <row r="676">
          <cell r="A676" t="str">
            <v>滋賀県</v>
          </cell>
        </row>
        <row r="677">
          <cell r="A677" t="str">
            <v>京都府</v>
          </cell>
        </row>
        <row r="678">
          <cell r="A678" t="str">
            <v>大阪府</v>
          </cell>
        </row>
        <row r="679">
          <cell r="A679" t="str">
            <v>兵庫県</v>
          </cell>
        </row>
        <row r="680">
          <cell r="A680" t="str">
            <v>奈良県</v>
          </cell>
        </row>
        <row r="681">
          <cell r="A681" t="str">
            <v>和歌山県</v>
          </cell>
        </row>
        <row r="682">
          <cell r="A682" t="str">
            <v>鳥取県</v>
          </cell>
        </row>
        <row r="683">
          <cell r="A683" t="str">
            <v>島根県</v>
          </cell>
        </row>
        <row r="684">
          <cell r="A684" t="str">
            <v>岡山県</v>
          </cell>
        </row>
        <row r="685">
          <cell r="A685" t="str">
            <v>広島県</v>
          </cell>
        </row>
        <row r="686">
          <cell r="A686" t="str">
            <v>山口県</v>
          </cell>
        </row>
        <row r="687">
          <cell r="A687" t="str">
            <v>徳島県</v>
          </cell>
        </row>
        <row r="688">
          <cell r="A688" t="str">
            <v>香川県</v>
          </cell>
        </row>
        <row r="689">
          <cell r="A689" t="str">
            <v>愛媛県</v>
          </cell>
        </row>
        <row r="690">
          <cell r="A690" t="str">
            <v>高知県</v>
          </cell>
        </row>
        <row r="691">
          <cell r="A691" t="str">
            <v>福岡県</v>
          </cell>
        </row>
        <row r="692">
          <cell r="A692" t="str">
            <v>佐賀県</v>
          </cell>
        </row>
        <row r="693">
          <cell r="A693" t="str">
            <v>長崎県</v>
          </cell>
        </row>
        <row r="694">
          <cell r="A694" t="str">
            <v>熊本県</v>
          </cell>
        </row>
        <row r="695">
          <cell r="A695" t="str">
            <v>大分県</v>
          </cell>
        </row>
        <row r="696">
          <cell r="A696" t="str">
            <v>宮崎県</v>
          </cell>
        </row>
        <row r="697">
          <cell r="A697" t="str">
            <v>鹿児島県</v>
          </cell>
        </row>
        <row r="698">
          <cell r="A698" t="str">
            <v>沖縄県</v>
          </cell>
        </row>
        <row r="881">
          <cell r="A881" t="str">
            <v>日本</v>
          </cell>
        </row>
        <row r="882">
          <cell r="A882" t="str">
            <v>アフガニスタン</v>
          </cell>
        </row>
        <row r="883">
          <cell r="A883" t="str">
            <v>アメリカ合衆国</v>
          </cell>
        </row>
        <row r="884">
          <cell r="A884" t="str">
            <v>アラブ首長国連邦</v>
          </cell>
        </row>
        <row r="885">
          <cell r="A885" t="str">
            <v>アルジェリア</v>
          </cell>
        </row>
        <row r="886">
          <cell r="A886" t="str">
            <v>アルゼンチン</v>
          </cell>
        </row>
        <row r="887">
          <cell r="A887" t="str">
            <v>イエメン</v>
          </cell>
        </row>
        <row r="888">
          <cell r="A888" t="str">
            <v>イギリス</v>
          </cell>
        </row>
        <row r="889">
          <cell r="A889" t="str">
            <v>イスラエル</v>
          </cell>
        </row>
        <row r="890">
          <cell r="A890" t="str">
            <v>イタリア</v>
          </cell>
        </row>
        <row r="891">
          <cell r="A891" t="str">
            <v>イラク</v>
          </cell>
        </row>
        <row r="892">
          <cell r="A892" t="str">
            <v>イラン</v>
          </cell>
        </row>
        <row r="893">
          <cell r="A893" t="str">
            <v>インド</v>
          </cell>
        </row>
        <row r="894">
          <cell r="A894" t="str">
            <v>インドネシア</v>
          </cell>
        </row>
        <row r="895">
          <cell r="A895" t="str">
            <v>ウガンダ</v>
          </cell>
        </row>
        <row r="896">
          <cell r="A896" t="str">
            <v>ウクライナ</v>
          </cell>
        </row>
        <row r="897">
          <cell r="A897" t="str">
            <v>エクアドル</v>
          </cell>
        </row>
        <row r="898">
          <cell r="A898" t="str">
            <v>エジプト</v>
          </cell>
        </row>
        <row r="899">
          <cell r="A899" t="str">
            <v>エストニア</v>
          </cell>
        </row>
        <row r="900">
          <cell r="A900" t="str">
            <v>エチオピア</v>
          </cell>
        </row>
        <row r="901">
          <cell r="A901" t="str">
            <v>エルサルバドル</v>
          </cell>
        </row>
        <row r="902">
          <cell r="A902" t="str">
            <v>オーストラリア</v>
          </cell>
        </row>
        <row r="903">
          <cell r="A903" t="str">
            <v>オーストリア</v>
          </cell>
        </row>
        <row r="904">
          <cell r="A904" t="str">
            <v>オマーン</v>
          </cell>
        </row>
        <row r="905">
          <cell r="A905" t="str">
            <v>オランダ</v>
          </cell>
        </row>
        <row r="906">
          <cell r="A906" t="str">
            <v>ガーナ</v>
          </cell>
        </row>
        <row r="907">
          <cell r="A907" t="str">
            <v>ガイアナ</v>
          </cell>
        </row>
        <row r="908">
          <cell r="A908" t="str">
            <v>カタール</v>
          </cell>
        </row>
        <row r="909">
          <cell r="A909" t="str">
            <v>カナダ</v>
          </cell>
        </row>
        <row r="910">
          <cell r="A910" t="str">
            <v>カメルーン</v>
          </cell>
        </row>
        <row r="911">
          <cell r="A911" t="str">
            <v>韓国</v>
          </cell>
        </row>
        <row r="912">
          <cell r="A912" t="str">
            <v>カンボジア</v>
          </cell>
        </row>
        <row r="913">
          <cell r="A913" t="str">
            <v>ギニア</v>
          </cell>
        </row>
        <row r="914">
          <cell r="A914" t="str">
            <v>キューバ</v>
          </cell>
        </row>
        <row r="915">
          <cell r="A915" t="str">
            <v>ギリシア</v>
          </cell>
        </row>
        <row r="916">
          <cell r="A916" t="str">
            <v>キルギスタン</v>
          </cell>
        </row>
        <row r="917">
          <cell r="A917" t="str">
            <v>グァテマラ</v>
          </cell>
        </row>
        <row r="918">
          <cell r="A918" t="str">
            <v>クロアチア</v>
          </cell>
        </row>
        <row r="919">
          <cell r="A919" t="str">
            <v>ケニア</v>
          </cell>
        </row>
        <row r="920">
          <cell r="A920" t="str">
            <v>コスタリカ</v>
          </cell>
        </row>
        <row r="921">
          <cell r="A921" t="str">
            <v>コロンビア</v>
          </cell>
        </row>
        <row r="922">
          <cell r="A922" t="str">
            <v>コンゴ</v>
          </cell>
        </row>
        <row r="923">
          <cell r="A923" t="str">
            <v>サウジアラビア</v>
          </cell>
        </row>
        <row r="924">
          <cell r="A924" t="str">
            <v>ザンビア</v>
          </cell>
        </row>
        <row r="925">
          <cell r="A925" t="str">
            <v>ジブチ</v>
          </cell>
        </row>
        <row r="926">
          <cell r="A926" t="str">
            <v>ジャマイカ</v>
          </cell>
        </row>
        <row r="927">
          <cell r="A927" t="str">
            <v>シリア</v>
          </cell>
        </row>
        <row r="928">
          <cell r="A928" t="str">
            <v>シンガポール</v>
          </cell>
        </row>
        <row r="929">
          <cell r="A929" t="str">
            <v>スイス</v>
          </cell>
        </row>
        <row r="930">
          <cell r="A930" t="str">
            <v>スウェーデン</v>
          </cell>
        </row>
        <row r="931">
          <cell r="A931" t="str">
            <v>スーダン</v>
          </cell>
        </row>
        <row r="932">
          <cell r="A932" t="str">
            <v>スペイン</v>
          </cell>
        </row>
        <row r="933">
          <cell r="A933" t="str">
            <v>スリランカ</v>
          </cell>
        </row>
        <row r="934">
          <cell r="A934" t="str">
            <v>スロバキア</v>
          </cell>
        </row>
        <row r="935">
          <cell r="A935" t="str">
            <v>ソロモン諸島</v>
          </cell>
        </row>
        <row r="936">
          <cell r="A936" t="str">
            <v>タイ</v>
          </cell>
        </row>
        <row r="937">
          <cell r="A937" t="str">
            <v>台湾</v>
          </cell>
        </row>
        <row r="938">
          <cell r="A938" t="str">
            <v>チェコ</v>
          </cell>
        </row>
        <row r="939">
          <cell r="A939" t="str">
            <v>チャド</v>
          </cell>
        </row>
        <row r="940">
          <cell r="A940" t="str">
            <v>中央アフリカ</v>
          </cell>
        </row>
        <row r="941">
          <cell r="A941" t="str">
            <v>中国</v>
          </cell>
        </row>
        <row r="942">
          <cell r="A942" t="str">
            <v>チリ</v>
          </cell>
        </row>
        <row r="943">
          <cell r="A943" t="str">
            <v>デンマーク</v>
          </cell>
        </row>
        <row r="944">
          <cell r="A944" t="str">
            <v>ドイツ</v>
          </cell>
        </row>
        <row r="945">
          <cell r="A945" t="str">
            <v>トーゴ</v>
          </cell>
        </row>
        <row r="946">
          <cell r="A946" t="str">
            <v>トリニダッドトバゴ</v>
          </cell>
        </row>
        <row r="947">
          <cell r="A947" t="str">
            <v>トルコ</v>
          </cell>
        </row>
        <row r="948">
          <cell r="A948" t="str">
            <v>トンガ</v>
          </cell>
        </row>
        <row r="949">
          <cell r="A949" t="str">
            <v>ナイジェリア</v>
          </cell>
        </row>
        <row r="950">
          <cell r="A950" t="str">
            <v>ニカラグア</v>
          </cell>
        </row>
        <row r="951">
          <cell r="A951" t="str">
            <v>ニュージーランド</v>
          </cell>
        </row>
        <row r="952">
          <cell r="A952" t="str">
            <v>ネパール</v>
          </cell>
        </row>
        <row r="953">
          <cell r="A953" t="str">
            <v>ノルウェー</v>
          </cell>
        </row>
        <row r="954">
          <cell r="A954" t="str">
            <v>バーレーン</v>
          </cell>
        </row>
        <row r="955">
          <cell r="A955" t="str">
            <v>ハイチ</v>
          </cell>
        </row>
        <row r="956">
          <cell r="A956" t="str">
            <v>パキスタン</v>
          </cell>
        </row>
        <row r="957">
          <cell r="A957" t="str">
            <v>バチカン</v>
          </cell>
        </row>
        <row r="958">
          <cell r="A958" t="str">
            <v>パナマ</v>
          </cell>
        </row>
        <row r="959">
          <cell r="A959" t="str">
            <v>パプアニューギニア</v>
          </cell>
        </row>
        <row r="960">
          <cell r="A960" t="str">
            <v>パラオ</v>
          </cell>
        </row>
        <row r="961">
          <cell r="A961" t="str">
            <v>パラグアイ</v>
          </cell>
        </row>
        <row r="962">
          <cell r="A962" t="str">
            <v>ハンガリー</v>
          </cell>
        </row>
        <row r="963">
          <cell r="A963" t="str">
            <v>バングラデシュ</v>
          </cell>
        </row>
        <row r="964">
          <cell r="A964" t="str">
            <v>フィジー</v>
          </cell>
        </row>
        <row r="965">
          <cell r="A965" t="str">
            <v>フィリピン</v>
          </cell>
        </row>
        <row r="966">
          <cell r="A966" t="str">
            <v>フィンランド</v>
          </cell>
        </row>
        <row r="967">
          <cell r="A967" t="str">
            <v>ブラジル</v>
          </cell>
        </row>
        <row r="968">
          <cell r="A968" t="str">
            <v>フランス</v>
          </cell>
        </row>
        <row r="969">
          <cell r="A969" t="str">
            <v>ブルガリア</v>
          </cell>
        </row>
        <row r="970">
          <cell r="A970" t="str">
            <v>ブルキナファソ</v>
          </cell>
        </row>
        <row r="971">
          <cell r="A971" t="str">
            <v>ベトナム</v>
          </cell>
        </row>
        <row r="972">
          <cell r="A972" t="str">
            <v>ベネズエラ</v>
          </cell>
        </row>
        <row r="973">
          <cell r="A973" t="str">
            <v>ペルー</v>
          </cell>
        </row>
        <row r="974">
          <cell r="A974" t="str">
            <v>ベルギー</v>
          </cell>
        </row>
        <row r="975">
          <cell r="A975" t="str">
            <v>ポーランド</v>
          </cell>
        </row>
        <row r="976">
          <cell r="A976" t="str">
            <v>ボスニア・ヘルツェゴビナ</v>
          </cell>
        </row>
        <row r="977">
          <cell r="A977" t="str">
            <v>ボリビア</v>
          </cell>
        </row>
        <row r="978">
          <cell r="A978" t="str">
            <v>ポルトガル</v>
          </cell>
        </row>
        <row r="979">
          <cell r="A979" t="str">
            <v>ホンジュラス</v>
          </cell>
        </row>
        <row r="980">
          <cell r="A980" t="str">
            <v>マーシャル諸島</v>
          </cell>
        </row>
        <row r="981">
          <cell r="A981" t="str">
            <v>マダガスカル</v>
          </cell>
        </row>
        <row r="982">
          <cell r="A982" t="str">
            <v>マラウイ</v>
          </cell>
        </row>
        <row r="983">
          <cell r="A983" t="str">
            <v>マリ</v>
          </cell>
        </row>
        <row r="984">
          <cell r="A984" t="str">
            <v>マルタ</v>
          </cell>
        </row>
        <row r="985">
          <cell r="A985" t="str">
            <v>マレーシア</v>
          </cell>
        </row>
        <row r="986">
          <cell r="A986" t="str">
            <v>ミクロネシア連邦</v>
          </cell>
        </row>
        <row r="987">
          <cell r="A987" t="str">
            <v>南アフリカ</v>
          </cell>
        </row>
        <row r="988">
          <cell r="A988" t="str">
            <v>ミャンマー</v>
          </cell>
        </row>
        <row r="989">
          <cell r="A989" t="str">
            <v>メキシコ</v>
          </cell>
        </row>
        <row r="990">
          <cell r="A990" t="str">
            <v>モザンビーク</v>
          </cell>
        </row>
        <row r="991">
          <cell r="A991" t="str">
            <v>モンゴル</v>
          </cell>
        </row>
        <row r="992">
          <cell r="A992" t="str">
            <v>ユーゴスラビア</v>
          </cell>
        </row>
        <row r="993">
          <cell r="A993" t="str">
            <v>ヨルダン</v>
          </cell>
        </row>
        <row r="994">
          <cell r="A994" t="str">
            <v>ラオス</v>
          </cell>
        </row>
        <row r="995">
          <cell r="A995" t="str">
            <v>ラトビア</v>
          </cell>
        </row>
        <row r="996">
          <cell r="A996" t="str">
            <v>リトアニア共和国</v>
          </cell>
        </row>
        <row r="997">
          <cell r="A997" t="str">
            <v>ルーマニア</v>
          </cell>
        </row>
        <row r="998">
          <cell r="A998" t="str">
            <v>ルクセンブルク</v>
          </cell>
        </row>
        <row r="999">
          <cell r="A999" t="str">
            <v>ロシア連邦</v>
          </cell>
        </row>
        <row r="1000">
          <cell r="A1000" t="str">
            <v>その他</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
      <sheetName val="要望書"/>
      <sheetName val="要望額調書記入の方法・注意事項"/>
      <sheetName val="助成金要望額調書"/>
      <sheetName val="インプットシート"/>
      <sheetName val="触れないでください。"/>
      <sheetName val="備品購入理由書"/>
      <sheetName val="アンケート"/>
      <sheetName val="別紙１"/>
      <sheetName val="別紙２"/>
      <sheetName val="別紙３"/>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F226"/>
  <sheetViews>
    <sheetView showGridLines="0" tabSelected="1" view="pageBreakPreview" zoomScale="85" zoomScaleNormal="85" zoomScaleSheetLayoutView="85" zoomScalePageLayoutView="85" workbookViewId="0"/>
  </sheetViews>
  <sheetFormatPr defaultColWidth="9" defaultRowHeight="28.5" customHeight="1"/>
  <cols>
    <col min="1" max="1" width="2.5" style="4" customWidth="1"/>
    <col min="2" max="2" width="6.5" style="5" customWidth="1"/>
    <col min="3" max="3" width="8.875" style="5" customWidth="1"/>
    <col min="4" max="11" width="15.875" style="5" customWidth="1"/>
    <col min="12" max="12" width="4.125" style="5" hidden="1" customWidth="1"/>
    <col min="13" max="13" width="9" style="95" customWidth="1"/>
    <col min="14" max="14" width="9" style="5" customWidth="1"/>
    <col min="15" max="15" width="18.875" style="5" customWidth="1"/>
    <col min="16" max="16" width="63.25" style="5" customWidth="1"/>
    <col min="17" max="16384" width="9" style="5"/>
  </cols>
  <sheetData>
    <row r="1" spans="1:15" ht="35.1" customHeight="1">
      <c r="A1" s="2"/>
      <c r="C1" s="2"/>
      <c r="D1" s="2"/>
      <c r="E1" s="2"/>
      <c r="F1" s="2"/>
      <c r="G1" s="2"/>
      <c r="H1" s="2"/>
      <c r="I1" s="3"/>
      <c r="J1" s="3"/>
      <c r="K1" s="291" t="s">
        <v>1018</v>
      </c>
      <c r="L1" s="4"/>
    </row>
    <row r="2" spans="1:15" ht="28.5" customHeight="1">
      <c r="A2" s="2"/>
      <c r="B2" s="6" t="s">
        <v>1030</v>
      </c>
      <c r="C2" s="7"/>
      <c r="D2" s="7"/>
      <c r="E2" s="2"/>
      <c r="F2" s="2"/>
      <c r="G2" s="2"/>
      <c r="H2" s="2"/>
      <c r="I2" s="2"/>
      <c r="J2" s="2"/>
      <c r="K2" s="2"/>
      <c r="L2" s="88" t="s">
        <v>48</v>
      </c>
      <c r="M2" s="177"/>
      <c r="N2" s="89"/>
      <c r="O2" s="89"/>
    </row>
    <row r="3" spans="1:15" ht="16.350000000000001" customHeight="1">
      <c r="A3" s="2"/>
      <c r="B3" s="6"/>
      <c r="C3" s="7"/>
      <c r="D3" s="7"/>
      <c r="E3" s="2"/>
      <c r="F3" s="2"/>
      <c r="G3" s="2"/>
      <c r="H3" s="2"/>
      <c r="I3" s="2"/>
      <c r="J3" s="2"/>
      <c r="K3" s="2"/>
      <c r="L3" s="88"/>
      <c r="M3" s="177"/>
      <c r="N3" s="89"/>
      <c r="O3" s="89"/>
    </row>
    <row r="4" spans="1:15" ht="69" customHeight="1">
      <c r="A4" s="2"/>
      <c r="B4" s="439" t="s">
        <v>1025</v>
      </c>
      <c r="C4" s="439"/>
      <c r="D4" s="439"/>
      <c r="E4" s="439"/>
      <c r="F4" s="439"/>
      <c r="G4" s="439"/>
      <c r="H4" s="439"/>
      <c r="I4" s="120" t="s">
        <v>1071</v>
      </c>
      <c r="J4" s="590"/>
      <c r="K4" s="590"/>
      <c r="L4" s="90" t="s">
        <v>49</v>
      </c>
      <c r="M4" s="177"/>
      <c r="N4" s="89"/>
      <c r="O4" s="89"/>
    </row>
    <row r="5" spans="1:15" s="4" customFormat="1" ht="16.350000000000001" customHeight="1">
      <c r="A5" s="2"/>
      <c r="B5" s="119"/>
      <c r="C5" s="119"/>
      <c r="D5" s="119"/>
      <c r="E5" s="119"/>
      <c r="F5" s="125"/>
      <c r="G5" s="125"/>
      <c r="H5" s="125"/>
      <c r="I5" s="120"/>
      <c r="J5" s="186"/>
      <c r="K5" s="186"/>
      <c r="L5" s="90"/>
      <c r="M5" s="178"/>
      <c r="N5" s="121"/>
      <c r="O5" s="121"/>
    </row>
    <row r="6" spans="1:15" ht="33" customHeight="1">
      <c r="A6" s="2"/>
      <c r="B6" s="597" t="s">
        <v>1011</v>
      </c>
      <c r="C6" s="597"/>
      <c r="D6" s="597"/>
      <c r="E6" s="597"/>
      <c r="F6" s="2"/>
      <c r="G6" s="2"/>
      <c r="H6" s="2"/>
      <c r="I6" s="2"/>
      <c r="J6" s="2"/>
      <c r="K6" s="2"/>
      <c r="L6" s="4"/>
    </row>
    <row r="7" spans="1:15" ht="33.6" customHeight="1">
      <c r="A7" s="2"/>
      <c r="B7" s="598" t="s">
        <v>13</v>
      </c>
      <c r="C7" s="599"/>
      <c r="D7" s="571" t="s">
        <v>66</v>
      </c>
      <c r="E7" s="572"/>
      <c r="F7" s="339"/>
      <c r="G7" s="340"/>
      <c r="H7" s="341"/>
      <c r="I7" s="342"/>
      <c r="J7" s="343"/>
      <c r="K7" s="344"/>
      <c r="L7" s="11"/>
    </row>
    <row r="8" spans="1:15" ht="19.350000000000001" customHeight="1">
      <c r="A8" s="2"/>
      <c r="B8" s="600"/>
      <c r="C8" s="601"/>
      <c r="D8" s="531" t="s">
        <v>1031</v>
      </c>
      <c r="E8" s="532"/>
      <c r="F8" s="533"/>
      <c r="G8" s="533"/>
      <c r="H8" s="533"/>
      <c r="I8" s="533"/>
      <c r="J8" s="533"/>
      <c r="K8" s="533"/>
      <c r="L8" s="11"/>
    </row>
    <row r="9" spans="1:15" ht="33.6" customHeight="1">
      <c r="A9" s="2"/>
      <c r="B9" s="600"/>
      <c r="C9" s="601"/>
      <c r="D9" s="534" t="s">
        <v>1032</v>
      </c>
      <c r="E9" s="535"/>
      <c r="F9" s="533"/>
      <c r="G9" s="533"/>
      <c r="H9" s="533"/>
      <c r="I9" s="533"/>
      <c r="J9" s="533"/>
      <c r="K9" s="533"/>
      <c r="L9" s="11"/>
    </row>
    <row r="10" spans="1:15" ht="33.6" customHeight="1">
      <c r="A10" s="2"/>
      <c r="B10" s="602"/>
      <c r="C10" s="603"/>
      <c r="D10" s="604" t="s">
        <v>74</v>
      </c>
      <c r="E10" s="605"/>
      <c r="F10" s="606"/>
      <c r="G10" s="606"/>
      <c r="H10" s="606"/>
      <c r="I10" s="606"/>
      <c r="J10" s="606"/>
      <c r="K10" s="606"/>
      <c r="L10" s="12"/>
    </row>
    <row r="11" spans="1:15" ht="12.6" customHeight="1">
      <c r="A11" s="2"/>
      <c r="B11" s="8"/>
      <c r="C11" s="8"/>
      <c r="D11" s="9"/>
      <c r="E11" s="9"/>
      <c r="F11" s="10"/>
      <c r="G11" s="10"/>
      <c r="H11" s="10"/>
      <c r="I11" s="10"/>
      <c r="J11" s="10"/>
      <c r="K11" s="10"/>
      <c r="L11" s="13"/>
    </row>
    <row r="12" spans="1:15" ht="34.35" customHeight="1">
      <c r="A12" s="2"/>
      <c r="B12" s="591" t="s">
        <v>14</v>
      </c>
      <c r="C12" s="592"/>
      <c r="D12" s="487" t="s">
        <v>1033</v>
      </c>
      <c r="E12" s="488"/>
      <c r="F12" s="607"/>
      <c r="G12" s="607"/>
      <c r="H12" s="607"/>
      <c r="I12" s="607"/>
      <c r="J12" s="607"/>
      <c r="K12" s="607"/>
      <c r="L12" s="11"/>
    </row>
    <row r="13" spans="1:15" ht="33.6" customHeight="1">
      <c r="A13" s="2"/>
      <c r="B13" s="593"/>
      <c r="C13" s="594"/>
      <c r="D13" s="487" t="s">
        <v>62</v>
      </c>
      <c r="E13" s="488"/>
      <c r="F13" s="556"/>
      <c r="G13" s="557"/>
      <c r="H13" s="557"/>
      <c r="I13" s="557"/>
      <c r="J13" s="557"/>
      <c r="K13" s="558"/>
      <c r="L13" s="11"/>
    </row>
    <row r="14" spans="1:15" ht="21" customHeight="1">
      <c r="A14" s="2"/>
      <c r="B14" s="593"/>
      <c r="C14" s="594"/>
      <c r="D14" s="531" t="s">
        <v>1034</v>
      </c>
      <c r="E14" s="532"/>
      <c r="F14" s="556"/>
      <c r="G14" s="557"/>
      <c r="H14" s="557"/>
      <c r="I14" s="557"/>
      <c r="J14" s="557"/>
      <c r="K14" s="558"/>
      <c r="L14" s="11"/>
    </row>
    <row r="15" spans="1:15" ht="33.6" customHeight="1">
      <c r="A15" s="2"/>
      <c r="B15" s="593"/>
      <c r="C15" s="594"/>
      <c r="D15" s="559" t="s">
        <v>1035</v>
      </c>
      <c r="E15" s="560"/>
      <c r="F15" s="556"/>
      <c r="G15" s="557"/>
      <c r="H15" s="557"/>
      <c r="I15" s="557"/>
      <c r="J15" s="557"/>
      <c r="K15" s="558"/>
      <c r="L15" s="11"/>
    </row>
    <row r="16" spans="1:15" ht="21" customHeight="1">
      <c r="A16" s="2"/>
      <c r="B16" s="593"/>
      <c r="C16" s="594"/>
      <c r="D16" s="561" t="s">
        <v>1036</v>
      </c>
      <c r="E16" s="562"/>
      <c r="F16" s="556"/>
      <c r="G16" s="557"/>
      <c r="H16" s="557"/>
      <c r="I16" s="557"/>
      <c r="J16" s="557"/>
      <c r="K16" s="558"/>
      <c r="L16" s="11"/>
    </row>
    <row r="17" spans="1:12" ht="33.6" customHeight="1">
      <c r="A17" s="2"/>
      <c r="B17" s="593"/>
      <c r="C17" s="594"/>
      <c r="D17" s="563" t="s">
        <v>1037</v>
      </c>
      <c r="E17" s="564"/>
      <c r="F17" s="556"/>
      <c r="G17" s="557"/>
      <c r="H17" s="557"/>
      <c r="I17" s="557"/>
      <c r="J17" s="557"/>
      <c r="K17" s="558"/>
      <c r="L17" s="11"/>
    </row>
    <row r="18" spans="1:12" ht="33.6" customHeight="1">
      <c r="A18" s="2"/>
      <c r="B18" s="593"/>
      <c r="C18" s="594"/>
      <c r="D18" s="487" t="s">
        <v>1038</v>
      </c>
      <c r="E18" s="488"/>
      <c r="F18" s="608"/>
      <c r="G18" s="609"/>
      <c r="H18" s="609"/>
      <c r="I18" s="609"/>
      <c r="J18" s="609"/>
      <c r="K18" s="610"/>
      <c r="L18" s="11"/>
    </row>
    <row r="19" spans="1:12" ht="33.6" customHeight="1">
      <c r="A19" s="2"/>
      <c r="B19" s="593"/>
      <c r="C19" s="594"/>
      <c r="D19" s="487" t="s">
        <v>1039</v>
      </c>
      <c r="E19" s="488"/>
      <c r="F19" s="565"/>
      <c r="G19" s="566"/>
      <c r="H19" s="566"/>
      <c r="I19" s="566"/>
      <c r="J19" s="566"/>
      <c r="K19" s="567"/>
      <c r="L19" s="11"/>
    </row>
    <row r="20" spans="1:12" ht="33.6" customHeight="1">
      <c r="A20" s="2"/>
      <c r="B20" s="593"/>
      <c r="C20" s="594"/>
      <c r="D20" s="487" t="s">
        <v>1040</v>
      </c>
      <c r="E20" s="488"/>
      <c r="F20" s="568"/>
      <c r="G20" s="568"/>
      <c r="H20" s="568"/>
      <c r="I20" s="568"/>
      <c r="J20" s="568"/>
      <c r="K20" s="568"/>
      <c r="L20" s="11"/>
    </row>
    <row r="21" spans="1:12" ht="33.6" customHeight="1">
      <c r="A21" s="2"/>
      <c r="B21" s="595"/>
      <c r="C21" s="596"/>
      <c r="D21" s="588" t="s">
        <v>1041</v>
      </c>
      <c r="E21" s="488"/>
      <c r="F21" s="611"/>
      <c r="G21" s="568"/>
      <c r="H21" s="568"/>
      <c r="I21" s="568"/>
      <c r="J21" s="568"/>
      <c r="K21" s="568"/>
      <c r="L21" s="11"/>
    </row>
    <row r="22" spans="1:12" ht="13.35" customHeight="1">
      <c r="A22" s="2"/>
      <c r="B22" s="8"/>
      <c r="C22" s="8"/>
      <c r="D22" s="9"/>
      <c r="E22" s="9"/>
      <c r="F22" s="10"/>
      <c r="G22" s="10"/>
      <c r="H22" s="10"/>
      <c r="I22" s="10"/>
      <c r="J22" s="10"/>
      <c r="K22" s="10"/>
      <c r="L22" s="11"/>
    </row>
    <row r="23" spans="1:12" ht="29.85" customHeight="1">
      <c r="A23" s="2"/>
      <c r="B23" s="591" t="s">
        <v>15</v>
      </c>
      <c r="C23" s="592"/>
      <c r="D23" s="487" t="s">
        <v>63</v>
      </c>
      <c r="E23" s="488"/>
      <c r="F23" s="533"/>
      <c r="G23" s="533"/>
      <c r="H23" s="533"/>
      <c r="I23" s="533"/>
      <c r="J23" s="533"/>
      <c r="K23" s="533"/>
      <c r="L23" s="11"/>
    </row>
    <row r="24" spans="1:12" ht="18" customHeight="1">
      <c r="A24" s="2"/>
      <c r="B24" s="593"/>
      <c r="C24" s="594"/>
      <c r="D24" s="531" t="s">
        <v>1031</v>
      </c>
      <c r="E24" s="532"/>
      <c r="F24" s="533"/>
      <c r="G24" s="533"/>
      <c r="H24" s="533"/>
      <c r="I24" s="533"/>
      <c r="J24" s="533"/>
      <c r="K24" s="533"/>
      <c r="L24" s="11"/>
    </row>
    <row r="25" spans="1:12" ht="29.85" customHeight="1">
      <c r="A25" s="2"/>
      <c r="B25" s="593"/>
      <c r="C25" s="594"/>
      <c r="D25" s="534" t="s">
        <v>64</v>
      </c>
      <c r="E25" s="535"/>
      <c r="F25" s="533"/>
      <c r="G25" s="533"/>
      <c r="H25" s="533"/>
      <c r="I25" s="533"/>
      <c r="J25" s="533"/>
      <c r="K25" s="533"/>
      <c r="L25" s="11"/>
    </row>
    <row r="26" spans="1:12" ht="29.85" customHeight="1">
      <c r="A26" s="2"/>
      <c r="B26" s="593"/>
      <c r="C26" s="594"/>
      <c r="D26" s="487" t="s">
        <v>1042</v>
      </c>
      <c r="E26" s="488"/>
      <c r="F26" s="585"/>
      <c r="G26" s="585"/>
      <c r="H26" s="585"/>
      <c r="I26" s="585"/>
      <c r="J26" s="585"/>
      <c r="K26" s="585"/>
      <c r="L26" s="12"/>
    </row>
    <row r="27" spans="1:12" ht="29.85" customHeight="1">
      <c r="A27" s="2"/>
      <c r="B27" s="593"/>
      <c r="C27" s="594"/>
      <c r="D27" s="586" t="s">
        <v>1043</v>
      </c>
      <c r="E27" s="587"/>
      <c r="F27" s="533"/>
      <c r="G27" s="533"/>
      <c r="H27" s="533"/>
      <c r="I27" s="533"/>
      <c r="J27" s="533"/>
      <c r="K27" s="533"/>
      <c r="L27" s="11"/>
    </row>
    <row r="28" spans="1:12" ht="29.85" customHeight="1">
      <c r="A28" s="2"/>
      <c r="B28" s="593"/>
      <c r="C28" s="594"/>
      <c r="D28" s="588" t="s">
        <v>1044</v>
      </c>
      <c r="E28" s="589"/>
      <c r="F28" s="607"/>
      <c r="G28" s="607"/>
      <c r="H28" s="607"/>
      <c r="I28" s="607"/>
      <c r="J28" s="607"/>
      <c r="K28" s="607"/>
      <c r="L28" s="11"/>
    </row>
    <row r="29" spans="1:12" ht="29.85" customHeight="1">
      <c r="A29" s="2"/>
      <c r="B29" s="593"/>
      <c r="C29" s="594"/>
      <c r="D29" s="580" t="s">
        <v>134</v>
      </c>
      <c r="E29" s="581"/>
      <c r="F29" s="573"/>
      <c r="G29" s="574"/>
      <c r="H29" s="574"/>
      <c r="I29" s="574"/>
      <c r="J29" s="574"/>
      <c r="K29" s="575"/>
      <c r="L29" s="11"/>
    </row>
    <row r="30" spans="1:12" ht="136.35" customHeight="1">
      <c r="A30" s="2"/>
      <c r="B30" s="595"/>
      <c r="C30" s="596"/>
      <c r="D30" s="559"/>
      <c r="E30" s="560"/>
      <c r="F30" s="576"/>
      <c r="G30" s="577"/>
      <c r="H30" s="577"/>
      <c r="I30" s="577"/>
      <c r="J30" s="577"/>
      <c r="K30" s="578"/>
      <c r="L30" s="14"/>
    </row>
    <row r="31" spans="1:12" ht="13.35" customHeight="1">
      <c r="A31" s="2"/>
      <c r="B31" s="8"/>
      <c r="C31" s="8"/>
      <c r="D31" s="9"/>
      <c r="E31" s="9"/>
      <c r="F31" s="10"/>
      <c r="G31" s="10"/>
      <c r="H31" s="10"/>
      <c r="I31" s="10"/>
      <c r="J31" s="10"/>
      <c r="K31" s="10"/>
      <c r="L31" s="11"/>
    </row>
    <row r="32" spans="1:12" ht="20.100000000000001" customHeight="1">
      <c r="A32" s="2"/>
      <c r="B32" s="625" t="s">
        <v>16</v>
      </c>
      <c r="C32" s="625"/>
      <c r="D32" s="630" t="s">
        <v>1045</v>
      </c>
      <c r="E32" s="631"/>
      <c r="F32" s="582"/>
      <c r="G32" s="583"/>
      <c r="H32" s="583"/>
      <c r="I32" s="583"/>
      <c r="J32" s="583"/>
      <c r="K32" s="584"/>
      <c r="L32" s="11"/>
    </row>
    <row r="33" spans="1:32" ht="29.85" customHeight="1">
      <c r="A33" s="2"/>
      <c r="B33" s="625"/>
      <c r="C33" s="625"/>
      <c r="D33" s="579" t="s">
        <v>65</v>
      </c>
      <c r="E33" s="579"/>
      <c r="F33" s="582"/>
      <c r="G33" s="583"/>
      <c r="H33" s="583"/>
      <c r="I33" s="583"/>
      <c r="J33" s="583"/>
      <c r="K33" s="584"/>
      <c r="L33" s="11"/>
    </row>
    <row r="34" spans="1:32" ht="29.85" customHeight="1">
      <c r="A34" s="2"/>
      <c r="B34" s="625"/>
      <c r="C34" s="625"/>
      <c r="D34" s="569" t="s">
        <v>1046</v>
      </c>
      <c r="E34" s="569"/>
      <c r="F34" s="626"/>
      <c r="G34" s="627"/>
      <c r="H34" s="627"/>
      <c r="I34" s="110"/>
      <c r="J34" s="628" t="s">
        <v>103</v>
      </c>
      <c r="K34" s="629"/>
      <c r="L34" s="15"/>
    </row>
    <row r="35" spans="1:32" ht="29.85" customHeight="1">
      <c r="A35" s="2"/>
      <c r="B35" s="625"/>
      <c r="C35" s="625"/>
      <c r="D35" s="569" t="s">
        <v>76</v>
      </c>
      <c r="E35" s="569"/>
      <c r="F35" s="570"/>
      <c r="G35" s="570"/>
      <c r="H35" s="570"/>
      <c r="I35" s="570"/>
      <c r="J35" s="570"/>
      <c r="K35" s="570"/>
      <c r="L35" s="11"/>
    </row>
    <row r="36" spans="1:32" ht="13.35" customHeight="1">
      <c r="A36" s="2"/>
      <c r="B36" s="8"/>
      <c r="C36" s="8"/>
      <c r="D36" s="9"/>
      <c r="E36" s="9"/>
      <c r="F36" s="10"/>
      <c r="G36" s="10"/>
      <c r="H36" s="10"/>
      <c r="I36" s="10"/>
      <c r="J36" s="10"/>
      <c r="K36" s="10"/>
      <c r="L36" s="11"/>
    </row>
    <row r="37" spans="1:32" ht="30" customHeight="1">
      <c r="A37" s="2"/>
      <c r="B37" s="408" t="s">
        <v>17</v>
      </c>
      <c r="C37" s="409"/>
      <c r="D37" s="571" t="s">
        <v>1047</v>
      </c>
      <c r="E37" s="572"/>
      <c r="F37" s="677"/>
      <c r="G37" s="678"/>
      <c r="H37" s="679" t="s">
        <v>1077</v>
      </c>
      <c r="I37" s="680"/>
      <c r="J37" s="678"/>
      <c r="K37" s="681"/>
      <c r="L37" s="12"/>
    </row>
    <row r="38" spans="1:32" ht="30" customHeight="1">
      <c r="A38" s="2"/>
      <c r="B38" s="415"/>
      <c r="C38" s="658"/>
      <c r="D38" s="485" t="s">
        <v>1012</v>
      </c>
      <c r="E38" s="486"/>
      <c r="F38" s="481"/>
      <c r="G38" s="482"/>
      <c r="H38" s="279" t="s">
        <v>41</v>
      </c>
      <c r="I38" s="479"/>
      <c r="J38" s="479"/>
      <c r="K38" s="480"/>
      <c r="L38" s="11"/>
    </row>
    <row r="39" spans="1:32" ht="30" customHeight="1">
      <c r="A39" s="2"/>
      <c r="B39" s="415"/>
      <c r="C39" s="658"/>
      <c r="D39" s="485" t="s">
        <v>1048</v>
      </c>
      <c r="E39" s="486"/>
      <c r="F39" s="481"/>
      <c r="G39" s="482"/>
      <c r="H39" s="279" t="s">
        <v>41</v>
      </c>
      <c r="I39" s="479" t="s">
        <v>86</v>
      </c>
      <c r="J39" s="479"/>
      <c r="K39" s="480"/>
      <c r="L39" s="11"/>
    </row>
    <row r="40" spans="1:32" ht="30" customHeight="1">
      <c r="A40" s="2"/>
      <c r="B40" s="415"/>
      <c r="C40" s="658"/>
      <c r="D40" s="485" t="s">
        <v>87</v>
      </c>
      <c r="E40" s="486"/>
      <c r="F40" s="481"/>
      <c r="G40" s="482"/>
      <c r="H40" s="279" t="s">
        <v>41</v>
      </c>
      <c r="I40" s="479" t="s">
        <v>86</v>
      </c>
      <c r="J40" s="479"/>
      <c r="K40" s="480"/>
      <c r="L40" s="11"/>
    </row>
    <row r="41" spans="1:32" ht="30" customHeight="1">
      <c r="A41" s="2"/>
      <c r="B41" s="415"/>
      <c r="C41" s="658"/>
      <c r="D41" s="487" t="s">
        <v>120</v>
      </c>
      <c r="E41" s="488"/>
      <c r="F41" s="16" t="s">
        <v>52</v>
      </c>
      <c r="G41" s="107"/>
      <c r="H41" s="17" t="s">
        <v>53</v>
      </c>
      <c r="I41" s="107"/>
      <c r="J41" s="292" t="s">
        <v>1010</v>
      </c>
      <c r="K41" s="293">
        <f>G41+I41</f>
        <v>0</v>
      </c>
      <c r="L41" s="12"/>
    </row>
    <row r="42" spans="1:32" ht="30" customHeight="1">
      <c r="A42" s="2"/>
      <c r="B42" s="415"/>
      <c r="C42" s="658"/>
      <c r="D42" s="487" t="s">
        <v>121</v>
      </c>
      <c r="E42" s="488"/>
      <c r="F42" s="108"/>
      <c r="G42" s="479" t="s">
        <v>43</v>
      </c>
      <c r="H42" s="479"/>
      <c r="I42" s="479"/>
      <c r="J42" s="479"/>
      <c r="K42" s="480"/>
      <c r="L42" s="12"/>
    </row>
    <row r="43" spans="1:32" ht="30" customHeight="1">
      <c r="A43" s="2"/>
      <c r="B43" s="415"/>
      <c r="C43" s="658"/>
      <c r="D43" s="489" t="s">
        <v>122</v>
      </c>
      <c r="E43" s="490"/>
      <c r="F43" s="288" t="s">
        <v>18</v>
      </c>
      <c r="G43" s="286"/>
      <c r="H43" s="280" t="s">
        <v>19</v>
      </c>
      <c r="I43" s="288" t="s">
        <v>38</v>
      </c>
      <c r="J43" s="286"/>
      <c r="K43" s="18" t="s">
        <v>34</v>
      </c>
      <c r="L43" s="15"/>
    </row>
    <row r="44" spans="1:32" ht="52.5" customHeight="1">
      <c r="A44" s="2"/>
      <c r="B44" s="415"/>
      <c r="C44" s="658"/>
      <c r="D44" s="618" t="s">
        <v>123</v>
      </c>
      <c r="E44" s="619"/>
      <c r="F44" s="669" t="s">
        <v>845</v>
      </c>
      <c r="G44" s="670"/>
      <c r="H44" s="670"/>
      <c r="I44" s="670"/>
      <c r="J44" s="670"/>
      <c r="K44" s="671"/>
      <c r="L44" s="14"/>
    </row>
    <row r="45" spans="1:32" ht="205.5" customHeight="1">
      <c r="A45" s="2"/>
      <c r="B45" s="415"/>
      <c r="C45" s="658"/>
      <c r="D45" s="620"/>
      <c r="E45" s="621"/>
      <c r="F45" s="491"/>
      <c r="G45" s="492"/>
      <c r="H45" s="492"/>
      <c r="I45" s="492"/>
      <c r="J45" s="492"/>
      <c r="K45" s="493"/>
      <c r="L45" s="14"/>
    </row>
    <row r="46" spans="1:32" ht="117" customHeight="1">
      <c r="A46" s="2"/>
      <c r="B46" s="415"/>
      <c r="C46" s="658"/>
      <c r="D46" s="618" t="s">
        <v>124</v>
      </c>
      <c r="E46" s="622"/>
      <c r="F46" s="672" t="s">
        <v>890</v>
      </c>
      <c r="G46" s="673"/>
      <c r="H46" s="673"/>
      <c r="I46" s="673"/>
      <c r="J46" s="673"/>
      <c r="K46" s="674"/>
      <c r="L46" s="14"/>
    </row>
    <row r="47" spans="1:32" ht="269.25" customHeight="1">
      <c r="A47" s="2"/>
      <c r="B47" s="415"/>
      <c r="C47" s="658"/>
      <c r="D47" s="623"/>
      <c r="E47" s="624"/>
      <c r="F47" s="491"/>
      <c r="G47" s="492"/>
      <c r="H47" s="492"/>
      <c r="I47" s="492"/>
      <c r="J47" s="492"/>
      <c r="K47" s="493"/>
      <c r="L47" s="14"/>
    </row>
    <row r="48" spans="1:32" ht="30" customHeight="1">
      <c r="A48" s="2"/>
      <c r="B48" s="415"/>
      <c r="C48" s="658"/>
      <c r="D48" s="638" t="s">
        <v>1049</v>
      </c>
      <c r="E48" s="639"/>
      <c r="F48" s="111" t="s">
        <v>125</v>
      </c>
      <c r="G48" s="122">
        <f>COUNTA(G49:K52)</f>
        <v>0</v>
      </c>
      <c r="H48" s="614" t="s">
        <v>138</v>
      </c>
      <c r="I48" s="614"/>
      <c r="J48" s="614"/>
      <c r="K48" s="615"/>
      <c r="L48" s="93"/>
      <c r="M48" s="225" t="s">
        <v>77</v>
      </c>
      <c r="N48" s="225" t="b">
        <v>0</v>
      </c>
      <c r="O48" s="200" t="s">
        <v>78</v>
      </c>
      <c r="P48" s="200" t="b">
        <v>0</v>
      </c>
      <c r="Q48" s="102" t="s">
        <v>79</v>
      </c>
      <c r="R48" s="102" t="b">
        <v>0</v>
      </c>
      <c r="S48"/>
      <c r="T48"/>
      <c r="U48"/>
      <c r="V48"/>
      <c r="W48"/>
      <c r="X48"/>
      <c r="Y48"/>
      <c r="Z48" s="94"/>
      <c r="AA48" s="95"/>
      <c r="AB48" s="95"/>
      <c r="AC48" s="95"/>
      <c r="AD48" s="95"/>
      <c r="AE48" s="95"/>
      <c r="AF48" s="95"/>
    </row>
    <row r="49" spans="1:32" ht="30" customHeight="1">
      <c r="A49" s="2"/>
      <c r="B49" s="415"/>
      <c r="C49" s="658"/>
      <c r="D49" s="640"/>
      <c r="E49" s="641"/>
      <c r="F49" s="655" t="s">
        <v>135</v>
      </c>
      <c r="G49" s="616"/>
      <c r="H49" s="616"/>
      <c r="I49" s="616"/>
      <c r="J49" s="616"/>
      <c r="K49" s="617"/>
      <c r="L49" s="93"/>
      <c r="M49" s="199"/>
      <c r="N49" s="199"/>
      <c r="O49" s="200"/>
      <c r="P49" s="200"/>
      <c r="Q49" s="102"/>
      <c r="R49" s="102"/>
      <c r="S49"/>
      <c r="T49"/>
      <c r="U49"/>
      <c r="V49"/>
      <c r="W49"/>
      <c r="X49"/>
      <c r="Y49"/>
      <c r="Z49" s="94"/>
      <c r="AA49" s="95"/>
      <c r="AB49" s="95"/>
      <c r="AC49" s="95"/>
      <c r="AD49" s="95"/>
      <c r="AE49" s="95"/>
      <c r="AF49" s="95"/>
    </row>
    <row r="50" spans="1:32" ht="30" customHeight="1">
      <c r="A50" s="2"/>
      <c r="B50" s="415"/>
      <c r="C50" s="658"/>
      <c r="D50" s="640"/>
      <c r="E50" s="641"/>
      <c r="F50" s="656"/>
      <c r="G50" s="616"/>
      <c r="H50" s="616"/>
      <c r="I50" s="616"/>
      <c r="J50" s="616"/>
      <c r="K50" s="617"/>
      <c r="L50" s="93"/>
      <c r="M50" s="199"/>
      <c r="N50" s="199"/>
      <c r="O50" s="200"/>
      <c r="P50" s="200"/>
      <c r="Q50" s="102"/>
      <c r="R50" s="102"/>
      <c r="S50"/>
      <c r="T50"/>
      <c r="U50"/>
      <c r="V50"/>
      <c r="W50"/>
      <c r="X50"/>
      <c r="Y50"/>
      <c r="Z50" s="94"/>
      <c r="AA50" s="95"/>
      <c r="AB50" s="95"/>
      <c r="AC50" s="95"/>
      <c r="AD50" s="95"/>
      <c r="AE50" s="95"/>
      <c r="AF50" s="95"/>
    </row>
    <row r="51" spans="1:32" ht="30" customHeight="1">
      <c r="A51" s="2"/>
      <c r="B51" s="415"/>
      <c r="C51" s="658"/>
      <c r="D51" s="640"/>
      <c r="E51" s="641"/>
      <c r="F51" s="656"/>
      <c r="G51" s="616"/>
      <c r="H51" s="616"/>
      <c r="I51" s="616"/>
      <c r="J51" s="616"/>
      <c r="K51" s="617"/>
      <c r="L51" s="93"/>
      <c r="M51" s="199"/>
      <c r="N51" s="199"/>
      <c r="O51" s="200"/>
      <c r="P51" s="200"/>
      <c r="Q51" s="102"/>
      <c r="R51" s="102"/>
      <c r="S51"/>
      <c r="T51"/>
      <c r="U51"/>
      <c r="V51"/>
      <c r="W51"/>
      <c r="X51"/>
      <c r="Y51"/>
      <c r="Z51" s="94"/>
      <c r="AA51" s="95"/>
      <c r="AB51" s="95"/>
      <c r="AC51" s="95"/>
      <c r="AD51" s="95"/>
      <c r="AE51" s="95"/>
      <c r="AF51" s="95"/>
    </row>
    <row r="52" spans="1:32" ht="30" customHeight="1">
      <c r="A52" s="2"/>
      <c r="B52" s="415"/>
      <c r="C52" s="658"/>
      <c r="D52" s="642"/>
      <c r="E52" s="643"/>
      <c r="F52" s="657"/>
      <c r="G52" s="616"/>
      <c r="H52" s="616"/>
      <c r="I52" s="616"/>
      <c r="J52" s="616"/>
      <c r="K52" s="617"/>
      <c r="L52" s="93"/>
      <c r="M52" s="199"/>
      <c r="N52" s="199"/>
      <c r="O52" s="200"/>
      <c r="P52" s="200"/>
      <c r="Q52" s="102"/>
      <c r="R52" s="102"/>
      <c r="S52"/>
      <c r="T52"/>
      <c r="U52"/>
      <c r="V52"/>
      <c r="W52"/>
      <c r="X52"/>
      <c r="Y52"/>
      <c r="Z52" s="94"/>
      <c r="AA52" s="95"/>
      <c r="AB52" s="95"/>
      <c r="AC52" s="95"/>
      <c r="AD52" s="95"/>
      <c r="AE52" s="95"/>
      <c r="AF52" s="95"/>
    </row>
    <row r="53" spans="1:32" ht="105" customHeight="1">
      <c r="A53" s="2"/>
      <c r="B53" s="415"/>
      <c r="C53" s="658"/>
      <c r="D53" s="644" t="s">
        <v>136</v>
      </c>
      <c r="E53" s="645"/>
      <c r="F53" s="649" t="s">
        <v>1050</v>
      </c>
      <c r="G53" s="650"/>
      <c r="H53" s="650"/>
      <c r="I53" s="650"/>
      <c r="J53" s="650"/>
      <c r="K53" s="651"/>
      <c r="L53" s="96"/>
      <c r="M53" s="179"/>
      <c r="N53" s="96"/>
      <c r="O53" s="201"/>
      <c r="P53" s="201"/>
      <c r="Q53"/>
      <c r="R53"/>
      <c r="S53"/>
      <c r="T53"/>
      <c r="U53"/>
      <c r="V53"/>
      <c r="W53"/>
      <c r="X53"/>
      <c r="Y53"/>
      <c r="Z53" s="94"/>
    </row>
    <row r="54" spans="1:32" ht="270" customHeight="1">
      <c r="A54" s="2"/>
      <c r="B54" s="410"/>
      <c r="C54" s="411"/>
      <c r="D54" s="646"/>
      <c r="E54" s="647"/>
      <c r="F54" s="652"/>
      <c r="G54" s="653"/>
      <c r="H54" s="653"/>
      <c r="I54" s="653"/>
      <c r="J54" s="653"/>
      <c r="K54" s="654"/>
      <c r="L54" s="96"/>
      <c r="M54" s="185">
        <f>LEN(F54)</f>
        <v>0</v>
      </c>
      <c r="N54" s="97" t="s">
        <v>56</v>
      </c>
      <c r="O54"/>
      <c r="P54"/>
      <c r="Q54"/>
      <c r="R54"/>
      <c r="S54"/>
      <c r="T54"/>
      <c r="U54"/>
      <c r="V54"/>
      <c r="W54"/>
      <c r="X54"/>
      <c r="Y54"/>
      <c r="Z54" s="94"/>
      <c r="AA54" s="19"/>
    </row>
    <row r="55" spans="1:32" ht="18" customHeight="1">
      <c r="A55" s="2"/>
      <c r="B55" s="663" t="s">
        <v>117</v>
      </c>
      <c r="C55" s="664"/>
      <c r="D55" s="632" t="s">
        <v>98</v>
      </c>
      <c r="E55" s="633"/>
      <c r="F55" s="633"/>
      <c r="G55" s="633"/>
      <c r="H55" s="633"/>
      <c r="I55" s="633"/>
      <c r="J55" s="633"/>
      <c r="K55" s="660"/>
      <c r="L55" s="92">
        <v>1</v>
      </c>
      <c r="M55" s="219">
        <v>1</v>
      </c>
      <c r="N55" s="220" t="b">
        <v>0</v>
      </c>
      <c r="O55" s="219">
        <v>2</v>
      </c>
      <c r="P55" s="220" t="b">
        <v>0</v>
      </c>
    </row>
    <row r="56" spans="1:32" ht="30" customHeight="1">
      <c r="A56" s="2"/>
      <c r="B56" s="665"/>
      <c r="C56" s="666"/>
      <c r="D56" s="187"/>
      <c r="E56" s="612" t="s">
        <v>99</v>
      </c>
      <c r="F56" s="612"/>
      <c r="G56" s="612"/>
      <c r="H56" s="187"/>
      <c r="I56" s="612" t="s">
        <v>100</v>
      </c>
      <c r="J56" s="612"/>
      <c r="K56" s="659"/>
      <c r="L56" s="92"/>
      <c r="M56" s="219"/>
      <c r="N56" s="220"/>
      <c r="O56" s="219"/>
      <c r="P56" s="220"/>
    </row>
    <row r="57" spans="1:32" ht="18" customHeight="1">
      <c r="A57" s="2"/>
      <c r="B57" s="665"/>
      <c r="C57" s="666"/>
      <c r="D57" s="632" t="s">
        <v>101</v>
      </c>
      <c r="E57" s="633"/>
      <c r="F57" s="633"/>
      <c r="G57" s="633"/>
      <c r="H57" s="633"/>
      <c r="I57" s="633"/>
      <c r="J57" s="661"/>
      <c r="K57" s="662"/>
      <c r="L57" s="92">
        <v>1</v>
      </c>
      <c r="M57" s="219">
        <v>1</v>
      </c>
      <c r="N57" s="220" t="b">
        <v>0</v>
      </c>
      <c r="O57" s="219">
        <v>2</v>
      </c>
      <c r="P57" s="220" t="b">
        <v>0</v>
      </c>
    </row>
    <row r="58" spans="1:32" ht="30" customHeight="1">
      <c r="A58" s="2"/>
      <c r="B58" s="665"/>
      <c r="C58" s="666"/>
      <c r="D58" s="187"/>
      <c r="E58" s="124" t="s">
        <v>104</v>
      </c>
      <c r="F58" s="187"/>
      <c r="G58" s="124" t="s">
        <v>95</v>
      </c>
      <c r="H58" s="187"/>
      <c r="I58" s="124" t="s">
        <v>96</v>
      </c>
      <c r="J58" s="203"/>
      <c r="K58" s="112" t="s">
        <v>97</v>
      </c>
      <c r="L58" s="92"/>
      <c r="M58" s="219"/>
      <c r="N58" s="220"/>
      <c r="O58" s="219"/>
      <c r="P58" s="220"/>
    </row>
    <row r="59" spans="1:32" ht="18" customHeight="1">
      <c r="A59" s="2"/>
      <c r="B59" s="665"/>
      <c r="C59" s="666"/>
      <c r="D59" s="632" t="s">
        <v>102</v>
      </c>
      <c r="E59" s="633"/>
      <c r="F59" s="633"/>
      <c r="G59" s="633"/>
      <c r="H59" s="633"/>
      <c r="I59" s="633"/>
      <c r="J59" s="634" t="s">
        <v>94</v>
      </c>
      <c r="K59" s="635"/>
      <c r="L59" s="92">
        <v>1</v>
      </c>
      <c r="M59" s="219">
        <v>1</v>
      </c>
      <c r="N59" s="220" t="b">
        <v>0</v>
      </c>
      <c r="O59" s="219">
        <v>2</v>
      </c>
      <c r="P59" s="220" t="b">
        <v>0</v>
      </c>
    </row>
    <row r="60" spans="1:32" ht="30" customHeight="1">
      <c r="A60" s="2"/>
      <c r="B60" s="667"/>
      <c r="C60" s="668"/>
      <c r="D60" s="187"/>
      <c r="E60" s="124" t="s">
        <v>894</v>
      </c>
      <c r="F60" s="187"/>
      <c r="G60" s="124" t="s">
        <v>895</v>
      </c>
      <c r="H60" s="187"/>
      <c r="I60" s="202" t="s">
        <v>93</v>
      </c>
      <c r="J60" s="636"/>
      <c r="K60" s="637"/>
      <c r="L60" s="92"/>
      <c r="M60" s="101"/>
      <c r="N60" s="100"/>
      <c r="O60" s="101"/>
      <c r="P60" s="100"/>
    </row>
    <row r="61" spans="1:32" ht="18" customHeight="1">
      <c r="A61" s="2"/>
      <c r="B61" s="8"/>
      <c r="C61" s="8"/>
      <c r="D61" s="9"/>
      <c r="E61" s="9"/>
      <c r="F61" s="10"/>
      <c r="G61" s="10"/>
      <c r="H61" s="10"/>
      <c r="I61" s="10"/>
      <c r="J61" s="10"/>
      <c r="K61" s="10"/>
      <c r="L61" s="11"/>
    </row>
    <row r="62" spans="1:32" ht="72" customHeight="1">
      <c r="A62" s="2"/>
      <c r="B62" s="496" t="s">
        <v>1079</v>
      </c>
      <c r="C62" s="497"/>
      <c r="D62" s="497"/>
      <c r="E62" s="497"/>
      <c r="F62" s="497"/>
      <c r="G62" s="498"/>
      <c r="H62" s="294" t="s">
        <v>1013</v>
      </c>
      <c r="I62" s="648"/>
      <c r="J62" s="648"/>
      <c r="K62" s="281" t="s">
        <v>37</v>
      </c>
      <c r="L62" s="20"/>
    </row>
    <row r="63" spans="1:32" ht="34.700000000000003" customHeight="1">
      <c r="A63" s="2"/>
      <c r="B63" s="613" t="s">
        <v>7</v>
      </c>
      <c r="C63" s="613"/>
      <c r="D63" s="613"/>
      <c r="E63" s="613"/>
      <c r="F63" s="675" t="s">
        <v>20</v>
      </c>
      <c r="G63" s="676"/>
      <c r="H63" s="258" t="s">
        <v>939</v>
      </c>
      <c r="I63" s="277" t="s">
        <v>930</v>
      </c>
      <c r="J63" s="494" t="s">
        <v>941</v>
      </c>
      <c r="K63" s="495"/>
      <c r="L63" s="21"/>
    </row>
    <row r="64" spans="1:32" ht="39.6" customHeight="1">
      <c r="A64" s="2"/>
      <c r="B64" s="448"/>
      <c r="C64" s="448"/>
      <c r="D64" s="448"/>
      <c r="E64" s="448"/>
      <c r="F64" s="449"/>
      <c r="G64" s="450"/>
      <c r="H64" s="228"/>
      <c r="I64" s="123"/>
      <c r="J64" s="451"/>
      <c r="K64" s="452"/>
      <c r="L64" s="22"/>
    </row>
    <row r="65" spans="1:16" ht="39.6" customHeight="1">
      <c r="A65" s="2"/>
      <c r="B65" s="448"/>
      <c r="C65" s="448"/>
      <c r="D65" s="448"/>
      <c r="E65" s="448"/>
      <c r="F65" s="449"/>
      <c r="G65" s="450"/>
      <c r="H65" s="228"/>
      <c r="I65" s="228"/>
      <c r="J65" s="451"/>
      <c r="K65" s="452"/>
      <c r="L65" s="22"/>
    </row>
    <row r="66" spans="1:16" ht="39.6" customHeight="1">
      <c r="A66" s="2"/>
      <c r="B66" s="448"/>
      <c r="C66" s="448"/>
      <c r="D66" s="448"/>
      <c r="E66" s="448"/>
      <c r="F66" s="449"/>
      <c r="G66" s="450"/>
      <c r="H66" s="228"/>
      <c r="I66" s="228"/>
      <c r="J66" s="451"/>
      <c r="K66" s="452"/>
      <c r="L66" s="22"/>
    </row>
    <row r="67" spans="1:16" ht="39.6" customHeight="1">
      <c r="A67" s="2"/>
      <c r="B67" s="448"/>
      <c r="C67" s="448"/>
      <c r="D67" s="448"/>
      <c r="E67" s="448"/>
      <c r="F67" s="449"/>
      <c r="G67" s="450"/>
      <c r="H67" s="228"/>
      <c r="I67" s="228"/>
      <c r="J67" s="451"/>
      <c r="K67" s="452"/>
      <c r="L67" s="22"/>
    </row>
    <row r="68" spans="1:16" ht="39.6" customHeight="1">
      <c r="A68" s="2"/>
      <c r="B68" s="448"/>
      <c r="C68" s="448"/>
      <c r="D68" s="448"/>
      <c r="E68" s="448"/>
      <c r="F68" s="449"/>
      <c r="G68" s="450"/>
      <c r="H68" s="228"/>
      <c r="I68" s="228"/>
      <c r="J68" s="451"/>
      <c r="K68" s="452"/>
      <c r="L68" s="22"/>
    </row>
    <row r="69" spans="1:16" ht="39.6" customHeight="1">
      <c r="A69" s="2"/>
      <c r="B69" s="448"/>
      <c r="C69" s="448"/>
      <c r="D69" s="448"/>
      <c r="E69" s="448"/>
      <c r="F69" s="449"/>
      <c r="G69" s="450"/>
      <c r="H69" s="228"/>
      <c r="I69" s="228"/>
      <c r="J69" s="451"/>
      <c r="K69" s="452"/>
      <c r="L69" s="22"/>
    </row>
    <row r="70" spans="1:16" ht="39.6" customHeight="1">
      <c r="A70" s="2"/>
      <c r="B70" s="448"/>
      <c r="C70" s="448"/>
      <c r="D70" s="448"/>
      <c r="E70" s="448"/>
      <c r="F70" s="449"/>
      <c r="G70" s="450"/>
      <c r="H70" s="228"/>
      <c r="I70" s="228"/>
      <c r="J70" s="451"/>
      <c r="K70" s="452"/>
      <c r="L70" s="22"/>
    </row>
    <row r="71" spans="1:16" ht="39.6" customHeight="1">
      <c r="A71" s="2"/>
      <c r="B71" s="448"/>
      <c r="C71" s="448"/>
      <c r="D71" s="448"/>
      <c r="E71" s="448"/>
      <c r="F71" s="449"/>
      <c r="G71" s="450"/>
      <c r="H71" s="228"/>
      <c r="I71" s="228"/>
      <c r="J71" s="451"/>
      <c r="K71" s="452"/>
      <c r="L71" s="22"/>
    </row>
    <row r="72" spans="1:16" ht="39.6" customHeight="1">
      <c r="A72" s="2"/>
      <c r="B72" s="448"/>
      <c r="C72" s="448"/>
      <c r="D72" s="448"/>
      <c r="E72" s="448"/>
      <c r="F72" s="449"/>
      <c r="G72" s="450"/>
      <c r="H72" s="228"/>
      <c r="I72" s="228"/>
      <c r="J72" s="451"/>
      <c r="K72" s="452"/>
      <c r="L72" s="22"/>
    </row>
    <row r="73" spans="1:16" ht="39.6" customHeight="1">
      <c r="A73" s="2"/>
      <c r="B73" s="448"/>
      <c r="C73" s="448"/>
      <c r="D73" s="448"/>
      <c r="E73" s="448"/>
      <c r="F73" s="449"/>
      <c r="G73" s="450"/>
      <c r="H73" s="228"/>
      <c r="I73" s="228"/>
      <c r="J73" s="451"/>
      <c r="K73" s="452"/>
      <c r="L73" s="22"/>
    </row>
    <row r="74" spans="1:16" ht="39.6" customHeight="1">
      <c r="A74" s="2"/>
      <c r="B74" s="443"/>
      <c r="C74" s="443"/>
      <c r="D74" s="443"/>
      <c r="E74" s="443"/>
      <c r="F74" s="444"/>
      <c r="G74" s="445"/>
      <c r="H74" s="228"/>
      <c r="I74" s="228"/>
      <c r="J74" s="446"/>
      <c r="K74" s="447"/>
      <c r="L74" s="22"/>
    </row>
    <row r="75" spans="1:16" ht="39.6" customHeight="1">
      <c r="A75" s="2"/>
      <c r="B75" s="714" t="s">
        <v>119</v>
      </c>
      <c r="C75" s="715"/>
      <c r="D75" s="715"/>
      <c r="E75" s="715"/>
      <c r="F75" s="716"/>
      <c r="G75" s="716"/>
      <c r="H75" s="228"/>
      <c r="I75" s="228"/>
      <c r="J75" s="309"/>
      <c r="K75" s="309"/>
      <c r="L75" s="22"/>
    </row>
    <row r="76" spans="1:16" ht="39.6" customHeight="1">
      <c r="A76" s="2"/>
      <c r="B76" s="448"/>
      <c r="C76" s="448"/>
      <c r="D76" s="448"/>
      <c r="E76" s="448"/>
      <c r="F76" s="717"/>
      <c r="G76" s="718"/>
      <c r="H76" s="228"/>
      <c r="I76" s="228"/>
      <c r="J76" s="710"/>
      <c r="K76" s="419"/>
      <c r="L76" s="22"/>
    </row>
    <row r="77" spans="1:16" ht="39" customHeight="1">
      <c r="A77" s="2"/>
      <c r="B77" s="448"/>
      <c r="C77" s="448"/>
      <c r="D77" s="448"/>
      <c r="E77" s="448"/>
      <c r="F77" s="449"/>
      <c r="G77" s="450"/>
      <c r="H77" s="228"/>
      <c r="I77" s="228"/>
      <c r="J77" s="451"/>
      <c r="K77" s="452"/>
      <c r="L77" s="22"/>
    </row>
    <row r="78" spans="1:16" ht="39.75" customHeight="1">
      <c r="A78" s="2"/>
      <c r="B78" s="725" t="s">
        <v>1009</v>
      </c>
      <c r="C78" s="726"/>
      <c r="D78" s="726"/>
      <c r="E78" s="726"/>
      <c r="F78" s="726"/>
      <c r="G78" s="726"/>
      <c r="H78" s="726"/>
      <c r="I78" s="726"/>
      <c r="J78" s="726"/>
      <c r="K78" s="726"/>
      <c r="L78" s="23"/>
    </row>
    <row r="79" spans="1:16" ht="33" customHeight="1">
      <c r="A79" s="2"/>
      <c r="B79" s="453" t="s">
        <v>1051</v>
      </c>
      <c r="C79" s="453"/>
      <c r="D79" s="453"/>
      <c r="E79" s="453"/>
      <c r="F79" s="727"/>
      <c r="G79" s="728"/>
      <c r="H79" s="728"/>
      <c r="I79" s="728"/>
      <c r="J79" s="728"/>
      <c r="K79" s="728"/>
      <c r="L79" s="4"/>
    </row>
    <row r="80" spans="1:16" ht="45" customHeight="1">
      <c r="A80" s="2"/>
      <c r="B80" s="454" t="s">
        <v>75</v>
      </c>
      <c r="C80" s="455"/>
      <c r="D80" s="721"/>
      <c r="E80" s="722"/>
      <c r="F80" s="722"/>
      <c r="G80" s="722"/>
      <c r="H80" s="722"/>
      <c r="I80" s="723" t="s">
        <v>986</v>
      </c>
      <c r="J80" s="723"/>
      <c r="K80" s="724"/>
      <c r="L80" s="24"/>
      <c r="M80" s="184">
        <f>LEN(D80)</f>
        <v>0</v>
      </c>
      <c r="N80" s="5" t="s">
        <v>56</v>
      </c>
      <c r="P80" s="19"/>
    </row>
    <row r="81" spans="1:27" ht="65.099999999999994" customHeight="1">
      <c r="A81" s="2"/>
      <c r="B81" s="591" t="s">
        <v>1080</v>
      </c>
      <c r="C81" s="592"/>
      <c r="D81" s="672" t="s">
        <v>1052</v>
      </c>
      <c r="E81" s="719"/>
      <c r="F81" s="719"/>
      <c r="G81" s="719"/>
      <c r="H81" s="719"/>
      <c r="I81" s="719"/>
      <c r="J81" s="719"/>
      <c r="K81" s="720"/>
      <c r="L81" s="25"/>
      <c r="M81" s="180"/>
      <c r="P81" s="19"/>
    </row>
    <row r="82" spans="1:27" ht="114" customHeight="1">
      <c r="A82" s="2"/>
      <c r="B82" s="623"/>
      <c r="C82" s="624"/>
      <c r="D82" s="711"/>
      <c r="E82" s="712"/>
      <c r="F82" s="712"/>
      <c r="G82" s="712"/>
      <c r="H82" s="712"/>
      <c r="I82" s="712"/>
      <c r="J82" s="712"/>
      <c r="K82" s="713"/>
      <c r="L82" s="25"/>
      <c r="M82" s="184">
        <f>LEN(D82)</f>
        <v>0</v>
      </c>
      <c r="N82" s="5" t="s">
        <v>56</v>
      </c>
      <c r="P82" s="19"/>
    </row>
    <row r="83" spans="1:27" ht="35.1" customHeight="1">
      <c r="A83" s="2"/>
      <c r="B83" s="408" t="s">
        <v>110</v>
      </c>
      <c r="C83" s="409"/>
      <c r="D83" s="682" t="s">
        <v>1081</v>
      </c>
      <c r="E83" s="683"/>
      <c r="F83" s="683"/>
      <c r="G83" s="683"/>
      <c r="H83" s="683"/>
      <c r="I83" s="683"/>
      <c r="J83" s="684" t="str">
        <f>IF(F9="","",IF(O83=0,"◎を1つは入力してください。",IF(O83&gt;1,"◎の数は1つまでです。","")))</f>
        <v/>
      </c>
      <c r="K83" s="685"/>
      <c r="L83" s="25"/>
      <c r="M83" s="244" t="s">
        <v>988</v>
      </c>
      <c r="O83" s="245">
        <f>COUNTIF(D84:K87,"◎")</f>
        <v>0</v>
      </c>
    </row>
    <row r="84" spans="1:27" ht="28.9" customHeight="1">
      <c r="A84" s="2"/>
      <c r="B84" s="415"/>
      <c r="C84" s="658"/>
      <c r="D84" s="264"/>
      <c r="E84" s="483" t="s">
        <v>111</v>
      </c>
      <c r="F84" s="483"/>
      <c r="G84" s="484"/>
      <c r="H84" s="264"/>
      <c r="I84" s="483" t="s">
        <v>112</v>
      </c>
      <c r="J84" s="483"/>
      <c r="K84" s="484"/>
      <c r="L84" s="98"/>
      <c r="M84" s="219">
        <v>1</v>
      </c>
      <c r="N84" s="220" t="b">
        <v>0</v>
      </c>
      <c r="O84" s="219">
        <v>2</v>
      </c>
      <c r="P84" s="220" t="b">
        <v>0</v>
      </c>
      <c r="Q84"/>
      <c r="R84"/>
      <c r="S84"/>
      <c r="T84"/>
      <c r="U84"/>
      <c r="V84"/>
      <c r="W84"/>
      <c r="X84"/>
      <c r="Y84"/>
      <c r="Z84" s="94"/>
    </row>
    <row r="85" spans="1:27" ht="28.9" customHeight="1">
      <c r="A85" s="2"/>
      <c r="B85" s="415"/>
      <c r="C85" s="658"/>
      <c r="D85" s="264"/>
      <c r="E85" s="483" t="s">
        <v>113</v>
      </c>
      <c r="F85" s="483"/>
      <c r="G85" s="484"/>
      <c r="H85" s="264"/>
      <c r="I85" s="483" t="s">
        <v>114</v>
      </c>
      <c r="J85" s="483"/>
      <c r="K85" s="484"/>
      <c r="L85" s="98"/>
      <c r="M85" s="219">
        <v>3</v>
      </c>
      <c r="N85" s="220" t="b">
        <v>0</v>
      </c>
      <c r="O85" s="219">
        <v>4</v>
      </c>
      <c r="P85" s="220" t="b">
        <v>0</v>
      </c>
      <c r="Q85"/>
      <c r="R85"/>
      <c r="S85"/>
      <c r="T85"/>
      <c r="U85"/>
      <c r="V85"/>
      <c r="W85"/>
      <c r="X85"/>
      <c r="Y85"/>
      <c r="Z85" s="94"/>
    </row>
    <row r="86" spans="1:27" ht="28.9" customHeight="1">
      <c r="A86" s="2"/>
      <c r="B86" s="415"/>
      <c r="C86" s="658"/>
      <c r="D86" s="265"/>
      <c r="E86" s="700" t="s">
        <v>1022</v>
      </c>
      <c r="F86" s="700"/>
      <c r="G86" s="701"/>
      <c r="H86" s="265"/>
      <c r="I86" s="700" t="s">
        <v>997</v>
      </c>
      <c r="J86" s="700"/>
      <c r="K86" s="701"/>
      <c r="L86" s="98"/>
      <c r="M86" s="219">
        <v>5</v>
      </c>
      <c r="N86" s="220" t="b">
        <v>0</v>
      </c>
      <c r="O86" s="219">
        <v>6</v>
      </c>
      <c r="P86" s="220" t="b">
        <v>0</v>
      </c>
      <c r="Q86"/>
      <c r="R86"/>
      <c r="S86"/>
      <c r="T86"/>
      <c r="U86"/>
      <c r="V86"/>
      <c r="W86"/>
      <c r="X86"/>
      <c r="Y86"/>
      <c r="Z86" s="94"/>
    </row>
    <row r="87" spans="1:27" ht="28.9" customHeight="1" thickBot="1">
      <c r="A87" s="2"/>
      <c r="B87" s="278"/>
      <c r="C87" s="287"/>
      <c r="D87" s="265"/>
      <c r="E87" s="700" t="s">
        <v>1021</v>
      </c>
      <c r="F87" s="700"/>
      <c r="G87" s="701"/>
      <c r="H87" s="702"/>
      <c r="I87" s="703"/>
      <c r="J87" s="703"/>
      <c r="K87" s="704"/>
      <c r="L87" s="98"/>
      <c r="M87" s="219">
        <v>5</v>
      </c>
      <c r="N87" s="220" t="b">
        <v>0</v>
      </c>
      <c r="O87" s="219">
        <v>6</v>
      </c>
      <c r="P87" s="220" t="b">
        <v>0</v>
      </c>
      <c r="Q87"/>
      <c r="R87"/>
      <c r="S87"/>
      <c r="T87"/>
      <c r="U87"/>
      <c r="V87"/>
      <c r="W87"/>
      <c r="X87"/>
      <c r="Y87"/>
      <c r="Z87" s="94"/>
    </row>
    <row r="88" spans="1:27" ht="30" customHeight="1" thickBot="1">
      <c r="A88" s="2"/>
      <c r="B88" s="278"/>
      <c r="C88" s="287"/>
      <c r="D88" s="696" t="s">
        <v>1019</v>
      </c>
      <c r="E88" s="697"/>
      <c r="F88" s="705" t="s">
        <v>55</v>
      </c>
      <c r="G88" s="706"/>
      <c r="H88" s="106"/>
      <c r="I88" s="706" t="s">
        <v>54</v>
      </c>
      <c r="J88" s="706"/>
      <c r="K88" s="106"/>
      <c r="L88" s="11"/>
      <c r="M88" s="219"/>
      <c r="N88" s="220"/>
      <c r="O88" s="220"/>
      <c r="P88" s="220"/>
    </row>
    <row r="89" spans="1:27" ht="30" customHeight="1" thickBot="1">
      <c r="A89" s="2"/>
      <c r="B89" s="278"/>
      <c r="C89" s="287"/>
      <c r="D89" s="698"/>
      <c r="E89" s="699"/>
      <c r="F89" s="705" t="s">
        <v>60</v>
      </c>
      <c r="G89" s="706"/>
      <c r="H89" s="106"/>
      <c r="I89" s="707"/>
      <c r="J89" s="708"/>
      <c r="K89" s="709"/>
      <c r="L89" s="11"/>
      <c r="M89" s="219"/>
      <c r="N89" s="220"/>
      <c r="O89" s="220"/>
      <c r="P89" s="220"/>
    </row>
    <row r="90" spans="1:27" ht="28.9" customHeight="1">
      <c r="A90" s="2"/>
      <c r="B90" s="753" t="s">
        <v>1053</v>
      </c>
      <c r="C90" s="754"/>
      <c r="D90" s="759" t="s">
        <v>80</v>
      </c>
      <c r="E90" s="760"/>
      <c r="F90" s="760"/>
      <c r="G90" s="760"/>
      <c r="H90" s="760"/>
      <c r="I90" s="760"/>
      <c r="J90" s="760"/>
      <c r="K90" s="761"/>
      <c r="L90" s="98"/>
      <c r="M90" s="221"/>
      <c r="N90" s="221"/>
      <c r="O90" s="222"/>
      <c r="P90" s="222"/>
      <c r="Q90"/>
      <c r="R90"/>
      <c r="S90"/>
      <c r="T90"/>
      <c r="U90"/>
      <c r="V90"/>
      <c r="W90"/>
      <c r="X90"/>
      <c r="Y90"/>
      <c r="Z90" s="94"/>
      <c r="AA90" s="19"/>
    </row>
    <row r="91" spans="1:27" ht="28.9" customHeight="1">
      <c r="A91" s="2"/>
      <c r="B91" s="755"/>
      <c r="C91" s="756"/>
      <c r="D91" s="264"/>
      <c r="E91" s="752" t="s">
        <v>81</v>
      </c>
      <c r="F91" s="752"/>
      <c r="G91" s="766"/>
      <c r="H91" s="266"/>
      <c r="I91" s="752" t="s">
        <v>82</v>
      </c>
      <c r="J91" s="752"/>
      <c r="K91" s="766"/>
      <c r="L91" s="98"/>
      <c r="M91" s="219">
        <v>1</v>
      </c>
      <c r="N91" s="220" t="b">
        <v>0</v>
      </c>
      <c r="O91" s="219">
        <v>2</v>
      </c>
      <c r="P91" s="220" t="b">
        <v>0</v>
      </c>
      <c r="Q91"/>
      <c r="R91"/>
      <c r="S91"/>
      <c r="T91"/>
      <c r="U91"/>
      <c r="V91"/>
      <c r="W91"/>
      <c r="X91"/>
      <c r="Y91"/>
      <c r="Z91" s="94"/>
    </row>
    <row r="92" spans="1:27" ht="28.9" customHeight="1">
      <c r="A92" s="2"/>
      <c r="B92" s="755"/>
      <c r="C92" s="756"/>
      <c r="D92" s="264"/>
      <c r="E92" s="752" t="s">
        <v>88</v>
      </c>
      <c r="F92" s="752"/>
      <c r="G92" s="766"/>
      <c r="H92" s="266"/>
      <c r="I92" s="752" t="s">
        <v>83</v>
      </c>
      <c r="J92" s="752"/>
      <c r="K92" s="766"/>
      <c r="L92" s="98"/>
      <c r="M92" s="219">
        <v>3</v>
      </c>
      <c r="N92" s="220" t="b">
        <v>0</v>
      </c>
      <c r="O92" s="219">
        <v>4</v>
      </c>
      <c r="P92" s="220" t="b">
        <v>0</v>
      </c>
      <c r="Q92"/>
      <c r="R92"/>
      <c r="S92"/>
      <c r="T92"/>
      <c r="U92"/>
      <c r="V92"/>
      <c r="W92"/>
      <c r="X92"/>
      <c r="Y92"/>
      <c r="Z92" s="94"/>
    </row>
    <row r="93" spans="1:27" ht="28.9" customHeight="1">
      <c r="A93" s="2"/>
      <c r="B93" s="755"/>
      <c r="C93" s="756"/>
      <c r="D93" s="265"/>
      <c r="E93" s="734" t="s">
        <v>84</v>
      </c>
      <c r="F93" s="734"/>
      <c r="G93" s="735"/>
      <c r="H93" s="267"/>
      <c r="I93" s="734" t="s">
        <v>85</v>
      </c>
      <c r="J93" s="734"/>
      <c r="K93" s="735"/>
      <c r="L93" s="98"/>
      <c r="M93" s="219">
        <v>5</v>
      </c>
      <c r="N93" s="220" t="b">
        <v>0</v>
      </c>
      <c r="O93" s="219">
        <v>6</v>
      </c>
      <c r="P93" s="220" t="b">
        <v>0</v>
      </c>
      <c r="Q93"/>
      <c r="R93"/>
      <c r="S93"/>
      <c r="T93"/>
      <c r="U93"/>
      <c r="V93"/>
      <c r="W93"/>
      <c r="X93"/>
      <c r="Y93"/>
      <c r="Z93" s="94"/>
    </row>
    <row r="94" spans="1:27" ht="28.9" customHeight="1">
      <c r="A94" s="2"/>
      <c r="B94" s="757"/>
      <c r="C94" s="758"/>
      <c r="D94" s="265"/>
      <c r="E94" s="752" t="s">
        <v>1020</v>
      </c>
      <c r="F94" s="752"/>
      <c r="G94" s="733"/>
      <c r="H94" s="733"/>
      <c r="I94" s="733"/>
      <c r="J94" s="733"/>
      <c r="K94" s="452"/>
      <c r="L94" s="98"/>
      <c r="M94" s="219">
        <v>7</v>
      </c>
      <c r="N94" s="220" t="b">
        <v>0</v>
      </c>
      <c r="O94" s="220" t="s">
        <v>987</v>
      </c>
      <c r="P94" s="220"/>
      <c r="Q94"/>
      <c r="R94"/>
      <c r="S94"/>
      <c r="T94"/>
      <c r="U94"/>
      <c r="V94"/>
      <c r="W94"/>
      <c r="X94"/>
      <c r="Y94"/>
      <c r="Z94" s="94"/>
    </row>
    <row r="95" spans="1:27" ht="30" customHeight="1">
      <c r="A95" s="2"/>
      <c r="B95" s="408" t="s">
        <v>1054</v>
      </c>
      <c r="C95" s="409"/>
      <c r="D95" s="264"/>
      <c r="E95" s="478" t="s">
        <v>981</v>
      </c>
      <c r="F95" s="478"/>
      <c r="G95" s="478"/>
      <c r="H95" s="264"/>
      <c r="I95" s="478" t="s">
        <v>983</v>
      </c>
      <c r="J95" s="478"/>
      <c r="K95" s="748"/>
      <c r="L95" s="92">
        <v>1</v>
      </c>
      <c r="M95" s="219">
        <v>1</v>
      </c>
      <c r="N95" s="220" t="b">
        <v>0</v>
      </c>
      <c r="O95" s="219">
        <v>2</v>
      </c>
      <c r="P95" s="220" t="b">
        <v>0</v>
      </c>
    </row>
    <row r="96" spans="1:27" ht="30" customHeight="1">
      <c r="A96" s="2"/>
      <c r="B96" s="410"/>
      <c r="C96" s="411"/>
      <c r="D96" s="264"/>
      <c r="E96" s="478" t="s">
        <v>982</v>
      </c>
      <c r="F96" s="478"/>
      <c r="G96" s="478"/>
      <c r="H96" s="264"/>
      <c r="I96" s="478" t="s">
        <v>984</v>
      </c>
      <c r="J96" s="478"/>
      <c r="K96" s="748"/>
      <c r="L96" s="92"/>
      <c r="M96" s="101"/>
      <c r="N96" s="100"/>
      <c r="O96" s="101"/>
      <c r="P96" s="100"/>
    </row>
    <row r="97" spans="1:16" ht="27" customHeight="1">
      <c r="A97" s="2"/>
      <c r="B97" s="408" t="s">
        <v>896</v>
      </c>
      <c r="C97" s="409"/>
      <c r="D97" s="762" t="s">
        <v>1014</v>
      </c>
      <c r="E97" s="763"/>
      <c r="F97" s="763"/>
      <c r="G97" s="763"/>
      <c r="H97" s="763"/>
      <c r="I97" s="763"/>
      <c r="J97" s="763"/>
      <c r="K97" s="764"/>
      <c r="L97" s="104"/>
    </row>
    <row r="98" spans="1:16" ht="199.5" customHeight="1">
      <c r="A98" s="2"/>
      <c r="B98" s="410"/>
      <c r="C98" s="411"/>
      <c r="D98" s="765"/>
      <c r="E98" s="765"/>
      <c r="F98" s="765"/>
      <c r="G98" s="765"/>
      <c r="H98" s="765"/>
      <c r="I98" s="765"/>
      <c r="J98" s="765"/>
      <c r="K98" s="765"/>
      <c r="L98" s="104"/>
      <c r="M98" s="184">
        <f>LEN(D98)</f>
        <v>0</v>
      </c>
      <c r="N98" s="5" t="s">
        <v>56</v>
      </c>
    </row>
    <row r="99" spans="1:16" ht="30" customHeight="1">
      <c r="A99" s="2"/>
      <c r="B99" s="408" t="s">
        <v>116</v>
      </c>
      <c r="C99" s="409"/>
      <c r="D99" s="405" t="s">
        <v>1055</v>
      </c>
      <c r="E99" s="731"/>
      <c r="F99" s="731"/>
      <c r="G99" s="731"/>
      <c r="H99" s="731"/>
      <c r="I99" s="731"/>
      <c r="J99" s="731"/>
      <c r="K99" s="732"/>
      <c r="L99" s="26"/>
    </row>
    <row r="100" spans="1:16" ht="90.75" customHeight="1">
      <c r="A100" s="2"/>
      <c r="B100" s="278"/>
      <c r="C100" s="287"/>
      <c r="D100" s="749" t="s">
        <v>1082</v>
      </c>
      <c r="E100" s="750"/>
      <c r="F100" s="750"/>
      <c r="G100" s="750"/>
      <c r="H100" s="750"/>
      <c r="I100" s="750"/>
      <c r="J100" s="750"/>
      <c r="K100" s="751"/>
      <c r="L100" s="26"/>
    </row>
    <row r="101" spans="1:16" ht="15" customHeight="1">
      <c r="A101" s="2"/>
      <c r="B101" s="729"/>
      <c r="C101" s="730"/>
      <c r="D101" s="742" t="s">
        <v>1056</v>
      </c>
      <c r="E101" s="743"/>
      <c r="F101" s="743"/>
      <c r="G101" s="743"/>
      <c r="H101" s="743"/>
      <c r="I101" s="743"/>
      <c r="J101" s="743"/>
      <c r="K101" s="744"/>
      <c r="L101" s="26"/>
    </row>
    <row r="102" spans="1:16" ht="206.25" customHeight="1">
      <c r="A102" s="2"/>
      <c r="B102" s="289"/>
      <c r="C102" s="290"/>
      <c r="D102" s="736"/>
      <c r="E102" s="737"/>
      <c r="F102" s="737"/>
      <c r="G102" s="737"/>
      <c r="H102" s="737"/>
      <c r="I102" s="737"/>
      <c r="J102" s="737"/>
      <c r="K102" s="738"/>
      <c r="L102" s="26"/>
    </row>
    <row r="103" spans="1:16" ht="206.25" customHeight="1">
      <c r="A103" s="2"/>
      <c r="B103" s="282"/>
      <c r="C103" s="283"/>
      <c r="D103" s="745"/>
      <c r="E103" s="746"/>
      <c r="F103" s="746"/>
      <c r="G103" s="746"/>
      <c r="H103" s="746"/>
      <c r="I103" s="746"/>
      <c r="J103" s="746"/>
      <c r="K103" s="747"/>
      <c r="L103" s="26"/>
    </row>
    <row r="104" spans="1:16" ht="15" customHeight="1">
      <c r="A104" s="2"/>
      <c r="B104" s="282"/>
      <c r="C104" s="283"/>
      <c r="D104" s="690" t="s">
        <v>1057</v>
      </c>
      <c r="E104" s="691"/>
      <c r="F104" s="691"/>
      <c r="G104" s="691"/>
      <c r="H104" s="691"/>
      <c r="I104" s="691"/>
      <c r="J104" s="691"/>
      <c r="K104" s="692"/>
      <c r="L104" s="26"/>
    </row>
    <row r="105" spans="1:16" ht="206.25" customHeight="1">
      <c r="A105" s="2"/>
      <c r="B105" s="282"/>
      <c r="C105" s="283"/>
      <c r="D105" s="736"/>
      <c r="E105" s="737"/>
      <c r="F105" s="737"/>
      <c r="G105" s="737"/>
      <c r="H105" s="737"/>
      <c r="I105" s="737"/>
      <c r="J105" s="737"/>
      <c r="K105" s="738"/>
      <c r="L105" s="26"/>
    </row>
    <row r="106" spans="1:16" ht="206.25" customHeight="1">
      <c r="A106" s="2"/>
      <c r="B106" s="282"/>
      <c r="C106" s="283"/>
      <c r="D106" s="745"/>
      <c r="E106" s="746"/>
      <c r="F106" s="746"/>
      <c r="G106" s="746"/>
      <c r="H106" s="746"/>
      <c r="I106" s="746"/>
      <c r="J106" s="746"/>
      <c r="K106" s="747"/>
      <c r="L106" s="26"/>
    </row>
    <row r="107" spans="1:16" ht="15" customHeight="1">
      <c r="A107" s="2"/>
      <c r="B107" s="282"/>
      <c r="C107" s="283"/>
      <c r="D107" s="690" t="s">
        <v>1058</v>
      </c>
      <c r="E107" s="691"/>
      <c r="F107" s="691"/>
      <c r="G107" s="691"/>
      <c r="H107" s="691"/>
      <c r="I107" s="691"/>
      <c r="J107" s="691"/>
      <c r="K107" s="692"/>
      <c r="L107" s="26"/>
    </row>
    <row r="108" spans="1:16" ht="206.25" customHeight="1">
      <c r="A108" s="2"/>
      <c r="B108" s="282"/>
      <c r="C108" s="283"/>
      <c r="D108" s="736"/>
      <c r="E108" s="737"/>
      <c r="F108" s="737"/>
      <c r="G108" s="737"/>
      <c r="H108" s="737"/>
      <c r="I108" s="737"/>
      <c r="J108" s="737"/>
      <c r="K108" s="738"/>
      <c r="L108" s="26"/>
    </row>
    <row r="109" spans="1:16" ht="209.25" customHeight="1">
      <c r="A109" s="2"/>
      <c r="B109" s="284"/>
      <c r="C109" s="285"/>
      <c r="D109" s="739"/>
      <c r="E109" s="740"/>
      <c r="F109" s="740"/>
      <c r="G109" s="740"/>
      <c r="H109" s="740"/>
      <c r="I109" s="740"/>
      <c r="J109" s="740"/>
      <c r="K109" s="741"/>
      <c r="L109" s="26"/>
    </row>
    <row r="110" spans="1:16" ht="24.75" customHeight="1">
      <c r="A110" s="2"/>
      <c r="B110" s="408" t="s">
        <v>1059</v>
      </c>
      <c r="C110" s="409"/>
      <c r="D110" s="693" t="s">
        <v>1060</v>
      </c>
      <c r="E110" s="694"/>
      <c r="F110" s="694"/>
      <c r="G110" s="694"/>
      <c r="H110" s="694"/>
      <c r="I110" s="694"/>
      <c r="J110" s="694"/>
      <c r="K110" s="695"/>
      <c r="L110" s="26"/>
    </row>
    <row r="111" spans="1:16" ht="144.94999999999999" customHeight="1">
      <c r="A111" s="2"/>
      <c r="B111" s="410"/>
      <c r="C111" s="411"/>
      <c r="D111" s="440"/>
      <c r="E111" s="441"/>
      <c r="F111" s="441"/>
      <c r="G111" s="441"/>
      <c r="H111" s="441"/>
      <c r="I111" s="441"/>
      <c r="J111" s="441"/>
      <c r="K111" s="442"/>
      <c r="L111" s="26"/>
      <c r="M111" s="184">
        <f>LEN(D111)</f>
        <v>0</v>
      </c>
      <c r="N111" s="5" t="s">
        <v>56</v>
      </c>
      <c r="P111" s="19"/>
    </row>
    <row r="112" spans="1:16" ht="18" customHeight="1">
      <c r="A112" s="2"/>
      <c r="B112" s="408" t="s">
        <v>1061</v>
      </c>
      <c r="C112" s="409"/>
      <c r="D112" s="686" t="s">
        <v>115</v>
      </c>
      <c r="E112" s="687"/>
      <c r="F112" s="687"/>
      <c r="G112" s="687"/>
      <c r="H112" s="687"/>
      <c r="I112" s="687"/>
      <c r="J112" s="687"/>
      <c r="K112" s="688"/>
      <c r="L112" s="25"/>
    </row>
    <row r="113" spans="1:26" ht="144.94999999999999" customHeight="1">
      <c r="A113" s="2"/>
      <c r="B113" s="410"/>
      <c r="C113" s="411"/>
      <c r="D113" s="440"/>
      <c r="E113" s="441"/>
      <c r="F113" s="441"/>
      <c r="G113" s="441"/>
      <c r="H113" s="441"/>
      <c r="I113" s="441"/>
      <c r="J113" s="441"/>
      <c r="K113" s="442"/>
      <c r="L113" s="25"/>
      <c r="M113" s="184">
        <f>LEN(D113)</f>
        <v>0</v>
      </c>
      <c r="N113" s="5" t="s">
        <v>56</v>
      </c>
      <c r="P113" s="19"/>
    </row>
    <row r="114" spans="1:26" ht="18" customHeight="1">
      <c r="A114" s="2"/>
      <c r="B114" s="408" t="s">
        <v>1062</v>
      </c>
      <c r="C114" s="409"/>
      <c r="D114" s="693" t="s">
        <v>1023</v>
      </c>
      <c r="E114" s="694"/>
      <c r="F114" s="694"/>
      <c r="G114" s="694"/>
      <c r="H114" s="694"/>
      <c r="I114" s="694"/>
      <c r="J114" s="694"/>
      <c r="K114" s="695"/>
      <c r="L114" s="26"/>
    </row>
    <row r="115" spans="1:26" ht="99.95" customHeight="1">
      <c r="A115" s="2"/>
      <c r="B115" s="410"/>
      <c r="C115" s="411"/>
      <c r="D115" s="440"/>
      <c r="E115" s="441"/>
      <c r="F115" s="441"/>
      <c r="G115" s="441"/>
      <c r="H115" s="441"/>
      <c r="I115" s="441"/>
      <c r="J115" s="441"/>
      <c r="K115" s="442"/>
      <c r="L115" s="26"/>
      <c r="M115" s="261">
        <f>LEN(D115)</f>
        <v>0</v>
      </c>
      <c r="N115" s="5" t="s">
        <v>56</v>
      </c>
      <c r="P115" s="19"/>
    </row>
    <row r="116" spans="1:26" ht="30" customHeight="1">
      <c r="A116" s="2"/>
      <c r="B116" s="408" t="s">
        <v>1063</v>
      </c>
      <c r="C116" s="409"/>
      <c r="D116" s="689" t="s">
        <v>907</v>
      </c>
      <c r="E116" s="401"/>
      <c r="F116" s="401"/>
      <c r="G116" s="401"/>
      <c r="H116" s="401"/>
      <c r="I116" s="401"/>
      <c r="J116" s="401"/>
      <c r="K116" s="402"/>
      <c r="L116" s="26"/>
    </row>
    <row r="117" spans="1:26" ht="99.95" customHeight="1">
      <c r="A117" s="2"/>
      <c r="B117" s="410"/>
      <c r="C117" s="411"/>
      <c r="D117" s="440"/>
      <c r="E117" s="441"/>
      <c r="F117" s="441"/>
      <c r="G117" s="441"/>
      <c r="H117" s="441"/>
      <c r="I117" s="441"/>
      <c r="J117" s="441"/>
      <c r="K117" s="442"/>
      <c r="L117" s="26"/>
      <c r="M117" s="184">
        <f>LEN(D117)</f>
        <v>0</v>
      </c>
      <c r="N117" s="5" t="s">
        <v>56</v>
      </c>
      <c r="P117" s="19"/>
    </row>
    <row r="118" spans="1:26" ht="30" customHeight="1">
      <c r="A118" s="2"/>
      <c r="B118" s="408" t="s">
        <v>1064</v>
      </c>
      <c r="C118" s="409"/>
      <c r="D118" s="475" t="s">
        <v>964</v>
      </c>
      <c r="E118" s="476"/>
      <c r="F118" s="476"/>
      <c r="G118" s="476"/>
      <c r="H118" s="476"/>
      <c r="I118" s="476"/>
      <c r="J118" s="476"/>
      <c r="K118" s="477"/>
      <c r="L118" s="99"/>
      <c r="M118" s="181"/>
      <c r="N118" s="99"/>
      <c r="O118"/>
      <c r="P118"/>
      <c r="Q118"/>
      <c r="R118"/>
      <c r="S118"/>
      <c r="T118"/>
      <c r="U118"/>
      <c r="V118"/>
      <c r="W118"/>
      <c r="X118"/>
      <c r="Y118"/>
      <c r="Z118" s="94"/>
    </row>
    <row r="119" spans="1:26" ht="28.15" customHeight="1">
      <c r="A119" s="2"/>
      <c r="B119" s="415"/>
      <c r="C119" s="416"/>
      <c r="D119" s="388" t="s">
        <v>965</v>
      </c>
      <c r="E119" s="389"/>
      <c r="F119" s="389"/>
      <c r="G119" s="389"/>
      <c r="H119" s="388" t="s">
        <v>966</v>
      </c>
      <c r="I119" s="389"/>
      <c r="J119" s="389"/>
      <c r="K119" s="390"/>
      <c r="L119" s="99"/>
      <c r="M119" s="181"/>
      <c r="N119" s="99"/>
      <c r="O119"/>
      <c r="P119"/>
      <c r="Q119"/>
      <c r="R119"/>
      <c r="S119"/>
      <c r="T119"/>
      <c r="U119"/>
      <c r="V119"/>
      <c r="W119"/>
      <c r="X119"/>
      <c r="Y119"/>
      <c r="Z119" s="94"/>
    </row>
    <row r="120" spans="1:26" ht="53.25" customHeight="1">
      <c r="A120" s="2"/>
      <c r="B120" s="415"/>
      <c r="C120" s="416"/>
      <c r="D120" s="259" t="s">
        <v>967</v>
      </c>
      <c r="E120" s="391"/>
      <c r="F120" s="392"/>
      <c r="G120" s="393"/>
      <c r="H120" s="259" t="s">
        <v>967</v>
      </c>
      <c r="I120" s="391"/>
      <c r="J120" s="392"/>
      <c r="K120" s="393"/>
      <c r="L120" s="99"/>
      <c r="M120" s="181"/>
      <c r="N120" s="99"/>
      <c r="O120"/>
      <c r="P120"/>
      <c r="Q120"/>
      <c r="R120"/>
      <c r="S120"/>
      <c r="T120"/>
      <c r="U120"/>
      <c r="V120"/>
      <c r="W120"/>
      <c r="X120"/>
      <c r="Y120"/>
      <c r="Z120" s="94"/>
    </row>
    <row r="121" spans="1:26" ht="27.75" customHeight="1">
      <c r="A121" s="2"/>
      <c r="B121" s="415"/>
      <c r="C121" s="416"/>
      <c r="D121" s="188"/>
      <c r="E121" s="397" t="s">
        <v>968</v>
      </c>
      <c r="F121" s="397"/>
      <c r="G121" s="247" t="str">
        <f>IF(AND(D121&lt;&gt;"",E122=""),"配布数を入力してください。",IF(AND(D121="",E122&lt;&gt;""),"広報方法の左に〇を入力してください。",""))</f>
        <v/>
      </c>
      <c r="H121" s="188"/>
      <c r="I121" s="397" t="s">
        <v>968</v>
      </c>
      <c r="J121" s="397"/>
      <c r="K121" s="262" t="str">
        <f>IF(AND(H121&lt;&gt;"",I122=""),"配布数を入力してください。",IF(AND(H121="",I122&lt;&gt;""),"広報方法の左に〇を入力してください。",""))</f>
        <v/>
      </c>
      <c r="L121" s="99"/>
      <c r="M121" s="219">
        <v>1</v>
      </c>
      <c r="N121" s="220" t="b">
        <v>0</v>
      </c>
      <c r="O121" s="220">
        <v>11</v>
      </c>
      <c r="P121" s="220" t="b">
        <v>0</v>
      </c>
      <c r="Q121" s="103"/>
      <c r="R121"/>
      <c r="S121"/>
      <c r="T121"/>
      <c r="U121"/>
      <c r="V121"/>
      <c r="W121"/>
      <c r="X121"/>
      <c r="Y121"/>
      <c r="Z121" s="94"/>
    </row>
    <row r="122" spans="1:26" ht="27.6" customHeight="1">
      <c r="A122" s="2"/>
      <c r="B122" s="415"/>
      <c r="C122" s="416"/>
      <c r="D122" s="255" t="s">
        <v>969</v>
      </c>
      <c r="E122" s="394"/>
      <c r="F122" s="394"/>
      <c r="G122" s="256" t="s">
        <v>970</v>
      </c>
      <c r="H122" s="255" t="s">
        <v>969</v>
      </c>
      <c r="I122" s="394"/>
      <c r="J122" s="394"/>
      <c r="K122" s="263" t="s">
        <v>970</v>
      </c>
      <c r="L122" s="99"/>
      <c r="M122" s="219"/>
      <c r="N122" s="220"/>
      <c r="O122" s="220"/>
      <c r="P122" s="220"/>
      <c r="Q122" s="103"/>
      <c r="R122"/>
      <c r="S122"/>
      <c r="T122"/>
      <c r="U122"/>
      <c r="V122"/>
      <c r="W122"/>
      <c r="X122"/>
      <c r="Y122"/>
      <c r="Z122" s="94"/>
    </row>
    <row r="123" spans="1:26" ht="28.15" customHeight="1">
      <c r="A123" s="2"/>
      <c r="B123" s="415"/>
      <c r="C123" s="416"/>
      <c r="D123" s="257"/>
      <c r="E123" s="398" t="s">
        <v>971</v>
      </c>
      <c r="F123" s="398"/>
      <c r="G123" s="300" t="str">
        <f>IF(AND(D123&lt;&gt;"",E125=""),"更新頻度を入力してください。",IF(AND(D123="",E125&lt;&gt;""),"広報方法の左に〇を入力してください。",""))</f>
        <v/>
      </c>
      <c r="H123" s="257"/>
      <c r="I123" s="398" t="s">
        <v>971</v>
      </c>
      <c r="J123" s="398"/>
      <c r="K123" s="301" t="str">
        <f>IF(AND(H123&lt;&gt;"",I125=""),"更新頻度を入力してください。",IF(AND(H123="",I125&lt;&gt;""),"広報方法の左に〇を入力してください。",""))</f>
        <v/>
      </c>
      <c r="L123" s="99"/>
      <c r="M123" s="219">
        <v>2</v>
      </c>
      <c r="N123" s="220" t="b">
        <v>0</v>
      </c>
      <c r="O123" s="220">
        <v>12</v>
      </c>
      <c r="P123" s="220" t="b">
        <v>0</v>
      </c>
      <c r="Q123" s="103"/>
      <c r="R123"/>
      <c r="S123"/>
      <c r="T123"/>
      <c r="U123"/>
      <c r="V123"/>
      <c r="W123"/>
      <c r="X123"/>
      <c r="Y123"/>
      <c r="Z123" s="94"/>
    </row>
    <row r="124" spans="1:26" ht="27.6" customHeight="1">
      <c r="A124" s="2"/>
      <c r="B124" s="415"/>
      <c r="C124" s="416"/>
      <c r="D124" s="241" t="s">
        <v>972</v>
      </c>
      <c r="E124" s="395"/>
      <c r="F124" s="395"/>
      <c r="G124" s="395"/>
      <c r="H124" s="241" t="s">
        <v>972</v>
      </c>
      <c r="I124" s="395"/>
      <c r="J124" s="395"/>
      <c r="K124" s="396"/>
      <c r="L124" s="99"/>
      <c r="M124" s="219"/>
      <c r="N124" s="220"/>
      <c r="O124" s="220"/>
      <c r="P124" s="220"/>
      <c r="Q124" s="103"/>
      <c r="R124"/>
      <c r="S124"/>
      <c r="T124"/>
      <c r="U124"/>
      <c r="V124"/>
      <c r="W124"/>
      <c r="X124"/>
      <c r="Y124"/>
      <c r="Z124" s="94"/>
    </row>
    <row r="125" spans="1:26" ht="27.6" customHeight="1">
      <c r="A125" s="2"/>
      <c r="B125" s="415"/>
      <c r="C125" s="416"/>
      <c r="D125" s="255" t="s">
        <v>973</v>
      </c>
      <c r="E125" s="394"/>
      <c r="F125" s="394"/>
      <c r="G125" s="256" t="s">
        <v>974</v>
      </c>
      <c r="H125" s="255" t="s">
        <v>973</v>
      </c>
      <c r="I125" s="394"/>
      <c r="J125" s="394"/>
      <c r="K125" s="263" t="s">
        <v>974</v>
      </c>
      <c r="L125" s="99"/>
      <c r="M125" s="219"/>
      <c r="N125" s="220"/>
      <c r="O125" s="220"/>
      <c r="P125" s="220"/>
      <c r="Q125" s="103"/>
      <c r="R125"/>
      <c r="S125"/>
      <c r="T125"/>
      <c r="U125"/>
      <c r="V125"/>
      <c r="W125"/>
      <c r="X125"/>
      <c r="Y125"/>
      <c r="Z125" s="94"/>
    </row>
    <row r="126" spans="1:26" ht="28.15" customHeight="1">
      <c r="A126" s="2"/>
      <c r="B126" s="415"/>
      <c r="C126" s="416"/>
      <c r="D126" s="257"/>
      <c r="E126" s="398" t="s">
        <v>975</v>
      </c>
      <c r="F126" s="398"/>
      <c r="G126" s="300" t="str">
        <f>IF(AND(D126&lt;&gt;"",E127=""),"配信頻度を入力してください。",IF(AND(D126="",E127&lt;&gt;""),"広報方法の左に〇を入力してください。",""))</f>
        <v/>
      </c>
      <c r="H126" s="257"/>
      <c r="I126" s="398" t="s">
        <v>975</v>
      </c>
      <c r="J126" s="398"/>
      <c r="K126" s="301" t="str">
        <f>IF(AND(H126&lt;&gt;"",I127=""),"配信頻度を入力してください。",IF(AND(H126="",I127&lt;&gt;""),"広報方法の左に〇を入力してください。",""))</f>
        <v/>
      </c>
      <c r="L126" s="99"/>
      <c r="M126" s="219">
        <v>3</v>
      </c>
      <c r="N126" s="220" t="b">
        <v>0</v>
      </c>
      <c r="O126" s="220">
        <v>13</v>
      </c>
      <c r="P126" s="220" t="b">
        <v>1</v>
      </c>
      <c r="Q126" s="103"/>
      <c r="R126"/>
      <c r="S126"/>
      <c r="T126"/>
      <c r="U126"/>
      <c r="V126"/>
      <c r="W126"/>
      <c r="X126"/>
      <c r="Y126"/>
      <c r="Z126" s="94"/>
    </row>
    <row r="127" spans="1:26" ht="27.6" customHeight="1">
      <c r="A127" s="2"/>
      <c r="B127" s="415"/>
      <c r="C127" s="416"/>
      <c r="D127" s="255" t="s">
        <v>976</v>
      </c>
      <c r="E127" s="394"/>
      <c r="F127" s="394"/>
      <c r="G127" s="256" t="s">
        <v>974</v>
      </c>
      <c r="H127" s="255" t="s">
        <v>976</v>
      </c>
      <c r="I127" s="394"/>
      <c r="J127" s="394"/>
      <c r="K127" s="263" t="s">
        <v>974</v>
      </c>
      <c r="L127" s="99"/>
      <c r="M127" s="219"/>
      <c r="N127" s="220"/>
      <c r="O127" s="220"/>
      <c r="P127" s="220"/>
      <c r="Q127" s="103"/>
      <c r="R127"/>
      <c r="S127"/>
      <c r="T127"/>
      <c r="U127"/>
      <c r="V127"/>
      <c r="W127"/>
      <c r="X127"/>
      <c r="Y127"/>
      <c r="Z127" s="94"/>
    </row>
    <row r="128" spans="1:26" ht="28.15" customHeight="1">
      <c r="A128" s="2"/>
      <c r="B128" s="415"/>
      <c r="C128" s="416"/>
      <c r="D128" s="257"/>
      <c r="E128" s="398" t="s">
        <v>1074</v>
      </c>
      <c r="F128" s="398"/>
      <c r="G128" s="300" t="str">
        <f>IF(AND(D128&lt;&gt;"",E130=""),"更新頻度を入力してください。",IF(AND(D128="",E130&lt;&gt;""),"広報方法の左に〇を入力してください。",""))</f>
        <v/>
      </c>
      <c r="H128" s="257"/>
      <c r="I128" s="398" t="s">
        <v>1074</v>
      </c>
      <c r="J128" s="398"/>
      <c r="K128" s="301" t="str">
        <f>IF(AND(H128&lt;&gt;"",I130=""),"更新頻度を入力してください。",IF(AND(H128="",I130&lt;&gt;""),"広報方法の左に〇を入力してください。",""))</f>
        <v/>
      </c>
      <c r="L128" s="99"/>
      <c r="M128" s="219">
        <v>4</v>
      </c>
      <c r="N128" s="220" t="b">
        <v>0</v>
      </c>
      <c r="O128" s="220">
        <v>14</v>
      </c>
      <c r="P128" s="220" t="b">
        <v>0</v>
      </c>
      <c r="Q128" s="103"/>
      <c r="R128"/>
      <c r="S128"/>
      <c r="T128"/>
      <c r="U128"/>
      <c r="V128"/>
      <c r="W128"/>
      <c r="X128"/>
      <c r="Y128"/>
      <c r="Z128" s="94"/>
    </row>
    <row r="129" spans="1:30" ht="27.6" customHeight="1">
      <c r="A129" s="2"/>
      <c r="B129" s="415"/>
      <c r="C129" s="416"/>
      <c r="D129" s="242" t="s">
        <v>1075</v>
      </c>
      <c r="E129" s="395"/>
      <c r="F129" s="395"/>
      <c r="G129" s="395"/>
      <c r="H129" s="242" t="s">
        <v>1075</v>
      </c>
      <c r="I129" s="395"/>
      <c r="J129" s="395"/>
      <c r="K129" s="396"/>
      <c r="L129" s="99"/>
      <c r="M129" s="219"/>
      <c r="N129" s="220"/>
      <c r="O129" s="220"/>
      <c r="P129" s="220"/>
      <c r="Q129" s="103"/>
      <c r="R129"/>
      <c r="S129"/>
      <c r="T129"/>
      <c r="U129"/>
      <c r="V129"/>
      <c r="W129"/>
      <c r="X129"/>
      <c r="Y129"/>
      <c r="Z129" s="94"/>
    </row>
    <row r="130" spans="1:30" ht="27.6" customHeight="1">
      <c r="A130" s="2"/>
      <c r="B130" s="415"/>
      <c r="C130" s="416"/>
      <c r="D130" s="255" t="s">
        <v>973</v>
      </c>
      <c r="E130" s="394"/>
      <c r="F130" s="394"/>
      <c r="G130" s="256" t="s">
        <v>974</v>
      </c>
      <c r="H130" s="255" t="s">
        <v>973</v>
      </c>
      <c r="I130" s="394"/>
      <c r="J130" s="394"/>
      <c r="K130" s="263" t="s">
        <v>974</v>
      </c>
      <c r="L130" s="99"/>
      <c r="M130" s="219"/>
      <c r="N130" s="220"/>
      <c r="O130" s="220"/>
      <c r="P130" s="220"/>
      <c r="Q130" s="103"/>
      <c r="R130"/>
      <c r="S130"/>
      <c r="T130"/>
      <c r="U130"/>
      <c r="V130"/>
      <c r="W130"/>
      <c r="X130"/>
      <c r="Y130"/>
      <c r="Z130" s="94"/>
    </row>
    <row r="131" spans="1:30" ht="28.15" customHeight="1">
      <c r="A131" s="2"/>
      <c r="B131" s="415"/>
      <c r="C131" s="416"/>
      <c r="D131" s="257"/>
      <c r="E131" s="398" t="s">
        <v>977</v>
      </c>
      <c r="F131" s="398"/>
      <c r="G131" s="300" t="str">
        <f>IF(AND(D131&lt;&gt;"",E132=""),"更新頻度を入力してください。",IF(AND(D131="",E132&lt;&gt;""),"広報方法の左に〇を入力してください。",""))</f>
        <v/>
      </c>
      <c r="H131" s="257"/>
      <c r="I131" s="398" t="s">
        <v>977</v>
      </c>
      <c r="J131" s="398"/>
      <c r="K131" s="301" t="str">
        <f>IF(AND(H131&lt;&gt;"",I132=""),"更新頻度を入力してください。",IF(AND(H131="",I132&lt;&gt;""),"広報方法の左に〇を入力してください。",""))</f>
        <v/>
      </c>
      <c r="L131" s="99"/>
      <c r="M131" s="219">
        <v>5</v>
      </c>
      <c r="N131" s="220" t="b">
        <v>0</v>
      </c>
      <c r="O131" s="220">
        <v>15</v>
      </c>
      <c r="P131" s="220" t="b">
        <v>0</v>
      </c>
      <c r="Q131" s="103"/>
      <c r="R131"/>
      <c r="S131"/>
      <c r="T131"/>
      <c r="U131"/>
      <c r="V131"/>
      <c r="W131"/>
      <c r="X131"/>
      <c r="Y131"/>
      <c r="Z131" s="94"/>
    </row>
    <row r="132" spans="1:30" ht="27.6" customHeight="1">
      <c r="A132" s="2"/>
      <c r="B132" s="415"/>
      <c r="C132" s="416"/>
      <c r="D132" s="255" t="s">
        <v>978</v>
      </c>
      <c r="E132" s="394"/>
      <c r="F132" s="394"/>
      <c r="G132" s="256" t="s">
        <v>974</v>
      </c>
      <c r="H132" s="255" t="s">
        <v>978</v>
      </c>
      <c r="I132" s="394"/>
      <c r="J132" s="394"/>
      <c r="K132" s="263" t="s">
        <v>974</v>
      </c>
      <c r="L132" s="99"/>
      <c r="M132" s="219"/>
      <c r="N132" s="220"/>
      <c r="O132" s="220"/>
      <c r="P132" s="220"/>
      <c r="Q132" s="103"/>
      <c r="R132"/>
      <c r="S132"/>
      <c r="T132"/>
      <c r="U132"/>
      <c r="V132"/>
      <c r="W132"/>
      <c r="X132"/>
      <c r="Y132"/>
      <c r="Z132" s="94"/>
    </row>
    <row r="133" spans="1:30" ht="48" customHeight="1">
      <c r="A133" s="2"/>
      <c r="B133" s="410"/>
      <c r="C133" s="417"/>
      <c r="D133" s="253"/>
      <c r="E133" s="254" t="s">
        <v>979</v>
      </c>
      <c r="F133" s="418"/>
      <c r="G133" s="419"/>
      <c r="H133" s="253"/>
      <c r="I133" s="254" t="s">
        <v>979</v>
      </c>
      <c r="J133" s="418"/>
      <c r="K133" s="419"/>
      <c r="L133" s="99"/>
      <c r="M133" s="219">
        <v>6</v>
      </c>
      <c r="N133" s="220" t="b">
        <v>0</v>
      </c>
      <c r="O133" s="220">
        <v>16</v>
      </c>
      <c r="P133" s="220" t="b">
        <v>0</v>
      </c>
      <c r="Q133" s="103"/>
      <c r="R133"/>
      <c r="S133"/>
      <c r="T133"/>
      <c r="U133"/>
      <c r="V133"/>
      <c r="W133"/>
      <c r="X133"/>
      <c r="Y133"/>
      <c r="Z133" s="94"/>
    </row>
    <row r="134" spans="1:30" ht="18.600000000000001" customHeight="1">
      <c r="A134" s="2"/>
      <c r="B134" s="408" t="s">
        <v>1065</v>
      </c>
      <c r="C134" s="420"/>
      <c r="D134" s="401" t="s">
        <v>898</v>
      </c>
      <c r="E134" s="401"/>
      <c r="F134" s="401"/>
      <c r="G134" s="401"/>
      <c r="H134" s="401"/>
      <c r="I134" s="401"/>
      <c r="J134" s="401"/>
      <c r="K134" s="402"/>
      <c r="L134" s="99"/>
      <c r="M134" s="181"/>
      <c r="N134" s="99"/>
      <c r="O134" s="380"/>
      <c r="P134" s="380"/>
      <c r="Q134" s="380"/>
      <c r="R134" s="380"/>
      <c r="S134" s="380"/>
      <c r="T134" s="380"/>
      <c r="U134" s="380"/>
      <c r="V134" s="380"/>
      <c r="W134" s="380"/>
      <c r="X134" s="380"/>
      <c r="Y134" s="380"/>
      <c r="Z134" s="94"/>
      <c r="AA134" s="19"/>
    </row>
    <row r="135" spans="1:30" ht="28.15" customHeight="1">
      <c r="A135" s="2"/>
      <c r="B135" s="421"/>
      <c r="C135" s="422"/>
      <c r="D135" s="302" t="s">
        <v>925</v>
      </c>
      <c r="E135" s="260" t="s">
        <v>899</v>
      </c>
      <c r="F135" s="403" t="s">
        <v>908</v>
      </c>
      <c r="G135" s="403"/>
      <c r="H135" s="403"/>
      <c r="I135" s="403"/>
      <c r="J135" s="403"/>
      <c r="K135" s="404"/>
      <c r="L135" s="99"/>
      <c r="M135" s="181"/>
      <c r="N135" s="99"/>
      <c r="O135" s="380"/>
      <c r="P135" s="380"/>
      <c r="Q135" s="380"/>
      <c r="R135" s="380"/>
      <c r="S135" s="380"/>
      <c r="T135" s="380"/>
      <c r="U135" s="380"/>
      <c r="V135" s="380"/>
      <c r="W135" s="380"/>
      <c r="X135" s="380"/>
      <c r="Y135" s="380"/>
      <c r="Z135" s="94"/>
      <c r="AA135" s="5">
        <v>1</v>
      </c>
      <c r="AB135" s="5" t="b">
        <v>1</v>
      </c>
      <c r="AC135" s="5">
        <v>2</v>
      </c>
      <c r="AD135" s="5" t="b">
        <v>0</v>
      </c>
    </row>
    <row r="136" spans="1:30" ht="72" customHeight="1">
      <c r="A136" s="2"/>
      <c r="B136" s="421"/>
      <c r="C136" s="422"/>
      <c r="D136" s="231"/>
      <c r="E136" s="230" t="s">
        <v>900</v>
      </c>
      <c r="F136" s="412"/>
      <c r="G136" s="413"/>
      <c r="H136" s="413"/>
      <c r="I136" s="413"/>
      <c r="J136" s="413"/>
      <c r="K136" s="414"/>
      <c r="L136" s="99"/>
      <c r="M136" s="184">
        <f>LEN(F136)</f>
        <v>0</v>
      </c>
      <c r="N136" s="5" t="s">
        <v>56</v>
      </c>
      <c r="O136" s="380"/>
      <c r="P136" s="380"/>
      <c r="Q136" s="380"/>
      <c r="R136" s="380"/>
      <c r="S136" s="380"/>
      <c r="T136" s="380"/>
      <c r="U136" s="380"/>
      <c r="V136" s="380"/>
      <c r="W136" s="380"/>
      <c r="X136" s="380"/>
      <c r="Y136" s="380"/>
      <c r="Z136" s="94"/>
      <c r="AA136" s="5">
        <v>3</v>
      </c>
      <c r="AB136" s="5" t="b">
        <v>0</v>
      </c>
      <c r="AC136" s="5">
        <v>4</v>
      </c>
      <c r="AD136" s="5" t="b">
        <v>0</v>
      </c>
    </row>
    <row r="137" spans="1:30" ht="72" customHeight="1">
      <c r="A137" s="2"/>
      <c r="B137" s="421"/>
      <c r="C137" s="422"/>
      <c r="D137" s="231"/>
      <c r="E137" s="230" t="s">
        <v>901</v>
      </c>
      <c r="F137" s="412"/>
      <c r="G137" s="413"/>
      <c r="H137" s="413"/>
      <c r="I137" s="413"/>
      <c r="J137" s="413"/>
      <c r="K137" s="414"/>
      <c r="L137" s="99"/>
      <c r="M137" s="184">
        <f t="shared" ref="M137:M142" si="0">LEN(F137)</f>
        <v>0</v>
      </c>
      <c r="N137" s="5" t="s">
        <v>56</v>
      </c>
      <c r="O137" s="380"/>
      <c r="P137" s="380"/>
      <c r="Q137" s="380"/>
      <c r="R137" s="380"/>
      <c r="S137" s="380"/>
      <c r="T137" s="380"/>
      <c r="U137" s="380"/>
      <c r="V137" s="380"/>
      <c r="W137" s="380"/>
      <c r="X137" s="380"/>
      <c r="Y137" s="380"/>
      <c r="Z137" s="94"/>
      <c r="AA137" s="5">
        <v>5</v>
      </c>
      <c r="AB137" s="5" t="b">
        <v>0</v>
      </c>
      <c r="AC137" s="5">
        <v>6</v>
      </c>
      <c r="AD137" s="5" t="b">
        <v>0</v>
      </c>
    </row>
    <row r="138" spans="1:30" ht="72" customHeight="1">
      <c r="A138" s="2"/>
      <c r="B138" s="421"/>
      <c r="C138" s="422"/>
      <c r="D138" s="231"/>
      <c r="E138" s="243" t="s">
        <v>902</v>
      </c>
      <c r="F138" s="399"/>
      <c r="G138" s="399"/>
      <c r="H138" s="399"/>
      <c r="I138" s="399"/>
      <c r="J138" s="399"/>
      <c r="K138" s="400"/>
      <c r="L138" s="99"/>
      <c r="M138" s="184">
        <f t="shared" si="0"/>
        <v>0</v>
      </c>
      <c r="N138" s="5" t="s">
        <v>56</v>
      </c>
      <c r="O138" s="380"/>
      <c r="P138" s="380"/>
      <c r="Q138" s="380"/>
      <c r="R138" s="380"/>
      <c r="S138" s="380"/>
      <c r="T138" s="380"/>
      <c r="U138" s="380"/>
      <c r="V138" s="380"/>
      <c r="W138" s="380"/>
      <c r="X138" s="380"/>
      <c r="Y138" s="380"/>
      <c r="Z138" s="94"/>
    </row>
    <row r="139" spans="1:30" ht="72" customHeight="1">
      <c r="A139" s="2"/>
      <c r="B139" s="421"/>
      <c r="C139" s="422"/>
      <c r="D139" s="231"/>
      <c r="E139" s="243" t="s">
        <v>903</v>
      </c>
      <c r="F139" s="399"/>
      <c r="G139" s="399"/>
      <c r="H139" s="399"/>
      <c r="I139" s="399"/>
      <c r="J139" s="399"/>
      <c r="K139" s="400"/>
      <c r="L139" s="99"/>
      <c r="M139" s="184">
        <f t="shared" si="0"/>
        <v>0</v>
      </c>
      <c r="N139" s="5" t="s">
        <v>56</v>
      </c>
      <c r="O139" s="380"/>
      <c r="P139" s="380"/>
      <c r="Q139" s="380"/>
      <c r="R139" s="380"/>
      <c r="S139" s="380"/>
      <c r="T139" s="380"/>
      <c r="U139" s="380"/>
      <c r="V139" s="380"/>
      <c r="W139" s="380"/>
      <c r="X139" s="380"/>
      <c r="Y139" s="380"/>
      <c r="Z139" s="94"/>
    </row>
    <row r="140" spans="1:30" ht="72" customHeight="1">
      <c r="A140" s="2"/>
      <c r="B140" s="421"/>
      <c r="C140" s="422"/>
      <c r="D140" s="231"/>
      <c r="E140" s="230" t="s">
        <v>904</v>
      </c>
      <c r="F140" s="399"/>
      <c r="G140" s="399"/>
      <c r="H140" s="399"/>
      <c r="I140" s="399"/>
      <c r="J140" s="399"/>
      <c r="K140" s="400"/>
      <c r="L140" s="99"/>
      <c r="M140" s="184">
        <f t="shared" si="0"/>
        <v>0</v>
      </c>
      <c r="N140" s="5" t="s">
        <v>56</v>
      </c>
      <c r="O140" s="380"/>
      <c r="P140" s="380"/>
      <c r="Q140" s="380"/>
      <c r="R140" s="380"/>
      <c r="S140" s="380"/>
      <c r="T140" s="380"/>
      <c r="U140" s="380"/>
      <c r="V140" s="380"/>
      <c r="W140" s="380"/>
      <c r="X140" s="380"/>
      <c r="Y140" s="380"/>
      <c r="Z140" s="94"/>
    </row>
    <row r="141" spans="1:30" ht="72" customHeight="1">
      <c r="A141" s="2"/>
      <c r="B141" s="421"/>
      <c r="C141" s="422"/>
      <c r="D141" s="231"/>
      <c r="E141" s="243" t="s">
        <v>905</v>
      </c>
      <c r="F141" s="399"/>
      <c r="G141" s="399"/>
      <c r="H141" s="399"/>
      <c r="I141" s="399"/>
      <c r="J141" s="399"/>
      <c r="K141" s="400"/>
      <c r="L141" s="99"/>
      <c r="M141" s="184">
        <f t="shared" si="0"/>
        <v>0</v>
      </c>
      <c r="N141" s="5" t="s">
        <v>56</v>
      </c>
      <c r="O141" s="380"/>
      <c r="P141" s="380"/>
      <c r="Q141" s="380"/>
      <c r="R141" s="380"/>
      <c r="S141" s="380"/>
      <c r="T141" s="380"/>
      <c r="U141" s="380"/>
      <c r="V141" s="380"/>
      <c r="W141" s="380"/>
      <c r="X141" s="380"/>
      <c r="Y141" s="380"/>
      <c r="Z141" s="94"/>
    </row>
    <row r="142" spans="1:30" ht="72" customHeight="1">
      <c r="A142" s="2"/>
      <c r="B142" s="421"/>
      <c r="C142" s="422"/>
      <c r="D142" s="231"/>
      <c r="E142" s="230" t="s">
        <v>906</v>
      </c>
      <c r="F142" s="399"/>
      <c r="G142" s="399"/>
      <c r="H142" s="399"/>
      <c r="I142" s="399"/>
      <c r="J142" s="399"/>
      <c r="K142" s="400"/>
      <c r="L142" s="99"/>
      <c r="M142" s="184">
        <f t="shared" si="0"/>
        <v>0</v>
      </c>
      <c r="N142" s="5" t="s">
        <v>56</v>
      </c>
      <c r="O142" s="380"/>
      <c r="P142" s="380"/>
      <c r="Q142" s="380"/>
      <c r="R142" s="380"/>
      <c r="S142" s="380"/>
      <c r="T142" s="380"/>
      <c r="U142" s="380"/>
      <c r="V142" s="380"/>
      <c r="W142" s="380"/>
      <c r="X142" s="380"/>
      <c r="Y142" s="380"/>
      <c r="Z142" s="94"/>
      <c r="AA142" s="5">
        <v>7</v>
      </c>
      <c r="AB142" s="5" t="b">
        <v>0</v>
      </c>
    </row>
    <row r="143" spans="1:30" ht="29.45" customHeight="1">
      <c r="A143" s="2"/>
      <c r="B143" s="408" t="s">
        <v>1066</v>
      </c>
      <c r="C143" s="409"/>
      <c r="D143" s="405" t="s">
        <v>118</v>
      </c>
      <c r="E143" s="406"/>
      <c r="F143" s="406"/>
      <c r="G143" s="406"/>
      <c r="H143" s="406"/>
      <c r="I143" s="406"/>
      <c r="J143" s="406"/>
      <c r="K143" s="407"/>
      <c r="L143" s="26"/>
    </row>
    <row r="144" spans="1:30" ht="120" customHeight="1">
      <c r="A144" s="2"/>
      <c r="B144" s="410"/>
      <c r="C144" s="411"/>
      <c r="D144" s="440"/>
      <c r="E144" s="441"/>
      <c r="F144" s="441"/>
      <c r="G144" s="441"/>
      <c r="H144" s="441"/>
      <c r="I144" s="441"/>
      <c r="J144" s="441"/>
      <c r="K144" s="442"/>
      <c r="L144" s="26"/>
      <c r="M144" s="182">
        <f>LEN(D144)</f>
        <v>0</v>
      </c>
      <c r="N144" s="176" t="s">
        <v>56</v>
      </c>
      <c r="P144" s="19"/>
    </row>
    <row r="145" spans="1:16" s="113" customFormat="1" ht="16.350000000000001" customHeight="1">
      <c r="B145" s="226"/>
      <c r="C145" s="226"/>
      <c r="D145" s="227"/>
      <c r="E145" s="227"/>
      <c r="F145" s="227"/>
      <c r="G145" s="227"/>
      <c r="H145" s="227"/>
      <c r="I145" s="227"/>
      <c r="J145" s="227"/>
      <c r="K145" s="227"/>
      <c r="L145" s="105"/>
      <c r="M145" s="183"/>
      <c r="P145" s="114"/>
    </row>
    <row r="146" spans="1:16" ht="29.85" customHeight="1" thickBot="1">
      <c r="A146" s="2"/>
      <c r="B146" s="28" t="s">
        <v>21</v>
      </c>
      <c r="C146" s="29"/>
      <c r="D146" s="30"/>
      <c r="E146" s="31"/>
      <c r="F146" s="31"/>
      <c r="G146" s="31"/>
      <c r="H146" s="31"/>
      <c r="I146" s="32"/>
      <c r="J146" s="32"/>
      <c r="K146" s="32"/>
      <c r="L146" s="33"/>
    </row>
    <row r="147" spans="1:16" ht="21" customHeight="1" thickBot="1">
      <c r="A147" s="2"/>
      <c r="B147" s="251" t="s">
        <v>46</v>
      </c>
      <c r="C147" s="251"/>
      <c r="D147" s="251"/>
      <c r="E147" s="251"/>
      <c r="F147" s="251"/>
      <c r="G147" s="251"/>
      <c r="H147" s="251"/>
      <c r="I147" s="34"/>
      <c r="J147" s="34"/>
      <c r="K147" s="34"/>
      <c r="L147" s="35"/>
      <c r="O147" s="381" t="s">
        <v>692</v>
      </c>
      <c r="P147" s="382"/>
    </row>
    <row r="148" spans="1:16" ht="21" customHeight="1" thickBot="1">
      <c r="A148" s="2"/>
      <c r="B148" s="252" t="s">
        <v>1083</v>
      </c>
      <c r="C148" s="204"/>
      <c r="D148" s="204"/>
      <c r="E148" s="204"/>
      <c r="F148" s="204"/>
      <c r="G148" s="204"/>
      <c r="H148" s="204"/>
      <c r="I148" s="34"/>
      <c r="J148" s="34"/>
      <c r="K148" s="34"/>
      <c r="L148" s="35"/>
      <c r="O148" s="249"/>
      <c r="P148" s="250"/>
    </row>
    <row r="149" spans="1:16" ht="27" customHeight="1" thickBot="1">
      <c r="A149" s="2"/>
      <c r="B149" s="436" t="s">
        <v>1076</v>
      </c>
      <c r="C149" s="437"/>
      <c r="D149" s="437"/>
      <c r="E149" s="438"/>
      <c r="F149" s="385" t="s">
        <v>22</v>
      </c>
      <c r="G149" s="386"/>
      <c r="H149" s="385" t="s">
        <v>57</v>
      </c>
      <c r="I149" s="434"/>
      <c r="J149" s="434"/>
      <c r="K149" s="435"/>
      <c r="L149" s="36"/>
      <c r="O149" s="156" t="s">
        <v>693</v>
      </c>
      <c r="P149" s="157" t="s">
        <v>888</v>
      </c>
    </row>
    <row r="150" spans="1:16" ht="35.85" customHeight="1">
      <c r="A150" s="37" t="str">
        <f>IF(O150="","","✓")</f>
        <v/>
      </c>
      <c r="B150" s="38" t="s">
        <v>30</v>
      </c>
      <c r="C150" s="39"/>
      <c r="D150" s="39"/>
      <c r="E150" s="40"/>
      <c r="F150" s="525">
        <f>IF(O150="",触れないでください。!D53,O150)</f>
        <v>0</v>
      </c>
      <c r="G150" s="553"/>
      <c r="H150" s="511" t="str">
        <f>IF($P150="",触れないでください。!C$3&amp;CHAR(10)&amp;触れないでください。!C$4&amp;CHAR(10)&amp;触れないでください。!C$5&amp;CHAR(10)&amp;触れないでください。!C$6&amp;CHAR(10)&amp;触れないでください。!C$7&amp;CHAR(10)&amp;触れないでください。!C$8&amp;CHAR(10)&amp;触れないでください。!C$9&amp;CHAR(10)&amp;触れないでください。!C$10&amp;CHAR(10)&amp;触れないでください。!C$11&amp;CHAR(10)&amp;触れないでください。!C$12&amp;CHAR(10)&amp;触れないでください。!C$13&amp;CHAR(10)&amp;触れないでください。!C$14&amp;CHAR(10)&amp;触れないでください。!C$15&amp;CHAR(10)&amp;触れないでください。!C$16&amp;CHAR(10)&amp;触れないでください。!C$17&amp;CHAR(10)&amp;触れないでください。!C$18&amp;CHAR(10)&amp;触れないでください。!C$19&amp;CHAR(10)&amp;触れないでください。!C$20&amp;CHAR(10)&amp;触れないでください。!C$21&amp;CHAR(10)&amp;触れないでください。!C$22&amp;CHAR(10)&amp;触れないでください。!C$23&amp;CHAR(10)&amp;触れないでください。!C$24&amp;CHAR(10)&amp;触れないでください。!C$25&amp;CHAR(10)&amp;触れないでください。!C$26&amp;CHAR(10)&amp;触れないでください。!C$27&amp;CHAR(10)&amp;触れないでください。!C$28&amp;CHAR(10)&amp;触れないでください。!C$29&amp;CHAR(10)&amp;触れないでください。!C$30&amp;CHAR(10)&amp;触れないでください。!C$31&amp;CHAR(10)&amp;触れないでください。!C$32&amp;CHAR(10)&amp;触れないでください。!C$33&amp;CHAR(10)&amp;触れないでください。!C$34&amp;CHAR(10)&amp;触れないでください。!C$35&amp;CHAR(10)&amp;触れないでください。!C$36&amp;CHAR(10)&amp;触れないでください。!C$37&amp;CHAR(10)&amp;触れないでください。!C$38&amp;CHAR(10)&amp;触れないでください。!C$39&amp;CHAR(10)&amp;触れないでください。!C$40&amp;CHAR(10)&amp;触れないでください。!C$41&amp;CHAR(10)&amp;触れないでください。!C$42&amp;CHAR(10)&amp;触れないでください。!C$43&amp;CHAR(10)&amp;触れないでください。!C$44&amp;CHAR(10)&amp;触れないでください。!C$45&amp;CHAR(10)&amp;触れないでください。!C$46&amp;CHAR(10)&amp;触れないでください。!C$47&amp;CHAR(10)&amp;触れないでください。!C$48&amp;CHAR(10)&amp;触れないでください。!C$49&amp;CHAR(10)&amp;触れないでください。!C$50&amp;CHAR(10)&amp;触れないでください。!C$51&amp;CHAR(10)&amp;触れないでください。!C$52,$P150)</f>
        <v xml:space="preserve">
</v>
      </c>
      <c r="I150" s="551"/>
      <c r="J150" s="551"/>
      <c r="K150" s="552"/>
      <c r="L150" s="41"/>
      <c r="O150" s="159"/>
      <c r="P150" s="160"/>
    </row>
    <row r="151" spans="1:16" ht="35.85" customHeight="1">
      <c r="A151" s="37" t="str">
        <f>IF(O151="","","✓")</f>
        <v/>
      </c>
      <c r="B151" s="42" t="s">
        <v>31</v>
      </c>
      <c r="C151" s="43"/>
      <c r="D151" s="43"/>
      <c r="E151" s="44"/>
      <c r="F151" s="387">
        <f>IF(O151="",触れないでください。!H53,O151)</f>
        <v>0</v>
      </c>
      <c r="G151" s="387"/>
      <c r="H151" s="431" t="str">
        <f>IF($P151="",触れないでください。!G$3&amp;CHAR(10)&amp;触れないでください。!G$4&amp;CHAR(10)&amp;触れないでください。!G$5&amp;CHAR(10)&amp;触れないでください。!G$6&amp;CHAR(10)&amp;触れないでください。!G$7&amp;CHAR(10)&amp;触れないでください。!G$8&amp;CHAR(10)&amp;触れないでください。!G$9&amp;CHAR(10)&amp;触れないでください。!G$10&amp;CHAR(10)&amp;触れないでください。!G$11&amp;CHAR(10)&amp;触れないでください。!G$12&amp;CHAR(10)&amp;触れないでください。!G$13&amp;CHAR(10)&amp;触れないでください。!G$14&amp;CHAR(10)&amp;触れないでください。!G$15&amp;CHAR(10)&amp;触れないでください。!G$16&amp;CHAR(10)&amp;触れないでください。!G$17&amp;CHAR(10)&amp;触れないでください。!G$18&amp;CHAR(10)&amp;触れないでください。!G$19&amp;CHAR(10)&amp;触れないでください。!G$20&amp;CHAR(10)&amp;触れないでください。!G$21&amp;CHAR(10)&amp;触れないでください。!G$22&amp;CHAR(10)&amp;触れないでください。!G$23&amp;CHAR(10)&amp;触れないでください。!G$24&amp;CHAR(10)&amp;触れないでください。!G$25&amp;CHAR(10)&amp;触れないでください。!G$26&amp;CHAR(10)&amp;触れないでください。!G$27&amp;CHAR(10)&amp;触れないでください。!G$28&amp;CHAR(10)&amp;触れないでください。!G$29&amp;CHAR(10)&amp;触れないでください。!G$30&amp;CHAR(10)&amp;触れないでください。!G$31&amp;CHAR(10)&amp;触れないでください。!G$32&amp;CHAR(10)&amp;触れないでください。!G$33&amp;CHAR(10)&amp;触れないでください。!G$34&amp;CHAR(10)&amp;触れないでください。!G$35&amp;CHAR(10)&amp;触れないでください。!G$36&amp;CHAR(10)&amp;触れないでください。!G$37&amp;CHAR(10)&amp;触れないでください。!G$38&amp;CHAR(10)&amp;触れないでください。!G$39&amp;CHAR(10)&amp;触れないでください。!G$40&amp;CHAR(10)&amp;触れないでください。!G$41&amp;CHAR(10)&amp;触れないでください。!G$42&amp;CHAR(10)&amp;触れないでください。!G$43&amp;CHAR(10)&amp;触れないでください。!G$44&amp;CHAR(10)&amp;触れないでください。!G$45&amp;CHAR(10)&amp;触れないでください。!G$46&amp;CHAR(10)&amp;触れないでください。!G$47&amp;CHAR(10)&amp;触れないでください。!G$48&amp;CHAR(10)&amp;触れないでください。!G$49&amp;CHAR(10)&amp;触れないでください。!G$50&amp;CHAR(10)&amp;触れないでください。!G$51&amp;CHAR(10)&amp;触れないでください。!G$52,$P151)</f>
        <v xml:space="preserve">
</v>
      </c>
      <c r="I151" s="432"/>
      <c r="J151" s="432"/>
      <c r="K151" s="433"/>
      <c r="L151" s="41"/>
      <c r="O151" s="161"/>
      <c r="P151" s="162"/>
    </row>
    <row r="152" spans="1:16" ht="35.85" customHeight="1">
      <c r="A152" s="37"/>
      <c r="B152" s="522" t="s">
        <v>23</v>
      </c>
      <c r="C152" s="45" t="s">
        <v>24</v>
      </c>
      <c r="D152" s="45"/>
      <c r="E152" s="46"/>
      <c r="F152" s="546">
        <f>SUM(F153:G165)</f>
        <v>0</v>
      </c>
      <c r="G152" s="547"/>
      <c r="H152" s="548"/>
      <c r="I152" s="549"/>
      <c r="J152" s="549"/>
      <c r="K152" s="550"/>
      <c r="L152" s="47"/>
      <c r="O152" s="383"/>
      <c r="P152" s="384"/>
    </row>
    <row r="153" spans="1:16" ht="35.85" customHeight="1">
      <c r="A153" s="37" t="str">
        <f>IF(O153="","","✓")</f>
        <v/>
      </c>
      <c r="B153" s="523"/>
      <c r="C153" s="48" t="s">
        <v>32</v>
      </c>
      <c r="D153" s="49"/>
      <c r="E153" s="50"/>
      <c r="F153" s="355">
        <f>IF(O153="",触れないでください。!L53,O153)</f>
        <v>0</v>
      </c>
      <c r="G153" s="356"/>
      <c r="H153" s="357" t="str">
        <f>IF($P153="",触れないでください。!K$3&amp;CHAR(10)&amp;触れないでください。!K$4&amp;CHAR(10)&amp;触れないでください。!K$5&amp;CHAR(10)&amp;触れないでください。!K$6&amp;CHAR(10)&amp;触れないでください。!K$7&amp;CHAR(10)&amp;触れないでください。!K$8&amp;CHAR(10)&amp;触れないでください。!K$9&amp;CHAR(10)&amp;触れないでください。!K$10&amp;CHAR(10)&amp;触れないでください。!K$11&amp;CHAR(10)&amp;触れないでください。!K$12&amp;CHAR(10)&amp;触れないでください。!K$13&amp;CHAR(10)&amp;触れないでください。!K$14&amp;CHAR(10)&amp;触れないでください。!K$15&amp;CHAR(10)&amp;触れないでください。!K$16&amp;CHAR(10)&amp;触れないでください。!K$17&amp;CHAR(10)&amp;触れないでください。!K$18&amp;CHAR(10)&amp;触れないでください。!K$19&amp;CHAR(10)&amp;触れないでください。!K$20&amp;CHAR(10)&amp;触れないでください。!K$21&amp;CHAR(10)&amp;触れないでください。!K$22&amp;CHAR(10)&amp;触れないでください。!K$23&amp;CHAR(10)&amp;触れないでください。!K$24&amp;CHAR(10)&amp;触れないでください。!K$25&amp;CHAR(10)&amp;触れないでください。!K$26&amp;CHAR(10)&amp;触れないでください。!K$27&amp;CHAR(10)&amp;触れないでください。!K$28&amp;CHAR(10)&amp;触れないでください。!K$29&amp;CHAR(10)&amp;触れないでください。!K$30&amp;CHAR(10)&amp;触れないでください。!K$31&amp;CHAR(10)&amp;触れないでください。!K$32&amp;CHAR(10)&amp;触れないでください。!K$33&amp;CHAR(10)&amp;触れないでください。!K$34&amp;CHAR(10)&amp;触れないでください。!K$35&amp;CHAR(10)&amp;触れないでください。!K$36&amp;CHAR(10)&amp;触れないでください。!K$37&amp;CHAR(10)&amp;触れないでください。!K$38&amp;CHAR(10)&amp;触れないでください。!K$39&amp;CHAR(10)&amp;触れないでください。!K$40&amp;CHAR(10)&amp;触れないでください。!K$41&amp;CHAR(10)&amp;触れないでください。!K$42&amp;CHAR(10)&amp;触れないでください。!K$43&amp;CHAR(10)&amp;触れないでください。!K$44&amp;CHAR(10)&amp;触れないでください。!K$45&amp;CHAR(10)&amp;触れないでください。!K$46&amp;CHAR(10)&amp;触れないでください。!K$47&amp;CHAR(10)&amp;触れないでください。!K$48&amp;CHAR(10)&amp;触れないでください。!K$49&amp;CHAR(10)&amp;触れないでください。!K$50&amp;CHAR(10)&amp;触れないでください。!K$51&amp;CHAR(10)&amp;触れないでください。!K$52,$P153)</f>
        <v xml:space="preserve">
</v>
      </c>
      <c r="I153" s="358"/>
      <c r="J153" s="358"/>
      <c r="K153" s="359"/>
      <c r="L153" s="41"/>
      <c r="O153" s="214"/>
      <c r="P153" s="163"/>
    </row>
    <row r="154" spans="1:16" ht="35.85" customHeight="1">
      <c r="A154" s="37" t="str">
        <f t="shared" ref="A154:A165" si="1">IF(O154="","","✓")</f>
        <v/>
      </c>
      <c r="B154" s="523"/>
      <c r="C154" s="51" t="s">
        <v>0</v>
      </c>
      <c r="D154" s="52"/>
      <c r="E154" s="53"/>
      <c r="F154" s="360">
        <f>IF(O154="",触れないでください。!P53,O154)</f>
        <v>0</v>
      </c>
      <c r="G154" s="361"/>
      <c r="H154" s="362" t="str">
        <f>IF($P154="",触れないでください。!O$3&amp;CHAR(10)&amp;触れないでください。!O$4&amp;CHAR(10)&amp;触れないでください。!O$5&amp;CHAR(10)&amp;触れないでください。!O$6&amp;CHAR(10)&amp;触れないでください。!O$7&amp;CHAR(10)&amp;触れないでください。!O$8&amp;CHAR(10)&amp;触れないでください。!O$9&amp;CHAR(10)&amp;触れないでください。!O$10&amp;CHAR(10)&amp;触れないでください。!O$11&amp;CHAR(10)&amp;触れないでください。!O$12&amp;CHAR(10)&amp;触れないでください。!O$13&amp;CHAR(10)&amp;触れないでください。!O$14&amp;CHAR(10)&amp;触れないでください。!O$15&amp;CHAR(10)&amp;触れないでください。!O$16&amp;CHAR(10)&amp;触れないでください。!O$17&amp;CHAR(10)&amp;触れないでください。!O$18&amp;CHAR(10)&amp;触れないでください。!O$19&amp;CHAR(10)&amp;触れないでください。!O$20&amp;CHAR(10)&amp;触れないでください。!O$21&amp;CHAR(10)&amp;触れないでください。!O$22&amp;CHAR(10)&amp;触れないでください。!O$23&amp;CHAR(10)&amp;触れないでください。!O$24&amp;CHAR(10)&amp;触れないでください。!O$25&amp;CHAR(10)&amp;触れないでください。!O$26&amp;CHAR(10)&amp;触れないでください。!O$27&amp;CHAR(10)&amp;触れないでください。!O$28&amp;CHAR(10)&amp;触れないでください。!O$29&amp;CHAR(10)&amp;触れないでください。!O$30&amp;CHAR(10)&amp;触れないでください。!O$31&amp;CHAR(10)&amp;触れないでください。!O$32&amp;CHAR(10)&amp;触れないでください。!O$33&amp;CHAR(10)&amp;触れないでください。!O$34&amp;CHAR(10)&amp;触れないでください。!O$35&amp;CHAR(10)&amp;触れないでください。!O$36&amp;CHAR(10)&amp;触れないでください。!O$37&amp;CHAR(10)&amp;触れないでください。!O$38&amp;CHAR(10)&amp;触れないでください。!O$39&amp;CHAR(10)&amp;触れないでください。!O$40&amp;CHAR(10)&amp;触れないでください。!O$41&amp;CHAR(10)&amp;触れないでください。!O$42&amp;CHAR(10)&amp;触れないでください。!O$43&amp;CHAR(10)&amp;触れないでください。!O$44&amp;CHAR(10)&amp;触れないでください。!O$45&amp;CHAR(10)&amp;触れないでください。!O$46&amp;CHAR(10)&amp;触れないでください。!O$47&amp;CHAR(10)&amp;触れないでください。!O$48&amp;CHAR(10)&amp;触れないでください。!O$49&amp;CHAR(10)&amp;触れないでください。!O$50&amp;CHAR(10)&amp;触れないでください。!O$51&amp;CHAR(10)&amp;触れないでください。!O$52,$P154)</f>
        <v xml:space="preserve">
</v>
      </c>
      <c r="I154" s="363"/>
      <c r="J154" s="363"/>
      <c r="K154" s="364"/>
      <c r="L154" s="41"/>
      <c r="O154" s="166"/>
      <c r="P154" s="165"/>
    </row>
    <row r="155" spans="1:16" ht="35.85" customHeight="1">
      <c r="A155" s="37" t="str">
        <f t="shared" si="1"/>
        <v/>
      </c>
      <c r="B155" s="523"/>
      <c r="C155" s="51" t="s">
        <v>1</v>
      </c>
      <c r="D155" s="52"/>
      <c r="E155" s="53"/>
      <c r="F155" s="355">
        <f>IF(O155="",触れないでください。!T53,O155)</f>
        <v>0</v>
      </c>
      <c r="G155" s="356"/>
      <c r="H155" s="357" t="str">
        <f>IF($P155="",触れないでください。!S$3&amp;CHAR(10)&amp;触れないでください。!S$4&amp;CHAR(10)&amp;触れないでください。!S$5&amp;CHAR(10)&amp;触れないでください。!S$6&amp;CHAR(10)&amp;触れないでください。!S$7&amp;CHAR(10)&amp;触れないでください。!S$8&amp;CHAR(10)&amp;触れないでください。!S$9&amp;CHAR(10)&amp;触れないでください。!S$10&amp;CHAR(10)&amp;触れないでください。!S$11&amp;CHAR(10)&amp;触れないでください。!S$12&amp;CHAR(10)&amp;触れないでください。!S$13&amp;CHAR(10)&amp;触れないでください。!S$14&amp;CHAR(10)&amp;触れないでください。!S$15&amp;CHAR(10)&amp;触れないでください。!S$16&amp;CHAR(10)&amp;触れないでください。!S$17&amp;CHAR(10)&amp;触れないでください。!S$18&amp;CHAR(10)&amp;触れないでください。!S$19&amp;CHAR(10)&amp;触れないでください。!S$20&amp;CHAR(10)&amp;触れないでください。!S$21&amp;CHAR(10)&amp;触れないでください。!S$22&amp;CHAR(10)&amp;触れないでください。!S$23&amp;CHAR(10)&amp;触れないでください。!S$24&amp;CHAR(10)&amp;触れないでください。!S$25&amp;CHAR(10)&amp;触れないでください。!S$26&amp;CHAR(10)&amp;触れないでください。!S$27&amp;CHAR(10)&amp;触れないでください。!S$28&amp;CHAR(10)&amp;触れないでください。!S$29&amp;CHAR(10)&amp;触れないでください。!S$30&amp;CHAR(10)&amp;触れないでください。!S$31&amp;CHAR(10)&amp;触れないでください。!S$32&amp;CHAR(10)&amp;触れないでください。!S$33&amp;CHAR(10)&amp;触れないでください。!S$34&amp;CHAR(10)&amp;触れないでください。!S$35&amp;CHAR(10)&amp;触れないでください。!S$36&amp;CHAR(10)&amp;触れないでください。!S$37&amp;CHAR(10)&amp;触れないでください。!S$38&amp;CHAR(10)&amp;触れないでください。!S$39&amp;CHAR(10)&amp;触れないでください。!S$40&amp;CHAR(10)&amp;触れないでください。!S$41&amp;CHAR(10)&amp;触れないでください。!S$42&amp;CHAR(10)&amp;触れないでください。!S$43&amp;CHAR(10)&amp;触れないでください。!S$44&amp;CHAR(10)&amp;触れないでください。!S$45&amp;CHAR(10)&amp;触れないでください。!S$46&amp;CHAR(10)&amp;触れないでください。!S$47&amp;CHAR(10)&amp;触れないでください。!S$48&amp;CHAR(10)&amp;触れないでください。!S$49&amp;CHAR(10)&amp;触れないでください。!S$50&amp;CHAR(10)&amp;触れないでください。!S$51&amp;CHAR(10)&amp;触れないでください。!S$52,$P155)</f>
        <v xml:space="preserve">
</v>
      </c>
      <c r="I155" s="358"/>
      <c r="J155" s="358"/>
      <c r="K155" s="359"/>
      <c r="L155" s="41"/>
      <c r="O155" s="166"/>
      <c r="P155" s="167"/>
    </row>
    <row r="156" spans="1:16" ht="35.85" customHeight="1">
      <c r="A156" s="37" t="str">
        <f t="shared" si="1"/>
        <v/>
      </c>
      <c r="B156" s="523"/>
      <c r="C156" s="51" t="s">
        <v>44</v>
      </c>
      <c r="D156" s="52"/>
      <c r="E156" s="53"/>
      <c r="F156" s="554">
        <f>IF(O156="",触れないでください。!X53,O156)</f>
        <v>0</v>
      </c>
      <c r="G156" s="555"/>
      <c r="H156" s="508" t="str">
        <f>IF($P156="",触れないでください。!W$3&amp;CHAR(10)&amp;触れないでください。!W$4&amp;CHAR(10)&amp;触れないでください。!W$5&amp;CHAR(10)&amp;触れないでください。!W$6&amp;CHAR(10)&amp;触れないでください。!W$7&amp;CHAR(10)&amp;触れないでください。!W$8&amp;CHAR(10)&amp;触れないでください。!W$9&amp;CHAR(10)&amp;触れないでください。!W$10&amp;CHAR(10)&amp;触れないでください。!W$11&amp;CHAR(10)&amp;触れないでください。!W$12&amp;CHAR(10)&amp;触れないでください。!W$13&amp;CHAR(10)&amp;触れないでください。!W$14&amp;CHAR(10)&amp;触れないでください。!W$15&amp;CHAR(10)&amp;触れないでください。!W$16&amp;CHAR(10)&amp;触れないでください。!W$17&amp;CHAR(10)&amp;触れないでください。!W$18&amp;CHAR(10)&amp;触れないでください。!W$19&amp;CHAR(10)&amp;触れないでください。!W$20&amp;CHAR(10)&amp;触れないでください。!W$21&amp;CHAR(10)&amp;触れないでください。!W$22&amp;CHAR(10)&amp;触れないでください。!W$23&amp;CHAR(10)&amp;触れないでください。!W$24&amp;CHAR(10)&amp;触れないでください。!W$25&amp;CHAR(10)&amp;触れないでください。!W$26&amp;CHAR(10)&amp;触れないでください。!W$27&amp;CHAR(10)&amp;触れないでください。!W$28&amp;CHAR(10)&amp;触れないでください。!W$29&amp;CHAR(10)&amp;触れないでください。!W$30&amp;CHAR(10)&amp;触れないでください。!W$31&amp;CHAR(10)&amp;触れないでください。!W$32&amp;CHAR(10)&amp;触れないでください。!W$33&amp;CHAR(10)&amp;触れないでください。!W$34&amp;CHAR(10)&amp;触れないでください。!W$35&amp;CHAR(10)&amp;触れないでください。!W$36&amp;CHAR(10)&amp;触れないでください。!W$37&amp;CHAR(10)&amp;触れないでください。!W$38&amp;CHAR(10)&amp;触れないでください。!W$39&amp;CHAR(10)&amp;触れないでください。!W$40&amp;CHAR(10)&amp;触れないでください。!W$41&amp;CHAR(10)&amp;触れないでください。!W$42&amp;CHAR(10)&amp;触れないでください。!W$43&amp;CHAR(10)&amp;触れないでください。!W$44&amp;CHAR(10)&amp;触れないでください。!W$45&amp;CHAR(10)&amp;触れないでください。!W$46&amp;CHAR(10)&amp;触れないでください。!W$47&amp;CHAR(10)&amp;触れないでください。!W$48&amp;CHAR(10)&amp;触れないでください。!W$49&amp;CHAR(10)&amp;触れないでください。!W$50&amp;CHAR(10)&amp;触れないでください。!W$51&amp;CHAR(10)&amp;触れないでください。!W$52,$P156)</f>
        <v xml:space="preserve">
</v>
      </c>
      <c r="I156" s="509"/>
      <c r="J156" s="509"/>
      <c r="K156" s="510"/>
      <c r="L156" s="41"/>
      <c r="O156" s="166"/>
      <c r="P156" s="167"/>
    </row>
    <row r="157" spans="1:16" ht="35.85" customHeight="1">
      <c r="A157" s="37" t="str">
        <f t="shared" si="1"/>
        <v/>
      </c>
      <c r="B157" s="523"/>
      <c r="C157" s="51" t="s">
        <v>2</v>
      </c>
      <c r="D157" s="52"/>
      <c r="E157" s="53"/>
      <c r="F157" s="360">
        <f>IF(O157="",触れないでください。!AB53,O157)</f>
        <v>0</v>
      </c>
      <c r="G157" s="361"/>
      <c r="H157" s="362" t="str">
        <f>IF($P157="",触れないでください。!AA$3&amp;CHAR(10)&amp;触れないでください。!AA$4&amp;CHAR(10)&amp;触れないでください。!AA$5&amp;CHAR(10)&amp;触れないでください。!AA$6&amp;CHAR(10)&amp;触れないでください。!AA$7&amp;CHAR(10)&amp;触れないでください。!AA$8&amp;CHAR(10)&amp;触れないでください。!AA$9&amp;CHAR(10)&amp;触れないでください。!AA$10&amp;CHAR(10)&amp;触れないでください。!AA$11&amp;CHAR(10)&amp;触れないでください。!AA$12&amp;CHAR(10)&amp;触れないでください。!AA$13&amp;CHAR(10)&amp;触れないでください。!AA$14&amp;CHAR(10)&amp;触れないでください。!AA$15&amp;CHAR(10)&amp;触れないでください。!AA$16&amp;CHAR(10)&amp;触れないでください。!AA$17&amp;CHAR(10)&amp;触れないでください。!AA$18&amp;CHAR(10)&amp;触れないでください。!AA$19&amp;CHAR(10)&amp;触れないでください。!AA$20&amp;CHAR(10)&amp;触れないでください。!AA$21&amp;CHAR(10)&amp;触れないでください。!AA$22&amp;CHAR(10)&amp;触れないでください。!AA$23&amp;CHAR(10)&amp;触れないでください。!AA$24&amp;CHAR(10)&amp;触れないでください。!AA$25&amp;CHAR(10)&amp;触れないでください。!AA$26&amp;CHAR(10)&amp;触れないでください。!AA$27&amp;CHAR(10)&amp;触れないでください。!AA$28&amp;CHAR(10)&amp;触れないでください。!AA$29&amp;CHAR(10)&amp;触れないでください。!AA$30&amp;CHAR(10)&amp;触れないでください。!AA$31&amp;CHAR(10)&amp;触れないでください。!AA$32&amp;CHAR(10)&amp;触れないでください。!AA$33&amp;CHAR(10)&amp;触れないでください。!AA$34&amp;CHAR(10)&amp;触れないでください。!AA$35&amp;CHAR(10)&amp;触れないでください。!AA$36&amp;CHAR(10)&amp;触れないでください。!AA$37&amp;CHAR(10)&amp;触れないでください。!AA$38&amp;CHAR(10)&amp;触れないでください。!AA$39&amp;CHAR(10)&amp;触れないでください。!AA$40&amp;CHAR(10)&amp;触れないでください。!AA$41&amp;CHAR(10)&amp;触れないでください。!AA$42&amp;CHAR(10)&amp;触れないでください。!AA$43&amp;CHAR(10)&amp;触れないでください。!AA$44&amp;CHAR(10)&amp;触れないでください。!AA$45&amp;CHAR(10)&amp;触れないでください。!AA$46&amp;CHAR(10)&amp;触れないでください。!AA$47&amp;CHAR(10)&amp;触れないでください。!AA$48&amp;CHAR(10)&amp;触れないでください。!AA$49&amp;CHAR(10)&amp;触れないでください。!AA$50&amp;CHAR(10)&amp;触れないでください。!AA$51&amp;CHAR(10)&amp;触れないでください。!AA$52,$P157)</f>
        <v xml:space="preserve">
</v>
      </c>
      <c r="I157" s="363"/>
      <c r="J157" s="363"/>
      <c r="K157" s="364"/>
      <c r="L157" s="41"/>
      <c r="O157" s="166"/>
      <c r="P157" s="167"/>
    </row>
    <row r="158" spans="1:16" ht="35.85" customHeight="1">
      <c r="A158" s="37"/>
      <c r="B158" s="523"/>
      <c r="C158" s="51" t="s">
        <v>897</v>
      </c>
      <c r="D158" s="52"/>
      <c r="E158" s="53"/>
      <c r="F158" s="360">
        <f>IF(O158="",触れないでください。!AF53,O158)</f>
        <v>0</v>
      </c>
      <c r="G158" s="361"/>
      <c r="H158" s="362" t="str">
        <f>IF($P158="",触れないでください。!AE$3&amp;CHAR(10)&amp;触れないでください。!AE$4&amp;CHAR(10)&amp;触れないでください。!AE$5&amp;CHAR(10)&amp;触れないでください。!AE$6&amp;CHAR(10)&amp;触れないでください。!AE$7&amp;CHAR(10)&amp;触れないでください。!AE$8&amp;CHAR(10)&amp;触れないでください。!AE$9&amp;CHAR(10)&amp;触れないでください。!AE$10&amp;CHAR(10)&amp;触れないでください。!AE$11&amp;CHAR(10)&amp;触れないでください。!AE$12&amp;CHAR(10)&amp;触れないでください。!AE$13&amp;CHAR(10)&amp;触れないでください。!AE$14&amp;CHAR(10)&amp;触れないでください。!AE$15&amp;CHAR(10)&amp;触れないでください。!AE$16&amp;CHAR(10)&amp;触れないでください。!AE$17&amp;CHAR(10)&amp;触れないでください。!AE$18&amp;CHAR(10)&amp;触れないでください。!AE$19&amp;CHAR(10)&amp;触れないでください。!AE$20&amp;CHAR(10)&amp;触れないでください。!AE$21&amp;CHAR(10)&amp;触れないでください。!AE$22&amp;CHAR(10)&amp;触れないでください。!AE$23&amp;CHAR(10)&amp;触れないでください。!AE$24&amp;CHAR(10)&amp;触れないでください。!AE$25&amp;CHAR(10)&amp;触れないでください。!AE$26&amp;CHAR(10)&amp;触れないでください。!AE$27&amp;CHAR(10)&amp;触れないでください。!AE$28&amp;CHAR(10)&amp;触れないでください。!AE$29&amp;CHAR(10)&amp;触れないでください。!AE$30&amp;CHAR(10)&amp;触れないでください。!AE$31&amp;CHAR(10)&amp;触れないでください。!AE$32&amp;CHAR(10)&amp;触れないでください。!AE$33&amp;CHAR(10)&amp;触れないでください。!AE$34&amp;CHAR(10)&amp;触れないでください。!AE$35&amp;CHAR(10)&amp;触れないでください。!AE$36&amp;CHAR(10)&amp;触れないでください。!AE$37&amp;CHAR(10)&amp;触れないでください。!AE$38&amp;CHAR(10)&amp;触れないでください。!AE$39&amp;CHAR(10)&amp;触れないでください。!AE$40&amp;CHAR(10)&amp;触れないでください。!AE$41&amp;CHAR(10)&amp;触れないでください。!AE$42&amp;CHAR(10)&amp;触れないでください。!AE$43&amp;CHAR(10)&amp;触れないでください。!AE$44&amp;CHAR(10)&amp;触れないでください。!AE$45&amp;CHAR(10)&amp;触れないでください。!AE$46&amp;CHAR(10)&amp;触れないでください。!AE$47&amp;CHAR(10)&amp;触れないでください。!AE$48&amp;CHAR(10)&amp;触れないでください。!AE$49&amp;CHAR(10)&amp;触れないでください。!AE$50&amp;CHAR(10)&amp;触れないでください。!AE$51&amp;CHAR(10)&amp;触れないでください。!AE$52,$P158)</f>
        <v xml:space="preserve">
</v>
      </c>
      <c r="I158" s="363"/>
      <c r="J158" s="363"/>
      <c r="K158" s="364"/>
      <c r="L158" s="41"/>
      <c r="O158" s="166"/>
      <c r="P158" s="167"/>
    </row>
    <row r="159" spans="1:16" ht="35.85" customHeight="1">
      <c r="A159" s="37" t="str">
        <f t="shared" si="1"/>
        <v/>
      </c>
      <c r="B159" s="523"/>
      <c r="C159" s="51" t="s">
        <v>3</v>
      </c>
      <c r="D159" s="52"/>
      <c r="E159" s="53"/>
      <c r="F159" s="360">
        <f>IF(O159="",触れないでください。!AJ53,O159)</f>
        <v>0</v>
      </c>
      <c r="G159" s="361"/>
      <c r="H159" s="362" t="str">
        <f>IF($P159="",触れないでください。!AI$3&amp;CHAR(10)&amp;触れないでください。!AI$4&amp;CHAR(10)&amp;触れないでください。!AI$5&amp;CHAR(10)&amp;触れないでください。!AI$6&amp;CHAR(10)&amp;触れないでください。!AI$7&amp;CHAR(10)&amp;触れないでください。!AI$8&amp;CHAR(10)&amp;触れないでください。!AI$9&amp;CHAR(10)&amp;触れないでください。!AI$10&amp;CHAR(10)&amp;触れないでください。!AI$11&amp;CHAR(10)&amp;触れないでください。!AI$12&amp;CHAR(10)&amp;触れないでください。!AI$13&amp;CHAR(10)&amp;触れないでください。!AI$14&amp;CHAR(10)&amp;触れないでください。!AI$15&amp;CHAR(10)&amp;触れないでください。!AI$16&amp;CHAR(10)&amp;触れないでください。!AI$17&amp;CHAR(10)&amp;触れないでください。!AI$18&amp;CHAR(10)&amp;触れないでください。!AI$19&amp;CHAR(10)&amp;触れないでください。!AI$20&amp;CHAR(10)&amp;触れないでください。!AI$21&amp;CHAR(10)&amp;触れないでください。!AI$22&amp;CHAR(10)&amp;触れないでください。!AI$23&amp;CHAR(10)&amp;触れないでください。!AI$24&amp;CHAR(10)&amp;触れないでください。!AI$25&amp;CHAR(10)&amp;触れないでください。!AI$26&amp;CHAR(10)&amp;触れないでください。!AI$27&amp;CHAR(10)&amp;触れないでください。!AI$28&amp;CHAR(10)&amp;触れないでください。!AI$29&amp;CHAR(10)&amp;触れないでください。!AI$30&amp;CHAR(10)&amp;触れないでください。!AI$31&amp;CHAR(10)&amp;触れないでください。!AI$32&amp;CHAR(10)&amp;触れないでください。!AI$33&amp;CHAR(10)&amp;触れないでください。!AI$34&amp;CHAR(10)&amp;触れないでください。!AI$35&amp;CHAR(10)&amp;触れないでください。!AI$36&amp;CHAR(10)&amp;触れないでください。!AI$37&amp;CHAR(10)&amp;触れないでください。!AI$38&amp;CHAR(10)&amp;触れないでください。!AI$39&amp;CHAR(10)&amp;触れないでください。!AI$40&amp;CHAR(10)&amp;触れないでください。!AI$41&amp;CHAR(10)&amp;触れないでください。!AI$42&amp;CHAR(10)&amp;触れないでください。!AI$43&amp;CHAR(10)&amp;触れないでください。!AI$44&amp;CHAR(10)&amp;触れないでください。!AI$45&amp;CHAR(10)&amp;触れないでください。!AI$46&amp;CHAR(10)&amp;触れないでください。!AI$47&amp;CHAR(10)&amp;触れないでください。!AI$48&amp;CHAR(10)&amp;触れないでください。!AI$49&amp;CHAR(10)&amp;触れないでください。!AI$50&amp;CHAR(10)&amp;触れないでください。!AI$51&amp;CHAR(10)&amp;触れないでください。!AI$52,$P159)</f>
        <v xml:space="preserve">
</v>
      </c>
      <c r="I159" s="363"/>
      <c r="J159" s="363"/>
      <c r="K159" s="364"/>
      <c r="L159" s="41"/>
      <c r="O159" s="166"/>
      <c r="P159" s="167"/>
    </row>
    <row r="160" spans="1:16" ht="35.85" customHeight="1">
      <c r="A160" s="37" t="str">
        <f t="shared" si="1"/>
        <v/>
      </c>
      <c r="B160" s="523"/>
      <c r="C160" s="51" t="s">
        <v>4</v>
      </c>
      <c r="D160" s="52"/>
      <c r="E160" s="53"/>
      <c r="F160" s="360">
        <f>IF(O160="",触れないでください。!AN53,O160)</f>
        <v>0</v>
      </c>
      <c r="G160" s="361"/>
      <c r="H160" s="362" t="str">
        <f>IF($P160="",触れないでください。!AM$3&amp;CHAR(10)&amp;触れないでください。!AM$4&amp;CHAR(10)&amp;触れないでください。!AM$5&amp;CHAR(10)&amp;触れないでください。!AM$6&amp;CHAR(10)&amp;触れないでください。!AM$7&amp;CHAR(10)&amp;触れないでください。!AM$8&amp;CHAR(10)&amp;触れないでください。!AM$9&amp;CHAR(10)&amp;触れないでください。!AM$10&amp;CHAR(10)&amp;触れないでください。!AM$11&amp;CHAR(10)&amp;触れないでください。!AM$12&amp;CHAR(10)&amp;触れないでください。!AM$13&amp;CHAR(10)&amp;触れないでください。!AM$14&amp;CHAR(10)&amp;触れないでください。!AM$15&amp;CHAR(10)&amp;触れないでください。!AM$16&amp;CHAR(10)&amp;触れないでください。!AM$17&amp;CHAR(10)&amp;触れないでください。!AM$18&amp;CHAR(10)&amp;触れないでください。!AM$19&amp;CHAR(10)&amp;触れないでください。!AM$20&amp;CHAR(10)&amp;触れないでください。!AM$21&amp;CHAR(10)&amp;触れないでください。!AM$22&amp;CHAR(10)&amp;触れないでください。!AM$23&amp;CHAR(10)&amp;触れないでください。!AM$24&amp;CHAR(10)&amp;触れないでください。!AM$25&amp;CHAR(10)&amp;触れないでください。!AM$26&amp;CHAR(10)&amp;触れないでください。!AM$27&amp;CHAR(10)&amp;触れないでください。!AM$28&amp;CHAR(10)&amp;触れないでください。!AM$29&amp;CHAR(10)&amp;触れないでください。!AM$30&amp;CHAR(10)&amp;触れないでください。!AM$31&amp;CHAR(10)&amp;触れないでください。!AM$32&amp;CHAR(10)&amp;触れないでください。!AM$33&amp;CHAR(10)&amp;触れないでください。!AM$34&amp;CHAR(10)&amp;触れないでください。!AM$35&amp;CHAR(10)&amp;触れないでください。!AM$36&amp;CHAR(10)&amp;触れないでください。!AM$37&amp;CHAR(10)&amp;触れないでください。!AM$38&amp;CHAR(10)&amp;触れないでください。!AM$39&amp;CHAR(10)&amp;触れないでください。!AM$40&amp;CHAR(10)&amp;触れないでください。!AM$41&amp;CHAR(10)&amp;触れないでください。!AM$42&amp;CHAR(10)&amp;触れないでください。!AM$43&amp;CHAR(10)&amp;触れないでください。!AM$44&amp;CHAR(10)&amp;触れないでください。!AM$45&amp;CHAR(10)&amp;触れないでください。!AM$46&amp;CHAR(10)&amp;触れないでください。!AM$47&amp;CHAR(10)&amp;触れないでください。!AM$48&amp;CHAR(10)&amp;触れないでください。!AM$49&amp;CHAR(10)&amp;触れないでください。!AM$50&amp;CHAR(10)&amp;触れないでください。!AM$51&amp;CHAR(10)&amp;触れないでください。!AM$52,$P160)</f>
        <v xml:space="preserve">
</v>
      </c>
      <c r="I160" s="363"/>
      <c r="J160" s="363"/>
      <c r="K160" s="364"/>
      <c r="L160" s="41"/>
      <c r="O160" s="166"/>
      <c r="P160" s="167"/>
    </row>
    <row r="161" spans="1:16" ht="35.85" customHeight="1">
      <c r="A161" s="37" t="str">
        <f t="shared" si="1"/>
        <v/>
      </c>
      <c r="B161" s="523"/>
      <c r="C161" s="51" t="s">
        <v>5</v>
      </c>
      <c r="D161" s="52"/>
      <c r="E161" s="53"/>
      <c r="F161" s="360">
        <f>IF(O161="",触れないでください。!AR53,O161)</f>
        <v>0</v>
      </c>
      <c r="G161" s="361"/>
      <c r="H161" s="362" t="str">
        <f>IF($P161="",触れないでください。!AQ$3&amp;CHAR(10)&amp;触れないでください。!AQ$4&amp;CHAR(10)&amp;触れないでください。!AQ$5&amp;CHAR(10)&amp;触れないでください。!AQ$6&amp;CHAR(10)&amp;触れないでください。!AQ$7&amp;CHAR(10)&amp;触れないでください。!AQ$8&amp;CHAR(10)&amp;触れないでください。!AQ$9&amp;CHAR(10)&amp;触れないでください。!AQ$10&amp;CHAR(10)&amp;触れないでください。!AQ$11&amp;CHAR(10)&amp;触れないでください。!AQ$12&amp;CHAR(10)&amp;触れないでください。!AQ$13&amp;CHAR(10)&amp;触れないでください。!AQ$14&amp;CHAR(10)&amp;触れないでください。!AQ$15&amp;CHAR(10)&amp;触れないでください。!AQ$16&amp;CHAR(10)&amp;触れないでください。!AQ$17&amp;CHAR(10)&amp;触れないでください。!AQ$18&amp;CHAR(10)&amp;触れないでください。!AQ$19&amp;CHAR(10)&amp;触れないでください。!AQ$20&amp;CHAR(10)&amp;触れないでください。!AQ$21&amp;CHAR(10)&amp;触れないでください。!AQ$22&amp;CHAR(10)&amp;触れないでください。!AQ$23&amp;CHAR(10)&amp;触れないでください。!AQ$24&amp;CHAR(10)&amp;触れないでください。!AQ$25&amp;CHAR(10)&amp;触れないでください。!AQ$26&amp;CHAR(10)&amp;触れないでください。!AQ$27&amp;CHAR(10)&amp;触れないでください。!AQ$28&amp;CHAR(10)&amp;触れないでください。!AQ$29&amp;CHAR(10)&amp;触れないでください。!AQ$30&amp;CHAR(10)&amp;触れないでください。!AQ$31&amp;CHAR(10)&amp;触れないでください。!AQ$32&amp;CHAR(10)&amp;触れないでください。!AQ$33&amp;CHAR(10)&amp;触れないでください。!AQ$34&amp;CHAR(10)&amp;触れないでください。!AQ$35&amp;CHAR(10)&amp;触れないでください。!AQ$36&amp;CHAR(10)&amp;触れないでください。!AQ$37&amp;CHAR(10)&amp;触れないでください。!AQ$38&amp;CHAR(10)&amp;触れないでください。!AQ$39&amp;CHAR(10)&amp;触れないでください。!AQ$40&amp;CHAR(10)&amp;触れないでください。!AQ$41&amp;CHAR(10)&amp;触れないでください。!AQ$42&amp;CHAR(10)&amp;触れないでください。!AQ$43&amp;CHAR(10)&amp;触れないでください。!AQ$44&amp;CHAR(10)&amp;触れないでください。!AQ$45&amp;CHAR(10)&amp;触れないでください。!AQ$46&amp;CHAR(10)&amp;触れないでください。!AQ$47&amp;CHAR(10)&amp;触れないでください。!AQ$48&amp;CHAR(10)&amp;触れないでください。!AQ$49&amp;CHAR(10)&amp;触れないでください。!AQ$50&amp;CHAR(10)&amp;触れないでください。!AQ$51&amp;CHAR(10)&amp;触れないでください。!AQ$52,$P161)</f>
        <v xml:space="preserve">
</v>
      </c>
      <c r="I161" s="363"/>
      <c r="J161" s="363"/>
      <c r="K161" s="364"/>
      <c r="L161" s="41"/>
      <c r="O161" s="166"/>
      <c r="P161" s="167"/>
    </row>
    <row r="162" spans="1:16" ht="35.85" customHeight="1">
      <c r="A162" s="37" t="str">
        <f t="shared" si="1"/>
        <v/>
      </c>
      <c r="B162" s="523"/>
      <c r="C162" s="51" t="s">
        <v>45</v>
      </c>
      <c r="D162" s="54"/>
      <c r="E162" s="55"/>
      <c r="F162" s="360">
        <f>IF(O162="",触れないでください。!AV53,O162)</f>
        <v>0</v>
      </c>
      <c r="G162" s="361"/>
      <c r="H162" s="362" t="str">
        <f>IF($P162="",触れないでください。!AU$3&amp;CHAR(10)&amp;触れないでください。!AU$4&amp;CHAR(10)&amp;触れないでください。!AU$5&amp;CHAR(10)&amp;触れないでください。!AU$6&amp;CHAR(10)&amp;触れないでください。!AU$7&amp;CHAR(10)&amp;触れないでください。!AU$8&amp;CHAR(10)&amp;触れないでください。!AU$9&amp;CHAR(10)&amp;触れないでください。!AU$10&amp;CHAR(10)&amp;触れないでください。!AU$11&amp;CHAR(10)&amp;触れないでください。!AU$12&amp;CHAR(10)&amp;触れないでください。!AU$13&amp;CHAR(10)&amp;触れないでください。!AU$14&amp;CHAR(10)&amp;触れないでください。!AU$15&amp;CHAR(10)&amp;触れないでください。!AU$16&amp;CHAR(10)&amp;触れないでください。!AU$17&amp;CHAR(10)&amp;触れないでください。!AU$18&amp;CHAR(10)&amp;触れないでください。!AU$19&amp;CHAR(10)&amp;触れないでください。!AU$20&amp;CHAR(10)&amp;触れないでください。!AU$21&amp;CHAR(10)&amp;触れないでください。!AU$22&amp;CHAR(10)&amp;触れないでください。!AU$23&amp;CHAR(10)&amp;触れないでください。!AU$24&amp;CHAR(10)&amp;触れないでください。!AU$25&amp;CHAR(10)&amp;触れないでください。!AU$26&amp;CHAR(10)&amp;触れないでください。!AU$27&amp;CHAR(10)&amp;触れないでください。!AU$28&amp;CHAR(10)&amp;触れないでください。!AU$29&amp;CHAR(10)&amp;触れないでください。!AU$30&amp;CHAR(10)&amp;触れないでください。!AU$31&amp;CHAR(10)&amp;触れないでください。!AU$32&amp;CHAR(10)&amp;触れないでください。!AU$33&amp;CHAR(10)&amp;触れないでください。!AU$34&amp;CHAR(10)&amp;触れないでください。!AU$35&amp;CHAR(10)&amp;触れないでください。!AU$36&amp;CHAR(10)&amp;触れないでください。!AU$37&amp;CHAR(10)&amp;触れないでください。!AU$38&amp;CHAR(10)&amp;触れないでください。!AU$39&amp;CHAR(10)&amp;触れないでください。!AU$40&amp;CHAR(10)&amp;触れないでください。!AU$41&amp;CHAR(10)&amp;触れないでください。!AU$42&amp;CHAR(10)&amp;触れないでください。!AU$43&amp;CHAR(10)&amp;触れないでください。!AU$44&amp;CHAR(10)&amp;触れないでください。!AU$45&amp;CHAR(10)&amp;触れないでください。!AU$46&amp;CHAR(10)&amp;触れないでください。!AU$47&amp;CHAR(10)&amp;触れないでください。!AU$48&amp;CHAR(10)&amp;触れないでください。!AU$49&amp;CHAR(10)&amp;触れないでください。!AU$50&amp;CHAR(10)&amp;触れないでください。!AU$51&amp;CHAR(10)&amp;触れないでください。!AU$52,$P162)</f>
        <v xml:space="preserve">
</v>
      </c>
      <c r="I162" s="363"/>
      <c r="J162" s="363"/>
      <c r="K162" s="364"/>
      <c r="L162" s="41"/>
      <c r="O162" s="166"/>
      <c r="P162" s="167"/>
    </row>
    <row r="163" spans="1:16" ht="35.85" customHeight="1">
      <c r="A163" s="37" t="str">
        <f t="shared" si="1"/>
        <v/>
      </c>
      <c r="B163" s="523"/>
      <c r="C163" s="51" t="s">
        <v>6</v>
      </c>
      <c r="D163" s="52"/>
      <c r="E163" s="53"/>
      <c r="F163" s="360">
        <f>IF(O163="",触れないでください。!AZ53,O163)</f>
        <v>0</v>
      </c>
      <c r="G163" s="361"/>
      <c r="H163" s="362" t="str">
        <f>IF($P163="",触れないでください。!AY$3&amp;CHAR(10)&amp;触れないでください。!AY$4&amp;CHAR(10)&amp;触れないでください。!AY$5&amp;CHAR(10)&amp;触れないでください。!AY$6&amp;CHAR(10)&amp;触れないでください。!AY$7&amp;CHAR(10)&amp;触れないでください。!AY$8&amp;CHAR(10)&amp;触れないでください。!AY$9&amp;CHAR(10)&amp;触れないでください。!AY$10&amp;CHAR(10)&amp;触れないでください。!AY$11&amp;CHAR(10)&amp;触れないでください。!AY$12&amp;CHAR(10)&amp;触れないでください。!AY$13&amp;CHAR(10)&amp;触れないでください。!AY$14&amp;CHAR(10)&amp;触れないでください。!AY$15&amp;CHAR(10)&amp;触れないでください。!AY$16&amp;CHAR(10)&amp;触れないでください。!AY$17&amp;CHAR(10)&amp;触れないでください。!AY$18&amp;CHAR(10)&amp;触れないでください。!AY$19&amp;CHAR(10)&amp;触れないでください。!AY$20&amp;CHAR(10)&amp;触れないでください。!AY$21&amp;CHAR(10)&amp;触れないでください。!AY$22&amp;CHAR(10)&amp;触れないでください。!AY$23&amp;CHAR(10)&amp;触れないでください。!AY$24&amp;CHAR(10)&amp;触れないでください。!AY$25&amp;CHAR(10)&amp;触れないでください。!AY$26&amp;CHAR(10)&amp;触れないでください。!AY$27&amp;CHAR(10)&amp;触れないでください。!AY$28&amp;CHAR(10)&amp;触れないでください。!AY$29&amp;CHAR(10)&amp;触れないでください。!AY$30&amp;CHAR(10)&amp;触れないでください。!AY$31&amp;CHAR(10)&amp;触れないでください。!AY$32&amp;CHAR(10)&amp;触れないでください。!AY$33&amp;CHAR(10)&amp;触れないでください。!AY$34&amp;CHAR(10)&amp;触れないでください。!AY$35&amp;CHAR(10)&amp;触れないでください。!AY$36&amp;CHAR(10)&amp;触れないでください。!AY$37&amp;CHAR(10)&amp;触れないでください。!AY$38&amp;CHAR(10)&amp;触れないでください。!AY$39&amp;CHAR(10)&amp;触れないでください。!AY$40&amp;CHAR(10)&amp;触れないでください。!AY$41&amp;CHAR(10)&amp;触れないでください。!AY$42&amp;CHAR(10)&amp;触れないでください。!AY$43&amp;CHAR(10)&amp;触れないでください。!AY$44&amp;CHAR(10)&amp;触れないでください。!AY$45&amp;CHAR(10)&amp;触れないでください。!AY$46&amp;CHAR(10)&amp;触れないでください。!AY$47&amp;CHAR(10)&amp;触れないでください。!AY$48&amp;CHAR(10)&amp;触れないでください。!AY$49&amp;CHAR(10)&amp;触れないでください。!AY$50&amp;CHAR(10)&amp;触れないでください。!AY$51&amp;CHAR(10)&amp;触れないでください。!AY$52,$P163)</f>
        <v xml:space="preserve">
</v>
      </c>
      <c r="I163" s="363"/>
      <c r="J163" s="363"/>
      <c r="K163" s="364"/>
      <c r="L163" s="41"/>
      <c r="O163" s="166"/>
      <c r="P163" s="167"/>
    </row>
    <row r="164" spans="1:16" ht="35.85" customHeight="1">
      <c r="A164" s="37" t="str">
        <f t="shared" si="1"/>
        <v/>
      </c>
      <c r="B164" s="523"/>
      <c r="C164" s="56" t="s">
        <v>51</v>
      </c>
      <c r="D164" s="57"/>
      <c r="E164" s="58"/>
      <c r="F164" s="541">
        <f>IF(O164="",触れないでください。!BD53,O164)</f>
        <v>0</v>
      </c>
      <c r="G164" s="542"/>
      <c r="H164" s="543" t="str">
        <f>IF($P164="",触れないでください。!BC$3&amp;CHAR(10)&amp;触れないでください。!BC$4&amp;CHAR(10)&amp;触れないでください。!BC$5&amp;CHAR(10)&amp;触れないでください。!BC$6&amp;CHAR(10)&amp;触れないでください。!BC$7&amp;CHAR(10)&amp;触れないでください。!BC$8&amp;CHAR(10)&amp;触れないでください。!BC$9&amp;CHAR(10)&amp;触れないでください。!BC$10&amp;CHAR(10)&amp;触れないでください。!BC$11&amp;CHAR(10)&amp;触れないでください。!BC$12&amp;CHAR(10)&amp;触れないでください。!BC$13&amp;CHAR(10)&amp;触れないでください。!BC$14&amp;CHAR(10)&amp;触れないでください。!BC$15&amp;CHAR(10)&amp;触れないでください。!BC$16&amp;CHAR(10)&amp;触れないでください。!BC$17&amp;CHAR(10)&amp;触れないでください。!BC$18&amp;CHAR(10)&amp;触れないでください。!BC$19&amp;CHAR(10)&amp;触れないでください。!BC$20&amp;CHAR(10)&amp;触れないでください。!BC$21&amp;CHAR(10)&amp;触れないでください。!BC$22&amp;CHAR(10)&amp;触れないでください。!BC$23&amp;CHAR(10)&amp;触れないでください。!BC$24&amp;CHAR(10)&amp;触れないでください。!BC$25&amp;CHAR(10)&amp;触れないでください。!BC$26&amp;CHAR(10)&amp;触れないでください。!BC$27&amp;CHAR(10)&amp;触れないでください。!BC$28&amp;CHAR(10)&amp;触れないでください。!BC$29&amp;CHAR(10)&amp;触れないでください。!BC$30&amp;CHAR(10)&amp;触れないでください。!BC$31&amp;CHAR(10)&amp;触れないでください。!BC$32&amp;CHAR(10)&amp;触れないでください。!BC$33&amp;CHAR(10)&amp;触れないでください。!BC$34&amp;CHAR(10)&amp;触れないでください。!BC$35&amp;CHAR(10)&amp;触れないでください。!BC$36&amp;CHAR(10)&amp;触れないでください。!BC$37&amp;CHAR(10)&amp;触れないでください。!BC$38&amp;CHAR(10)&amp;触れないでください。!BC$39&amp;CHAR(10)&amp;触れないでください。!BC$40&amp;CHAR(10)&amp;触れないでください。!BC$41&amp;CHAR(10)&amp;触れないでください。!BC$42&amp;CHAR(10)&amp;触れないでください。!BC$43&amp;CHAR(10)&amp;触れないでください。!BC$44&amp;CHAR(10)&amp;触れないでください。!BC$45&amp;CHAR(10)&amp;触れないでください。!BC$46&amp;CHAR(10)&amp;触れないでください。!BC$47&amp;CHAR(10)&amp;触れないでください。!BC$48&amp;CHAR(10)&amp;触れないでください。!BC$49&amp;CHAR(10)&amp;触れないでください。!BC$50&amp;CHAR(10)&amp;触れないでください。!BC$51&amp;CHAR(10)&amp;触れないでください。!BC$52,$P164)</f>
        <v xml:space="preserve">
</v>
      </c>
      <c r="I164" s="544"/>
      <c r="J164" s="544"/>
      <c r="K164" s="545"/>
      <c r="L164" s="41"/>
      <c r="O164" s="166"/>
      <c r="P164" s="167"/>
    </row>
    <row r="165" spans="1:16" ht="35.85" customHeight="1" thickBot="1">
      <c r="A165" s="37" t="str">
        <f t="shared" si="1"/>
        <v/>
      </c>
      <c r="B165" s="524"/>
      <c r="C165" s="59" t="s">
        <v>61</v>
      </c>
      <c r="D165" s="60"/>
      <c r="E165" s="61"/>
      <c r="F165" s="355">
        <f>IF(O165="",触れないでください。!BH53,O165)</f>
        <v>0</v>
      </c>
      <c r="G165" s="356"/>
      <c r="H165" s="357" t="str">
        <f>IF($P165="",触れないでください。!BG$3&amp;CHAR(10)&amp;触れないでください。!BG$4&amp;CHAR(10)&amp;触れないでください。!BG$5&amp;CHAR(10)&amp;触れないでください。!BG$6&amp;CHAR(10)&amp;触れないでください。!BG$7&amp;CHAR(10)&amp;触れないでください。!BG$8&amp;CHAR(10)&amp;触れないでください。!BG$9&amp;CHAR(10)&amp;触れないでください。!BG$10&amp;CHAR(10)&amp;触れないでください。!BG$11&amp;CHAR(10)&amp;触れないでください。!BG$12&amp;CHAR(10)&amp;触れないでください。!BG$13&amp;CHAR(10)&amp;触れないでください。!BG$14&amp;CHAR(10)&amp;触れないでください。!BG$15&amp;CHAR(10)&amp;触れないでください。!BG$16&amp;CHAR(10)&amp;触れないでください。!BG$17&amp;CHAR(10)&amp;触れないでください。!BG$18&amp;CHAR(10)&amp;触れないでください。!BG$19&amp;CHAR(10)&amp;触れないでください。!BG$20&amp;CHAR(10)&amp;触れないでください。!BG$21&amp;CHAR(10)&amp;触れないでください。!BG$22&amp;CHAR(10)&amp;触れないでください。!BG$23&amp;CHAR(10)&amp;触れないでください。!BG$24&amp;CHAR(10)&amp;触れないでください。!BG$25&amp;CHAR(10)&amp;触れないでください。!BG$26&amp;CHAR(10)&amp;触れないでください。!BG$27&amp;CHAR(10)&amp;触れないでください。!BG$28&amp;CHAR(10)&amp;触れないでください。!BG$29&amp;CHAR(10)&amp;触れないでください。!BG$30&amp;CHAR(10)&amp;触れないでください。!BG$31&amp;CHAR(10)&amp;触れないでください。!BG$32&amp;CHAR(10)&amp;触れないでください。!BG$33&amp;CHAR(10)&amp;触れないでください。!BG$34&amp;CHAR(10)&amp;触れないでください。!BG$35&amp;CHAR(10)&amp;触れないでください。!BG$36&amp;CHAR(10)&amp;触れないでください。!BG$37&amp;CHAR(10)&amp;触れないでください。!BG$38&amp;CHAR(10)&amp;触れないでください。!BG$39&amp;CHAR(10)&amp;触れないでください。!BG$40&amp;CHAR(10)&amp;触れないでください。!BG$41&amp;CHAR(10)&amp;触れないでください。!BG$42&amp;CHAR(10)&amp;触れないでください。!BG$43&amp;CHAR(10)&amp;触れないでください。!BG$44&amp;CHAR(10)&amp;触れないでください。!BG$45&amp;CHAR(10)&amp;触れないでください。!BG$46&amp;CHAR(10)&amp;触れないでください。!BG$47&amp;CHAR(10)&amp;触れないでください。!BG$48&amp;CHAR(10)&amp;触れないでください。!BG$49&amp;CHAR(10)&amp;触れないでください。!BG$50&amp;CHAR(10)&amp;触れないでください。!BG$51&amp;CHAR(10)&amp;触れないでください。!BG$52,$P165)</f>
        <v xml:space="preserve">
</v>
      </c>
      <c r="I165" s="358"/>
      <c r="J165" s="358"/>
      <c r="K165" s="359"/>
      <c r="L165" s="41"/>
      <c r="O165" s="164"/>
      <c r="P165" s="168"/>
    </row>
    <row r="166" spans="1:16" ht="35.85" customHeight="1">
      <c r="A166" s="2"/>
      <c r="B166" s="456" t="s">
        <v>50</v>
      </c>
      <c r="C166" s="457"/>
      <c r="D166" s="457"/>
      <c r="E166" s="458"/>
      <c r="F166" s="462">
        <f>F150+F151+F152</f>
        <v>0</v>
      </c>
      <c r="G166" s="463"/>
      <c r="H166" s="466"/>
      <c r="I166" s="467"/>
      <c r="J166" s="467"/>
      <c r="K166" s="468"/>
      <c r="L166" s="62"/>
      <c r="O166" s="423"/>
      <c r="P166" s="424"/>
    </row>
    <row r="167" spans="1:16" ht="19.350000000000001" customHeight="1" thickBot="1">
      <c r="A167" s="2"/>
      <c r="B167" s="459"/>
      <c r="C167" s="460"/>
      <c r="D167" s="460"/>
      <c r="E167" s="461"/>
      <c r="F167" s="464"/>
      <c r="G167" s="465"/>
      <c r="H167" s="469"/>
      <c r="I167" s="470"/>
      <c r="J167" s="470"/>
      <c r="K167" s="471"/>
      <c r="L167" s="62"/>
      <c r="O167" s="425"/>
      <c r="P167" s="426"/>
    </row>
    <row r="168" spans="1:16" ht="15" customHeight="1" thickBot="1">
      <c r="A168" s="2"/>
      <c r="B168" s="63"/>
      <c r="C168" s="63"/>
      <c r="D168" s="63"/>
      <c r="E168" s="63"/>
      <c r="F168" s="64"/>
      <c r="G168" s="64"/>
      <c r="H168" s="65"/>
      <c r="I168" s="65"/>
      <c r="J168" s="65"/>
      <c r="K168" s="65"/>
      <c r="L168" s="65"/>
      <c r="O168" s="425"/>
      <c r="P168" s="426"/>
    </row>
    <row r="169" spans="1:16" ht="14.45" customHeight="1" thickBot="1">
      <c r="A169" s="2"/>
      <c r="B169" s="345" t="s">
        <v>67</v>
      </c>
      <c r="C169" s="346"/>
      <c r="D169" s="346"/>
      <c r="E169" s="347"/>
      <c r="F169" s="525">
        <f>IF(O170="",触れないでください。!CB53,O170)</f>
        <v>0</v>
      </c>
      <c r="G169" s="526"/>
      <c r="H169" s="511" t="s">
        <v>59</v>
      </c>
      <c r="I169" s="512"/>
      <c r="J169" s="512"/>
      <c r="K169" s="513"/>
      <c r="L169" s="66"/>
      <c r="O169" s="427"/>
      <c r="P169" s="428"/>
    </row>
    <row r="170" spans="1:16" ht="50.45" customHeight="1" thickBot="1">
      <c r="A170" s="37" t="str">
        <f t="shared" ref="A170" si="2">IF(O170="","","✓")</f>
        <v/>
      </c>
      <c r="B170" s="348"/>
      <c r="C170" s="349"/>
      <c r="D170" s="349"/>
      <c r="E170" s="350"/>
      <c r="F170" s="527">
        <f>IF(O170="",触れないでください。!BH58,O170)</f>
        <v>0</v>
      </c>
      <c r="G170" s="528"/>
      <c r="H170" s="514" t="str">
        <f>IF($P170="",触れないでください。!CA$3&amp;CHAR(10)&amp;触れないでください。!CA$4&amp;CHAR(10)&amp;触れないでください。!CA$5&amp;CHAR(10)&amp;触れないでください。!CA$6&amp;CHAR(10)&amp;触れないでください。!CA$7&amp;CHAR(10)&amp;触れないでください。!CA$8&amp;CHAR(10)&amp;触れないでください。!CA$9&amp;CHAR(10)&amp;触れないでください。!CA$10&amp;CHAR(10)&amp;触れないでください。!CA$11&amp;CHAR(10)&amp;触れないでください。!CA$12&amp;CHAR(10)&amp;触れないでください。!CA$13&amp;CHAR(10)&amp;触れないでください。!CA$14&amp;CHAR(10)&amp;触れないでください。!CA$15&amp;CHAR(10)&amp;触れないでください。!CA$16&amp;CHAR(10)&amp;触れないでください。!CA$17&amp;CHAR(10)&amp;触れないでください。!CA$18&amp;CHAR(10)&amp;触れないでください。!CA$19&amp;CHAR(10)&amp;触れないでください。!CA$20&amp;CHAR(10)&amp;触れないでください。!CA$21&amp;CHAR(10)&amp;触れないでください。!CA$22&amp;CHAR(10)&amp;触れないでください。!CA$23&amp;CHAR(10)&amp;触れないでください。!CA$24&amp;CHAR(10)&amp;触れないでください。!CA$25&amp;CHAR(10)&amp;触れないでください。!CA$26&amp;CHAR(10)&amp;触れないでください。!CA$27&amp;CHAR(10)&amp;触れないでください。!CA$28&amp;CHAR(10)&amp;触れないでください。!CA$29&amp;CHAR(10)&amp;触れないでください。!CA$30&amp;CHAR(10)&amp;触れないでください。!CA$31&amp;CHAR(10)&amp;触れないでください。!CA$32&amp;CHAR(10)&amp;触れないでください。!CA$33&amp;CHAR(10)&amp;触れないでください。!CA$34&amp;CHAR(10)&amp;触れないでください。!CA$35&amp;CHAR(10)&amp;触れないでください。!CA$36&amp;CHAR(10)&amp;触れないでください。!CA$37&amp;CHAR(10)&amp;触れないでください。!CA$38&amp;CHAR(10)&amp;触れないでください。!CA$39&amp;CHAR(10)&amp;触れないでください。!CA$40&amp;CHAR(10)&amp;触れないでください。!CA$41&amp;CHAR(10)&amp;触れないでください。!CA$42&amp;CHAR(10)&amp;触れないでください。!CA$43&amp;CHAR(10)&amp;触れないでください。!CA$44&amp;CHAR(10)&amp;触れないでください。!CA$45&amp;CHAR(10)&amp;触れないでください。!CA$46&amp;CHAR(10)&amp;触れないでください。!CA$47&amp;CHAR(10)&amp;触れないでください。!CA$48&amp;CHAR(10)&amp;触れないでください。!CA$49&amp;CHAR(10)&amp;触れないでください。!CA$50&amp;CHAR(10)&amp;触れないでください。!CA$51&amp;CHAR(10)&amp;触れないでください。!CA$52,$P170)</f>
        <v xml:space="preserve">
</v>
      </c>
      <c r="I170" s="515"/>
      <c r="J170" s="515"/>
      <c r="K170" s="516"/>
      <c r="L170" s="66"/>
      <c r="O170" s="171"/>
      <c r="P170" s="172"/>
    </row>
    <row r="171" spans="1:16" ht="14.1" customHeight="1" thickBot="1">
      <c r="A171" s="2"/>
      <c r="B171" s="27"/>
      <c r="C171" s="27"/>
      <c r="D171" s="27"/>
      <c r="E171" s="27"/>
      <c r="F171" s="67"/>
      <c r="G171" s="67"/>
      <c r="H171" s="27"/>
      <c r="I171" s="27"/>
      <c r="J171" s="27"/>
      <c r="K171" s="27"/>
      <c r="L171" s="27"/>
      <c r="O171" s="169"/>
      <c r="P171" s="170"/>
    </row>
    <row r="172" spans="1:16" ht="35.85" customHeight="1" thickTop="1">
      <c r="A172" s="2"/>
      <c r="B172" s="345" t="s">
        <v>35</v>
      </c>
      <c r="C172" s="346"/>
      <c r="D172" s="346"/>
      <c r="E172" s="529"/>
      <c r="F172" s="351">
        <f>F166+F169</f>
        <v>0</v>
      </c>
      <c r="G172" s="352"/>
      <c r="H172" s="68"/>
      <c r="I172" s="65"/>
      <c r="J172" s="65"/>
      <c r="K172" s="27"/>
      <c r="L172" s="27"/>
      <c r="O172" s="169"/>
      <c r="P172" s="170"/>
    </row>
    <row r="173" spans="1:16" ht="21" customHeight="1" thickBot="1">
      <c r="A173" s="2"/>
      <c r="B173" s="348"/>
      <c r="C173" s="349"/>
      <c r="D173" s="349"/>
      <c r="E173" s="530"/>
      <c r="F173" s="353"/>
      <c r="G173" s="354"/>
      <c r="H173" s="68"/>
      <c r="I173" s="65"/>
      <c r="J173" s="65"/>
      <c r="K173" s="69"/>
      <c r="L173" s="69"/>
      <c r="O173" s="169"/>
      <c r="P173" s="170"/>
    </row>
    <row r="174" spans="1:16" ht="10.35" customHeight="1">
      <c r="A174" s="2"/>
      <c r="B174" s="70"/>
      <c r="C174" s="70"/>
      <c r="D174" s="70"/>
      <c r="E174" s="70"/>
      <c r="F174" s="70"/>
      <c r="G174" s="70"/>
      <c r="H174" s="71"/>
      <c r="I174" s="71"/>
      <c r="J174" s="71"/>
      <c r="K174" s="72"/>
      <c r="L174" s="72"/>
      <c r="O174" s="173"/>
      <c r="P174" s="174"/>
    </row>
    <row r="175" spans="1:16" ht="35.85" customHeight="1" thickBot="1">
      <c r="A175" s="2"/>
      <c r="B175" s="73" t="s">
        <v>47</v>
      </c>
      <c r="C175" s="74"/>
      <c r="D175" s="74"/>
      <c r="E175" s="74"/>
      <c r="F175" s="74"/>
      <c r="G175" s="74"/>
      <c r="H175" s="71"/>
      <c r="I175" s="72"/>
      <c r="J175" s="72"/>
      <c r="K175" s="72"/>
      <c r="L175" s="72"/>
      <c r="O175" s="190"/>
      <c r="P175" s="191"/>
    </row>
    <row r="176" spans="1:16" ht="27" customHeight="1" thickBot="1">
      <c r="A176" s="37"/>
      <c r="B176" s="436" t="s">
        <v>25</v>
      </c>
      <c r="C176" s="437"/>
      <c r="D176" s="437"/>
      <c r="E176" s="438"/>
      <c r="F176" s="385" t="s">
        <v>26</v>
      </c>
      <c r="G176" s="386"/>
      <c r="H176" s="536" t="s">
        <v>58</v>
      </c>
      <c r="I176" s="537"/>
      <c r="J176" s="537"/>
      <c r="K176" s="538"/>
      <c r="L176" s="36"/>
      <c r="O176" s="215" t="s">
        <v>693</v>
      </c>
      <c r="P176" s="216" t="s">
        <v>694</v>
      </c>
    </row>
    <row r="177" spans="1:16" ht="44.85" customHeight="1">
      <c r="A177" s="37" t="str">
        <f t="shared" ref="A177:A180" si="3">IF(O177="","","✓")</f>
        <v/>
      </c>
      <c r="B177" s="472" t="s">
        <v>27</v>
      </c>
      <c r="C177" s="473"/>
      <c r="D177" s="473"/>
      <c r="E177" s="474"/>
      <c r="F177" s="539">
        <f>IF(O177="",触れないでください。!BL53,O177)</f>
        <v>0</v>
      </c>
      <c r="G177" s="540"/>
      <c r="H177" s="431" t="str">
        <f>IF($P177="",触れないでください。!BK$3&amp;CHAR(10)&amp;触れないでください。!BK$4&amp;CHAR(10)&amp;触れないでください。!BK$5&amp;CHAR(10)&amp;触れないでください。!BK$6&amp;CHAR(10)&amp;触れないでください。!BK$7&amp;CHAR(10)&amp;触れないでください。!BK$8&amp;CHAR(10)&amp;触れないでください。!BK$9&amp;CHAR(10)&amp;触れないでください。!BK$10&amp;CHAR(10)&amp;触れないでください。!BK$11&amp;CHAR(10)&amp;触れないでください。!BK$12&amp;CHAR(10)&amp;触れないでください。!BK$13&amp;CHAR(10)&amp;触れないでください。!BK$14&amp;CHAR(10)&amp;触れないでください。!BK$15&amp;CHAR(10)&amp;触れないでください。!BK$16&amp;CHAR(10)&amp;触れないでください。!BK$17&amp;CHAR(10)&amp;触れないでください。!BK$18&amp;CHAR(10)&amp;触れないでください。!BK$19&amp;CHAR(10)&amp;触れないでください。!BK$20&amp;CHAR(10)&amp;触れないでください。!BK$21&amp;CHAR(10)&amp;触れないでください。!BK$22&amp;CHAR(10)&amp;触れないでください。!BK$23&amp;CHAR(10)&amp;触れないでください。!BK$24&amp;CHAR(10)&amp;触れないでください。!BK$25&amp;CHAR(10)&amp;触れないでください。!BK$26&amp;CHAR(10)&amp;触れないでください。!BK$27&amp;CHAR(10)&amp;触れないでください。!BK$28&amp;CHAR(10)&amp;触れないでください。!BK$29&amp;CHAR(10)&amp;触れないでください。!BK$30&amp;CHAR(10)&amp;触れないでください。!BK$31&amp;CHAR(10)&amp;触れないでください。!BK$32&amp;CHAR(10)&amp;触れないでください。!BK$33&amp;CHAR(10)&amp;触れないでください。!BK$34&amp;CHAR(10)&amp;触れないでください。!BK$35&amp;CHAR(10)&amp;触れないでください。!BK$36&amp;CHAR(10)&amp;触れないでください。!BK$37&amp;CHAR(10)&amp;触れないでください。!BK$38&amp;CHAR(10)&amp;触れないでください。!BK$39&amp;CHAR(10)&amp;触れないでください。!BK$40&amp;CHAR(10)&amp;触れないでください。!BK$41&amp;CHAR(10)&amp;触れないでください。!BK$42&amp;CHAR(10)&amp;触れないでください。!BK$43&amp;CHAR(10)&amp;触れないでください。!BK$44&amp;CHAR(10)&amp;触れないでください。!BK$45&amp;CHAR(10)&amp;触れないでください。!BK$46&amp;CHAR(10)&amp;触れないでください。!BK$47&amp;CHAR(10)&amp;触れないでください。!BK$48&amp;CHAR(10)&amp;触れないでください。!BK$49&amp;CHAR(10)&amp;触れないでください。!BK$50&amp;CHAR(10)&amp;触れないでください。!BK$51&amp;CHAR(10)&amp;触れないでください。!BK$52,$P177)</f>
        <v xml:space="preserve">
</v>
      </c>
      <c r="I177" s="432"/>
      <c r="J177" s="432"/>
      <c r="K177" s="433"/>
      <c r="L177" s="75"/>
      <c r="O177" s="171"/>
      <c r="P177" s="172"/>
    </row>
    <row r="178" spans="1:16" ht="44.85" customHeight="1">
      <c r="A178" s="37" t="str">
        <f t="shared" si="3"/>
        <v/>
      </c>
      <c r="B178" s="500" t="s">
        <v>28</v>
      </c>
      <c r="C178" s="501"/>
      <c r="D178" s="501"/>
      <c r="E178" s="502"/>
      <c r="F178" s="503">
        <f>IF(O178="",触れないでください。!BP53,O178)</f>
        <v>0</v>
      </c>
      <c r="G178" s="504"/>
      <c r="H178" s="431" t="str">
        <f>IF($P178="",触れないでください。!BO$3&amp;CHAR(10)&amp;触れないでください。!BO$4&amp;CHAR(10)&amp;触れないでください。!BO$5&amp;CHAR(10)&amp;触れないでください。!BO$6&amp;CHAR(10)&amp;触れないでください。!BO$7&amp;CHAR(10)&amp;触れないでください。!BO$8&amp;CHAR(10)&amp;触れないでください。!BO$9&amp;CHAR(10)&amp;触れないでください。!BO$10&amp;CHAR(10)&amp;触れないでください。!BO$11&amp;CHAR(10)&amp;触れないでください。!BO$12&amp;CHAR(10)&amp;触れないでください。!BO$13&amp;CHAR(10)&amp;触れないでください。!BO$14&amp;CHAR(10)&amp;触れないでください。!BO$15&amp;CHAR(10)&amp;触れないでください。!BO$16&amp;CHAR(10)&amp;触れないでください。!BO$17&amp;CHAR(10)&amp;触れないでください。!BO$18&amp;CHAR(10)&amp;触れないでください。!BO$19&amp;CHAR(10)&amp;触れないでください。!BO$20&amp;CHAR(10)&amp;触れないでください。!BO$21&amp;CHAR(10)&amp;触れないでください。!BO$22&amp;CHAR(10)&amp;触れないでください。!BO$23&amp;CHAR(10)&amp;触れないでください。!BO$24&amp;CHAR(10)&amp;触れないでください。!BO$25&amp;CHAR(10)&amp;触れないでください。!BO$26&amp;CHAR(10)&amp;触れないでください。!BO$27&amp;CHAR(10)&amp;触れないでください。!BO$28&amp;CHAR(10)&amp;触れないでください。!BO$29&amp;CHAR(10)&amp;触れないでください。!BO$30&amp;CHAR(10)&amp;触れないでください。!BO$31&amp;CHAR(10)&amp;触れないでください。!BO$32&amp;CHAR(10)&amp;触れないでください。!BO$33&amp;CHAR(10)&amp;触れないでください。!BO$34&amp;CHAR(10)&amp;触れないでください。!BO$35&amp;CHAR(10)&amp;触れないでください。!BO$36&amp;CHAR(10)&amp;触れないでください。!BO$37&amp;CHAR(10)&amp;触れないでください。!BO$38&amp;CHAR(10)&amp;触れないでください。!BO$39&amp;CHAR(10)&amp;触れないでください。!BO$40&amp;CHAR(10)&amp;触れないでください。!BO$41&amp;CHAR(10)&amp;触れないでください。!BO$42&amp;CHAR(10)&amp;触れないでください。!BO$43&amp;CHAR(10)&amp;触れないでください。!BO$44&amp;CHAR(10)&amp;触れないでください。!BO$45&amp;CHAR(10)&amp;触れないでください。!BO$46&amp;CHAR(10)&amp;触れないでください。!BO$47&amp;CHAR(10)&amp;触れないでください。!BO$48&amp;CHAR(10)&amp;触れないでください。!BO$49&amp;CHAR(10)&amp;触れないでください。!BO$50&amp;CHAR(10)&amp;触れないでください。!BO$51&amp;CHAR(10)&amp;触れないでください。!BO$52,$P178)</f>
        <v xml:space="preserve">
</v>
      </c>
      <c r="I178" s="432"/>
      <c r="J178" s="432"/>
      <c r="K178" s="433"/>
      <c r="L178" s="75"/>
      <c r="O178" s="171"/>
      <c r="P178" s="217"/>
    </row>
    <row r="179" spans="1:16" ht="44.85" customHeight="1">
      <c r="A179" s="37" t="str">
        <f t="shared" si="3"/>
        <v/>
      </c>
      <c r="B179" s="500" t="s">
        <v>132</v>
      </c>
      <c r="C179" s="501"/>
      <c r="D179" s="501"/>
      <c r="E179" s="502"/>
      <c r="F179" s="503">
        <f>IF(O179="",触れないでください。!BT53,O179)</f>
        <v>0</v>
      </c>
      <c r="G179" s="504"/>
      <c r="H179" s="431" t="str">
        <f>IF($P179="",触れないでください。!BO$3&amp;CHAR(10)&amp;触れないでください。!BO$4&amp;CHAR(10)&amp;触れないでください。!BO$5&amp;CHAR(10)&amp;触れないでください。!BO$6&amp;CHAR(10)&amp;触れないでください。!BO$7&amp;CHAR(10)&amp;触れないでください。!BO$8&amp;CHAR(10)&amp;触れないでください。!BO$9&amp;CHAR(10)&amp;触れないでください。!BO$10&amp;CHAR(10)&amp;触れないでください。!BO$11&amp;CHAR(10)&amp;触れないでください。!BO$12&amp;CHAR(10)&amp;触れないでください。!BO$13&amp;CHAR(10)&amp;触れないでください。!BO$14&amp;CHAR(10)&amp;触れないでください。!BO$15&amp;CHAR(10)&amp;触れないでください。!BO$16&amp;CHAR(10)&amp;触れないでください。!BO$17&amp;CHAR(10)&amp;触れないでください。!BO$18&amp;CHAR(10)&amp;触れないでください。!BO$19&amp;CHAR(10)&amp;触れないでください。!BO$20&amp;CHAR(10)&amp;触れないでください。!BO$21&amp;CHAR(10)&amp;触れないでください。!BO$22&amp;CHAR(10)&amp;触れないでください。!BO$23&amp;CHAR(10)&amp;触れないでください。!BO$24&amp;CHAR(10)&amp;触れないでください。!BO$25&amp;CHAR(10)&amp;触れないでください。!BO$26&amp;CHAR(10)&amp;触れないでください。!BO$27&amp;CHAR(10)&amp;触れないでください。!BO$28&amp;CHAR(10)&amp;触れないでください。!BO$29&amp;CHAR(10)&amp;触れないでください。!BO$30&amp;CHAR(10)&amp;触れないでください。!BO$31&amp;CHAR(10)&amp;触れないでください。!BO$32&amp;CHAR(10)&amp;触れないでください。!BO$33&amp;CHAR(10)&amp;触れないでください。!BO$34&amp;CHAR(10)&amp;触れないでください。!BO$35&amp;CHAR(10)&amp;触れないでください。!BO$36&amp;CHAR(10)&amp;触れないでください。!BO$37&amp;CHAR(10)&amp;触れないでください。!BO$38&amp;CHAR(10)&amp;触れないでください。!BO$39&amp;CHAR(10)&amp;触れないでください。!BO$40&amp;CHAR(10)&amp;触れないでください。!BO$41&amp;CHAR(10)&amp;触れないでください。!BO$42&amp;CHAR(10)&amp;触れないでください。!BO$43&amp;CHAR(10)&amp;触れないでください。!BO$44&amp;CHAR(10)&amp;触れないでください。!BO$45&amp;CHAR(10)&amp;触れないでください。!BO$46&amp;CHAR(10)&amp;触れないでください。!BO$47&amp;CHAR(10)&amp;触れないでください。!BO$48&amp;CHAR(10)&amp;触れないでください。!BO$49&amp;CHAR(10)&amp;触れないでください。!BO$50&amp;CHAR(10)&amp;触れないでください。!BO$51&amp;CHAR(10)&amp;触れないでください。!BO$52,$P179)</f>
        <v xml:space="preserve">
</v>
      </c>
      <c r="I179" s="432"/>
      <c r="J179" s="432"/>
      <c r="K179" s="433"/>
      <c r="L179" s="75"/>
      <c r="O179" s="171"/>
      <c r="P179" s="217"/>
    </row>
    <row r="180" spans="1:16" ht="44.85" customHeight="1" thickBot="1">
      <c r="A180" s="37" t="str">
        <f t="shared" si="3"/>
        <v/>
      </c>
      <c r="B180" s="371" t="s">
        <v>29</v>
      </c>
      <c r="C180" s="372"/>
      <c r="D180" s="372"/>
      <c r="E180" s="373"/>
      <c r="F180" s="517">
        <f>IF(O180="",触れないでください。!BX53,O180)</f>
        <v>0</v>
      </c>
      <c r="G180" s="518"/>
      <c r="H180" s="519" t="str">
        <f>IF($P180="",触れないでください。!BW$3&amp;CHAR(10)&amp;触れないでください。!BW$4&amp;CHAR(10)&amp;触れないでください。!BW$5&amp;CHAR(10)&amp;触れないでください。!BW$6&amp;CHAR(10)&amp;触れないでください。!BW$7&amp;CHAR(10)&amp;触れないでください。!BW$8&amp;CHAR(10)&amp;触れないでください。!BW$9&amp;CHAR(10)&amp;触れないでください。!BW$10&amp;CHAR(10)&amp;触れないでください。!BW$11&amp;CHAR(10)&amp;触れないでください。!BW$12&amp;CHAR(10)&amp;触れないでください。!BW$13&amp;CHAR(10)&amp;触れないでください。!BW$14&amp;CHAR(10)&amp;触れないでください。!BW$15&amp;CHAR(10)&amp;触れないでください。!BW$16&amp;CHAR(10)&amp;触れないでください。!BW$17&amp;CHAR(10)&amp;触れないでください。!BW$18&amp;CHAR(10)&amp;触れないでください。!BW$19&amp;CHAR(10)&amp;触れないでください。!BW$20&amp;CHAR(10)&amp;触れないでください。!BW$21&amp;CHAR(10)&amp;触れないでください。!BW$22&amp;CHAR(10)&amp;触れないでください。!BW$23&amp;CHAR(10)&amp;触れないでください。!BW$24&amp;CHAR(10)&amp;触れないでください。!BW$25&amp;CHAR(10)&amp;触れないでください。!BW$26&amp;CHAR(10)&amp;触れないでください。!BW$27&amp;CHAR(10)&amp;触れないでください。!BW$28&amp;CHAR(10)&amp;触れないでください。!BW$29&amp;CHAR(10)&amp;触れないでください。!BW$30&amp;CHAR(10)&amp;触れないでください。!BW$31&amp;CHAR(10)&amp;触れないでください。!BW$32&amp;CHAR(10)&amp;触れないでください。!BW$33&amp;CHAR(10)&amp;触れないでください。!BW$34&amp;CHAR(10)&amp;触れないでください。!BW$35&amp;CHAR(10)&amp;触れないでください。!BW$36&amp;CHAR(10)&amp;触れないでください。!BW$37&amp;CHAR(10)&amp;触れないでください。!BW$38&amp;CHAR(10)&amp;触れないでください。!BW$39&amp;CHAR(10)&amp;触れないでください。!BW$40&amp;CHAR(10)&amp;触れないでください。!BW$41&amp;CHAR(10)&amp;触れないでください。!BW$42&amp;CHAR(10)&amp;触れないでください。!BW$43&amp;CHAR(10)&amp;触れないでください。!BW$44&amp;CHAR(10)&amp;触れないでください。!BW$45&amp;CHAR(10)&amp;触れないでください。!BW$46&amp;CHAR(10)&amp;触れないでください。!BW$47&amp;CHAR(10)&amp;触れないでください。!BW$48&amp;CHAR(10)&amp;触れないでください。!BW$49&amp;CHAR(10)&amp;触れないでください。!BW$50&amp;CHAR(10)&amp;触れないでください。!BW$51&amp;CHAR(10)&amp;触れないでください。!BW$52,$P180)</f>
        <v xml:space="preserve">
</v>
      </c>
      <c r="I180" s="520"/>
      <c r="J180" s="520"/>
      <c r="K180" s="521"/>
      <c r="L180" s="75"/>
      <c r="O180" s="175"/>
      <c r="P180" s="218"/>
    </row>
    <row r="181" spans="1:16" ht="50.85" customHeight="1" thickBot="1">
      <c r="A181" s="2"/>
      <c r="B181" s="505" t="s">
        <v>36</v>
      </c>
      <c r="C181" s="506"/>
      <c r="D181" s="506"/>
      <c r="E181" s="507"/>
      <c r="F181" s="367">
        <f>F177+F178+F179+F180</f>
        <v>0</v>
      </c>
      <c r="G181" s="368"/>
      <c r="H181" s="369" t="str">
        <f>IF(F181&gt;=F169,"","←　D収入合計≧B対象外経費　としてください。")</f>
        <v/>
      </c>
      <c r="I181" s="370"/>
      <c r="J181" s="370"/>
      <c r="K181" s="370"/>
      <c r="L181" s="158"/>
    </row>
    <row r="182" spans="1:16" ht="9" customHeight="1">
      <c r="A182" s="2"/>
      <c r="B182" s="76"/>
      <c r="C182" s="76"/>
      <c r="D182" s="76"/>
      <c r="E182" s="76"/>
      <c r="F182" s="76"/>
      <c r="G182" s="76"/>
      <c r="H182" s="76"/>
      <c r="I182" s="76"/>
      <c r="J182" s="76"/>
      <c r="K182" s="76"/>
      <c r="L182" s="77"/>
    </row>
    <row r="183" spans="1:16" ht="25.35" customHeight="1" thickBot="1">
      <c r="A183" s="2"/>
      <c r="B183" s="78" t="s">
        <v>33</v>
      </c>
      <c r="C183" s="79"/>
      <c r="D183" s="79"/>
      <c r="E183" s="80"/>
      <c r="F183" s="80"/>
      <c r="G183" s="80"/>
      <c r="H183" s="80"/>
      <c r="I183" s="81"/>
      <c r="J183" s="499" t="str">
        <f>IF(J184&gt;3000,"支援金額は3,000千円以下としてください。","")</f>
        <v/>
      </c>
      <c r="K183" s="499"/>
      <c r="L183" s="82"/>
    </row>
    <row r="184" spans="1:16" ht="56.1" customHeight="1" thickTop="1" thickBot="1">
      <c r="A184" s="83"/>
      <c r="B184" s="327" t="s">
        <v>42</v>
      </c>
      <c r="C184" s="328"/>
      <c r="D184" s="329"/>
      <c r="E184" s="84" t="s">
        <v>39</v>
      </c>
      <c r="F184" s="365">
        <f>F172-F181</f>
        <v>0</v>
      </c>
      <c r="G184" s="366"/>
      <c r="H184" s="85" t="s">
        <v>40</v>
      </c>
      <c r="I184" s="85" t="s">
        <v>40</v>
      </c>
      <c r="J184" s="246">
        <f>ROUNDDOWN(F184/1000,0)</f>
        <v>0</v>
      </c>
      <c r="K184" s="86" t="s">
        <v>41</v>
      </c>
      <c r="L184" s="87">
        <f>J184*1000</f>
        <v>0</v>
      </c>
    </row>
    <row r="185" spans="1:16" ht="127.5" customHeight="1" thickTop="1">
      <c r="A185" s="429" t="s">
        <v>1067</v>
      </c>
      <c r="B185" s="430"/>
      <c r="C185" s="430"/>
      <c r="D185" s="430"/>
      <c r="E185" s="430"/>
      <c r="F185" s="430"/>
      <c r="G185" s="430"/>
      <c r="H185" s="430"/>
      <c r="I185" s="430"/>
      <c r="J185" s="430"/>
      <c r="K185" s="430"/>
    </row>
    <row r="186" spans="1:16" ht="16.350000000000001" customHeight="1">
      <c r="A186" s="126"/>
      <c r="B186" s="127"/>
      <c r="C186" s="127"/>
      <c r="D186" s="127"/>
      <c r="E186" s="127"/>
      <c r="F186" s="127"/>
      <c r="G186" s="127"/>
      <c r="H186" s="127"/>
      <c r="I186" s="127"/>
      <c r="J186" s="127"/>
      <c r="K186" s="127"/>
    </row>
    <row r="187" spans="1:16" ht="38.1" customHeight="1">
      <c r="A187" s="2"/>
      <c r="B187" s="332" t="s">
        <v>1015</v>
      </c>
      <c r="C187" s="333"/>
      <c r="D187" s="333"/>
      <c r="E187" s="333"/>
      <c r="F187" s="333"/>
      <c r="G187" s="333"/>
      <c r="H187" s="333"/>
      <c r="I187" s="333"/>
      <c r="J187" s="333"/>
      <c r="K187" s="334"/>
      <c r="L187" s="91"/>
      <c r="M187" s="177"/>
      <c r="N187" s="89"/>
      <c r="O187" s="89"/>
    </row>
    <row r="188" spans="1:16" ht="32.1" customHeight="1">
      <c r="A188" s="2"/>
      <c r="B188" s="335" t="s">
        <v>10</v>
      </c>
      <c r="C188" s="336"/>
      <c r="D188" s="336"/>
      <c r="E188" s="192"/>
      <c r="F188" s="337" t="s">
        <v>8</v>
      </c>
      <c r="G188" s="337"/>
      <c r="H188" s="109" t="s">
        <v>11</v>
      </c>
      <c r="I188" s="192"/>
      <c r="J188" s="337" t="s">
        <v>9</v>
      </c>
      <c r="K188" s="338"/>
      <c r="M188" s="223" t="s">
        <v>71</v>
      </c>
      <c r="N188" s="220" t="b">
        <v>0</v>
      </c>
      <c r="O188" s="219" t="s">
        <v>72</v>
      </c>
      <c r="P188" s="220" t="b">
        <v>0</v>
      </c>
    </row>
    <row r="189" spans="1:16" ht="32.1" customHeight="1">
      <c r="A189" s="2"/>
      <c r="B189" s="332" t="s">
        <v>12</v>
      </c>
      <c r="C189" s="333"/>
      <c r="D189" s="333"/>
      <c r="E189" s="333"/>
      <c r="F189" s="333"/>
      <c r="G189" s="333"/>
      <c r="H189" s="333"/>
      <c r="I189" s="333"/>
      <c r="J189" s="333"/>
      <c r="K189" s="334"/>
      <c r="M189" s="224"/>
      <c r="N189" s="220"/>
      <c r="O189" s="219"/>
      <c r="P189" s="220"/>
    </row>
    <row r="190" spans="1:16" ht="32.1" customHeight="1">
      <c r="A190" s="2"/>
      <c r="B190" s="335" t="s">
        <v>10</v>
      </c>
      <c r="C190" s="336"/>
      <c r="D190" s="336"/>
      <c r="E190" s="192"/>
      <c r="F190" s="337" t="s">
        <v>8</v>
      </c>
      <c r="G190" s="337"/>
      <c r="H190" s="109" t="s">
        <v>11</v>
      </c>
      <c r="I190" s="192"/>
      <c r="J190" s="337" t="s">
        <v>9</v>
      </c>
      <c r="K190" s="338"/>
      <c r="M190" s="223" t="s">
        <v>73</v>
      </c>
      <c r="N190" s="220" t="b">
        <v>0</v>
      </c>
      <c r="O190" s="219" t="s">
        <v>72</v>
      </c>
      <c r="P190" s="220" t="b">
        <v>1</v>
      </c>
    </row>
    <row r="191" spans="1:16" ht="32.1" customHeight="1">
      <c r="A191" s="2"/>
      <c r="B191" s="332" t="s">
        <v>133</v>
      </c>
      <c r="C191" s="333"/>
      <c r="D191" s="333"/>
      <c r="E191" s="333"/>
      <c r="F191" s="333"/>
      <c r="G191" s="333"/>
      <c r="H191" s="333"/>
      <c r="I191" s="333"/>
      <c r="J191" s="333"/>
      <c r="K191" s="334"/>
      <c r="M191" s="224"/>
      <c r="N191" s="220"/>
      <c r="O191" s="219"/>
      <c r="P191" s="220"/>
    </row>
    <row r="192" spans="1:16" ht="32.1" customHeight="1">
      <c r="A192" s="2"/>
      <c r="B192" s="335" t="s">
        <v>10</v>
      </c>
      <c r="C192" s="336"/>
      <c r="D192" s="336"/>
      <c r="E192" s="192"/>
      <c r="F192" s="337" t="s">
        <v>8</v>
      </c>
      <c r="G192" s="337"/>
      <c r="H192" s="109" t="s">
        <v>11</v>
      </c>
      <c r="I192" s="192"/>
      <c r="J192" s="337" t="s">
        <v>9</v>
      </c>
      <c r="K192" s="338"/>
      <c r="M192" s="223" t="s">
        <v>73</v>
      </c>
      <c r="N192" s="220" t="b">
        <v>0</v>
      </c>
      <c r="O192" s="219" t="s">
        <v>72</v>
      </c>
      <c r="P192" s="220" t="b">
        <v>1</v>
      </c>
    </row>
    <row r="193" spans="1:16" s="118" customFormat="1" ht="16.350000000000001" customHeight="1">
      <c r="A193" s="113"/>
      <c r="B193" s="115"/>
      <c r="C193" s="115"/>
      <c r="D193" s="115"/>
      <c r="E193" s="116"/>
      <c r="F193" s="116"/>
      <c r="G193" s="116"/>
      <c r="H193" s="117"/>
      <c r="I193" s="116"/>
      <c r="J193" s="116"/>
      <c r="K193" s="116"/>
      <c r="M193" s="193"/>
      <c r="N193" s="194"/>
      <c r="O193" s="195"/>
      <c r="P193" s="194"/>
    </row>
    <row r="194" spans="1:16" ht="10.9" customHeight="1">
      <c r="A194" s="325"/>
      <c r="B194" s="326"/>
      <c r="C194" s="326"/>
      <c r="D194" s="326"/>
      <c r="E194" s="326"/>
      <c r="F194" s="326"/>
      <c r="G194" s="326"/>
      <c r="H194" s="326"/>
      <c r="I194" s="326"/>
      <c r="J194" s="326"/>
      <c r="K194" s="326"/>
    </row>
    <row r="195" spans="1:16" ht="28.5" customHeight="1">
      <c r="A195" s="330" t="s">
        <v>1073</v>
      </c>
      <c r="B195" s="331"/>
      <c r="C195" s="331"/>
      <c r="D195" s="331"/>
      <c r="E195" s="331"/>
      <c r="F195" s="331"/>
      <c r="G195" s="331"/>
      <c r="H195" s="331"/>
      <c r="I195" s="331"/>
      <c r="J195" s="331"/>
      <c r="K195" s="331"/>
    </row>
    <row r="196" spans="1:16" ht="12" customHeight="1">
      <c r="A196" s="374"/>
      <c r="B196" s="375"/>
      <c r="C196" s="375"/>
      <c r="D196" s="375"/>
      <c r="E196" s="375"/>
      <c r="F196" s="375"/>
      <c r="G196" s="375"/>
      <c r="H196" s="375"/>
      <c r="I196" s="375"/>
      <c r="J196" s="375"/>
      <c r="K196" s="375"/>
    </row>
    <row r="197" spans="1:16" ht="28.5" customHeight="1">
      <c r="A197" s="305" t="s">
        <v>1016</v>
      </c>
      <c r="B197" s="306"/>
      <c r="C197" s="306"/>
      <c r="D197" s="306"/>
      <c r="E197" s="306"/>
      <c r="F197" s="306"/>
      <c r="G197" s="306"/>
      <c r="H197" s="306"/>
      <c r="I197" s="306"/>
      <c r="J197" s="306"/>
      <c r="K197" s="306"/>
    </row>
    <row r="198" spans="1:16" ht="28.5" customHeight="1">
      <c r="A198" s="305" t="s">
        <v>1017</v>
      </c>
      <c r="B198" s="306"/>
      <c r="C198" s="306"/>
      <c r="D198" s="306"/>
      <c r="E198" s="306"/>
      <c r="F198" s="306"/>
      <c r="G198" s="306"/>
      <c r="H198" s="306"/>
      <c r="I198" s="306"/>
      <c r="J198" s="306"/>
      <c r="K198" s="306"/>
    </row>
    <row r="199" spans="1:16" ht="28.15" customHeight="1">
      <c r="A199" s="305" t="s">
        <v>91</v>
      </c>
      <c r="B199" s="306"/>
      <c r="C199" s="306"/>
      <c r="D199" s="306"/>
      <c r="E199" s="306"/>
      <c r="F199" s="306"/>
      <c r="G199" s="306"/>
      <c r="H199" s="306"/>
      <c r="I199" s="306"/>
      <c r="J199" s="306"/>
      <c r="K199" s="306"/>
    </row>
    <row r="200" spans="1:16" ht="6.6" customHeight="1"/>
    <row r="201" spans="1:16" ht="28.5" customHeight="1">
      <c r="B201" s="310" t="s">
        <v>921</v>
      </c>
      <c r="C201" s="311"/>
      <c r="D201" s="312" t="s">
        <v>1068</v>
      </c>
      <c r="E201" s="313"/>
      <c r="F201" s="313"/>
      <c r="G201" s="313"/>
      <c r="H201" s="313"/>
      <c r="I201" s="313"/>
      <c r="J201" s="313"/>
      <c r="K201" s="314"/>
    </row>
    <row r="202" spans="1:16" ht="28.5" customHeight="1">
      <c r="B202" s="308" t="s">
        <v>922</v>
      </c>
      <c r="C202" s="308"/>
      <c r="D202" s="196"/>
      <c r="E202" s="321" t="s">
        <v>909</v>
      </c>
      <c r="F202" s="321"/>
      <c r="G202" s="321"/>
      <c r="H202" s="197"/>
      <c r="I202" s="321" t="s">
        <v>910</v>
      </c>
      <c r="J202" s="321"/>
      <c r="K202" s="322"/>
    </row>
    <row r="203" spans="1:16" ht="28.5" customHeight="1">
      <c r="B203" s="308"/>
      <c r="C203" s="308"/>
      <c r="D203" s="295"/>
      <c r="E203" s="378" t="s">
        <v>911</v>
      </c>
      <c r="F203" s="378"/>
      <c r="G203" s="378"/>
      <c r="H203" s="296"/>
      <c r="I203" s="378" t="s">
        <v>912</v>
      </c>
      <c r="J203" s="378"/>
      <c r="K203" s="379"/>
    </row>
    <row r="204" spans="1:16" ht="28.15" customHeight="1">
      <c r="A204" s="229"/>
      <c r="B204" s="276"/>
      <c r="C204" s="276"/>
      <c r="D204" s="276"/>
      <c r="E204" s="276"/>
      <c r="F204" s="276"/>
      <c r="G204" s="276"/>
      <c r="H204" s="276"/>
      <c r="I204" s="276"/>
      <c r="J204" s="276"/>
      <c r="K204" s="276"/>
    </row>
    <row r="205" spans="1:16" ht="28.5" customHeight="1">
      <c r="B205" s="310" t="s">
        <v>920</v>
      </c>
      <c r="C205" s="311"/>
      <c r="D205" s="312" t="s">
        <v>89</v>
      </c>
      <c r="E205" s="313"/>
      <c r="F205" s="313"/>
      <c r="G205" s="313"/>
      <c r="H205" s="313"/>
      <c r="I205" s="313"/>
      <c r="J205" s="313"/>
      <c r="K205" s="314"/>
    </row>
    <row r="206" spans="1:16" ht="28.5" customHeight="1">
      <c r="B206" s="315" t="s">
        <v>919</v>
      </c>
      <c r="C206" s="316"/>
      <c r="D206" s="196"/>
      <c r="E206" s="321" t="s">
        <v>891</v>
      </c>
      <c r="F206" s="321"/>
      <c r="G206" s="321"/>
      <c r="H206" s="197"/>
      <c r="I206" s="321" t="s">
        <v>892</v>
      </c>
      <c r="J206" s="321"/>
      <c r="K206" s="322"/>
    </row>
    <row r="207" spans="1:16" ht="28.5" customHeight="1">
      <c r="B207" s="317"/>
      <c r="C207" s="318"/>
      <c r="D207" s="189"/>
      <c r="E207" s="303" t="s">
        <v>893</v>
      </c>
      <c r="F207" s="303"/>
      <c r="G207" s="303"/>
      <c r="H207" s="198"/>
      <c r="I207" s="303" t="s">
        <v>1069</v>
      </c>
      <c r="J207" s="303"/>
      <c r="K207" s="304"/>
    </row>
    <row r="208" spans="1:16" ht="28.5" customHeight="1">
      <c r="B208" s="317"/>
      <c r="C208" s="318"/>
      <c r="D208" s="189"/>
      <c r="E208" s="303" t="s">
        <v>1070</v>
      </c>
      <c r="F208" s="303"/>
      <c r="G208" s="303"/>
      <c r="H208" s="198"/>
      <c r="I208" s="303" t="s">
        <v>105</v>
      </c>
      <c r="J208" s="303"/>
      <c r="K208" s="304"/>
    </row>
    <row r="209" spans="2:11" ht="28.5" customHeight="1">
      <c r="B209" s="317"/>
      <c r="C209" s="318"/>
      <c r="D209" s="189"/>
      <c r="E209" s="303" t="s">
        <v>106</v>
      </c>
      <c r="F209" s="303"/>
      <c r="G209" s="303"/>
      <c r="H209" s="198"/>
      <c r="I209" s="303" t="s">
        <v>90</v>
      </c>
      <c r="J209" s="303"/>
      <c r="K209" s="304"/>
    </row>
    <row r="210" spans="2:11" ht="28.5" customHeight="1">
      <c r="B210" s="317"/>
      <c r="C210" s="318"/>
      <c r="D210" s="189"/>
      <c r="E210" s="303" t="s">
        <v>107</v>
      </c>
      <c r="F210" s="303"/>
      <c r="G210" s="303"/>
      <c r="H210" s="198"/>
      <c r="I210" s="303" t="s">
        <v>92</v>
      </c>
      <c r="J210" s="303"/>
      <c r="K210" s="304"/>
    </row>
    <row r="211" spans="2:11" ht="28.5" customHeight="1">
      <c r="B211" s="317"/>
      <c r="C211" s="318"/>
      <c r="D211" s="189"/>
      <c r="E211" s="303" t="s">
        <v>108</v>
      </c>
      <c r="F211" s="303"/>
      <c r="G211" s="303"/>
      <c r="H211" s="198"/>
      <c r="I211" s="303" t="s">
        <v>109</v>
      </c>
      <c r="J211" s="303"/>
      <c r="K211" s="304"/>
    </row>
    <row r="212" spans="2:11" ht="28.5" customHeight="1">
      <c r="B212" s="319"/>
      <c r="C212" s="320"/>
      <c r="D212" s="376" t="s">
        <v>846</v>
      </c>
      <c r="E212" s="377"/>
      <c r="F212" s="323"/>
      <c r="G212" s="323"/>
      <c r="H212" s="323"/>
      <c r="I212" s="323"/>
      <c r="J212" s="323"/>
      <c r="K212" s="324"/>
    </row>
    <row r="213" spans="2:11" ht="6.6" customHeight="1"/>
    <row r="216" spans="2:11" ht="28.5" customHeight="1">
      <c r="B216" s="310" t="s">
        <v>917</v>
      </c>
      <c r="C216" s="311"/>
      <c r="D216" s="312" t="s">
        <v>990</v>
      </c>
      <c r="E216" s="313"/>
      <c r="F216" s="313"/>
      <c r="G216" s="313"/>
      <c r="H216" s="313"/>
      <c r="I216" s="313"/>
      <c r="J216" s="313"/>
      <c r="K216" s="314"/>
    </row>
    <row r="217" spans="2:11" ht="28.5" customHeight="1">
      <c r="B217" s="315" t="s">
        <v>918</v>
      </c>
      <c r="C217" s="316"/>
      <c r="D217" s="196"/>
      <c r="E217" s="321" t="s">
        <v>916</v>
      </c>
      <c r="F217" s="321"/>
      <c r="G217" s="321"/>
      <c r="H217" s="197"/>
      <c r="I217" s="321" t="s">
        <v>991</v>
      </c>
      <c r="J217" s="321"/>
      <c r="K217" s="322"/>
    </row>
    <row r="218" spans="2:11" ht="28.5" customHeight="1">
      <c r="B218" s="317"/>
      <c r="C218" s="318"/>
      <c r="D218" s="189"/>
      <c r="E218" s="303" t="s">
        <v>989</v>
      </c>
      <c r="F218" s="303"/>
      <c r="G218" s="303"/>
      <c r="H218" s="198"/>
      <c r="I218" s="303" t="s">
        <v>915</v>
      </c>
      <c r="J218" s="303"/>
      <c r="K218" s="304"/>
    </row>
    <row r="219" spans="2:11" ht="28.5" customHeight="1">
      <c r="B219" s="317"/>
      <c r="C219" s="318"/>
      <c r="D219" s="189"/>
      <c r="E219" s="303" t="s">
        <v>914</v>
      </c>
      <c r="F219" s="303"/>
      <c r="G219" s="303"/>
      <c r="H219" s="198"/>
      <c r="I219" s="303" t="s">
        <v>992</v>
      </c>
      <c r="J219" s="303"/>
      <c r="K219" s="304"/>
    </row>
    <row r="220" spans="2:11" ht="28.5" customHeight="1">
      <c r="B220" s="317"/>
      <c r="C220" s="318"/>
      <c r="D220" s="189"/>
      <c r="E220" s="303" t="s">
        <v>913</v>
      </c>
      <c r="F220" s="303"/>
      <c r="G220" s="303"/>
      <c r="H220" s="198"/>
      <c r="I220" s="303" t="s">
        <v>993</v>
      </c>
      <c r="J220" s="303"/>
      <c r="K220" s="304"/>
    </row>
    <row r="221" spans="2:11" ht="28.5" customHeight="1">
      <c r="B221" s="317"/>
      <c r="C221" s="318"/>
      <c r="D221" s="189"/>
      <c r="E221" s="303" t="s">
        <v>994</v>
      </c>
      <c r="F221" s="303"/>
      <c r="G221" s="303"/>
      <c r="H221" s="198"/>
      <c r="I221" s="303" t="s">
        <v>995</v>
      </c>
      <c r="J221" s="303"/>
      <c r="K221" s="304"/>
    </row>
    <row r="222" spans="2:11" ht="28.5" customHeight="1">
      <c r="B222" s="319"/>
      <c r="C222" s="320"/>
      <c r="D222" s="295"/>
      <c r="E222" s="297" t="s">
        <v>996</v>
      </c>
      <c r="F222" s="323"/>
      <c r="G222" s="323"/>
      <c r="H222" s="323"/>
      <c r="I222" s="323"/>
      <c r="J222" s="323"/>
      <c r="K222" s="324"/>
    </row>
    <row r="225" spans="2:11" ht="28.5" customHeight="1">
      <c r="B225" s="310" t="s">
        <v>924</v>
      </c>
      <c r="C225" s="311"/>
      <c r="D225" s="312" t="s">
        <v>980</v>
      </c>
      <c r="E225" s="313"/>
      <c r="F225" s="313"/>
      <c r="G225" s="313"/>
      <c r="H225" s="313"/>
      <c r="I225" s="313"/>
      <c r="J225" s="313"/>
      <c r="K225" s="314"/>
    </row>
    <row r="226" spans="2:11" ht="154.5" customHeight="1">
      <c r="B226" s="307" t="s">
        <v>923</v>
      </c>
      <c r="C226" s="308"/>
      <c r="D226" s="309"/>
      <c r="E226" s="309"/>
      <c r="F226" s="309"/>
      <c r="G226" s="309"/>
      <c r="H226" s="309"/>
      <c r="I226" s="309"/>
      <c r="J226" s="309"/>
      <c r="K226" s="309"/>
    </row>
  </sheetData>
  <sheetProtection algorithmName="SHA-512" hashValue="Er4RzSjrqWU4uBUf8xG4NKX6FeeuxI49nayVKke2vsTjooxVnZZR/dPtEqNBnbuZlHBHryiu6ANUAUelUHc0jw==" saltValue="TrvkJWV7xlI17Kwi3vKHwQ==" spinCount="100000" sheet="1" formatCells="0" formatColumns="0" formatRows="0"/>
  <mergeCells count="390">
    <mergeCell ref="B101:C101"/>
    <mergeCell ref="D99:K99"/>
    <mergeCell ref="G94:K94"/>
    <mergeCell ref="I93:K93"/>
    <mergeCell ref="D108:K109"/>
    <mergeCell ref="D101:K101"/>
    <mergeCell ref="D105:K106"/>
    <mergeCell ref="D104:K104"/>
    <mergeCell ref="I96:K96"/>
    <mergeCell ref="E96:G96"/>
    <mergeCell ref="D100:K100"/>
    <mergeCell ref="I95:K95"/>
    <mergeCell ref="E94:F94"/>
    <mergeCell ref="D102:K103"/>
    <mergeCell ref="B90:C94"/>
    <mergeCell ref="D90:K90"/>
    <mergeCell ref="E93:G93"/>
    <mergeCell ref="D97:K97"/>
    <mergeCell ref="D98:K98"/>
    <mergeCell ref="B97:C98"/>
    <mergeCell ref="E91:G91"/>
    <mergeCell ref="I91:K91"/>
    <mergeCell ref="E92:G92"/>
    <mergeCell ref="I92:K92"/>
    <mergeCell ref="B65:E65"/>
    <mergeCell ref="F65:G65"/>
    <mergeCell ref="E86:G86"/>
    <mergeCell ref="I86:K86"/>
    <mergeCell ref="D81:K81"/>
    <mergeCell ref="B83:C86"/>
    <mergeCell ref="B73:E73"/>
    <mergeCell ref="J66:K66"/>
    <mergeCell ref="D80:H80"/>
    <mergeCell ref="I80:K80"/>
    <mergeCell ref="F67:G67"/>
    <mergeCell ref="E85:G85"/>
    <mergeCell ref="J67:K67"/>
    <mergeCell ref="F68:G68"/>
    <mergeCell ref="B68:E68"/>
    <mergeCell ref="F73:G73"/>
    <mergeCell ref="J73:K73"/>
    <mergeCell ref="B71:E71"/>
    <mergeCell ref="F71:G71"/>
    <mergeCell ref="B78:K78"/>
    <mergeCell ref="F79:K79"/>
    <mergeCell ref="F70:G70"/>
    <mergeCell ref="B67:E67"/>
    <mergeCell ref="B81:C82"/>
    <mergeCell ref="J68:K68"/>
    <mergeCell ref="B69:E69"/>
    <mergeCell ref="F69:G69"/>
    <mergeCell ref="J69:K69"/>
    <mergeCell ref="J71:K71"/>
    <mergeCell ref="J76:K76"/>
    <mergeCell ref="J70:K70"/>
    <mergeCell ref="D82:K82"/>
    <mergeCell ref="B75:E75"/>
    <mergeCell ref="F75:G75"/>
    <mergeCell ref="J75:K75"/>
    <mergeCell ref="B76:E76"/>
    <mergeCell ref="F76:G76"/>
    <mergeCell ref="B70:E70"/>
    <mergeCell ref="D83:I83"/>
    <mergeCell ref="J83:K83"/>
    <mergeCell ref="B112:C113"/>
    <mergeCell ref="D113:K113"/>
    <mergeCell ref="D112:K112"/>
    <mergeCell ref="I121:J121"/>
    <mergeCell ref="I123:J123"/>
    <mergeCell ref="D116:K116"/>
    <mergeCell ref="D111:K111"/>
    <mergeCell ref="D107:K107"/>
    <mergeCell ref="B110:C111"/>
    <mergeCell ref="D110:K110"/>
    <mergeCell ref="B114:C115"/>
    <mergeCell ref="D114:K114"/>
    <mergeCell ref="D115:K115"/>
    <mergeCell ref="D88:E89"/>
    <mergeCell ref="E87:G87"/>
    <mergeCell ref="E84:G84"/>
    <mergeCell ref="H87:K87"/>
    <mergeCell ref="I84:K84"/>
    <mergeCell ref="F88:G88"/>
    <mergeCell ref="F89:G89"/>
    <mergeCell ref="I88:J88"/>
    <mergeCell ref="I89:K89"/>
    <mergeCell ref="G42:K42"/>
    <mergeCell ref="F53:K53"/>
    <mergeCell ref="F54:K54"/>
    <mergeCell ref="B64:E64"/>
    <mergeCell ref="F64:G64"/>
    <mergeCell ref="J64:K64"/>
    <mergeCell ref="F49:F52"/>
    <mergeCell ref="B37:C54"/>
    <mergeCell ref="I56:K56"/>
    <mergeCell ref="D55:K55"/>
    <mergeCell ref="D57:K57"/>
    <mergeCell ref="B55:C60"/>
    <mergeCell ref="F44:K44"/>
    <mergeCell ref="F46:K46"/>
    <mergeCell ref="F63:G63"/>
    <mergeCell ref="F37:G37"/>
    <mergeCell ref="H37:I37"/>
    <mergeCell ref="J37:K37"/>
    <mergeCell ref="F21:K21"/>
    <mergeCell ref="F28:K28"/>
    <mergeCell ref="E56:G56"/>
    <mergeCell ref="B63:E63"/>
    <mergeCell ref="H48:K48"/>
    <mergeCell ref="G49:K49"/>
    <mergeCell ref="G51:K51"/>
    <mergeCell ref="F45:K45"/>
    <mergeCell ref="D44:E45"/>
    <mergeCell ref="D46:E47"/>
    <mergeCell ref="B32:C35"/>
    <mergeCell ref="F34:H34"/>
    <mergeCell ref="J34:K34"/>
    <mergeCell ref="D34:E34"/>
    <mergeCell ref="D32:E32"/>
    <mergeCell ref="G52:K52"/>
    <mergeCell ref="D59:I59"/>
    <mergeCell ref="J59:K59"/>
    <mergeCell ref="J60:K60"/>
    <mergeCell ref="D48:E52"/>
    <mergeCell ref="G50:K50"/>
    <mergeCell ref="D53:E54"/>
    <mergeCell ref="I62:J62"/>
    <mergeCell ref="D41:E41"/>
    <mergeCell ref="E127:F127"/>
    <mergeCell ref="J4:K4"/>
    <mergeCell ref="B23:C30"/>
    <mergeCell ref="D23:E23"/>
    <mergeCell ref="B6:E6"/>
    <mergeCell ref="B7:C10"/>
    <mergeCell ref="D7:E7"/>
    <mergeCell ref="D8:E8"/>
    <mergeCell ref="F8:K8"/>
    <mergeCell ref="D9:E9"/>
    <mergeCell ref="F9:K9"/>
    <mergeCell ref="D10:E10"/>
    <mergeCell ref="F10:K10"/>
    <mergeCell ref="B12:C21"/>
    <mergeCell ref="D12:E12"/>
    <mergeCell ref="F12:K12"/>
    <mergeCell ref="D13:E13"/>
    <mergeCell ref="F23:K23"/>
    <mergeCell ref="F13:K13"/>
    <mergeCell ref="D14:E14"/>
    <mergeCell ref="D18:E18"/>
    <mergeCell ref="F18:K18"/>
    <mergeCell ref="D19:E19"/>
    <mergeCell ref="D21:E21"/>
    <mergeCell ref="D35:E35"/>
    <mergeCell ref="F35:K35"/>
    <mergeCell ref="D37:E37"/>
    <mergeCell ref="F29:K30"/>
    <mergeCell ref="D33:E33"/>
    <mergeCell ref="D29:E30"/>
    <mergeCell ref="F32:K32"/>
    <mergeCell ref="F33:K33"/>
    <mergeCell ref="F26:K26"/>
    <mergeCell ref="D27:E27"/>
    <mergeCell ref="F27:K27"/>
    <mergeCell ref="D28:E28"/>
    <mergeCell ref="F14:K14"/>
    <mergeCell ref="D15:E15"/>
    <mergeCell ref="F15:K15"/>
    <mergeCell ref="D16:E16"/>
    <mergeCell ref="F16:K16"/>
    <mergeCell ref="D17:E17"/>
    <mergeCell ref="F17:K17"/>
    <mergeCell ref="F19:K19"/>
    <mergeCell ref="D20:E20"/>
    <mergeCell ref="F20:K20"/>
    <mergeCell ref="D24:E24"/>
    <mergeCell ref="F24:K24"/>
    <mergeCell ref="D25:E25"/>
    <mergeCell ref="F25:K25"/>
    <mergeCell ref="D26:E26"/>
    <mergeCell ref="H176:K176"/>
    <mergeCell ref="F177:G177"/>
    <mergeCell ref="H177:K177"/>
    <mergeCell ref="D144:K144"/>
    <mergeCell ref="H163:K163"/>
    <mergeCell ref="F165:G165"/>
    <mergeCell ref="H165:K165"/>
    <mergeCell ref="F164:G164"/>
    <mergeCell ref="H164:K164"/>
    <mergeCell ref="F161:G161"/>
    <mergeCell ref="H161:K161"/>
    <mergeCell ref="F152:G152"/>
    <mergeCell ref="H152:K152"/>
    <mergeCell ref="F153:G153"/>
    <mergeCell ref="H153:K153"/>
    <mergeCell ref="H150:K150"/>
    <mergeCell ref="F150:G150"/>
    <mergeCell ref="F158:G158"/>
    <mergeCell ref="F156:G156"/>
    <mergeCell ref="J183:K183"/>
    <mergeCell ref="B179:E179"/>
    <mergeCell ref="F179:G179"/>
    <mergeCell ref="H179:K179"/>
    <mergeCell ref="B181:E181"/>
    <mergeCell ref="H156:K156"/>
    <mergeCell ref="H169:K169"/>
    <mergeCell ref="H170:K170"/>
    <mergeCell ref="H158:K158"/>
    <mergeCell ref="F157:G157"/>
    <mergeCell ref="B178:E178"/>
    <mergeCell ref="F178:G178"/>
    <mergeCell ref="H178:K178"/>
    <mergeCell ref="F180:G180"/>
    <mergeCell ref="H180:K180"/>
    <mergeCell ref="B152:B165"/>
    <mergeCell ref="F154:G154"/>
    <mergeCell ref="F159:G159"/>
    <mergeCell ref="H159:K159"/>
    <mergeCell ref="F160:G160"/>
    <mergeCell ref="H160:K160"/>
    <mergeCell ref="H154:K154"/>
    <mergeCell ref="F169:G170"/>
    <mergeCell ref="B172:E173"/>
    <mergeCell ref="B95:C96"/>
    <mergeCell ref="E95:G95"/>
    <mergeCell ref="B99:C99"/>
    <mergeCell ref="I38:K38"/>
    <mergeCell ref="I39:K39"/>
    <mergeCell ref="F40:G40"/>
    <mergeCell ref="I40:K40"/>
    <mergeCell ref="B72:E72"/>
    <mergeCell ref="F72:G72"/>
    <mergeCell ref="J72:K72"/>
    <mergeCell ref="I85:K85"/>
    <mergeCell ref="D38:E38"/>
    <mergeCell ref="D42:E42"/>
    <mergeCell ref="D39:E39"/>
    <mergeCell ref="D40:E40"/>
    <mergeCell ref="F39:G39"/>
    <mergeCell ref="F38:G38"/>
    <mergeCell ref="D43:E43"/>
    <mergeCell ref="B66:E66"/>
    <mergeCell ref="F47:K47"/>
    <mergeCell ref="J65:K65"/>
    <mergeCell ref="F66:G66"/>
    <mergeCell ref="J63:K63"/>
    <mergeCell ref="B62:G62"/>
    <mergeCell ref="O166:P169"/>
    <mergeCell ref="A185:K185"/>
    <mergeCell ref="H151:K151"/>
    <mergeCell ref="H149:K149"/>
    <mergeCell ref="B149:E149"/>
    <mergeCell ref="B4:H4"/>
    <mergeCell ref="B116:C117"/>
    <mergeCell ref="D117:K117"/>
    <mergeCell ref="B74:E74"/>
    <mergeCell ref="F74:G74"/>
    <mergeCell ref="J74:K74"/>
    <mergeCell ref="B77:E77"/>
    <mergeCell ref="F77:G77"/>
    <mergeCell ref="J77:K77"/>
    <mergeCell ref="B79:E79"/>
    <mergeCell ref="B80:C80"/>
    <mergeCell ref="O134:T142"/>
    <mergeCell ref="B166:E167"/>
    <mergeCell ref="F166:G167"/>
    <mergeCell ref="H166:K167"/>
    <mergeCell ref="B176:E176"/>
    <mergeCell ref="F176:G176"/>
    <mergeCell ref="B177:E177"/>
    <mergeCell ref="D118:K118"/>
    <mergeCell ref="D143:K143"/>
    <mergeCell ref="B143:C144"/>
    <mergeCell ref="F140:K140"/>
    <mergeCell ref="F141:K141"/>
    <mergeCell ref="F142:K142"/>
    <mergeCell ref="E129:G129"/>
    <mergeCell ref="I129:K129"/>
    <mergeCell ref="E128:F128"/>
    <mergeCell ref="E131:F131"/>
    <mergeCell ref="F136:K136"/>
    <mergeCell ref="F137:K137"/>
    <mergeCell ref="F138:K138"/>
    <mergeCell ref="B118:C133"/>
    <mergeCell ref="F133:G133"/>
    <mergeCell ref="J133:K133"/>
    <mergeCell ref="I126:J126"/>
    <mergeCell ref="I128:J128"/>
    <mergeCell ref="I131:J131"/>
    <mergeCell ref="I127:J127"/>
    <mergeCell ref="E130:F130"/>
    <mergeCell ref="I130:J130"/>
    <mergeCell ref="E126:F126"/>
    <mergeCell ref="B134:C142"/>
    <mergeCell ref="D119:G119"/>
    <mergeCell ref="I202:K202"/>
    <mergeCell ref="E203:G203"/>
    <mergeCell ref="I203:K203"/>
    <mergeCell ref="U134:Y142"/>
    <mergeCell ref="O147:P147"/>
    <mergeCell ref="O152:P152"/>
    <mergeCell ref="F149:G149"/>
    <mergeCell ref="F151:G151"/>
    <mergeCell ref="H119:K119"/>
    <mergeCell ref="E120:G120"/>
    <mergeCell ref="I120:K120"/>
    <mergeCell ref="E122:F122"/>
    <mergeCell ref="I122:J122"/>
    <mergeCell ref="E124:G124"/>
    <mergeCell ref="I124:K124"/>
    <mergeCell ref="E125:F125"/>
    <mergeCell ref="I125:J125"/>
    <mergeCell ref="E121:F121"/>
    <mergeCell ref="E123:F123"/>
    <mergeCell ref="F139:K139"/>
    <mergeCell ref="D134:K134"/>
    <mergeCell ref="E132:F132"/>
    <mergeCell ref="I132:J132"/>
    <mergeCell ref="F135:K135"/>
    <mergeCell ref="B189:K189"/>
    <mergeCell ref="B187:K187"/>
    <mergeCell ref="F181:G181"/>
    <mergeCell ref="H181:K181"/>
    <mergeCell ref="B180:E180"/>
    <mergeCell ref="B225:C225"/>
    <mergeCell ref="D225:K225"/>
    <mergeCell ref="A196:K196"/>
    <mergeCell ref="D205:K205"/>
    <mergeCell ref="A197:K197"/>
    <mergeCell ref="A199:K199"/>
    <mergeCell ref="E207:G207"/>
    <mergeCell ref="I207:K207"/>
    <mergeCell ref="E209:G209"/>
    <mergeCell ref="I209:K209"/>
    <mergeCell ref="B205:C205"/>
    <mergeCell ref="B206:C212"/>
    <mergeCell ref="D212:E212"/>
    <mergeCell ref="F212:K212"/>
    <mergeCell ref="E208:G208"/>
    <mergeCell ref="I208:K208"/>
    <mergeCell ref="E206:G206"/>
    <mergeCell ref="I206:K206"/>
    <mergeCell ref="B201:C201"/>
    <mergeCell ref="A194:K194"/>
    <mergeCell ref="B184:D184"/>
    <mergeCell ref="A195:K195"/>
    <mergeCell ref="B191:K191"/>
    <mergeCell ref="B192:D192"/>
    <mergeCell ref="F192:G192"/>
    <mergeCell ref="J192:K192"/>
    <mergeCell ref="F7:H7"/>
    <mergeCell ref="I7:K7"/>
    <mergeCell ref="B169:E170"/>
    <mergeCell ref="F172:G173"/>
    <mergeCell ref="B190:D190"/>
    <mergeCell ref="F155:G155"/>
    <mergeCell ref="H155:K155"/>
    <mergeCell ref="F162:G162"/>
    <mergeCell ref="H162:K162"/>
    <mergeCell ref="H157:K157"/>
    <mergeCell ref="F163:G163"/>
    <mergeCell ref="F190:G190"/>
    <mergeCell ref="J190:K190"/>
    <mergeCell ref="F184:G184"/>
    <mergeCell ref="B188:D188"/>
    <mergeCell ref="F188:G188"/>
    <mergeCell ref="J188:K188"/>
    <mergeCell ref="E210:G210"/>
    <mergeCell ref="I210:K210"/>
    <mergeCell ref="E211:G211"/>
    <mergeCell ref="I211:K211"/>
    <mergeCell ref="A198:K198"/>
    <mergeCell ref="B226:C226"/>
    <mergeCell ref="D226:K226"/>
    <mergeCell ref="B216:C216"/>
    <mergeCell ref="D216:K216"/>
    <mergeCell ref="B217:C222"/>
    <mergeCell ref="E217:G217"/>
    <mergeCell ref="I217:K217"/>
    <mergeCell ref="E218:G218"/>
    <mergeCell ref="I218:K218"/>
    <mergeCell ref="E219:G219"/>
    <mergeCell ref="I219:K219"/>
    <mergeCell ref="E220:G220"/>
    <mergeCell ref="I220:K220"/>
    <mergeCell ref="E221:G221"/>
    <mergeCell ref="I221:K221"/>
    <mergeCell ref="F222:K222"/>
    <mergeCell ref="B202:C203"/>
    <mergeCell ref="D201:K201"/>
    <mergeCell ref="E202:G202"/>
  </mergeCells>
  <phoneticPr fontId="26"/>
  <dataValidations xWindow="241" yWindow="792" count="23">
    <dataValidation type="list" allowBlank="1" showInputMessage="1" showErrorMessage="1" sqref="K88 H88:H89" xr:uid="{6B270722-148E-4FDB-87A9-1AEF4A85D76B}">
      <formula1>"有,無"</formula1>
    </dataValidation>
    <dataValidation type="textLength" operator="lessThanOrEqual" allowBlank="1" showInputMessage="1" showErrorMessage="1" sqref="D145:K145 D110:K110 J59:J60 D83 F55:F57 F59 G55:G60 H55 H57 H59 I55:I60 K55:K60 J55:J57 I193 D187:D193 E193 E187 E189 E191 F187:H193 J187:K193 I187 I189 I191 D143:K143 D114:K114" xr:uid="{14037450-3895-4A1C-8F2E-CD2590798EBC}">
      <formula1>500</formula1>
    </dataValidation>
    <dataValidation allowBlank="1" showErrorMessage="1" sqref="D212" xr:uid="{C48B78B9-5104-4EC8-8242-3E2A091E8E38}"/>
    <dataValidation type="list" allowBlank="1" showInputMessage="1" showErrorMessage="1" promptTitle="有の場合" prompt="支援をお断りします。" sqref="E192:E193 E190 E188 I193" xr:uid="{60C60E33-AA23-4828-8F5E-F19C115A79E0}">
      <formula1>"〇"</formula1>
    </dataValidation>
    <dataValidation type="list" allowBlank="1" showInputMessage="1" showErrorMessage="1" sqref="H95:H96 H91:H93 J58 D206:D211 D136:D142 D91:D96 F60 H60 D56 F58 H56 D58 H58 H206:H211 D60 D217:D222 H217:H221 D202:D203 H202:H203 D121 D133 D128 H133 D123 D131 D126 H121 H128 H123 H131 H126" xr:uid="{F882D8B3-00CC-4141-A768-CECA6D923555}">
      <formula1>"〇"</formula1>
    </dataValidation>
    <dataValidation type="list" allowBlank="1" showInputMessage="1" showErrorMessage="1" sqref="I34" xr:uid="{AB9FC01A-E0FE-4E36-99B5-962E71D2EAC4}">
      <formula1>"勤務先,自宅,その他"</formula1>
    </dataValidation>
    <dataValidation type="list" allowBlank="1" showInputMessage="1" showErrorMessage="1" sqref="D84:D87 H84:H86" xr:uid="{9A274F10-EA02-4B8D-B74C-204C7A41C68D}">
      <formula1>"◎,〇"</formula1>
    </dataValidation>
    <dataValidation type="list" operator="lessThanOrEqual" allowBlank="1" showInputMessage="1" showErrorMessage="1" sqref="F58 F60 H58 H60 H56 J58 I188 I190 I192" xr:uid="{F337D0B9-8A5E-4BC4-A5CC-DC5EDF7BB00D}">
      <formula1>"○"</formula1>
    </dataValidation>
    <dataValidation type="textLength" operator="lessThanOrEqual" allowBlank="1" showInputMessage="1" showErrorMessage="1" error="文字数制限を超えています。_x000a_再試行をクリックし、入力欄右の文字数を参考に内容を修正してください。" sqref="D111:K111 D113:K113" xr:uid="{A4E0913A-8070-470D-B08B-294B93F220D2}">
      <formula1>350</formula1>
    </dataValidation>
    <dataValidation type="textLength" operator="lessThanOrEqual" allowBlank="1" showInputMessage="1" showErrorMessage="1" error="文字数制限を超えています。_x000a_再試行をクリックし、入力欄右の文字数を参考に内容を修正してください。" sqref="D144:K144 D82:K82" xr:uid="{0EA8921C-2D37-45AC-9595-E7CE52A94F4C}">
      <formula1>300</formula1>
    </dataValidation>
    <dataValidation type="textLength" operator="lessThanOrEqual" allowBlank="1" showInputMessage="1" showErrorMessage="1" error="文字数制限を超えています。_x000a_再試行をクリックし、入力欄右の文字数を参考に内容を修正してください。" sqref="D117:K117 D115:K115" xr:uid="{B5827D47-0D39-4851-92AD-49C64FB6FD14}">
      <formula1>250</formula1>
    </dataValidation>
    <dataValidation type="custom" operator="lessThanOrEqual" allowBlank="1" showInputMessage="1" showErrorMessage="1" sqref="E188 E190 E192" xr:uid="{D0C072DC-F6CD-4E86-B07B-9457D1A6A242}">
      <formula1>"○"</formula1>
    </dataValidation>
    <dataValidation type="list" allowBlank="1" showErrorMessage="1" sqref="I188" xr:uid="{AA00AC36-A3B3-4DBC-8ACC-20B5F5F83D96}">
      <formula1>"〇"</formula1>
    </dataValidation>
    <dataValidation type="list" allowBlank="1" showErrorMessage="1" promptTitle="有の場合" prompt="支援をお断りします。" sqref="I190 I192" xr:uid="{4A08B31D-49AC-44B7-898B-70EE9EDA22A1}">
      <formula1>"〇"</formula1>
    </dataValidation>
    <dataValidation type="textLength" operator="lessThanOrEqual" allowBlank="1" showInputMessage="1" showErrorMessage="1" error="文字数制限を超えています。_x000a_再試行をクリックし、入力欄右の文字数を参考に内容を修正してください。" sqref="D98:K98 F54:K54" xr:uid="{B8628FE5-CEA6-4CDA-AE3B-BB598DA0A570}">
      <formula1>600</formula1>
    </dataValidation>
    <dataValidation type="textLength" operator="lessThanOrEqual" allowBlank="1" showInputMessage="1" showErrorMessage="1" error="文字数制限を超えています。_x000a_再試行をクリックし、入力欄右を参考に内容を修正してください。" sqref="F136:K142" xr:uid="{28A6931E-05D5-4334-8F88-D06F4A39D52A}">
      <formula1>200</formula1>
    </dataValidation>
    <dataValidation imeMode="halfKatakana" allowBlank="1" showInputMessage="1" showErrorMessage="1" sqref="F8:K8 F14:K14 F24:K24 F32:K32 F16:K16" xr:uid="{7CA38FE4-2880-4FA6-865A-9DAB98B8A417}"/>
    <dataValidation imeMode="halfAlpha" allowBlank="1" showInputMessage="1" showErrorMessage="1" sqref="F26:K26 I62:J62 F28:K28 F34:H34 G41 I41 F42 G43 J43 E122:F122 E132:F132 E125:F125 J4:K4 E127:F127 F18:K21 F38:G40 E130:F130 I122:J122 I132:J132 I125:J125 I127:J127 I130:J130 J37:K37" xr:uid="{113DD9B0-CB0E-4DBF-B775-A4BDF1751E68}"/>
    <dataValidation type="whole" errorStyle="warning" operator="lessThan" allowBlank="1" showInputMessage="1" showErrorMessage="1" error="第1～6回および令和5年度支援（R2コロナ緊急支援を除く）のうち、3回支援を受けている場合は、支援対象外となります。" sqref="G48" xr:uid="{A9202C81-6D24-42D4-8AB9-26A4C70B5178}">
      <formula1>3</formula1>
    </dataValidation>
    <dataValidation type="textLength" operator="lessThanOrEqual" allowBlank="1" showInputMessage="1" showErrorMessage="1" error="文字数制限を超えています。_x000a_再試行をクリックし、入力欄右の文字数を参考に内容を修正してください。" prompt="「事業」に続く形で入力してください。" sqref="D80:H80" xr:uid="{51E3E9C6-3D61-4A57-B795-515BB21E4114}">
      <formula1>30</formula1>
    </dataValidation>
    <dataValidation type="custom" allowBlank="1" showInputMessage="1" showErrorMessage="1" error="全角で入力してください。" sqref="F27:K27 F15:K15 F17:K17" xr:uid="{92F90B85-88F1-45D7-B61C-717CE7E27BCC}">
      <formula1>AND(F15=DBCS(F15))</formula1>
    </dataValidation>
    <dataValidation type="custom" imeMode="halfAlpha" allowBlank="1" showInputMessage="1" showErrorMessage="1" error="半角で入力してください。" sqref="F12:K12" xr:uid="{BFD3FC72-E4A4-470D-A894-CFC9609DB6B4}">
      <formula1>LEN(F12)=LENB(F12)</formula1>
    </dataValidation>
    <dataValidation type="list" allowBlank="1" showInputMessage="1" showErrorMessage="1" sqref="F7" xr:uid="{E654F525-8E66-49CD-A12A-48C46B078989}">
      <formula1>法人格</formula1>
    </dataValidation>
  </dataValidations>
  <printOptions horizontalCentered="1"/>
  <pageMargins left="0.59055118110236227" right="0.59055118110236227" top="0.74803149606299213" bottom="0.35433070866141736" header="0.43307086614173229" footer="0.31496062992125984"/>
  <pageSetup paperSize="9" scale="56" orientation="portrait" cellComments="asDisplayed" r:id="rId1"/>
  <headerFooter scaleWithDoc="0" alignWithMargins="0">
    <oddHeader>&amp;R&amp;10&amp;F</oddHeader>
    <oddFooter>&amp;C&amp;P / &amp;N</oddFooter>
  </headerFooter>
  <rowBreaks count="9" manualBreakCount="9">
    <brk id="36" max="16383" man="1"/>
    <brk id="54" max="16383" man="1"/>
    <brk id="78" max="16383" man="1"/>
    <brk id="98" max="16383" man="1"/>
    <brk id="109" max="11" man="1"/>
    <brk id="133" max="11" man="1"/>
    <brk id="145" max="16383" man="1"/>
    <brk id="185" max="16383" man="1"/>
    <brk id="193" max="16383" man="1"/>
  </rowBreaks>
  <colBreaks count="1" manualBreakCount="1">
    <brk id="12"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B8DD8E87-9BFE-4B17-8CC6-F887F492189E}">
            <xm:f>IF($F$7:$H$7=リスト!$A$23,TRUE)</xm:f>
            <x14:dxf>
              <fill>
                <patternFill>
                  <bgColor rgb="FFFFFFCC"/>
                </patternFill>
              </fill>
            </x14:dxf>
          </x14:cfRule>
          <xm:sqref>I7:K7</xm:sqref>
        </x14:conditionalFormatting>
      </x14:conditionalFormattings>
    </ext>
    <ext xmlns:x14="http://schemas.microsoft.com/office/spreadsheetml/2009/9/main" uri="{CCE6A557-97BC-4b89-ADB6-D9C93CAAB3DF}">
      <x14:dataValidations xmlns:xm="http://schemas.microsoft.com/office/excel/2006/main" xWindow="241" yWindow="792" count="23">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67281E43-7D1E-493F-8774-B8BA99D0AB2E}">
          <x14:formula1>
            <xm:f>'\\svr00101\svr11101\03.NPO支援課\820 未来応援ネットワーク事業\令和4年度（2022年度）\★R5審査~選定★\02募集要領・要望書様式（HP掲載）\最新版\【濱木作業】要望書編集\参考\[R4youbousho_tsuujou.xlsx]触れないでください。'!#REF!=0</xm:f>
          </x14:formula1>
          <xm:sqref>O175</xm:sqref>
        </x14:dataValidation>
        <x14:dataValidation type="list" allowBlank="1" showInputMessage="1" showErrorMessage="1" xr:uid="{A8CBEED7-1D65-41B0-8EEB-D75102B75344}">
          <x14:formula1>
            <xm:f>リスト!$A$2:$A$9</xm:f>
          </x14:formula1>
          <xm:sqref>G49:K52</xm:sqref>
        </x14:dataValidation>
        <x14:dataValidation type="list" allowBlank="1" showInputMessage="1" showErrorMessage="1" xr:uid="{FA774DD4-9C3F-4315-8E20-8AB4FBCBE3F4}">
          <x14:formula1>
            <xm:f>プルダウンリスト!$I$3:$I$6</xm:f>
          </x14:formula1>
          <xm:sqref>I64:I77</xm:sqref>
        </x14:dataValidation>
        <x14:dataValidation type="list" allowBlank="1" showInputMessage="1" showErrorMessage="1" xr:uid="{B1771A06-6CD2-44A8-9DF4-5EDB52CAAC67}">
          <x14:formula1>
            <xm:f>プルダウンリスト!$G$3:$G$10</xm:f>
          </x14:formula1>
          <xm:sqref>H64:H77</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4778F1CB-9F31-4439-9D4A-F0734268DE2B}">
          <x14:formula1>
            <xm:f>触れないでください。!AJ53=0</xm:f>
          </x14:formula1>
          <xm:sqref>O159</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2B573DCF-AA90-43E0-988F-AA6D9027CA41}">
          <x14:formula1>
            <xm:f>触れないでください。!AN53=0</xm:f>
          </x14:formula1>
          <xm:sqref>O160</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DF6B894E-6C07-44EA-8D5D-929FA49B51C4}">
          <x14:formula1>
            <xm:f>触れないでください。!AR53=0</xm:f>
          </x14:formula1>
          <xm:sqref>O161</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9B7C83D3-3A57-4AE7-9F56-ECF4B8F2C5FB}">
          <x14:formula1>
            <xm:f>触れないでください。!AV53=0</xm:f>
          </x14:formula1>
          <xm:sqref>O162</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58C737F6-5C2B-4548-B7D3-3E175EA372B7}">
          <x14:formula1>
            <xm:f>触れないでください。!AZ53=0</xm:f>
          </x14:formula1>
          <xm:sqref>O163</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803A0052-C0D9-4DEA-A6F4-655BF06BE76C}">
          <x14:formula1>
            <xm:f>触れないでください。!BD53=0</xm:f>
          </x14:formula1>
          <xm:sqref>O164</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C8EFBA27-E1A9-4BFA-91B8-9587D77E44A5}">
          <x14:formula1>
            <xm:f>触れないでください。!BH53=0</xm:f>
          </x14:formula1>
          <xm:sqref>O165</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11785FF4-6081-43F6-9883-11DB0A7D40C8}">
          <x14:formula1>
            <xm:f>触れないでください。!CB53=0</xm:f>
          </x14:formula1>
          <xm:sqref>O170</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7AC9052A-DACB-4F09-BD25-315C9BF56AA1}">
          <x14:formula1>
            <xm:f>触れないでください。!BL53=0</xm:f>
          </x14:formula1>
          <xm:sqref>O177</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1AB9D3D3-5D66-4AB9-A73D-80FB008CFE49}">
          <x14:formula1>
            <xm:f>触れないでください。!BP53=0</xm:f>
          </x14:formula1>
          <xm:sqref>O178</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B7D63983-5051-4171-947F-5EDC13728107}">
          <x14:formula1>
            <xm:f>触れないでください。!BT53=0</xm:f>
          </x14:formula1>
          <xm:sqref>O179</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ED70CA87-8893-49D7-AAC6-3B3F3737CA3C}">
          <x14:formula1>
            <xm:f>触れないでください。!BX53=0</xm:f>
          </x14:formula1>
          <xm:sqref>O180</xm:sqref>
        </x14:dataValidation>
        <x14:dataValidation type="custom" errorStyle="warning" operator="greaterThanOrEqual"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 xr:uid="{F5B0A015-CF3A-4660-AE59-50C39D6AAC5B}">
          <x14:formula1>
            <xm:f>触れないでください。!D53=0</xm:f>
          </x14:formula1>
          <xm:sqref>O150</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05B90A59-AA21-42A9-973E-4AA85E53146C}">
          <x14:formula1>
            <xm:f>触れないでください。!H53=0</xm:f>
          </x14:formula1>
          <xm:sqref>O151</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52E742C7-D3A7-43BF-B480-52EF4D0E143B}">
          <x14:formula1>
            <xm:f>触れないでください。!L53=0</xm:f>
          </x14:formula1>
          <xm:sqref>O153</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CB7DA4B4-47B4-408B-85D0-0A910CB8C35D}">
          <x14:formula1>
            <xm:f>触れないでください。!P53=0</xm:f>
          </x14:formula1>
          <xm:sqref>O154</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6C8964F0-0F41-4B23-B680-49602E1A598C}">
          <x14:formula1>
            <xm:f>触れないでください。!T53=0</xm:f>
          </x14:formula1>
          <xm:sqref>O155</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3867851E-96FB-45E0-9162-9A67C6008CEC}">
          <x14:formula1>
            <xm:f>触れないでください。!X53=0</xm:f>
          </x14:formula1>
          <xm:sqref>O156</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73F6FC13-7597-4048-A568-51272C9DDFEC}">
          <x14:formula1>
            <xm:f>触れないでください。!AB53=0</xm:f>
          </x14:formula1>
          <xm:sqref>O157:O158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5C9FD-25C6-4459-A150-C6D690ABE061}">
  <dimension ref="B1:Z710"/>
  <sheetViews>
    <sheetView view="pageBreakPreview" topLeftCell="A2" zoomScaleNormal="100" zoomScaleSheetLayoutView="100" workbookViewId="0">
      <pane xSplit="3" ySplit="2" topLeftCell="D4" activePane="bottomRight" state="frozen"/>
      <selection pane="topRight"/>
      <selection pane="bottomLeft"/>
      <selection pane="bottomRight" activeCell="D4" sqref="D4"/>
    </sheetView>
  </sheetViews>
  <sheetFormatPr defaultRowHeight="13.5"/>
  <cols>
    <col min="1" max="1" width="0" hidden="1" customWidth="1"/>
    <col min="2" max="3" width="8.75" hidden="1" customWidth="1"/>
    <col min="4" max="4" width="18.125" style="128" customWidth="1"/>
    <col min="5" max="5" width="3" style="128" customWidth="1"/>
    <col min="6" max="6" width="8.25" style="129" customWidth="1"/>
    <col min="7" max="7" width="24" style="128" customWidth="1"/>
    <col min="8" max="8" width="10" style="128" bestFit="1" customWidth="1"/>
    <col min="9" max="9" width="3.5" style="128" customWidth="1"/>
    <col min="10" max="10" width="2.875" style="128" customWidth="1"/>
    <col min="11" max="11" width="7.25" style="128" customWidth="1"/>
    <col min="12" max="12" width="4.5" style="128" customWidth="1"/>
    <col min="13" max="13" width="4.25" style="128" customWidth="1"/>
    <col min="14" max="14" width="7.25" style="128" customWidth="1"/>
    <col min="15" max="15" width="5.75" style="128" customWidth="1"/>
    <col min="16" max="16" width="2.875" style="128" customWidth="1"/>
    <col min="17" max="17" width="7.25" style="128" customWidth="1"/>
    <col min="18" max="18" width="5.75" style="128" customWidth="1"/>
    <col min="19" max="19" width="3" style="128" customWidth="1"/>
    <col min="20" max="20" width="11.5" style="128" bestFit="1" customWidth="1"/>
    <col min="21" max="21" width="4.5" style="128" customWidth="1"/>
    <col min="22" max="26" width="8.875" hidden="1" customWidth="1"/>
    <col min="27" max="27" width="0" hidden="1" customWidth="1"/>
  </cols>
  <sheetData>
    <row r="1" spans="2:26" hidden="1">
      <c r="C1">
        <v>1</v>
      </c>
      <c r="O1" s="130">
        <v>0</v>
      </c>
      <c r="W1">
        <v>21</v>
      </c>
      <c r="X1">
        <v>22</v>
      </c>
    </row>
    <row r="2" spans="2:26" ht="14.25" thickBot="1">
      <c r="D2" s="205"/>
      <c r="E2" s="205"/>
      <c r="F2" s="206"/>
      <c r="G2" s="205"/>
      <c r="H2" s="205"/>
      <c r="I2" s="205"/>
      <c r="J2" s="205"/>
      <c r="K2" s="205"/>
      <c r="L2" s="205"/>
      <c r="M2" s="205"/>
      <c r="N2" s="205"/>
      <c r="O2" s="205"/>
      <c r="P2" s="205"/>
      <c r="Q2" s="205"/>
      <c r="R2" s="205"/>
      <c r="S2" s="205"/>
      <c r="T2" s="205"/>
      <c r="U2" s="205"/>
    </row>
    <row r="3" spans="2:26">
      <c r="D3" s="207" t="s">
        <v>139</v>
      </c>
      <c r="E3" s="208"/>
      <c r="F3" s="209" t="s">
        <v>140</v>
      </c>
      <c r="G3" s="210" t="s">
        <v>141</v>
      </c>
      <c r="H3" s="210" t="s">
        <v>142</v>
      </c>
      <c r="I3" s="210"/>
      <c r="J3" s="210"/>
      <c r="K3" s="210" t="s">
        <v>143</v>
      </c>
      <c r="L3" s="210" t="s">
        <v>144</v>
      </c>
      <c r="M3" s="210"/>
      <c r="N3" s="210" t="s">
        <v>143</v>
      </c>
      <c r="O3" s="210" t="s">
        <v>144</v>
      </c>
      <c r="P3" s="210"/>
      <c r="Q3" s="210" t="s">
        <v>143</v>
      </c>
      <c r="R3" s="210" t="s">
        <v>144</v>
      </c>
      <c r="S3" s="211"/>
      <c r="T3" s="212" t="s">
        <v>145</v>
      </c>
      <c r="U3" s="213"/>
      <c r="Z3" t="s">
        <v>146</v>
      </c>
    </row>
    <row r="4" spans="2:26">
      <c r="B4">
        <f>+COUNTIF($D$4:D4,D4)</f>
        <v>0</v>
      </c>
      <c r="C4" t="str">
        <f>+D4&amp;B4</f>
        <v>0</v>
      </c>
      <c r="D4" s="131"/>
      <c r="E4" s="132" t="s">
        <v>147</v>
      </c>
      <c r="F4" s="133"/>
      <c r="G4" s="298"/>
      <c r="H4" s="135"/>
      <c r="I4" s="136" t="s">
        <v>148</v>
      </c>
      <c r="J4" s="137" t="str">
        <f>IF(K4&gt;=1,"×","")</f>
        <v/>
      </c>
      <c r="K4" s="138"/>
      <c r="L4" s="134"/>
      <c r="M4" s="137" t="str">
        <f>IF(N4&gt;=1,"×","")</f>
        <v/>
      </c>
      <c r="N4" s="135"/>
      <c r="O4" s="134"/>
      <c r="P4" s="137" t="str">
        <f>IF(Q4&gt;=1,"×","")</f>
        <v/>
      </c>
      <c r="Q4" s="138"/>
      <c r="R4" s="134"/>
      <c r="S4" s="136" t="s">
        <v>149</v>
      </c>
      <c r="T4" s="139">
        <f>IF(AND(K4&gt;0,N4&gt;0,Q4&gt;0),H4*K4*N4*Q4,IF(AND(K4&gt;0,N4&gt;0),H4*K4*N4,IF(K4&gt;0,H4*K4,H4)))</f>
        <v>0</v>
      </c>
      <c r="U4" s="140" t="s">
        <v>148</v>
      </c>
      <c r="X4" t="str">
        <f>IF(K4&gt;0,CONCATENATE(E4,F4,"　",G4,"　",TEXT(H4,"#,###"),I4,J4,K4,L4,M4,N4,O4,P4,Q4,R4,S4,T4,U4),CONCATENATE(E4,F4,"　",G4,"　",TEXT(H4,"#,###"),I4))</f>
        <v>柱　　円</v>
      </c>
    </row>
    <row r="5" spans="2:26">
      <c r="B5">
        <f>+COUNTIF($D$4:D5,D5)</f>
        <v>0</v>
      </c>
      <c r="C5" t="str">
        <f t="shared" ref="C5:C68" si="0">+D5&amp;B5</f>
        <v>0</v>
      </c>
      <c r="D5" s="131"/>
      <c r="E5" s="132" t="s">
        <v>147</v>
      </c>
      <c r="F5" s="133"/>
      <c r="G5" s="298"/>
      <c r="H5" s="135"/>
      <c r="I5" s="136" t="s">
        <v>148</v>
      </c>
      <c r="J5" s="137" t="str">
        <f t="shared" ref="J5:J68" si="1">IF(K5&gt;=1,"×","")</f>
        <v/>
      </c>
      <c r="K5" s="138"/>
      <c r="L5" s="134"/>
      <c r="M5" s="137" t="str">
        <f t="shared" ref="M5:M68" si="2">IF(N5&gt;=1,"×","")</f>
        <v/>
      </c>
      <c r="N5" s="135"/>
      <c r="O5" s="134"/>
      <c r="P5" s="137" t="str">
        <f t="shared" ref="P5:P68" si="3">IF(Q5&gt;=1,"×","")</f>
        <v/>
      </c>
      <c r="Q5" s="138"/>
      <c r="R5" s="134"/>
      <c r="S5" s="136" t="s">
        <v>149</v>
      </c>
      <c r="T5" s="139">
        <f t="shared" ref="T5:T68" si="4">IF(AND(K5&gt;0,N5&gt;0,Q5&gt;0),H5*K5*N5*Q5,IF(AND(K5&gt;0,N5&gt;0),H5*K5*N5,IF(K5&gt;0,H5*K5,H5)))</f>
        <v>0</v>
      </c>
      <c r="U5" s="140" t="s">
        <v>148</v>
      </c>
      <c r="X5" t="str">
        <f t="shared" ref="X5:X68" si="5">IF(K5&gt;0,CONCATENATE(E5,F5,"　",G5,"　",TEXT(H5,"#,###"),I5,J5,K5,L5,M5,N5,O5,P5,Q5,R5,S5,T5,U5),CONCATENATE(E5,F5,"　",G5,"　",TEXT(H5,"#,###"),I5))</f>
        <v>柱　　円</v>
      </c>
    </row>
    <row r="6" spans="2:26">
      <c r="B6">
        <f>+COUNTIF($D$4:D6,D6)</f>
        <v>0</v>
      </c>
      <c r="C6" t="str">
        <f t="shared" si="0"/>
        <v>0</v>
      </c>
      <c r="D6" s="131"/>
      <c r="E6" s="132" t="s">
        <v>147</v>
      </c>
      <c r="F6" s="133"/>
      <c r="G6" s="298"/>
      <c r="H6" s="135"/>
      <c r="I6" s="136" t="s">
        <v>148</v>
      </c>
      <c r="J6" s="137" t="str">
        <f t="shared" si="1"/>
        <v/>
      </c>
      <c r="K6" s="138"/>
      <c r="L6" s="134"/>
      <c r="M6" s="137" t="str">
        <f t="shared" si="2"/>
        <v/>
      </c>
      <c r="N6" s="135"/>
      <c r="O6" s="134"/>
      <c r="P6" s="137" t="str">
        <f t="shared" si="3"/>
        <v/>
      </c>
      <c r="Q6" s="138"/>
      <c r="R6" s="134"/>
      <c r="S6" s="136" t="s">
        <v>149</v>
      </c>
      <c r="T6" s="139">
        <f t="shared" si="4"/>
        <v>0</v>
      </c>
      <c r="U6" s="140" t="s">
        <v>148</v>
      </c>
      <c r="X6" t="str">
        <f t="shared" si="5"/>
        <v>柱　　円</v>
      </c>
    </row>
    <row r="7" spans="2:26">
      <c r="B7">
        <f>+COUNTIF($D$4:D7,D7)</f>
        <v>0</v>
      </c>
      <c r="C7" t="str">
        <f t="shared" si="0"/>
        <v>0</v>
      </c>
      <c r="D7" s="131"/>
      <c r="E7" s="132" t="s">
        <v>147</v>
      </c>
      <c r="F7" s="133"/>
      <c r="G7" s="298"/>
      <c r="H7" s="135"/>
      <c r="I7" s="136" t="s">
        <v>148</v>
      </c>
      <c r="J7" s="137" t="str">
        <f t="shared" si="1"/>
        <v/>
      </c>
      <c r="K7" s="138"/>
      <c r="L7" s="134"/>
      <c r="M7" s="137" t="str">
        <f t="shared" si="2"/>
        <v/>
      </c>
      <c r="N7" s="135"/>
      <c r="O7" s="134"/>
      <c r="P7" s="137" t="str">
        <f t="shared" si="3"/>
        <v/>
      </c>
      <c r="Q7" s="138"/>
      <c r="R7" s="134"/>
      <c r="S7" s="136" t="s">
        <v>149</v>
      </c>
      <c r="T7" s="139">
        <f t="shared" si="4"/>
        <v>0</v>
      </c>
      <c r="U7" s="140" t="s">
        <v>148</v>
      </c>
      <c r="X7" t="str">
        <f t="shared" si="5"/>
        <v>柱　　円</v>
      </c>
    </row>
    <row r="8" spans="2:26">
      <c r="B8">
        <f>+COUNTIF($D$4:D8,D8)</f>
        <v>0</v>
      </c>
      <c r="C8" t="str">
        <f t="shared" si="0"/>
        <v>0</v>
      </c>
      <c r="D8" s="131"/>
      <c r="E8" s="132" t="s">
        <v>147</v>
      </c>
      <c r="F8" s="133"/>
      <c r="G8" s="298"/>
      <c r="H8" s="135"/>
      <c r="I8" s="136" t="s">
        <v>148</v>
      </c>
      <c r="J8" s="137" t="str">
        <f>IF(K8&gt;=1,"×","")</f>
        <v/>
      </c>
      <c r="K8" s="138"/>
      <c r="L8" s="134"/>
      <c r="M8" s="137" t="str">
        <f t="shared" si="2"/>
        <v/>
      </c>
      <c r="N8" s="135"/>
      <c r="O8" s="134"/>
      <c r="P8" s="137" t="str">
        <f t="shared" si="3"/>
        <v/>
      </c>
      <c r="Q8" s="138"/>
      <c r="R8" s="134"/>
      <c r="S8" s="136" t="s">
        <v>149</v>
      </c>
      <c r="T8" s="139">
        <f t="shared" si="4"/>
        <v>0</v>
      </c>
      <c r="U8" s="140" t="s">
        <v>148</v>
      </c>
      <c r="X8" t="str">
        <f t="shared" si="5"/>
        <v>柱　　円</v>
      </c>
    </row>
    <row r="9" spans="2:26">
      <c r="B9">
        <f>+COUNTIF($D$4:D9,D9)</f>
        <v>0</v>
      </c>
      <c r="C9" t="str">
        <f t="shared" si="0"/>
        <v>0</v>
      </c>
      <c r="D9" s="131"/>
      <c r="E9" s="132" t="s">
        <v>147</v>
      </c>
      <c r="F9" s="133"/>
      <c r="G9" s="298"/>
      <c r="H9" s="135"/>
      <c r="I9" s="136" t="s">
        <v>148</v>
      </c>
      <c r="J9" s="137" t="str">
        <f t="shared" si="1"/>
        <v/>
      </c>
      <c r="K9" s="138"/>
      <c r="L9" s="134"/>
      <c r="M9" s="137" t="str">
        <f t="shared" si="2"/>
        <v/>
      </c>
      <c r="N9" s="135"/>
      <c r="O9" s="134"/>
      <c r="P9" s="137" t="str">
        <f t="shared" si="3"/>
        <v/>
      </c>
      <c r="Q9" s="138"/>
      <c r="R9" s="134"/>
      <c r="S9" s="136" t="s">
        <v>149</v>
      </c>
      <c r="T9" s="139">
        <f t="shared" si="4"/>
        <v>0</v>
      </c>
      <c r="U9" s="140" t="s">
        <v>148</v>
      </c>
      <c r="X9" t="str">
        <f t="shared" si="5"/>
        <v>柱　　円</v>
      </c>
    </row>
    <row r="10" spans="2:26">
      <c r="B10">
        <f>+COUNTIF($D$4:D10,D10)</f>
        <v>0</v>
      </c>
      <c r="C10" t="str">
        <f t="shared" si="0"/>
        <v>0</v>
      </c>
      <c r="D10" s="131"/>
      <c r="E10" s="132" t="s">
        <v>147</v>
      </c>
      <c r="F10" s="133"/>
      <c r="G10" s="298"/>
      <c r="H10" s="135"/>
      <c r="I10" s="136" t="s">
        <v>148</v>
      </c>
      <c r="J10" s="137" t="str">
        <f t="shared" si="1"/>
        <v/>
      </c>
      <c r="K10" s="138"/>
      <c r="L10" s="134"/>
      <c r="M10" s="137" t="str">
        <f t="shared" si="2"/>
        <v/>
      </c>
      <c r="N10" s="135"/>
      <c r="O10" s="134"/>
      <c r="P10" s="137" t="str">
        <f t="shared" si="3"/>
        <v/>
      </c>
      <c r="Q10" s="138"/>
      <c r="R10" s="134"/>
      <c r="S10" s="136" t="s">
        <v>149</v>
      </c>
      <c r="T10" s="139">
        <f t="shared" si="4"/>
        <v>0</v>
      </c>
      <c r="U10" s="140" t="s">
        <v>148</v>
      </c>
      <c r="X10" t="str">
        <f t="shared" si="5"/>
        <v>柱　　円</v>
      </c>
    </row>
    <row r="11" spans="2:26">
      <c r="B11">
        <f>+COUNTIF($D$4:D11,D11)</f>
        <v>0</v>
      </c>
      <c r="C11" t="str">
        <f t="shared" si="0"/>
        <v>0</v>
      </c>
      <c r="D11" s="131"/>
      <c r="E11" s="132" t="s">
        <v>147</v>
      </c>
      <c r="F11" s="133"/>
      <c r="G11" s="298"/>
      <c r="H11" s="135"/>
      <c r="I11" s="136" t="s">
        <v>148</v>
      </c>
      <c r="J11" s="137" t="str">
        <f t="shared" si="1"/>
        <v/>
      </c>
      <c r="K11" s="138"/>
      <c r="L11" s="134"/>
      <c r="M11" s="137" t="str">
        <f t="shared" si="2"/>
        <v/>
      </c>
      <c r="N11" s="135"/>
      <c r="O11" s="134"/>
      <c r="P11" s="137" t="str">
        <f t="shared" si="3"/>
        <v/>
      </c>
      <c r="Q11" s="138"/>
      <c r="R11" s="134"/>
      <c r="S11" s="136" t="s">
        <v>149</v>
      </c>
      <c r="T11" s="139">
        <f t="shared" si="4"/>
        <v>0</v>
      </c>
      <c r="U11" s="140" t="s">
        <v>148</v>
      </c>
      <c r="X11" t="str">
        <f t="shared" si="5"/>
        <v>柱　　円</v>
      </c>
    </row>
    <row r="12" spans="2:26">
      <c r="B12">
        <f>+COUNTIF($D$4:D12,D12)</f>
        <v>0</v>
      </c>
      <c r="C12" t="str">
        <f t="shared" si="0"/>
        <v>0</v>
      </c>
      <c r="D12" s="131"/>
      <c r="E12" s="132" t="s">
        <v>147</v>
      </c>
      <c r="F12" s="133"/>
      <c r="G12" s="298"/>
      <c r="H12" s="135"/>
      <c r="I12" s="136" t="s">
        <v>148</v>
      </c>
      <c r="J12" s="137" t="str">
        <f t="shared" si="1"/>
        <v/>
      </c>
      <c r="K12" s="138"/>
      <c r="L12" s="134"/>
      <c r="M12" s="137" t="str">
        <f t="shared" si="2"/>
        <v/>
      </c>
      <c r="N12" s="135"/>
      <c r="O12" s="134"/>
      <c r="P12" s="137" t="str">
        <f t="shared" si="3"/>
        <v/>
      </c>
      <c r="Q12" s="138"/>
      <c r="R12" s="134"/>
      <c r="S12" s="136" t="s">
        <v>149</v>
      </c>
      <c r="T12" s="139">
        <f t="shared" si="4"/>
        <v>0</v>
      </c>
      <c r="U12" s="140" t="s">
        <v>148</v>
      </c>
      <c r="X12" t="str">
        <f t="shared" si="5"/>
        <v>柱　　円</v>
      </c>
    </row>
    <row r="13" spans="2:26">
      <c r="B13">
        <f>+COUNTIF($D$4:D13,D13)</f>
        <v>0</v>
      </c>
      <c r="C13" t="str">
        <f t="shared" si="0"/>
        <v>0</v>
      </c>
      <c r="D13" s="131"/>
      <c r="E13" s="132" t="s">
        <v>147</v>
      </c>
      <c r="F13" s="133"/>
      <c r="G13" s="298"/>
      <c r="H13" s="135"/>
      <c r="I13" s="136" t="s">
        <v>148</v>
      </c>
      <c r="J13" s="137" t="str">
        <f t="shared" si="1"/>
        <v/>
      </c>
      <c r="K13" s="138"/>
      <c r="L13" s="134"/>
      <c r="M13" s="137" t="str">
        <f t="shared" si="2"/>
        <v/>
      </c>
      <c r="N13" s="135"/>
      <c r="O13" s="134"/>
      <c r="P13" s="137" t="str">
        <f t="shared" si="3"/>
        <v/>
      </c>
      <c r="Q13" s="138"/>
      <c r="R13" s="134"/>
      <c r="S13" s="136" t="s">
        <v>149</v>
      </c>
      <c r="T13" s="139">
        <f t="shared" si="4"/>
        <v>0</v>
      </c>
      <c r="U13" s="140" t="s">
        <v>148</v>
      </c>
      <c r="X13" t="str">
        <f t="shared" si="5"/>
        <v>柱　　円</v>
      </c>
    </row>
    <row r="14" spans="2:26">
      <c r="B14">
        <f>+COUNTIF($D$4:D14,D14)</f>
        <v>0</v>
      </c>
      <c r="C14" t="str">
        <f t="shared" si="0"/>
        <v>0</v>
      </c>
      <c r="D14" s="131"/>
      <c r="E14" s="132" t="s">
        <v>147</v>
      </c>
      <c r="F14" s="133"/>
      <c r="G14" s="298"/>
      <c r="H14" s="135"/>
      <c r="I14" s="136" t="s">
        <v>148</v>
      </c>
      <c r="J14" s="137" t="str">
        <f t="shared" si="1"/>
        <v/>
      </c>
      <c r="K14" s="138"/>
      <c r="L14" s="134"/>
      <c r="M14" s="137" t="str">
        <f t="shared" si="2"/>
        <v/>
      </c>
      <c r="N14" s="135"/>
      <c r="O14" s="134"/>
      <c r="P14" s="137" t="str">
        <f t="shared" si="3"/>
        <v/>
      </c>
      <c r="Q14" s="138"/>
      <c r="R14" s="134"/>
      <c r="S14" s="136" t="s">
        <v>149</v>
      </c>
      <c r="T14" s="139">
        <f t="shared" si="4"/>
        <v>0</v>
      </c>
      <c r="U14" s="140" t="s">
        <v>148</v>
      </c>
      <c r="X14" t="str">
        <f t="shared" si="5"/>
        <v>柱　　円</v>
      </c>
    </row>
    <row r="15" spans="2:26">
      <c r="B15">
        <f>+COUNTIF($D$4:D15,D15)</f>
        <v>0</v>
      </c>
      <c r="C15" t="str">
        <f t="shared" si="0"/>
        <v>0</v>
      </c>
      <c r="D15" s="131"/>
      <c r="E15" s="132" t="s">
        <v>147</v>
      </c>
      <c r="F15" s="133"/>
      <c r="G15" s="298"/>
      <c r="H15" s="135"/>
      <c r="I15" s="136" t="s">
        <v>148</v>
      </c>
      <c r="J15" s="137" t="str">
        <f t="shared" si="1"/>
        <v/>
      </c>
      <c r="K15" s="138"/>
      <c r="L15" s="134"/>
      <c r="M15" s="137" t="str">
        <f t="shared" si="2"/>
        <v/>
      </c>
      <c r="N15" s="135"/>
      <c r="O15" s="134"/>
      <c r="P15" s="137" t="str">
        <f t="shared" si="3"/>
        <v/>
      </c>
      <c r="Q15" s="138"/>
      <c r="R15" s="134"/>
      <c r="S15" s="136" t="s">
        <v>149</v>
      </c>
      <c r="T15" s="139">
        <f t="shared" si="4"/>
        <v>0</v>
      </c>
      <c r="U15" s="140" t="s">
        <v>148</v>
      </c>
      <c r="X15" t="str">
        <f t="shared" si="5"/>
        <v>柱　　円</v>
      </c>
    </row>
    <row r="16" spans="2:26">
      <c r="B16">
        <f>+COUNTIF($D$4:D16,D16)</f>
        <v>0</v>
      </c>
      <c r="C16" t="str">
        <f t="shared" si="0"/>
        <v>0</v>
      </c>
      <c r="D16" s="131"/>
      <c r="E16" s="132" t="s">
        <v>147</v>
      </c>
      <c r="F16" s="133"/>
      <c r="G16" s="298"/>
      <c r="H16" s="135"/>
      <c r="I16" s="136" t="s">
        <v>148</v>
      </c>
      <c r="J16" s="137" t="str">
        <f t="shared" si="1"/>
        <v/>
      </c>
      <c r="K16" s="138"/>
      <c r="L16" s="134"/>
      <c r="M16" s="137" t="str">
        <f t="shared" si="2"/>
        <v/>
      </c>
      <c r="N16" s="135"/>
      <c r="O16" s="134"/>
      <c r="P16" s="137" t="str">
        <f t="shared" si="3"/>
        <v/>
      </c>
      <c r="Q16" s="138"/>
      <c r="R16" s="134"/>
      <c r="S16" s="136" t="s">
        <v>149</v>
      </c>
      <c r="T16" s="139">
        <f t="shared" si="4"/>
        <v>0</v>
      </c>
      <c r="U16" s="140" t="s">
        <v>148</v>
      </c>
      <c r="X16" t="str">
        <f t="shared" si="5"/>
        <v>柱　　円</v>
      </c>
    </row>
    <row r="17" spans="2:24">
      <c r="B17">
        <f>+COUNTIF($D$4:D17,D17)</f>
        <v>0</v>
      </c>
      <c r="C17" t="str">
        <f t="shared" si="0"/>
        <v>0</v>
      </c>
      <c r="D17" s="131"/>
      <c r="E17" s="132" t="s">
        <v>147</v>
      </c>
      <c r="F17" s="133"/>
      <c r="G17" s="298"/>
      <c r="H17" s="135"/>
      <c r="I17" s="136" t="s">
        <v>148</v>
      </c>
      <c r="J17" s="137" t="str">
        <f t="shared" si="1"/>
        <v/>
      </c>
      <c r="K17" s="138"/>
      <c r="L17" s="134"/>
      <c r="M17" s="137" t="str">
        <f t="shared" si="2"/>
        <v/>
      </c>
      <c r="N17" s="135"/>
      <c r="O17" s="134"/>
      <c r="P17" s="137" t="str">
        <f t="shared" si="3"/>
        <v/>
      </c>
      <c r="Q17" s="138"/>
      <c r="R17" s="134"/>
      <c r="S17" s="136" t="s">
        <v>149</v>
      </c>
      <c r="T17" s="139">
        <f t="shared" si="4"/>
        <v>0</v>
      </c>
      <c r="U17" s="140" t="s">
        <v>148</v>
      </c>
      <c r="X17" t="str">
        <f t="shared" si="5"/>
        <v>柱　　円</v>
      </c>
    </row>
    <row r="18" spans="2:24">
      <c r="B18">
        <f>+COUNTIF($D$4:D18,D18)</f>
        <v>0</v>
      </c>
      <c r="C18" t="str">
        <f t="shared" si="0"/>
        <v>0</v>
      </c>
      <c r="D18" s="131"/>
      <c r="E18" s="132" t="s">
        <v>147</v>
      </c>
      <c r="F18" s="133"/>
      <c r="G18" s="298"/>
      <c r="H18" s="135"/>
      <c r="I18" s="136" t="s">
        <v>148</v>
      </c>
      <c r="J18" s="137" t="str">
        <f t="shared" si="1"/>
        <v/>
      </c>
      <c r="K18" s="138"/>
      <c r="L18" s="134"/>
      <c r="M18" s="137" t="str">
        <f t="shared" si="2"/>
        <v/>
      </c>
      <c r="N18" s="135"/>
      <c r="O18" s="134"/>
      <c r="P18" s="137" t="str">
        <f t="shared" si="3"/>
        <v/>
      </c>
      <c r="Q18" s="138"/>
      <c r="R18" s="134"/>
      <c r="S18" s="136" t="s">
        <v>149</v>
      </c>
      <c r="T18" s="139">
        <f t="shared" si="4"/>
        <v>0</v>
      </c>
      <c r="U18" s="140" t="s">
        <v>148</v>
      </c>
      <c r="X18" t="str">
        <f t="shared" si="5"/>
        <v>柱　　円</v>
      </c>
    </row>
    <row r="19" spans="2:24">
      <c r="B19">
        <f>+COUNTIF($D$4:D19,D19)</f>
        <v>0</v>
      </c>
      <c r="C19" t="str">
        <f t="shared" si="0"/>
        <v>0</v>
      </c>
      <c r="D19" s="131"/>
      <c r="E19" s="132" t="s">
        <v>147</v>
      </c>
      <c r="F19" s="133"/>
      <c r="G19" s="298"/>
      <c r="H19" s="135"/>
      <c r="I19" s="136" t="s">
        <v>148</v>
      </c>
      <c r="J19" s="137" t="str">
        <f t="shared" si="1"/>
        <v/>
      </c>
      <c r="K19" s="138"/>
      <c r="L19" s="134"/>
      <c r="M19" s="137" t="str">
        <f t="shared" si="2"/>
        <v/>
      </c>
      <c r="N19" s="135"/>
      <c r="O19" s="134"/>
      <c r="P19" s="137" t="str">
        <f t="shared" si="3"/>
        <v/>
      </c>
      <c r="Q19" s="138"/>
      <c r="R19" s="134"/>
      <c r="S19" s="136" t="s">
        <v>149</v>
      </c>
      <c r="T19" s="139">
        <f t="shared" si="4"/>
        <v>0</v>
      </c>
      <c r="U19" s="140" t="s">
        <v>148</v>
      </c>
      <c r="X19" t="str">
        <f t="shared" si="5"/>
        <v>柱　　円</v>
      </c>
    </row>
    <row r="20" spans="2:24">
      <c r="B20">
        <f>+COUNTIF($D$4:D20,D20)</f>
        <v>0</v>
      </c>
      <c r="C20" t="str">
        <f t="shared" si="0"/>
        <v>0</v>
      </c>
      <c r="D20" s="131"/>
      <c r="E20" s="132" t="s">
        <v>147</v>
      </c>
      <c r="F20" s="133"/>
      <c r="G20" s="298"/>
      <c r="H20" s="135"/>
      <c r="I20" s="136" t="s">
        <v>148</v>
      </c>
      <c r="J20" s="137" t="str">
        <f t="shared" si="1"/>
        <v/>
      </c>
      <c r="K20" s="138"/>
      <c r="L20" s="134"/>
      <c r="M20" s="137" t="str">
        <f t="shared" si="2"/>
        <v/>
      </c>
      <c r="N20" s="135"/>
      <c r="O20" s="134"/>
      <c r="P20" s="137" t="str">
        <f t="shared" si="3"/>
        <v/>
      </c>
      <c r="Q20" s="138"/>
      <c r="R20" s="134"/>
      <c r="S20" s="136" t="s">
        <v>149</v>
      </c>
      <c r="T20" s="139">
        <f t="shared" si="4"/>
        <v>0</v>
      </c>
      <c r="U20" s="140" t="s">
        <v>148</v>
      </c>
      <c r="X20" t="str">
        <f t="shared" si="5"/>
        <v>柱　　円</v>
      </c>
    </row>
    <row r="21" spans="2:24">
      <c r="B21">
        <f>+COUNTIF($D$4:D21,D21)</f>
        <v>0</v>
      </c>
      <c r="C21" t="str">
        <f t="shared" si="0"/>
        <v>0</v>
      </c>
      <c r="D21" s="131"/>
      <c r="E21" s="132" t="s">
        <v>147</v>
      </c>
      <c r="F21" s="133"/>
      <c r="G21" s="298"/>
      <c r="H21" s="135"/>
      <c r="I21" s="136" t="s">
        <v>148</v>
      </c>
      <c r="J21" s="137" t="str">
        <f t="shared" si="1"/>
        <v/>
      </c>
      <c r="K21" s="138"/>
      <c r="L21" s="134"/>
      <c r="M21" s="137" t="str">
        <f t="shared" si="2"/>
        <v/>
      </c>
      <c r="N21" s="135"/>
      <c r="O21" s="134"/>
      <c r="P21" s="137" t="str">
        <f t="shared" si="3"/>
        <v/>
      </c>
      <c r="Q21" s="138"/>
      <c r="R21" s="134"/>
      <c r="S21" s="136" t="s">
        <v>149</v>
      </c>
      <c r="T21" s="139">
        <f t="shared" si="4"/>
        <v>0</v>
      </c>
      <c r="U21" s="140" t="s">
        <v>148</v>
      </c>
      <c r="X21" t="str">
        <f t="shared" si="5"/>
        <v>柱　　円</v>
      </c>
    </row>
    <row r="22" spans="2:24">
      <c r="B22">
        <f>+COUNTIF($D$4:D22,D22)</f>
        <v>0</v>
      </c>
      <c r="C22" t="str">
        <f t="shared" si="0"/>
        <v>0</v>
      </c>
      <c r="D22" s="131"/>
      <c r="E22" s="132" t="s">
        <v>147</v>
      </c>
      <c r="F22" s="133"/>
      <c r="G22" s="298"/>
      <c r="H22" s="135"/>
      <c r="I22" s="136" t="s">
        <v>148</v>
      </c>
      <c r="J22" s="137" t="str">
        <f t="shared" si="1"/>
        <v/>
      </c>
      <c r="K22" s="138"/>
      <c r="L22" s="134"/>
      <c r="M22" s="137" t="str">
        <f t="shared" si="2"/>
        <v/>
      </c>
      <c r="N22" s="135"/>
      <c r="O22" s="134"/>
      <c r="P22" s="137" t="str">
        <f t="shared" si="3"/>
        <v/>
      </c>
      <c r="Q22" s="138"/>
      <c r="R22" s="134"/>
      <c r="S22" s="136" t="s">
        <v>149</v>
      </c>
      <c r="T22" s="139">
        <f t="shared" si="4"/>
        <v>0</v>
      </c>
      <c r="U22" s="140" t="s">
        <v>148</v>
      </c>
      <c r="X22" t="str">
        <f t="shared" si="5"/>
        <v>柱　　円</v>
      </c>
    </row>
    <row r="23" spans="2:24">
      <c r="B23">
        <f>+COUNTIF($D$4:D23,D23)</f>
        <v>0</v>
      </c>
      <c r="C23" t="str">
        <f t="shared" si="0"/>
        <v>0</v>
      </c>
      <c r="D23" s="131"/>
      <c r="E23" s="132" t="s">
        <v>147</v>
      </c>
      <c r="F23" s="133"/>
      <c r="G23" s="298"/>
      <c r="H23" s="135"/>
      <c r="I23" s="136" t="s">
        <v>148</v>
      </c>
      <c r="J23" s="137" t="str">
        <f t="shared" si="1"/>
        <v/>
      </c>
      <c r="K23" s="138"/>
      <c r="L23" s="134"/>
      <c r="M23" s="137" t="str">
        <f t="shared" si="2"/>
        <v/>
      </c>
      <c r="N23" s="135"/>
      <c r="O23" s="134"/>
      <c r="P23" s="137" t="str">
        <f t="shared" si="3"/>
        <v/>
      </c>
      <c r="Q23" s="138"/>
      <c r="R23" s="134"/>
      <c r="S23" s="136" t="s">
        <v>149</v>
      </c>
      <c r="T23" s="139">
        <f t="shared" si="4"/>
        <v>0</v>
      </c>
      <c r="U23" s="140" t="s">
        <v>148</v>
      </c>
      <c r="X23" t="str">
        <f t="shared" si="5"/>
        <v>柱　　円</v>
      </c>
    </row>
    <row r="24" spans="2:24">
      <c r="B24">
        <f>+COUNTIF($D$4:D24,D24)</f>
        <v>0</v>
      </c>
      <c r="C24" t="str">
        <f t="shared" si="0"/>
        <v>0</v>
      </c>
      <c r="D24" s="131"/>
      <c r="E24" s="132" t="s">
        <v>147</v>
      </c>
      <c r="F24" s="133"/>
      <c r="G24" s="298"/>
      <c r="H24" s="135"/>
      <c r="I24" s="136" t="s">
        <v>148</v>
      </c>
      <c r="J24" s="137" t="str">
        <f t="shared" si="1"/>
        <v/>
      </c>
      <c r="K24" s="138"/>
      <c r="L24" s="134"/>
      <c r="M24" s="137" t="str">
        <f t="shared" si="2"/>
        <v/>
      </c>
      <c r="N24" s="135"/>
      <c r="O24" s="134"/>
      <c r="P24" s="137" t="str">
        <f t="shared" si="3"/>
        <v/>
      </c>
      <c r="Q24" s="138"/>
      <c r="R24" s="134"/>
      <c r="S24" s="136" t="s">
        <v>149</v>
      </c>
      <c r="T24" s="139">
        <f t="shared" si="4"/>
        <v>0</v>
      </c>
      <c r="U24" s="140" t="s">
        <v>148</v>
      </c>
      <c r="X24" t="str">
        <f t="shared" si="5"/>
        <v>柱　　円</v>
      </c>
    </row>
    <row r="25" spans="2:24">
      <c r="B25">
        <f>+COUNTIF($D$4:D25,D25)</f>
        <v>0</v>
      </c>
      <c r="C25" t="str">
        <f t="shared" si="0"/>
        <v>0</v>
      </c>
      <c r="D25" s="131"/>
      <c r="E25" s="132" t="s">
        <v>147</v>
      </c>
      <c r="F25" s="133"/>
      <c r="G25" s="298"/>
      <c r="H25" s="135"/>
      <c r="I25" s="136" t="s">
        <v>148</v>
      </c>
      <c r="J25" s="137" t="str">
        <f t="shared" si="1"/>
        <v/>
      </c>
      <c r="K25" s="138"/>
      <c r="L25" s="134"/>
      <c r="M25" s="137" t="str">
        <f t="shared" si="2"/>
        <v/>
      </c>
      <c r="N25" s="135"/>
      <c r="O25" s="134"/>
      <c r="P25" s="137" t="str">
        <f t="shared" si="3"/>
        <v/>
      </c>
      <c r="Q25" s="138"/>
      <c r="R25" s="134"/>
      <c r="S25" s="136" t="s">
        <v>149</v>
      </c>
      <c r="T25" s="139">
        <f t="shared" si="4"/>
        <v>0</v>
      </c>
      <c r="U25" s="140" t="s">
        <v>148</v>
      </c>
      <c r="X25" t="str">
        <f t="shared" si="5"/>
        <v>柱　　円</v>
      </c>
    </row>
    <row r="26" spans="2:24">
      <c r="B26">
        <f>+COUNTIF($D$4:D26,D26)</f>
        <v>0</v>
      </c>
      <c r="C26" t="str">
        <f t="shared" si="0"/>
        <v>0</v>
      </c>
      <c r="D26" s="131"/>
      <c r="E26" s="132" t="s">
        <v>147</v>
      </c>
      <c r="F26" s="133"/>
      <c r="G26" s="298"/>
      <c r="H26" s="135"/>
      <c r="I26" s="136" t="s">
        <v>148</v>
      </c>
      <c r="J26" s="137" t="str">
        <f t="shared" si="1"/>
        <v/>
      </c>
      <c r="K26" s="138"/>
      <c r="L26" s="134"/>
      <c r="M26" s="137" t="str">
        <f t="shared" si="2"/>
        <v/>
      </c>
      <c r="N26" s="135"/>
      <c r="O26" s="134"/>
      <c r="P26" s="137" t="str">
        <f t="shared" si="3"/>
        <v/>
      </c>
      <c r="Q26" s="138"/>
      <c r="R26" s="134"/>
      <c r="S26" s="136" t="s">
        <v>149</v>
      </c>
      <c r="T26" s="139">
        <f t="shared" si="4"/>
        <v>0</v>
      </c>
      <c r="U26" s="140" t="s">
        <v>148</v>
      </c>
      <c r="X26" t="str">
        <f t="shared" si="5"/>
        <v>柱　　円</v>
      </c>
    </row>
    <row r="27" spans="2:24">
      <c r="B27">
        <f>+COUNTIF($D$4:D27,D27)</f>
        <v>0</v>
      </c>
      <c r="C27" t="str">
        <f t="shared" si="0"/>
        <v>0</v>
      </c>
      <c r="D27" s="131"/>
      <c r="E27" s="132" t="s">
        <v>147</v>
      </c>
      <c r="F27" s="133"/>
      <c r="G27" s="298"/>
      <c r="H27" s="135"/>
      <c r="I27" s="136" t="s">
        <v>148</v>
      </c>
      <c r="J27" s="137" t="str">
        <f t="shared" si="1"/>
        <v/>
      </c>
      <c r="K27" s="138"/>
      <c r="L27" s="134"/>
      <c r="M27" s="137" t="str">
        <f t="shared" si="2"/>
        <v/>
      </c>
      <c r="N27" s="135"/>
      <c r="O27" s="134"/>
      <c r="P27" s="137" t="str">
        <f t="shared" si="3"/>
        <v/>
      </c>
      <c r="Q27" s="138"/>
      <c r="R27" s="134"/>
      <c r="S27" s="136" t="s">
        <v>149</v>
      </c>
      <c r="T27" s="139">
        <f t="shared" si="4"/>
        <v>0</v>
      </c>
      <c r="U27" s="140" t="s">
        <v>148</v>
      </c>
      <c r="X27" t="str">
        <f t="shared" si="5"/>
        <v>柱　　円</v>
      </c>
    </row>
    <row r="28" spans="2:24">
      <c r="B28">
        <f>+COUNTIF($D$4:D28,D28)</f>
        <v>0</v>
      </c>
      <c r="C28" t="str">
        <f t="shared" si="0"/>
        <v>0</v>
      </c>
      <c r="D28" s="131"/>
      <c r="E28" s="132" t="s">
        <v>147</v>
      </c>
      <c r="F28" s="133"/>
      <c r="G28" s="298"/>
      <c r="H28" s="135"/>
      <c r="I28" s="136" t="s">
        <v>148</v>
      </c>
      <c r="J28" s="137" t="str">
        <f t="shared" si="1"/>
        <v/>
      </c>
      <c r="K28" s="138"/>
      <c r="L28" s="134"/>
      <c r="M28" s="137" t="str">
        <f t="shared" si="2"/>
        <v/>
      </c>
      <c r="N28" s="135"/>
      <c r="O28" s="134"/>
      <c r="P28" s="137" t="str">
        <f t="shared" si="3"/>
        <v/>
      </c>
      <c r="Q28" s="138"/>
      <c r="R28" s="134"/>
      <c r="S28" s="136" t="s">
        <v>149</v>
      </c>
      <c r="T28" s="139">
        <f t="shared" si="4"/>
        <v>0</v>
      </c>
      <c r="U28" s="140" t="s">
        <v>148</v>
      </c>
      <c r="X28" t="str">
        <f t="shared" si="5"/>
        <v>柱　　円</v>
      </c>
    </row>
    <row r="29" spans="2:24">
      <c r="B29">
        <f>+COUNTIF($D$4:D29,D29)</f>
        <v>0</v>
      </c>
      <c r="C29" t="str">
        <f t="shared" si="0"/>
        <v>0</v>
      </c>
      <c r="D29" s="131"/>
      <c r="E29" s="132" t="s">
        <v>147</v>
      </c>
      <c r="F29" s="133"/>
      <c r="G29" s="298"/>
      <c r="H29" s="135"/>
      <c r="I29" s="136" t="s">
        <v>148</v>
      </c>
      <c r="J29" s="137" t="str">
        <f t="shared" si="1"/>
        <v/>
      </c>
      <c r="K29" s="138"/>
      <c r="L29" s="134"/>
      <c r="M29" s="137" t="str">
        <f t="shared" si="2"/>
        <v/>
      </c>
      <c r="N29" s="135"/>
      <c r="O29" s="134"/>
      <c r="P29" s="137" t="str">
        <f t="shared" si="3"/>
        <v/>
      </c>
      <c r="Q29" s="138"/>
      <c r="R29" s="134"/>
      <c r="S29" s="136" t="s">
        <v>149</v>
      </c>
      <c r="T29" s="139">
        <f t="shared" si="4"/>
        <v>0</v>
      </c>
      <c r="U29" s="140" t="s">
        <v>148</v>
      </c>
      <c r="X29" t="str">
        <f t="shared" si="5"/>
        <v>柱　　円</v>
      </c>
    </row>
    <row r="30" spans="2:24">
      <c r="B30">
        <f>+COUNTIF($D$4:D30,D30)</f>
        <v>0</v>
      </c>
      <c r="C30" t="str">
        <f t="shared" si="0"/>
        <v>0</v>
      </c>
      <c r="D30" s="131"/>
      <c r="E30" s="132" t="s">
        <v>147</v>
      </c>
      <c r="F30" s="133"/>
      <c r="G30" s="298"/>
      <c r="H30" s="135"/>
      <c r="I30" s="136" t="s">
        <v>148</v>
      </c>
      <c r="J30" s="137" t="str">
        <f t="shared" si="1"/>
        <v/>
      </c>
      <c r="K30" s="138"/>
      <c r="L30" s="134"/>
      <c r="M30" s="137" t="str">
        <f t="shared" si="2"/>
        <v/>
      </c>
      <c r="N30" s="135"/>
      <c r="O30" s="134"/>
      <c r="P30" s="137" t="str">
        <f t="shared" si="3"/>
        <v/>
      </c>
      <c r="Q30" s="138"/>
      <c r="R30" s="134"/>
      <c r="S30" s="136" t="s">
        <v>149</v>
      </c>
      <c r="T30" s="139">
        <f t="shared" si="4"/>
        <v>0</v>
      </c>
      <c r="U30" s="140" t="s">
        <v>148</v>
      </c>
      <c r="X30" t="str">
        <f t="shared" si="5"/>
        <v>柱　　円</v>
      </c>
    </row>
    <row r="31" spans="2:24">
      <c r="B31">
        <f>+COUNTIF($D$4:D31,D31)</f>
        <v>0</v>
      </c>
      <c r="C31" t="str">
        <f t="shared" si="0"/>
        <v>0</v>
      </c>
      <c r="D31" s="131"/>
      <c r="E31" s="132" t="s">
        <v>147</v>
      </c>
      <c r="F31" s="133"/>
      <c r="G31" s="298"/>
      <c r="H31" s="135"/>
      <c r="I31" s="136" t="s">
        <v>148</v>
      </c>
      <c r="J31" s="137" t="str">
        <f t="shared" si="1"/>
        <v/>
      </c>
      <c r="K31" s="138"/>
      <c r="L31" s="134"/>
      <c r="M31" s="137" t="str">
        <f t="shared" si="2"/>
        <v/>
      </c>
      <c r="N31" s="135"/>
      <c r="O31" s="134"/>
      <c r="P31" s="137" t="str">
        <f t="shared" si="3"/>
        <v/>
      </c>
      <c r="Q31" s="138"/>
      <c r="R31" s="134"/>
      <c r="S31" s="136" t="s">
        <v>149</v>
      </c>
      <c r="T31" s="139">
        <f t="shared" si="4"/>
        <v>0</v>
      </c>
      <c r="U31" s="140" t="s">
        <v>148</v>
      </c>
      <c r="X31" t="str">
        <f t="shared" si="5"/>
        <v>柱　　円</v>
      </c>
    </row>
    <row r="32" spans="2:24">
      <c r="B32">
        <f>+COUNTIF($D$4:D32,D32)</f>
        <v>0</v>
      </c>
      <c r="C32" t="str">
        <f t="shared" si="0"/>
        <v>0</v>
      </c>
      <c r="D32" s="131"/>
      <c r="E32" s="132" t="s">
        <v>147</v>
      </c>
      <c r="F32" s="133"/>
      <c r="G32" s="298"/>
      <c r="H32" s="135"/>
      <c r="I32" s="136" t="s">
        <v>148</v>
      </c>
      <c r="J32" s="137" t="str">
        <f t="shared" si="1"/>
        <v/>
      </c>
      <c r="K32" s="138"/>
      <c r="L32" s="134"/>
      <c r="M32" s="137" t="str">
        <f t="shared" si="2"/>
        <v/>
      </c>
      <c r="N32" s="135"/>
      <c r="O32" s="134"/>
      <c r="P32" s="137" t="str">
        <f t="shared" si="3"/>
        <v/>
      </c>
      <c r="Q32" s="138"/>
      <c r="R32" s="134"/>
      <c r="S32" s="136" t="s">
        <v>149</v>
      </c>
      <c r="T32" s="139">
        <f t="shared" si="4"/>
        <v>0</v>
      </c>
      <c r="U32" s="140" t="s">
        <v>148</v>
      </c>
      <c r="X32" t="str">
        <f t="shared" si="5"/>
        <v>柱　　円</v>
      </c>
    </row>
    <row r="33" spans="2:24">
      <c r="B33">
        <f>+COUNTIF($D$4:D33,D33)</f>
        <v>0</v>
      </c>
      <c r="C33" t="str">
        <f t="shared" si="0"/>
        <v>0</v>
      </c>
      <c r="D33" s="131"/>
      <c r="E33" s="132" t="s">
        <v>147</v>
      </c>
      <c r="F33" s="133"/>
      <c r="G33" s="298"/>
      <c r="H33" s="135"/>
      <c r="I33" s="136" t="s">
        <v>148</v>
      </c>
      <c r="J33" s="137" t="str">
        <f t="shared" si="1"/>
        <v/>
      </c>
      <c r="K33" s="138"/>
      <c r="L33" s="134"/>
      <c r="M33" s="137" t="str">
        <f t="shared" si="2"/>
        <v/>
      </c>
      <c r="N33" s="135"/>
      <c r="O33" s="134"/>
      <c r="P33" s="137" t="str">
        <f t="shared" si="3"/>
        <v/>
      </c>
      <c r="Q33" s="138"/>
      <c r="R33" s="134"/>
      <c r="S33" s="136" t="s">
        <v>149</v>
      </c>
      <c r="T33" s="139">
        <f t="shared" si="4"/>
        <v>0</v>
      </c>
      <c r="U33" s="140" t="s">
        <v>148</v>
      </c>
      <c r="X33" t="str">
        <f t="shared" si="5"/>
        <v>柱　　円</v>
      </c>
    </row>
    <row r="34" spans="2:24">
      <c r="B34">
        <f>+COUNTIF($D$4:D34,D34)</f>
        <v>0</v>
      </c>
      <c r="C34" t="str">
        <f t="shared" si="0"/>
        <v>0</v>
      </c>
      <c r="D34" s="131"/>
      <c r="E34" s="132" t="s">
        <v>147</v>
      </c>
      <c r="F34" s="133"/>
      <c r="G34" s="298"/>
      <c r="H34" s="135"/>
      <c r="I34" s="136" t="s">
        <v>148</v>
      </c>
      <c r="J34" s="137" t="str">
        <f t="shared" si="1"/>
        <v/>
      </c>
      <c r="K34" s="138"/>
      <c r="L34" s="134"/>
      <c r="M34" s="137" t="str">
        <f t="shared" si="2"/>
        <v/>
      </c>
      <c r="N34" s="135"/>
      <c r="O34" s="134"/>
      <c r="P34" s="137" t="str">
        <f t="shared" si="3"/>
        <v/>
      </c>
      <c r="Q34" s="138"/>
      <c r="R34" s="134"/>
      <c r="S34" s="136" t="s">
        <v>149</v>
      </c>
      <c r="T34" s="139">
        <f t="shared" si="4"/>
        <v>0</v>
      </c>
      <c r="U34" s="140" t="s">
        <v>148</v>
      </c>
      <c r="X34" t="str">
        <f t="shared" si="5"/>
        <v>柱　　円</v>
      </c>
    </row>
    <row r="35" spans="2:24">
      <c r="B35">
        <f>+COUNTIF($D$4:D35,D35)</f>
        <v>0</v>
      </c>
      <c r="C35" t="str">
        <f t="shared" si="0"/>
        <v>0</v>
      </c>
      <c r="D35" s="131"/>
      <c r="E35" s="132" t="s">
        <v>147</v>
      </c>
      <c r="F35" s="133"/>
      <c r="G35" s="298"/>
      <c r="H35" s="135"/>
      <c r="I35" s="136" t="s">
        <v>148</v>
      </c>
      <c r="J35" s="137" t="str">
        <f t="shared" si="1"/>
        <v/>
      </c>
      <c r="K35" s="138"/>
      <c r="L35" s="134"/>
      <c r="M35" s="137" t="str">
        <f t="shared" si="2"/>
        <v/>
      </c>
      <c r="N35" s="135"/>
      <c r="O35" s="134"/>
      <c r="P35" s="137" t="str">
        <f t="shared" si="3"/>
        <v/>
      </c>
      <c r="Q35" s="138"/>
      <c r="R35" s="134"/>
      <c r="S35" s="136" t="s">
        <v>149</v>
      </c>
      <c r="T35" s="139">
        <f t="shared" si="4"/>
        <v>0</v>
      </c>
      <c r="U35" s="140" t="s">
        <v>148</v>
      </c>
      <c r="X35" t="str">
        <f t="shared" si="5"/>
        <v>柱　　円</v>
      </c>
    </row>
    <row r="36" spans="2:24">
      <c r="B36">
        <f>+COUNTIF($D$4:D36,D36)</f>
        <v>0</v>
      </c>
      <c r="C36" t="str">
        <f t="shared" si="0"/>
        <v>0</v>
      </c>
      <c r="D36" s="131"/>
      <c r="E36" s="132" t="s">
        <v>147</v>
      </c>
      <c r="F36" s="133"/>
      <c r="G36" s="298"/>
      <c r="H36" s="135"/>
      <c r="I36" s="136" t="s">
        <v>148</v>
      </c>
      <c r="J36" s="137" t="str">
        <f t="shared" si="1"/>
        <v/>
      </c>
      <c r="K36" s="138"/>
      <c r="L36" s="134"/>
      <c r="M36" s="137" t="str">
        <f t="shared" si="2"/>
        <v/>
      </c>
      <c r="N36" s="135"/>
      <c r="O36" s="134"/>
      <c r="P36" s="137" t="str">
        <f t="shared" si="3"/>
        <v/>
      </c>
      <c r="Q36" s="138"/>
      <c r="R36" s="134"/>
      <c r="S36" s="136" t="s">
        <v>149</v>
      </c>
      <c r="T36" s="139">
        <f t="shared" si="4"/>
        <v>0</v>
      </c>
      <c r="U36" s="140" t="s">
        <v>148</v>
      </c>
      <c r="X36" t="str">
        <f t="shared" si="5"/>
        <v>柱　　円</v>
      </c>
    </row>
    <row r="37" spans="2:24">
      <c r="B37">
        <f>+COUNTIF($D$4:D37,D37)</f>
        <v>0</v>
      </c>
      <c r="C37" t="str">
        <f t="shared" si="0"/>
        <v>0</v>
      </c>
      <c r="D37" s="131"/>
      <c r="E37" s="132" t="s">
        <v>147</v>
      </c>
      <c r="F37" s="133"/>
      <c r="G37" s="298"/>
      <c r="H37" s="135"/>
      <c r="I37" s="136" t="s">
        <v>148</v>
      </c>
      <c r="J37" s="137" t="str">
        <f t="shared" si="1"/>
        <v/>
      </c>
      <c r="K37" s="138"/>
      <c r="L37" s="134"/>
      <c r="M37" s="137" t="str">
        <f t="shared" si="2"/>
        <v/>
      </c>
      <c r="N37" s="135"/>
      <c r="O37" s="134"/>
      <c r="P37" s="137" t="str">
        <f t="shared" si="3"/>
        <v/>
      </c>
      <c r="Q37" s="138"/>
      <c r="R37" s="134"/>
      <c r="S37" s="136" t="s">
        <v>149</v>
      </c>
      <c r="T37" s="139">
        <f t="shared" si="4"/>
        <v>0</v>
      </c>
      <c r="U37" s="140" t="s">
        <v>148</v>
      </c>
      <c r="X37" t="str">
        <f t="shared" si="5"/>
        <v>柱　　円</v>
      </c>
    </row>
    <row r="38" spans="2:24">
      <c r="B38">
        <f>+COUNTIF($D$4:D38,D38)</f>
        <v>0</v>
      </c>
      <c r="C38" t="str">
        <f t="shared" si="0"/>
        <v>0</v>
      </c>
      <c r="D38" s="131"/>
      <c r="E38" s="132" t="s">
        <v>147</v>
      </c>
      <c r="F38" s="133"/>
      <c r="G38" s="298"/>
      <c r="H38" s="135"/>
      <c r="I38" s="136" t="s">
        <v>148</v>
      </c>
      <c r="J38" s="137" t="str">
        <f t="shared" si="1"/>
        <v/>
      </c>
      <c r="K38" s="138"/>
      <c r="L38" s="134"/>
      <c r="M38" s="137" t="str">
        <f t="shared" si="2"/>
        <v/>
      </c>
      <c r="N38" s="135"/>
      <c r="O38" s="134"/>
      <c r="P38" s="137" t="str">
        <f t="shared" si="3"/>
        <v/>
      </c>
      <c r="Q38" s="138"/>
      <c r="R38" s="134"/>
      <c r="S38" s="136" t="s">
        <v>149</v>
      </c>
      <c r="T38" s="139">
        <f t="shared" si="4"/>
        <v>0</v>
      </c>
      <c r="U38" s="140" t="s">
        <v>148</v>
      </c>
      <c r="X38" t="str">
        <f t="shared" si="5"/>
        <v>柱　　円</v>
      </c>
    </row>
    <row r="39" spans="2:24">
      <c r="B39">
        <f>+COUNTIF($D$4:D39,D39)</f>
        <v>0</v>
      </c>
      <c r="C39" t="str">
        <f t="shared" si="0"/>
        <v>0</v>
      </c>
      <c r="D39" s="131"/>
      <c r="E39" s="132" t="s">
        <v>147</v>
      </c>
      <c r="F39" s="133"/>
      <c r="G39" s="298"/>
      <c r="H39" s="135"/>
      <c r="I39" s="136" t="s">
        <v>148</v>
      </c>
      <c r="J39" s="137" t="str">
        <f t="shared" si="1"/>
        <v/>
      </c>
      <c r="K39" s="138"/>
      <c r="L39" s="134"/>
      <c r="M39" s="137" t="str">
        <f t="shared" si="2"/>
        <v/>
      </c>
      <c r="N39" s="135"/>
      <c r="O39" s="134"/>
      <c r="P39" s="137" t="str">
        <f t="shared" si="3"/>
        <v/>
      </c>
      <c r="Q39" s="138"/>
      <c r="R39" s="134"/>
      <c r="S39" s="136" t="s">
        <v>149</v>
      </c>
      <c r="T39" s="139">
        <f t="shared" si="4"/>
        <v>0</v>
      </c>
      <c r="U39" s="140" t="s">
        <v>148</v>
      </c>
      <c r="X39" t="str">
        <f t="shared" si="5"/>
        <v>柱　　円</v>
      </c>
    </row>
    <row r="40" spans="2:24">
      <c r="B40">
        <f>+COUNTIF($D$4:D40,D40)</f>
        <v>0</v>
      </c>
      <c r="C40" t="str">
        <f t="shared" si="0"/>
        <v>0</v>
      </c>
      <c r="D40" s="131"/>
      <c r="E40" s="132" t="s">
        <v>147</v>
      </c>
      <c r="F40" s="133"/>
      <c r="G40" s="298"/>
      <c r="H40" s="135"/>
      <c r="I40" s="136" t="s">
        <v>148</v>
      </c>
      <c r="J40" s="137" t="str">
        <f t="shared" si="1"/>
        <v/>
      </c>
      <c r="K40" s="138"/>
      <c r="L40" s="134"/>
      <c r="M40" s="137" t="str">
        <f t="shared" si="2"/>
        <v/>
      </c>
      <c r="N40" s="135"/>
      <c r="O40" s="134"/>
      <c r="P40" s="137" t="str">
        <f t="shared" si="3"/>
        <v/>
      </c>
      <c r="Q40" s="138"/>
      <c r="R40" s="134"/>
      <c r="S40" s="136" t="s">
        <v>149</v>
      </c>
      <c r="T40" s="139">
        <f t="shared" si="4"/>
        <v>0</v>
      </c>
      <c r="U40" s="140" t="s">
        <v>148</v>
      </c>
      <c r="X40" t="str">
        <f t="shared" si="5"/>
        <v>柱　　円</v>
      </c>
    </row>
    <row r="41" spans="2:24">
      <c r="B41">
        <f>+COUNTIF($D$4:D41,D41)</f>
        <v>0</v>
      </c>
      <c r="C41" t="str">
        <f t="shared" si="0"/>
        <v>0</v>
      </c>
      <c r="D41" s="131"/>
      <c r="E41" s="132" t="s">
        <v>147</v>
      </c>
      <c r="F41" s="133"/>
      <c r="G41" s="298"/>
      <c r="H41" s="135"/>
      <c r="I41" s="136" t="s">
        <v>148</v>
      </c>
      <c r="J41" s="137" t="str">
        <f t="shared" si="1"/>
        <v/>
      </c>
      <c r="K41" s="138"/>
      <c r="L41" s="134"/>
      <c r="M41" s="137" t="str">
        <f t="shared" si="2"/>
        <v/>
      </c>
      <c r="N41" s="135"/>
      <c r="O41" s="134"/>
      <c r="P41" s="137" t="str">
        <f t="shared" si="3"/>
        <v/>
      </c>
      <c r="Q41" s="138"/>
      <c r="R41" s="134"/>
      <c r="S41" s="136" t="s">
        <v>149</v>
      </c>
      <c r="T41" s="139">
        <f t="shared" si="4"/>
        <v>0</v>
      </c>
      <c r="U41" s="140" t="s">
        <v>148</v>
      </c>
      <c r="X41" t="str">
        <f t="shared" si="5"/>
        <v>柱　　円</v>
      </c>
    </row>
    <row r="42" spans="2:24">
      <c r="B42">
        <f>+COUNTIF($D$4:D42,D42)</f>
        <v>0</v>
      </c>
      <c r="C42" t="str">
        <f>+D42&amp;B42</f>
        <v>0</v>
      </c>
      <c r="D42" s="131"/>
      <c r="E42" s="132" t="s">
        <v>147</v>
      </c>
      <c r="F42" s="133"/>
      <c r="G42" s="298"/>
      <c r="H42" s="135"/>
      <c r="I42" s="136" t="s">
        <v>148</v>
      </c>
      <c r="J42" s="137" t="str">
        <f t="shared" si="1"/>
        <v/>
      </c>
      <c r="K42" s="138"/>
      <c r="L42" s="134"/>
      <c r="M42" s="137" t="str">
        <f t="shared" si="2"/>
        <v/>
      </c>
      <c r="N42" s="135"/>
      <c r="O42" s="134"/>
      <c r="P42" s="137" t="str">
        <f t="shared" si="3"/>
        <v/>
      </c>
      <c r="Q42" s="138"/>
      <c r="R42" s="134"/>
      <c r="S42" s="136" t="s">
        <v>149</v>
      </c>
      <c r="T42" s="139">
        <f t="shared" si="4"/>
        <v>0</v>
      </c>
      <c r="U42" s="140" t="s">
        <v>148</v>
      </c>
      <c r="X42" t="str">
        <f t="shared" si="5"/>
        <v>柱　　円</v>
      </c>
    </row>
    <row r="43" spans="2:24">
      <c r="B43">
        <f>+COUNTIF($D$4:D43,D43)</f>
        <v>0</v>
      </c>
      <c r="C43" t="str">
        <f t="shared" si="0"/>
        <v>0</v>
      </c>
      <c r="D43" s="131"/>
      <c r="E43" s="132" t="s">
        <v>147</v>
      </c>
      <c r="F43" s="133"/>
      <c r="G43" s="298"/>
      <c r="H43" s="135"/>
      <c r="I43" s="136" t="s">
        <v>148</v>
      </c>
      <c r="J43" s="137" t="str">
        <f t="shared" si="1"/>
        <v/>
      </c>
      <c r="K43" s="138"/>
      <c r="L43" s="134"/>
      <c r="M43" s="137" t="str">
        <f t="shared" si="2"/>
        <v/>
      </c>
      <c r="N43" s="135"/>
      <c r="O43" s="134"/>
      <c r="P43" s="137" t="str">
        <f t="shared" si="3"/>
        <v/>
      </c>
      <c r="Q43" s="138"/>
      <c r="R43" s="134"/>
      <c r="S43" s="136" t="s">
        <v>149</v>
      </c>
      <c r="T43" s="139">
        <f t="shared" si="4"/>
        <v>0</v>
      </c>
      <c r="U43" s="140" t="s">
        <v>148</v>
      </c>
      <c r="X43" t="str">
        <f t="shared" si="5"/>
        <v>柱　　円</v>
      </c>
    </row>
    <row r="44" spans="2:24">
      <c r="B44">
        <f>+COUNTIF($D$4:D44,D44)</f>
        <v>0</v>
      </c>
      <c r="C44" t="str">
        <f t="shared" si="0"/>
        <v>0</v>
      </c>
      <c r="D44" s="131"/>
      <c r="E44" s="132" t="s">
        <v>147</v>
      </c>
      <c r="F44" s="133"/>
      <c r="G44" s="298"/>
      <c r="H44" s="135"/>
      <c r="I44" s="136" t="s">
        <v>148</v>
      </c>
      <c r="J44" s="137" t="str">
        <f t="shared" si="1"/>
        <v/>
      </c>
      <c r="K44" s="138"/>
      <c r="L44" s="134"/>
      <c r="M44" s="137" t="str">
        <f t="shared" si="2"/>
        <v/>
      </c>
      <c r="N44" s="135"/>
      <c r="O44" s="134"/>
      <c r="P44" s="137" t="str">
        <f t="shared" si="3"/>
        <v/>
      </c>
      <c r="Q44" s="138"/>
      <c r="R44" s="134"/>
      <c r="S44" s="136" t="s">
        <v>149</v>
      </c>
      <c r="T44" s="139">
        <f t="shared" si="4"/>
        <v>0</v>
      </c>
      <c r="U44" s="140" t="s">
        <v>148</v>
      </c>
      <c r="X44" t="str">
        <f t="shared" si="5"/>
        <v>柱　　円</v>
      </c>
    </row>
    <row r="45" spans="2:24">
      <c r="B45">
        <f>+COUNTIF($D$4:D45,D45)</f>
        <v>0</v>
      </c>
      <c r="C45" t="str">
        <f t="shared" si="0"/>
        <v>0</v>
      </c>
      <c r="D45" s="131"/>
      <c r="E45" s="132" t="s">
        <v>147</v>
      </c>
      <c r="F45" s="133"/>
      <c r="G45" s="298"/>
      <c r="H45" s="135"/>
      <c r="I45" s="136" t="s">
        <v>148</v>
      </c>
      <c r="J45" s="137" t="str">
        <f t="shared" si="1"/>
        <v/>
      </c>
      <c r="K45" s="138"/>
      <c r="L45" s="134"/>
      <c r="M45" s="137" t="str">
        <f t="shared" si="2"/>
        <v/>
      </c>
      <c r="N45" s="135"/>
      <c r="O45" s="134"/>
      <c r="P45" s="137" t="str">
        <f t="shared" si="3"/>
        <v/>
      </c>
      <c r="Q45" s="138"/>
      <c r="R45" s="134"/>
      <c r="S45" s="136" t="s">
        <v>149</v>
      </c>
      <c r="T45" s="139">
        <f t="shared" si="4"/>
        <v>0</v>
      </c>
      <c r="U45" s="140" t="s">
        <v>148</v>
      </c>
      <c r="X45" t="str">
        <f t="shared" si="5"/>
        <v>柱　　円</v>
      </c>
    </row>
    <row r="46" spans="2:24">
      <c r="B46">
        <f>+COUNTIF($D$4:D46,D46)</f>
        <v>0</v>
      </c>
      <c r="C46" t="str">
        <f t="shared" si="0"/>
        <v>0</v>
      </c>
      <c r="D46" s="131"/>
      <c r="E46" s="132" t="s">
        <v>147</v>
      </c>
      <c r="F46" s="133"/>
      <c r="G46" s="298"/>
      <c r="H46" s="135"/>
      <c r="I46" s="136" t="s">
        <v>148</v>
      </c>
      <c r="J46" s="137" t="str">
        <f t="shared" si="1"/>
        <v/>
      </c>
      <c r="K46" s="138"/>
      <c r="L46" s="134"/>
      <c r="M46" s="137" t="str">
        <f t="shared" si="2"/>
        <v/>
      </c>
      <c r="N46" s="135"/>
      <c r="O46" s="134"/>
      <c r="P46" s="137" t="str">
        <f t="shared" si="3"/>
        <v/>
      </c>
      <c r="Q46" s="138"/>
      <c r="R46" s="134"/>
      <c r="S46" s="136" t="s">
        <v>149</v>
      </c>
      <c r="T46" s="139">
        <f t="shared" si="4"/>
        <v>0</v>
      </c>
      <c r="U46" s="140" t="s">
        <v>148</v>
      </c>
      <c r="X46" t="str">
        <f t="shared" si="5"/>
        <v>柱　　円</v>
      </c>
    </row>
    <row r="47" spans="2:24">
      <c r="B47">
        <f>+COUNTIF($D$4:D47,D47)</f>
        <v>0</v>
      </c>
      <c r="C47" t="str">
        <f t="shared" si="0"/>
        <v>0</v>
      </c>
      <c r="D47" s="131"/>
      <c r="E47" s="132" t="s">
        <v>147</v>
      </c>
      <c r="F47" s="133"/>
      <c r="G47" s="298"/>
      <c r="H47" s="135"/>
      <c r="I47" s="136" t="s">
        <v>148</v>
      </c>
      <c r="J47" s="137" t="str">
        <f t="shared" si="1"/>
        <v/>
      </c>
      <c r="K47" s="138"/>
      <c r="L47" s="134"/>
      <c r="M47" s="137" t="str">
        <f t="shared" si="2"/>
        <v/>
      </c>
      <c r="N47" s="135"/>
      <c r="O47" s="134"/>
      <c r="P47" s="137" t="str">
        <f t="shared" si="3"/>
        <v/>
      </c>
      <c r="Q47" s="138"/>
      <c r="R47" s="134"/>
      <c r="S47" s="136" t="s">
        <v>149</v>
      </c>
      <c r="T47" s="139">
        <f t="shared" si="4"/>
        <v>0</v>
      </c>
      <c r="U47" s="140" t="s">
        <v>148</v>
      </c>
      <c r="X47" t="str">
        <f t="shared" si="5"/>
        <v>柱　　円</v>
      </c>
    </row>
    <row r="48" spans="2:24">
      <c r="B48">
        <f>+COUNTIF($D$4:D48,D48)</f>
        <v>0</v>
      </c>
      <c r="C48" t="str">
        <f t="shared" si="0"/>
        <v>0</v>
      </c>
      <c r="D48" s="131"/>
      <c r="E48" s="132" t="s">
        <v>147</v>
      </c>
      <c r="F48" s="133"/>
      <c r="G48" s="298"/>
      <c r="H48" s="135"/>
      <c r="I48" s="136" t="s">
        <v>148</v>
      </c>
      <c r="J48" s="137" t="str">
        <f t="shared" si="1"/>
        <v/>
      </c>
      <c r="K48" s="138"/>
      <c r="L48" s="134"/>
      <c r="M48" s="137" t="str">
        <f t="shared" si="2"/>
        <v/>
      </c>
      <c r="N48" s="135"/>
      <c r="O48" s="134"/>
      <c r="P48" s="137" t="str">
        <f t="shared" si="3"/>
        <v/>
      </c>
      <c r="Q48" s="138"/>
      <c r="R48" s="134"/>
      <c r="S48" s="136" t="s">
        <v>149</v>
      </c>
      <c r="T48" s="139">
        <f t="shared" si="4"/>
        <v>0</v>
      </c>
      <c r="U48" s="140" t="s">
        <v>148</v>
      </c>
      <c r="X48" t="str">
        <f t="shared" si="5"/>
        <v>柱　　円</v>
      </c>
    </row>
    <row r="49" spans="2:24">
      <c r="B49">
        <f>+COUNTIF($D$4:D49,D49)</f>
        <v>0</v>
      </c>
      <c r="C49" t="str">
        <f t="shared" si="0"/>
        <v>0</v>
      </c>
      <c r="D49" s="131"/>
      <c r="E49" s="132" t="s">
        <v>147</v>
      </c>
      <c r="F49" s="133"/>
      <c r="G49" s="298"/>
      <c r="H49" s="135"/>
      <c r="I49" s="136" t="s">
        <v>148</v>
      </c>
      <c r="J49" s="137" t="str">
        <f t="shared" si="1"/>
        <v/>
      </c>
      <c r="K49" s="138"/>
      <c r="L49" s="134"/>
      <c r="M49" s="137" t="str">
        <f t="shared" si="2"/>
        <v/>
      </c>
      <c r="N49" s="135"/>
      <c r="O49" s="134"/>
      <c r="P49" s="137" t="str">
        <f t="shared" si="3"/>
        <v/>
      </c>
      <c r="Q49" s="138"/>
      <c r="R49" s="134"/>
      <c r="S49" s="136" t="s">
        <v>149</v>
      </c>
      <c r="T49" s="139">
        <f t="shared" si="4"/>
        <v>0</v>
      </c>
      <c r="U49" s="140" t="s">
        <v>148</v>
      </c>
      <c r="X49" t="str">
        <f t="shared" si="5"/>
        <v>柱　　円</v>
      </c>
    </row>
    <row r="50" spans="2:24">
      <c r="B50">
        <f>+COUNTIF($D$4:D50,D50)</f>
        <v>0</v>
      </c>
      <c r="C50" t="str">
        <f t="shared" si="0"/>
        <v>0</v>
      </c>
      <c r="D50" s="131"/>
      <c r="E50" s="132" t="s">
        <v>147</v>
      </c>
      <c r="F50" s="133"/>
      <c r="G50" s="298"/>
      <c r="H50" s="135"/>
      <c r="I50" s="136" t="s">
        <v>148</v>
      </c>
      <c r="J50" s="137" t="str">
        <f t="shared" si="1"/>
        <v/>
      </c>
      <c r="K50" s="138"/>
      <c r="L50" s="134"/>
      <c r="M50" s="137" t="str">
        <f t="shared" si="2"/>
        <v/>
      </c>
      <c r="N50" s="135"/>
      <c r="O50" s="134"/>
      <c r="P50" s="137" t="str">
        <f t="shared" si="3"/>
        <v/>
      </c>
      <c r="Q50" s="138"/>
      <c r="R50" s="134"/>
      <c r="S50" s="136" t="s">
        <v>149</v>
      </c>
      <c r="T50" s="139">
        <f t="shared" si="4"/>
        <v>0</v>
      </c>
      <c r="U50" s="140" t="s">
        <v>148</v>
      </c>
      <c r="X50" t="str">
        <f t="shared" si="5"/>
        <v>柱　　円</v>
      </c>
    </row>
    <row r="51" spans="2:24">
      <c r="B51">
        <f>+COUNTIF($D$4:D51,D51)</f>
        <v>0</v>
      </c>
      <c r="C51" t="str">
        <f t="shared" si="0"/>
        <v>0</v>
      </c>
      <c r="D51" s="131"/>
      <c r="E51" s="132" t="s">
        <v>147</v>
      </c>
      <c r="F51" s="133"/>
      <c r="G51" s="298"/>
      <c r="H51" s="135"/>
      <c r="I51" s="136" t="s">
        <v>148</v>
      </c>
      <c r="J51" s="137" t="str">
        <f t="shared" si="1"/>
        <v/>
      </c>
      <c r="K51" s="138"/>
      <c r="L51" s="134"/>
      <c r="M51" s="137" t="str">
        <f t="shared" si="2"/>
        <v/>
      </c>
      <c r="N51" s="135"/>
      <c r="O51" s="134"/>
      <c r="P51" s="137" t="str">
        <f t="shared" si="3"/>
        <v/>
      </c>
      <c r="Q51" s="138"/>
      <c r="R51" s="134"/>
      <c r="S51" s="136" t="s">
        <v>149</v>
      </c>
      <c r="T51" s="139">
        <f t="shared" si="4"/>
        <v>0</v>
      </c>
      <c r="U51" s="140" t="s">
        <v>148</v>
      </c>
      <c r="X51" t="str">
        <f t="shared" si="5"/>
        <v>柱　　円</v>
      </c>
    </row>
    <row r="52" spans="2:24">
      <c r="B52">
        <f>+COUNTIF($D$4:D52,D52)</f>
        <v>0</v>
      </c>
      <c r="C52" t="str">
        <f t="shared" si="0"/>
        <v>0</v>
      </c>
      <c r="D52" s="131"/>
      <c r="E52" s="132" t="s">
        <v>147</v>
      </c>
      <c r="F52" s="133"/>
      <c r="G52" s="298"/>
      <c r="H52" s="135"/>
      <c r="I52" s="136" t="s">
        <v>148</v>
      </c>
      <c r="J52" s="137" t="str">
        <f t="shared" si="1"/>
        <v/>
      </c>
      <c r="K52" s="138"/>
      <c r="L52" s="134"/>
      <c r="M52" s="137" t="str">
        <f t="shared" si="2"/>
        <v/>
      </c>
      <c r="N52" s="135"/>
      <c r="O52" s="134"/>
      <c r="P52" s="137" t="str">
        <f t="shared" si="3"/>
        <v/>
      </c>
      <c r="Q52" s="138"/>
      <c r="R52" s="134"/>
      <c r="S52" s="136" t="s">
        <v>149</v>
      </c>
      <c r="T52" s="139">
        <f t="shared" si="4"/>
        <v>0</v>
      </c>
      <c r="U52" s="140" t="s">
        <v>148</v>
      </c>
      <c r="X52" t="str">
        <f t="shared" si="5"/>
        <v>柱　　円</v>
      </c>
    </row>
    <row r="53" spans="2:24">
      <c r="B53">
        <f>+COUNTIF($D$4:D53,D53)</f>
        <v>0</v>
      </c>
      <c r="C53" t="str">
        <f t="shared" si="0"/>
        <v>0</v>
      </c>
      <c r="D53" s="131"/>
      <c r="E53" s="132" t="s">
        <v>147</v>
      </c>
      <c r="F53" s="133"/>
      <c r="G53" s="298"/>
      <c r="H53" s="135"/>
      <c r="I53" s="136" t="s">
        <v>148</v>
      </c>
      <c r="J53" s="137" t="str">
        <f t="shared" si="1"/>
        <v/>
      </c>
      <c r="K53" s="138"/>
      <c r="L53" s="134"/>
      <c r="M53" s="137" t="str">
        <f t="shared" si="2"/>
        <v/>
      </c>
      <c r="N53" s="135"/>
      <c r="O53" s="134"/>
      <c r="P53" s="137" t="str">
        <f t="shared" si="3"/>
        <v/>
      </c>
      <c r="Q53" s="138"/>
      <c r="R53" s="134"/>
      <c r="S53" s="136" t="s">
        <v>149</v>
      </c>
      <c r="T53" s="139">
        <f t="shared" si="4"/>
        <v>0</v>
      </c>
      <c r="U53" s="140" t="s">
        <v>148</v>
      </c>
      <c r="X53" t="str">
        <f t="shared" si="5"/>
        <v>柱　　円</v>
      </c>
    </row>
    <row r="54" spans="2:24">
      <c r="B54">
        <f>+COUNTIF($D$4:D54,D54)</f>
        <v>0</v>
      </c>
      <c r="C54" t="str">
        <f t="shared" si="0"/>
        <v>0</v>
      </c>
      <c r="D54" s="131"/>
      <c r="E54" s="132" t="s">
        <v>147</v>
      </c>
      <c r="F54" s="133"/>
      <c r="G54" s="298"/>
      <c r="H54" s="135"/>
      <c r="I54" s="136" t="s">
        <v>148</v>
      </c>
      <c r="J54" s="137" t="str">
        <f t="shared" si="1"/>
        <v/>
      </c>
      <c r="K54" s="138"/>
      <c r="L54" s="134"/>
      <c r="M54" s="137" t="str">
        <f t="shared" si="2"/>
        <v/>
      </c>
      <c r="N54" s="135"/>
      <c r="O54" s="134"/>
      <c r="P54" s="137" t="str">
        <f t="shared" si="3"/>
        <v/>
      </c>
      <c r="Q54" s="138"/>
      <c r="R54" s="134"/>
      <c r="S54" s="136" t="s">
        <v>149</v>
      </c>
      <c r="T54" s="139">
        <f t="shared" si="4"/>
        <v>0</v>
      </c>
      <c r="U54" s="140" t="s">
        <v>148</v>
      </c>
      <c r="X54" t="str">
        <f t="shared" si="5"/>
        <v>柱　　円</v>
      </c>
    </row>
    <row r="55" spans="2:24">
      <c r="B55">
        <f>+COUNTIF($D$4:D55,D55)</f>
        <v>0</v>
      </c>
      <c r="C55" t="str">
        <f t="shared" si="0"/>
        <v>0</v>
      </c>
      <c r="D55" s="131"/>
      <c r="E55" s="132" t="s">
        <v>147</v>
      </c>
      <c r="F55" s="133"/>
      <c r="G55" s="298"/>
      <c r="H55" s="135"/>
      <c r="I55" s="136" t="s">
        <v>148</v>
      </c>
      <c r="J55" s="137" t="str">
        <f t="shared" si="1"/>
        <v/>
      </c>
      <c r="K55" s="138"/>
      <c r="L55" s="134"/>
      <c r="M55" s="137" t="str">
        <f t="shared" si="2"/>
        <v/>
      </c>
      <c r="N55" s="135"/>
      <c r="O55" s="134"/>
      <c r="P55" s="137" t="str">
        <f t="shared" si="3"/>
        <v/>
      </c>
      <c r="Q55" s="138"/>
      <c r="R55" s="134"/>
      <c r="S55" s="136" t="s">
        <v>149</v>
      </c>
      <c r="T55" s="139">
        <f t="shared" si="4"/>
        <v>0</v>
      </c>
      <c r="U55" s="140" t="s">
        <v>148</v>
      </c>
      <c r="X55" t="str">
        <f t="shared" si="5"/>
        <v>柱　　円</v>
      </c>
    </row>
    <row r="56" spans="2:24">
      <c r="B56">
        <f>+COUNTIF($D$4:D56,D56)</f>
        <v>0</v>
      </c>
      <c r="C56" t="str">
        <f t="shared" si="0"/>
        <v>0</v>
      </c>
      <c r="D56" s="131"/>
      <c r="E56" s="132" t="s">
        <v>147</v>
      </c>
      <c r="F56" s="133"/>
      <c r="G56" s="298"/>
      <c r="H56" s="135"/>
      <c r="I56" s="136" t="s">
        <v>148</v>
      </c>
      <c r="J56" s="137" t="str">
        <f t="shared" si="1"/>
        <v/>
      </c>
      <c r="K56" s="138"/>
      <c r="L56" s="134"/>
      <c r="M56" s="137" t="str">
        <f t="shared" si="2"/>
        <v/>
      </c>
      <c r="N56" s="135"/>
      <c r="O56" s="134"/>
      <c r="P56" s="137" t="str">
        <f t="shared" si="3"/>
        <v/>
      </c>
      <c r="Q56" s="138"/>
      <c r="R56" s="134"/>
      <c r="S56" s="136" t="s">
        <v>149</v>
      </c>
      <c r="T56" s="139">
        <f t="shared" si="4"/>
        <v>0</v>
      </c>
      <c r="U56" s="140" t="s">
        <v>148</v>
      </c>
      <c r="X56" t="str">
        <f t="shared" si="5"/>
        <v>柱　　円</v>
      </c>
    </row>
    <row r="57" spans="2:24">
      <c r="B57">
        <f>+COUNTIF($D$4:D57,D57)</f>
        <v>0</v>
      </c>
      <c r="C57" t="str">
        <f t="shared" si="0"/>
        <v>0</v>
      </c>
      <c r="D57" s="131"/>
      <c r="E57" s="132" t="s">
        <v>147</v>
      </c>
      <c r="F57" s="133"/>
      <c r="G57" s="298"/>
      <c r="H57" s="135"/>
      <c r="I57" s="136" t="s">
        <v>148</v>
      </c>
      <c r="J57" s="137" t="str">
        <f t="shared" si="1"/>
        <v/>
      </c>
      <c r="K57" s="138"/>
      <c r="L57" s="134"/>
      <c r="M57" s="137" t="str">
        <f t="shared" si="2"/>
        <v/>
      </c>
      <c r="N57" s="135"/>
      <c r="O57" s="134"/>
      <c r="P57" s="137" t="str">
        <f t="shared" si="3"/>
        <v/>
      </c>
      <c r="Q57" s="138"/>
      <c r="R57" s="134"/>
      <c r="S57" s="136" t="s">
        <v>149</v>
      </c>
      <c r="T57" s="139">
        <f t="shared" si="4"/>
        <v>0</v>
      </c>
      <c r="U57" s="140" t="s">
        <v>148</v>
      </c>
      <c r="X57" t="str">
        <f t="shared" si="5"/>
        <v>柱　　円</v>
      </c>
    </row>
    <row r="58" spans="2:24">
      <c r="B58">
        <f>+COUNTIF($D$4:D58,D58)</f>
        <v>0</v>
      </c>
      <c r="C58" t="str">
        <f t="shared" si="0"/>
        <v>0</v>
      </c>
      <c r="D58" s="131"/>
      <c r="E58" s="132" t="s">
        <v>147</v>
      </c>
      <c r="F58" s="133"/>
      <c r="G58" s="298"/>
      <c r="H58" s="135"/>
      <c r="I58" s="136" t="s">
        <v>148</v>
      </c>
      <c r="J58" s="137" t="str">
        <f t="shared" si="1"/>
        <v/>
      </c>
      <c r="K58" s="138"/>
      <c r="L58" s="134"/>
      <c r="M58" s="137" t="str">
        <f t="shared" si="2"/>
        <v/>
      </c>
      <c r="N58" s="135"/>
      <c r="O58" s="134"/>
      <c r="P58" s="137" t="str">
        <f t="shared" si="3"/>
        <v/>
      </c>
      <c r="Q58" s="138"/>
      <c r="R58" s="134"/>
      <c r="S58" s="136" t="s">
        <v>149</v>
      </c>
      <c r="T58" s="139">
        <f t="shared" si="4"/>
        <v>0</v>
      </c>
      <c r="U58" s="140" t="s">
        <v>148</v>
      </c>
      <c r="X58" t="str">
        <f t="shared" si="5"/>
        <v>柱　　円</v>
      </c>
    </row>
    <row r="59" spans="2:24">
      <c r="B59">
        <f>+COUNTIF($D$4:D59,D59)</f>
        <v>0</v>
      </c>
      <c r="C59" t="str">
        <f t="shared" si="0"/>
        <v>0</v>
      </c>
      <c r="D59" s="131"/>
      <c r="E59" s="132" t="s">
        <v>147</v>
      </c>
      <c r="F59" s="133"/>
      <c r="G59" s="298"/>
      <c r="H59" s="135"/>
      <c r="I59" s="136" t="s">
        <v>148</v>
      </c>
      <c r="J59" s="137" t="str">
        <f t="shared" si="1"/>
        <v/>
      </c>
      <c r="K59" s="138"/>
      <c r="L59" s="134"/>
      <c r="M59" s="137" t="str">
        <f t="shared" si="2"/>
        <v/>
      </c>
      <c r="N59" s="135"/>
      <c r="O59" s="134"/>
      <c r="P59" s="137" t="str">
        <f t="shared" si="3"/>
        <v/>
      </c>
      <c r="Q59" s="138"/>
      <c r="R59" s="134"/>
      <c r="S59" s="136" t="s">
        <v>149</v>
      </c>
      <c r="T59" s="139">
        <f t="shared" si="4"/>
        <v>0</v>
      </c>
      <c r="U59" s="140" t="s">
        <v>148</v>
      </c>
      <c r="X59" t="str">
        <f t="shared" si="5"/>
        <v>柱　　円</v>
      </c>
    </row>
    <row r="60" spans="2:24">
      <c r="B60">
        <f>+COUNTIF($D$4:D60,D60)</f>
        <v>0</v>
      </c>
      <c r="C60" t="str">
        <f t="shared" si="0"/>
        <v>0</v>
      </c>
      <c r="D60" s="131"/>
      <c r="E60" s="132" t="s">
        <v>147</v>
      </c>
      <c r="F60" s="133"/>
      <c r="G60" s="298"/>
      <c r="H60" s="135"/>
      <c r="I60" s="136" t="s">
        <v>148</v>
      </c>
      <c r="J60" s="137" t="str">
        <f t="shared" si="1"/>
        <v/>
      </c>
      <c r="K60" s="138"/>
      <c r="L60" s="134"/>
      <c r="M60" s="137" t="str">
        <f t="shared" si="2"/>
        <v/>
      </c>
      <c r="N60" s="135"/>
      <c r="O60" s="134"/>
      <c r="P60" s="137" t="str">
        <f t="shared" si="3"/>
        <v/>
      </c>
      <c r="Q60" s="138"/>
      <c r="R60" s="134"/>
      <c r="S60" s="136" t="s">
        <v>149</v>
      </c>
      <c r="T60" s="139">
        <f t="shared" si="4"/>
        <v>0</v>
      </c>
      <c r="U60" s="140" t="s">
        <v>148</v>
      </c>
      <c r="X60" t="str">
        <f t="shared" si="5"/>
        <v>柱　　円</v>
      </c>
    </row>
    <row r="61" spans="2:24">
      <c r="B61">
        <f>+COUNTIF($D$4:D61,D61)</f>
        <v>0</v>
      </c>
      <c r="C61" t="str">
        <f t="shared" si="0"/>
        <v>0</v>
      </c>
      <c r="D61" s="131"/>
      <c r="E61" s="132" t="s">
        <v>147</v>
      </c>
      <c r="F61" s="133"/>
      <c r="G61" s="298"/>
      <c r="H61" s="135"/>
      <c r="I61" s="136" t="s">
        <v>148</v>
      </c>
      <c r="J61" s="137" t="str">
        <f t="shared" si="1"/>
        <v/>
      </c>
      <c r="K61" s="138"/>
      <c r="L61" s="134"/>
      <c r="M61" s="137" t="str">
        <f t="shared" si="2"/>
        <v/>
      </c>
      <c r="N61" s="135"/>
      <c r="O61" s="134"/>
      <c r="P61" s="137" t="str">
        <f t="shared" si="3"/>
        <v/>
      </c>
      <c r="Q61" s="138"/>
      <c r="R61" s="134"/>
      <c r="S61" s="136" t="s">
        <v>149</v>
      </c>
      <c r="T61" s="139">
        <f t="shared" si="4"/>
        <v>0</v>
      </c>
      <c r="U61" s="140" t="s">
        <v>148</v>
      </c>
      <c r="X61" t="str">
        <f t="shared" si="5"/>
        <v>柱　　円</v>
      </c>
    </row>
    <row r="62" spans="2:24">
      <c r="B62">
        <f>+COUNTIF($D$4:D62,D62)</f>
        <v>0</v>
      </c>
      <c r="C62" t="str">
        <f t="shared" si="0"/>
        <v>0</v>
      </c>
      <c r="D62" s="131"/>
      <c r="E62" s="132" t="s">
        <v>147</v>
      </c>
      <c r="F62" s="133"/>
      <c r="G62" s="298"/>
      <c r="H62" s="135"/>
      <c r="I62" s="136" t="s">
        <v>148</v>
      </c>
      <c r="J62" s="137" t="str">
        <f t="shared" si="1"/>
        <v/>
      </c>
      <c r="K62" s="138"/>
      <c r="L62" s="134"/>
      <c r="M62" s="137" t="str">
        <f t="shared" si="2"/>
        <v/>
      </c>
      <c r="N62" s="135"/>
      <c r="O62" s="134"/>
      <c r="P62" s="137" t="str">
        <f t="shared" si="3"/>
        <v/>
      </c>
      <c r="Q62" s="138"/>
      <c r="R62" s="134"/>
      <c r="S62" s="136" t="s">
        <v>149</v>
      </c>
      <c r="T62" s="139">
        <f t="shared" si="4"/>
        <v>0</v>
      </c>
      <c r="U62" s="140" t="s">
        <v>148</v>
      </c>
      <c r="X62" t="str">
        <f t="shared" si="5"/>
        <v>柱　　円</v>
      </c>
    </row>
    <row r="63" spans="2:24">
      <c r="B63">
        <f>+COUNTIF($D$4:D63,D63)</f>
        <v>0</v>
      </c>
      <c r="C63" t="str">
        <f t="shared" si="0"/>
        <v>0</v>
      </c>
      <c r="D63" s="131"/>
      <c r="E63" s="132" t="s">
        <v>147</v>
      </c>
      <c r="F63" s="133"/>
      <c r="G63" s="298"/>
      <c r="H63" s="135"/>
      <c r="I63" s="136" t="s">
        <v>148</v>
      </c>
      <c r="J63" s="137" t="str">
        <f t="shared" si="1"/>
        <v/>
      </c>
      <c r="K63" s="138"/>
      <c r="L63" s="134"/>
      <c r="M63" s="137" t="str">
        <f t="shared" si="2"/>
        <v/>
      </c>
      <c r="N63" s="135"/>
      <c r="O63" s="134"/>
      <c r="P63" s="137" t="str">
        <f t="shared" si="3"/>
        <v/>
      </c>
      <c r="Q63" s="138"/>
      <c r="R63" s="134"/>
      <c r="S63" s="136" t="s">
        <v>149</v>
      </c>
      <c r="T63" s="139">
        <f t="shared" si="4"/>
        <v>0</v>
      </c>
      <c r="U63" s="140" t="s">
        <v>148</v>
      </c>
      <c r="X63" t="str">
        <f t="shared" si="5"/>
        <v>柱　　円</v>
      </c>
    </row>
    <row r="64" spans="2:24">
      <c r="B64">
        <f>+COUNTIF($D$4:D64,D64)</f>
        <v>0</v>
      </c>
      <c r="C64" t="str">
        <f t="shared" si="0"/>
        <v>0</v>
      </c>
      <c r="D64" s="131"/>
      <c r="E64" s="132" t="s">
        <v>147</v>
      </c>
      <c r="F64" s="133"/>
      <c r="G64" s="298"/>
      <c r="H64" s="135"/>
      <c r="I64" s="136" t="s">
        <v>148</v>
      </c>
      <c r="J64" s="137" t="str">
        <f t="shared" si="1"/>
        <v/>
      </c>
      <c r="K64" s="138"/>
      <c r="L64" s="134"/>
      <c r="M64" s="137" t="str">
        <f t="shared" si="2"/>
        <v/>
      </c>
      <c r="N64" s="135"/>
      <c r="O64" s="134"/>
      <c r="P64" s="137" t="str">
        <f t="shared" si="3"/>
        <v/>
      </c>
      <c r="Q64" s="138"/>
      <c r="R64" s="134"/>
      <c r="S64" s="136" t="s">
        <v>149</v>
      </c>
      <c r="T64" s="139">
        <f t="shared" si="4"/>
        <v>0</v>
      </c>
      <c r="U64" s="140" t="s">
        <v>148</v>
      </c>
      <c r="X64" t="str">
        <f t="shared" si="5"/>
        <v>柱　　円</v>
      </c>
    </row>
    <row r="65" spans="2:24">
      <c r="B65">
        <f>+COUNTIF($D$4:D65,D65)</f>
        <v>0</v>
      </c>
      <c r="C65" t="str">
        <f t="shared" si="0"/>
        <v>0</v>
      </c>
      <c r="D65" s="131"/>
      <c r="E65" s="132" t="s">
        <v>147</v>
      </c>
      <c r="F65" s="133"/>
      <c r="G65" s="298"/>
      <c r="H65" s="135"/>
      <c r="I65" s="136" t="s">
        <v>148</v>
      </c>
      <c r="J65" s="137" t="str">
        <f t="shared" si="1"/>
        <v/>
      </c>
      <c r="K65" s="138"/>
      <c r="L65" s="134"/>
      <c r="M65" s="137" t="str">
        <f t="shared" si="2"/>
        <v/>
      </c>
      <c r="N65" s="135"/>
      <c r="O65" s="134"/>
      <c r="P65" s="137" t="str">
        <f t="shared" si="3"/>
        <v/>
      </c>
      <c r="Q65" s="138"/>
      <c r="R65" s="134"/>
      <c r="S65" s="136" t="s">
        <v>149</v>
      </c>
      <c r="T65" s="139">
        <f t="shared" si="4"/>
        <v>0</v>
      </c>
      <c r="U65" s="140" t="s">
        <v>148</v>
      </c>
      <c r="X65" t="str">
        <f t="shared" si="5"/>
        <v>柱　　円</v>
      </c>
    </row>
    <row r="66" spans="2:24">
      <c r="B66">
        <f>+COUNTIF($D$4:D66,D66)</f>
        <v>0</v>
      </c>
      <c r="C66" t="str">
        <f t="shared" si="0"/>
        <v>0</v>
      </c>
      <c r="D66" s="131"/>
      <c r="E66" s="132" t="s">
        <v>147</v>
      </c>
      <c r="F66" s="133"/>
      <c r="G66" s="298"/>
      <c r="H66" s="135"/>
      <c r="I66" s="136" t="s">
        <v>148</v>
      </c>
      <c r="J66" s="137" t="str">
        <f t="shared" si="1"/>
        <v/>
      </c>
      <c r="K66" s="138"/>
      <c r="L66" s="134"/>
      <c r="M66" s="137" t="str">
        <f t="shared" si="2"/>
        <v/>
      </c>
      <c r="N66" s="135"/>
      <c r="O66" s="134"/>
      <c r="P66" s="137" t="str">
        <f t="shared" si="3"/>
        <v/>
      </c>
      <c r="Q66" s="138"/>
      <c r="R66" s="134"/>
      <c r="S66" s="136" t="s">
        <v>149</v>
      </c>
      <c r="T66" s="139">
        <f t="shared" si="4"/>
        <v>0</v>
      </c>
      <c r="U66" s="140" t="s">
        <v>148</v>
      </c>
      <c r="X66" t="str">
        <f t="shared" si="5"/>
        <v>柱　　円</v>
      </c>
    </row>
    <row r="67" spans="2:24">
      <c r="B67">
        <f>+COUNTIF($D$4:D67,D67)</f>
        <v>0</v>
      </c>
      <c r="C67" t="str">
        <f t="shared" si="0"/>
        <v>0</v>
      </c>
      <c r="D67" s="131"/>
      <c r="E67" s="132" t="s">
        <v>147</v>
      </c>
      <c r="F67" s="133"/>
      <c r="G67" s="298"/>
      <c r="H67" s="135"/>
      <c r="I67" s="136" t="s">
        <v>148</v>
      </c>
      <c r="J67" s="137" t="str">
        <f t="shared" si="1"/>
        <v/>
      </c>
      <c r="K67" s="138"/>
      <c r="L67" s="134"/>
      <c r="M67" s="137" t="str">
        <f t="shared" si="2"/>
        <v/>
      </c>
      <c r="N67" s="135"/>
      <c r="O67" s="134"/>
      <c r="P67" s="137" t="str">
        <f t="shared" si="3"/>
        <v/>
      </c>
      <c r="Q67" s="138"/>
      <c r="R67" s="134"/>
      <c r="S67" s="136" t="s">
        <v>149</v>
      </c>
      <c r="T67" s="139">
        <f t="shared" si="4"/>
        <v>0</v>
      </c>
      <c r="U67" s="140" t="s">
        <v>148</v>
      </c>
      <c r="X67" t="str">
        <f t="shared" si="5"/>
        <v>柱　　円</v>
      </c>
    </row>
    <row r="68" spans="2:24">
      <c r="B68">
        <f>+COUNTIF($D$4:D68,D68)</f>
        <v>0</v>
      </c>
      <c r="C68" t="str">
        <f t="shared" si="0"/>
        <v>0</v>
      </c>
      <c r="D68" s="131"/>
      <c r="E68" s="132" t="s">
        <v>147</v>
      </c>
      <c r="F68" s="133"/>
      <c r="G68" s="298"/>
      <c r="H68" s="135"/>
      <c r="I68" s="136" t="s">
        <v>148</v>
      </c>
      <c r="J68" s="137" t="str">
        <f t="shared" si="1"/>
        <v/>
      </c>
      <c r="K68" s="138"/>
      <c r="L68" s="134"/>
      <c r="M68" s="137" t="str">
        <f t="shared" si="2"/>
        <v/>
      </c>
      <c r="N68" s="135"/>
      <c r="O68" s="134"/>
      <c r="P68" s="137" t="str">
        <f t="shared" si="3"/>
        <v/>
      </c>
      <c r="Q68" s="138"/>
      <c r="R68" s="134"/>
      <c r="S68" s="136" t="s">
        <v>149</v>
      </c>
      <c r="T68" s="139">
        <f t="shared" si="4"/>
        <v>0</v>
      </c>
      <c r="U68" s="140" t="s">
        <v>148</v>
      </c>
      <c r="X68" t="str">
        <f t="shared" si="5"/>
        <v>柱　　円</v>
      </c>
    </row>
    <row r="69" spans="2:24">
      <c r="B69">
        <f>+COUNTIF($D$4:D69,D69)</f>
        <v>0</v>
      </c>
      <c r="C69" t="str">
        <f t="shared" ref="C69:C116" si="6">+D69&amp;B69</f>
        <v>0</v>
      </c>
      <c r="D69" s="131"/>
      <c r="E69" s="132" t="s">
        <v>147</v>
      </c>
      <c r="F69" s="133"/>
      <c r="G69" s="298"/>
      <c r="H69" s="135"/>
      <c r="I69" s="136" t="s">
        <v>148</v>
      </c>
      <c r="J69" s="137" t="str">
        <f t="shared" ref="J69:J116" si="7">IF(K69&gt;=1,"×","")</f>
        <v/>
      </c>
      <c r="K69" s="138"/>
      <c r="L69" s="134"/>
      <c r="M69" s="137" t="str">
        <f t="shared" ref="M69:M116" si="8">IF(N69&gt;=1,"×","")</f>
        <v/>
      </c>
      <c r="N69" s="135"/>
      <c r="O69" s="134"/>
      <c r="P69" s="137" t="str">
        <f t="shared" ref="P69:P116" si="9">IF(Q69&gt;=1,"×","")</f>
        <v/>
      </c>
      <c r="Q69" s="138"/>
      <c r="R69" s="134"/>
      <c r="S69" s="136" t="s">
        <v>149</v>
      </c>
      <c r="T69" s="139">
        <f t="shared" ref="T69:T116" si="10">IF(AND(K69&gt;0,N69&gt;0,Q69&gt;0),H69*K69*N69*Q69,IF(AND(K69&gt;0,N69&gt;0),H69*K69*N69,IF(K69&gt;0,H69*K69,H69)))</f>
        <v>0</v>
      </c>
      <c r="U69" s="140" t="s">
        <v>148</v>
      </c>
      <c r="X69" t="str">
        <f t="shared" ref="X69:X116" si="11">IF(K69&gt;0,CONCATENATE(E69,F69,"　",G69,"　",TEXT(H69,"#,###"),I69,J69,K69,L69,M69,N69,O69,P69,Q69,R69,S69,T69,U69),CONCATENATE(E69,F69,"　",G69,"　",TEXT(H69,"#,###"),I69))</f>
        <v>柱　　円</v>
      </c>
    </row>
    <row r="70" spans="2:24">
      <c r="B70">
        <f>+COUNTIF($D$4:D70,D70)</f>
        <v>0</v>
      </c>
      <c r="C70" t="str">
        <f t="shared" si="6"/>
        <v>0</v>
      </c>
      <c r="D70" s="131"/>
      <c r="E70" s="132" t="s">
        <v>147</v>
      </c>
      <c r="F70" s="133"/>
      <c r="G70" s="298"/>
      <c r="H70" s="135"/>
      <c r="I70" s="136" t="s">
        <v>148</v>
      </c>
      <c r="J70" s="137" t="str">
        <f t="shared" si="7"/>
        <v/>
      </c>
      <c r="K70" s="138"/>
      <c r="L70" s="134"/>
      <c r="M70" s="137" t="str">
        <f t="shared" si="8"/>
        <v/>
      </c>
      <c r="N70" s="135"/>
      <c r="O70" s="134"/>
      <c r="P70" s="137" t="str">
        <f t="shared" si="9"/>
        <v/>
      </c>
      <c r="Q70" s="138"/>
      <c r="R70" s="134"/>
      <c r="S70" s="136" t="s">
        <v>149</v>
      </c>
      <c r="T70" s="139">
        <f t="shared" si="10"/>
        <v>0</v>
      </c>
      <c r="U70" s="140" t="s">
        <v>148</v>
      </c>
      <c r="X70" t="str">
        <f t="shared" si="11"/>
        <v>柱　　円</v>
      </c>
    </row>
    <row r="71" spans="2:24">
      <c r="B71">
        <f>+COUNTIF($D$4:D71,D71)</f>
        <v>0</v>
      </c>
      <c r="C71" t="str">
        <f t="shared" si="6"/>
        <v>0</v>
      </c>
      <c r="D71" s="131"/>
      <c r="E71" s="132" t="s">
        <v>147</v>
      </c>
      <c r="F71" s="133"/>
      <c r="G71" s="298"/>
      <c r="H71" s="135"/>
      <c r="I71" s="136" t="s">
        <v>148</v>
      </c>
      <c r="J71" s="137" t="str">
        <f t="shared" si="7"/>
        <v/>
      </c>
      <c r="K71" s="138"/>
      <c r="L71" s="134"/>
      <c r="M71" s="137" t="str">
        <f t="shared" si="8"/>
        <v/>
      </c>
      <c r="N71" s="135"/>
      <c r="O71" s="134"/>
      <c r="P71" s="137" t="str">
        <f t="shared" si="9"/>
        <v/>
      </c>
      <c r="Q71" s="138"/>
      <c r="R71" s="134"/>
      <c r="S71" s="136" t="s">
        <v>149</v>
      </c>
      <c r="T71" s="139">
        <f t="shared" si="10"/>
        <v>0</v>
      </c>
      <c r="U71" s="140" t="s">
        <v>148</v>
      </c>
      <c r="X71" t="str">
        <f t="shared" si="11"/>
        <v>柱　　円</v>
      </c>
    </row>
    <row r="72" spans="2:24">
      <c r="B72">
        <f>+COUNTIF($D$4:D72,D72)</f>
        <v>0</v>
      </c>
      <c r="C72" t="str">
        <f t="shared" si="6"/>
        <v>0</v>
      </c>
      <c r="D72" s="131"/>
      <c r="E72" s="132" t="s">
        <v>147</v>
      </c>
      <c r="F72" s="133"/>
      <c r="G72" s="298"/>
      <c r="H72" s="135"/>
      <c r="I72" s="136" t="s">
        <v>148</v>
      </c>
      <c r="J72" s="137" t="str">
        <f t="shared" si="7"/>
        <v/>
      </c>
      <c r="K72" s="138"/>
      <c r="L72" s="134"/>
      <c r="M72" s="137" t="str">
        <f t="shared" si="8"/>
        <v/>
      </c>
      <c r="N72" s="135"/>
      <c r="O72" s="134"/>
      <c r="P72" s="137" t="str">
        <f t="shared" si="9"/>
        <v/>
      </c>
      <c r="Q72" s="138"/>
      <c r="R72" s="134"/>
      <c r="S72" s="136" t="s">
        <v>149</v>
      </c>
      <c r="T72" s="139">
        <f t="shared" si="10"/>
        <v>0</v>
      </c>
      <c r="U72" s="140" t="s">
        <v>148</v>
      </c>
      <c r="X72" t="str">
        <f t="shared" si="11"/>
        <v>柱　　円</v>
      </c>
    </row>
    <row r="73" spans="2:24">
      <c r="B73">
        <f>+COUNTIF($D$4:D73,D73)</f>
        <v>0</v>
      </c>
      <c r="C73" t="str">
        <f t="shared" si="6"/>
        <v>0</v>
      </c>
      <c r="D73" s="131"/>
      <c r="E73" s="132" t="s">
        <v>147</v>
      </c>
      <c r="F73" s="133"/>
      <c r="G73" s="298"/>
      <c r="H73" s="135"/>
      <c r="I73" s="136" t="s">
        <v>148</v>
      </c>
      <c r="J73" s="137" t="str">
        <f t="shared" si="7"/>
        <v/>
      </c>
      <c r="K73" s="138"/>
      <c r="L73" s="134"/>
      <c r="M73" s="137" t="str">
        <f t="shared" si="8"/>
        <v/>
      </c>
      <c r="N73" s="135"/>
      <c r="O73" s="134"/>
      <c r="P73" s="137" t="str">
        <f t="shared" si="9"/>
        <v/>
      </c>
      <c r="Q73" s="138"/>
      <c r="R73" s="134"/>
      <c r="S73" s="136" t="s">
        <v>149</v>
      </c>
      <c r="T73" s="139">
        <f t="shared" si="10"/>
        <v>0</v>
      </c>
      <c r="U73" s="140" t="s">
        <v>148</v>
      </c>
      <c r="X73" t="str">
        <f t="shared" si="11"/>
        <v>柱　　円</v>
      </c>
    </row>
    <row r="74" spans="2:24">
      <c r="B74">
        <f>+COUNTIF($D$4:D74,D74)</f>
        <v>0</v>
      </c>
      <c r="C74" t="str">
        <f t="shared" si="6"/>
        <v>0</v>
      </c>
      <c r="D74" s="131"/>
      <c r="E74" s="132" t="s">
        <v>147</v>
      </c>
      <c r="F74" s="133"/>
      <c r="G74" s="298"/>
      <c r="H74" s="135"/>
      <c r="I74" s="136" t="s">
        <v>148</v>
      </c>
      <c r="J74" s="137" t="str">
        <f t="shared" si="7"/>
        <v/>
      </c>
      <c r="K74" s="138"/>
      <c r="L74" s="134"/>
      <c r="M74" s="137" t="str">
        <f t="shared" si="8"/>
        <v/>
      </c>
      <c r="N74" s="135"/>
      <c r="O74" s="134"/>
      <c r="P74" s="137" t="str">
        <f t="shared" si="9"/>
        <v/>
      </c>
      <c r="Q74" s="138"/>
      <c r="R74" s="134"/>
      <c r="S74" s="136" t="s">
        <v>149</v>
      </c>
      <c r="T74" s="139">
        <f t="shared" si="10"/>
        <v>0</v>
      </c>
      <c r="U74" s="140" t="s">
        <v>148</v>
      </c>
      <c r="X74" t="str">
        <f t="shared" si="11"/>
        <v>柱　　円</v>
      </c>
    </row>
    <row r="75" spans="2:24">
      <c r="B75">
        <f>+COUNTIF($D$4:D75,D75)</f>
        <v>0</v>
      </c>
      <c r="C75" t="str">
        <f t="shared" si="6"/>
        <v>0</v>
      </c>
      <c r="D75" s="131"/>
      <c r="E75" s="132" t="s">
        <v>147</v>
      </c>
      <c r="F75" s="133"/>
      <c r="G75" s="298"/>
      <c r="H75" s="135"/>
      <c r="I75" s="136" t="s">
        <v>148</v>
      </c>
      <c r="J75" s="137" t="str">
        <f t="shared" si="7"/>
        <v/>
      </c>
      <c r="K75" s="138"/>
      <c r="L75" s="134"/>
      <c r="M75" s="137" t="str">
        <f t="shared" si="8"/>
        <v/>
      </c>
      <c r="N75" s="135"/>
      <c r="O75" s="134"/>
      <c r="P75" s="137" t="str">
        <f t="shared" si="9"/>
        <v/>
      </c>
      <c r="Q75" s="138"/>
      <c r="R75" s="134"/>
      <c r="S75" s="136" t="s">
        <v>149</v>
      </c>
      <c r="T75" s="139">
        <f t="shared" si="10"/>
        <v>0</v>
      </c>
      <c r="U75" s="140" t="s">
        <v>148</v>
      </c>
      <c r="X75" t="str">
        <f t="shared" si="11"/>
        <v>柱　　円</v>
      </c>
    </row>
    <row r="76" spans="2:24">
      <c r="B76">
        <f>+COUNTIF($D$4:D76,D76)</f>
        <v>0</v>
      </c>
      <c r="C76" t="str">
        <f t="shared" si="6"/>
        <v>0</v>
      </c>
      <c r="D76" s="131"/>
      <c r="E76" s="132" t="s">
        <v>147</v>
      </c>
      <c r="F76" s="133"/>
      <c r="G76" s="298"/>
      <c r="H76" s="135"/>
      <c r="I76" s="136" t="s">
        <v>148</v>
      </c>
      <c r="J76" s="137" t="str">
        <f t="shared" si="7"/>
        <v/>
      </c>
      <c r="K76" s="138"/>
      <c r="L76" s="134"/>
      <c r="M76" s="137" t="str">
        <f t="shared" si="8"/>
        <v/>
      </c>
      <c r="N76" s="135"/>
      <c r="O76" s="134"/>
      <c r="P76" s="137" t="str">
        <f t="shared" si="9"/>
        <v/>
      </c>
      <c r="Q76" s="138"/>
      <c r="R76" s="134"/>
      <c r="S76" s="136" t="s">
        <v>149</v>
      </c>
      <c r="T76" s="139">
        <f t="shared" si="10"/>
        <v>0</v>
      </c>
      <c r="U76" s="140" t="s">
        <v>148</v>
      </c>
      <c r="X76" t="str">
        <f t="shared" si="11"/>
        <v>柱　　円</v>
      </c>
    </row>
    <row r="77" spans="2:24">
      <c r="B77">
        <f>+COUNTIF($D$4:D77,D77)</f>
        <v>0</v>
      </c>
      <c r="C77" t="str">
        <f t="shared" si="6"/>
        <v>0</v>
      </c>
      <c r="D77" s="131"/>
      <c r="E77" s="132" t="s">
        <v>147</v>
      </c>
      <c r="F77" s="133"/>
      <c r="G77" s="298"/>
      <c r="H77" s="135"/>
      <c r="I77" s="136" t="s">
        <v>148</v>
      </c>
      <c r="J77" s="137" t="str">
        <f t="shared" si="7"/>
        <v/>
      </c>
      <c r="K77" s="138"/>
      <c r="L77" s="134"/>
      <c r="M77" s="137" t="str">
        <f t="shared" si="8"/>
        <v/>
      </c>
      <c r="N77" s="135"/>
      <c r="O77" s="134"/>
      <c r="P77" s="137" t="str">
        <f t="shared" si="9"/>
        <v/>
      </c>
      <c r="Q77" s="138"/>
      <c r="R77" s="134"/>
      <c r="S77" s="136" t="s">
        <v>149</v>
      </c>
      <c r="T77" s="139">
        <f t="shared" si="10"/>
        <v>0</v>
      </c>
      <c r="U77" s="140" t="s">
        <v>148</v>
      </c>
      <c r="X77" t="str">
        <f t="shared" si="11"/>
        <v>柱　　円</v>
      </c>
    </row>
    <row r="78" spans="2:24">
      <c r="B78">
        <f>+COUNTIF($D$4:D78,D78)</f>
        <v>0</v>
      </c>
      <c r="C78" t="str">
        <f t="shared" si="6"/>
        <v>0</v>
      </c>
      <c r="D78" s="131"/>
      <c r="E78" s="132" t="s">
        <v>147</v>
      </c>
      <c r="F78" s="133"/>
      <c r="G78" s="298"/>
      <c r="H78" s="135"/>
      <c r="I78" s="136" t="s">
        <v>148</v>
      </c>
      <c r="J78" s="137" t="str">
        <f t="shared" si="7"/>
        <v/>
      </c>
      <c r="K78" s="138"/>
      <c r="L78" s="134"/>
      <c r="M78" s="137" t="str">
        <f t="shared" si="8"/>
        <v/>
      </c>
      <c r="N78" s="135"/>
      <c r="O78" s="134"/>
      <c r="P78" s="137" t="str">
        <f t="shared" si="9"/>
        <v/>
      </c>
      <c r="Q78" s="138"/>
      <c r="R78" s="134"/>
      <c r="S78" s="136" t="s">
        <v>149</v>
      </c>
      <c r="T78" s="139">
        <f t="shared" si="10"/>
        <v>0</v>
      </c>
      <c r="U78" s="140" t="s">
        <v>148</v>
      </c>
      <c r="X78" t="str">
        <f t="shared" si="11"/>
        <v>柱　　円</v>
      </c>
    </row>
    <row r="79" spans="2:24">
      <c r="B79">
        <f>+COUNTIF($D$4:D79,D79)</f>
        <v>0</v>
      </c>
      <c r="C79" t="str">
        <f t="shared" si="6"/>
        <v>0</v>
      </c>
      <c r="D79" s="131"/>
      <c r="E79" s="132" t="s">
        <v>147</v>
      </c>
      <c r="F79" s="133"/>
      <c r="G79" s="298"/>
      <c r="H79" s="135"/>
      <c r="I79" s="136" t="s">
        <v>148</v>
      </c>
      <c r="J79" s="137" t="str">
        <f t="shared" si="7"/>
        <v/>
      </c>
      <c r="K79" s="138"/>
      <c r="L79" s="134"/>
      <c r="M79" s="137" t="str">
        <f t="shared" si="8"/>
        <v/>
      </c>
      <c r="N79" s="135"/>
      <c r="O79" s="134"/>
      <c r="P79" s="137" t="str">
        <f t="shared" si="9"/>
        <v/>
      </c>
      <c r="Q79" s="138"/>
      <c r="R79" s="134"/>
      <c r="S79" s="136" t="s">
        <v>149</v>
      </c>
      <c r="T79" s="139">
        <f t="shared" si="10"/>
        <v>0</v>
      </c>
      <c r="U79" s="140" t="s">
        <v>148</v>
      </c>
      <c r="X79" t="str">
        <f t="shared" si="11"/>
        <v>柱　　円</v>
      </c>
    </row>
    <row r="80" spans="2:24">
      <c r="B80">
        <f>+COUNTIF($D$4:D80,D80)</f>
        <v>0</v>
      </c>
      <c r="C80" t="str">
        <f t="shared" si="6"/>
        <v>0</v>
      </c>
      <c r="D80" s="131"/>
      <c r="E80" s="132" t="s">
        <v>147</v>
      </c>
      <c r="F80" s="133"/>
      <c r="G80" s="298"/>
      <c r="H80" s="135"/>
      <c r="I80" s="136" t="s">
        <v>148</v>
      </c>
      <c r="J80" s="137" t="str">
        <f t="shared" si="7"/>
        <v/>
      </c>
      <c r="K80" s="138"/>
      <c r="L80" s="134"/>
      <c r="M80" s="137" t="str">
        <f t="shared" si="8"/>
        <v/>
      </c>
      <c r="N80" s="135"/>
      <c r="O80" s="134"/>
      <c r="P80" s="137" t="str">
        <f t="shared" si="9"/>
        <v/>
      </c>
      <c r="Q80" s="138"/>
      <c r="R80" s="134"/>
      <c r="S80" s="136" t="s">
        <v>149</v>
      </c>
      <c r="T80" s="139">
        <f t="shared" si="10"/>
        <v>0</v>
      </c>
      <c r="U80" s="140" t="s">
        <v>148</v>
      </c>
      <c r="X80" t="str">
        <f t="shared" si="11"/>
        <v>柱　　円</v>
      </c>
    </row>
    <row r="81" spans="2:24">
      <c r="B81">
        <f>+COUNTIF($D$4:D81,D81)</f>
        <v>0</v>
      </c>
      <c r="C81" t="str">
        <f t="shared" si="6"/>
        <v>0</v>
      </c>
      <c r="D81" s="131"/>
      <c r="E81" s="132" t="s">
        <v>147</v>
      </c>
      <c r="F81" s="133"/>
      <c r="G81" s="298"/>
      <c r="H81" s="135"/>
      <c r="I81" s="136" t="s">
        <v>148</v>
      </c>
      <c r="J81" s="137" t="str">
        <f t="shared" si="7"/>
        <v/>
      </c>
      <c r="K81" s="138"/>
      <c r="L81" s="134"/>
      <c r="M81" s="137" t="str">
        <f t="shared" si="8"/>
        <v/>
      </c>
      <c r="N81" s="135"/>
      <c r="O81" s="134"/>
      <c r="P81" s="137" t="str">
        <f t="shared" si="9"/>
        <v/>
      </c>
      <c r="Q81" s="138"/>
      <c r="R81" s="134"/>
      <c r="S81" s="136" t="s">
        <v>149</v>
      </c>
      <c r="T81" s="139">
        <f t="shared" si="10"/>
        <v>0</v>
      </c>
      <c r="U81" s="140" t="s">
        <v>148</v>
      </c>
      <c r="X81" t="str">
        <f t="shared" si="11"/>
        <v>柱　　円</v>
      </c>
    </row>
    <row r="82" spans="2:24">
      <c r="B82">
        <f>+COUNTIF($D$4:D82,D82)</f>
        <v>0</v>
      </c>
      <c r="C82" t="str">
        <f t="shared" si="6"/>
        <v>0</v>
      </c>
      <c r="D82" s="131"/>
      <c r="E82" s="132" t="s">
        <v>147</v>
      </c>
      <c r="F82" s="133"/>
      <c r="G82" s="298"/>
      <c r="H82" s="135"/>
      <c r="I82" s="136" t="s">
        <v>148</v>
      </c>
      <c r="J82" s="137" t="str">
        <f t="shared" si="7"/>
        <v/>
      </c>
      <c r="K82" s="138"/>
      <c r="L82" s="134"/>
      <c r="M82" s="137" t="str">
        <f t="shared" si="8"/>
        <v/>
      </c>
      <c r="N82" s="135"/>
      <c r="O82" s="134"/>
      <c r="P82" s="137" t="str">
        <f t="shared" si="9"/>
        <v/>
      </c>
      <c r="Q82" s="138"/>
      <c r="R82" s="134"/>
      <c r="S82" s="136" t="s">
        <v>149</v>
      </c>
      <c r="T82" s="139">
        <f t="shared" si="10"/>
        <v>0</v>
      </c>
      <c r="U82" s="140" t="s">
        <v>148</v>
      </c>
      <c r="X82" t="str">
        <f t="shared" si="11"/>
        <v>柱　　円</v>
      </c>
    </row>
    <row r="83" spans="2:24">
      <c r="B83">
        <f>+COUNTIF($D$4:D83,D83)</f>
        <v>0</v>
      </c>
      <c r="C83" t="str">
        <f t="shared" si="6"/>
        <v>0</v>
      </c>
      <c r="D83" s="131"/>
      <c r="E83" s="132" t="s">
        <v>147</v>
      </c>
      <c r="F83" s="133"/>
      <c r="G83" s="298"/>
      <c r="H83" s="135"/>
      <c r="I83" s="136" t="s">
        <v>148</v>
      </c>
      <c r="J83" s="137" t="str">
        <f t="shared" si="7"/>
        <v/>
      </c>
      <c r="K83" s="138"/>
      <c r="L83" s="134"/>
      <c r="M83" s="137" t="str">
        <f t="shared" si="8"/>
        <v/>
      </c>
      <c r="N83" s="135"/>
      <c r="O83" s="134"/>
      <c r="P83" s="137" t="str">
        <f t="shared" si="9"/>
        <v/>
      </c>
      <c r="Q83" s="138"/>
      <c r="R83" s="134"/>
      <c r="S83" s="136" t="s">
        <v>149</v>
      </c>
      <c r="T83" s="139">
        <f t="shared" si="10"/>
        <v>0</v>
      </c>
      <c r="U83" s="140" t="s">
        <v>148</v>
      </c>
      <c r="X83" t="str">
        <f t="shared" si="11"/>
        <v>柱　　円</v>
      </c>
    </row>
    <row r="84" spans="2:24">
      <c r="B84">
        <f>+COUNTIF($D$4:D84,D84)</f>
        <v>0</v>
      </c>
      <c r="C84" t="str">
        <f t="shared" si="6"/>
        <v>0</v>
      </c>
      <c r="D84" s="131"/>
      <c r="E84" s="132" t="s">
        <v>147</v>
      </c>
      <c r="F84" s="133"/>
      <c r="G84" s="298"/>
      <c r="H84" s="135"/>
      <c r="I84" s="136" t="s">
        <v>148</v>
      </c>
      <c r="J84" s="137" t="str">
        <f t="shared" si="7"/>
        <v/>
      </c>
      <c r="K84" s="138"/>
      <c r="L84" s="134"/>
      <c r="M84" s="137" t="str">
        <f t="shared" si="8"/>
        <v/>
      </c>
      <c r="N84" s="135"/>
      <c r="O84" s="134"/>
      <c r="P84" s="137" t="str">
        <f t="shared" si="9"/>
        <v/>
      </c>
      <c r="Q84" s="138"/>
      <c r="R84" s="134"/>
      <c r="S84" s="136" t="s">
        <v>149</v>
      </c>
      <c r="T84" s="139">
        <f t="shared" si="10"/>
        <v>0</v>
      </c>
      <c r="U84" s="140" t="s">
        <v>148</v>
      </c>
      <c r="X84" t="str">
        <f t="shared" si="11"/>
        <v>柱　　円</v>
      </c>
    </row>
    <row r="85" spans="2:24">
      <c r="B85">
        <f>+COUNTIF($D$4:D85,D85)</f>
        <v>0</v>
      </c>
      <c r="C85" t="str">
        <f t="shared" si="6"/>
        <v>0</v>
      </c>
      <c r="D85" s="131"/>
      <c r="E85" s="132" t="s">
        <v>147</v>
      </c>
      <c r="F85" s="133"/>
      <c r="G85" s="298"/>
      <c r="H85" s="135"/>
      <c r="I85" s="136" t="s">
        <v>148</v>
      </c>
      <c r="J85" s="137" t="str">
        <f t="shared" si="7"/>
        <v/>
      </c>
      <c r="K85" s="138"/>
      <c r="L85" s="134"/>
      <c r="M85" s="137" t="str">
        <f t="shared" si="8"/>
        <v/>
      </c>
      <c r="N85" s="135"/>
      <c r="O85" s="134"/>
      <c r="P85" s="137" t="str">
        <f t="shared" si="9"/>
        <v/>
      </c>
      <c r="Q85" s="138"/>
      <c r="R85" s="134"/>
      <c r="S85" s="136" t="s">
        <v>149</v>
      </c>
      <c r="T85" s="139">
        <f t="shared" si="10"/>
        <v>0</v>
      </c>
      <c r="U85" s="140" t="s">
        <v>148</v>
      </c>
      <c r="X85" t="str">
        <f t="shared" si="11"/>
        <v>柱　　円</v>
      </c>
    </row>
    <row r="86" spans="2:24">
      <c r="B86">
        <f>+COUNTIF($D$4:D86,D86)</f>
        <v>0</v>
      </c>
      <c r="C86" t="str">
        <f t="shared" si="6"/>
        <v>0</v>
      </c>
      <c r="D86" s="131"/>
      <c r="E86" s="132" t="s">
        <v>147</v>
      </c>
      <c r="F86" s="133"/>
      <c r="G86" s="298"/>
      <c r="H86" s="135"/>
      <c r="I86" s="136" t="s">
        <v>148</v>
      </c>
      <c r="J86" s="137" t="str">
        <f t="shared" si="7"/>
        <v/>
      </c>
      <c r="K86" s="138"/>
      <c r="L86" s="134"/>
      <c r="M86" s="137" t="str">
        <f t="shared" si="8"/>
        <v/>
      </c>
      <c r="N86" s="135"/>
      <c r="O86" s="134"/>
      <c r="P86" s="137" t="str">
        <f t="shared" si="9"/>
        <v/>
      </c>
      <c r="Q86" s="138"/>
      <c r="R86" s="134"/>
      <c r="S86" s="136" t="s">
        <v>149</v>
      </c>
      <c r="T86" s="139">
        <f t="shared" si="10"/>
        <v>0</v>
      </c>
      <c r="U86" s="140" t="s">
        <v>148</v>
      </c>
      <c r="X86" t="str">
        <f t="shared" si="11"/>
        <v>柱　　円</v>
      </c>
    </row>
    <row r="87" spans="2:24">
      <c r="B87">
        <f>+COUNTIF($D$4:D87,D87)</f>
        <v>0</v>
      </c>
      <c r="C87" t="str">
        <f t="shared" si="6"/>
        <v>0</v>
      </c>
      <c r="D87" s="131"/>
      <c r="E87" s="132" t="s">
        <v>147</v>
      </c>
      <c r="F87" s="133"/>
      <c r="G87" s="298"/>
      <c r="H87" s="135"/>
      <c r="I87" s="136" t="s">
        <v>148</v>
      </c>
      <c r="J87" s="137" t="str">
        <f t="shared" si="7"/>
        <v/>
      </c>
      <c r="K87" s="138"/>
      <c r="L87" s="134"/>
      <c r="M87" s="137" t="str">
        <f t="shared" si="8"/>
        <v/>
      </c>
      <c r="N87" s="135"/>
      <c r="O87" s="134"/>
      <c r="P87" s="137" t="str">
        <f t="shared" si="9"/>
        <v/>
      </c>
      <c r="Q87" s="138"/>
      <c r="R87" s="134"/>
      <c r="S87" s="136" t="s">
        <v>149</v>
      </c>
      <c r="T87" s="139">
        <f t="shared" si="10"/>
        <v>0</v>
      </c>
      <c r="U87" s="140" t="s">
        <v>148</v>
      </c>
      <c r="X87" t="str">
        <f t="shared" si="11"/>
        <v>柱　　円</v>
      </c>
    </row>
    <row r="88" spans="2:24">
      <c r="B88">
        <f>+COUNTIF($D$4:D88,D88)</f>
        <v>0</v>
      </c>
      <c r="C88" t="str">
        <f t="shared" si="6"/>
        <v>0</v>
      </c>
      <c r="D88" s="131"/>
      <c r="E88" s="132" t="s">
        <v>147</v>
      </c>
      <c r="F88" s="133"/>
      <c r="G88" s="298"/>
      <c r="H88" s="135"/>
      <c r="I88" s="136" t="s">
        <v>148</v>
      </c>
      <c r="J88" s="137" t="str">
        <f t="shared" si="7"/>
        <v/>
      </c>
      <c r="K88" s="138"/>
      <c r="L88" s="134"/>
      <c r="M88" s="137" t="str">
        <f t="shared" si="8"/>
        <v/>
      </c>
      <c r="N88" s="135"/>
      <c r="O88" s="134"/>
      <c r="P88" s="137" t="str">
        <f t="shared" si="9"/>
        <v/>
      </c>
      <c r="Q88" s="138"/>
      <c r="R88" s="134"/>
      <c r="S88" s="136" t="s">
        <v>149</v>
      </c>
      <c r="T88" s="139">
        <f t="shared" si="10"/>
        <v>0</v>
      </c>
      <c r="U88" s="140" t="s">
        <v>148</v>
      </c>
      <c r="X88" t="str">
        <f t="shared" si="11"/>
        <v>柱　　円</v>
      </c>
    </row>
    <row r="89" spans="2:24">
      <c r="B89">
        <f>+COUNTIF($D$4:D89,D89)</f>
        <v>0</v>
      </c>
      <c r="C89" t="str">
        <f t="shared" si="6"/>
        <v>0</v>
      </c>
      <c r="D89" s="131"/>
      <c r="E89" s="132" t="s">
        <v>147</v>
      </c>
      <c r="F89" s="133"/>
      <c r="G89" s="298"/>
      <c r="H89" s="135"/>
      <c r="I89" s="136" t="s">
        <v>148</v>
      </c>
      <c r="J89" s="137" t="str">
        <f t="shared" si="7"/>
        <v/>
      </c>
      <c r="K89" s="138"/>
      <c r="L89" s="134"/>
      <c r="M89" s="137" t="str">
        <f t="shared" si="8"/>
        <v/>
      </c>
      <c r="N89" s="135"/>
      <c r="O89" s="134"/>
      <c r="P89" s="137" t="str">
        <f t="shared" si="9"/>
        <v/>
      </c>
      <c r="Q89" s="138"/>
      <c r="R89" s="134"/>
      <c r="S89" s="136" t="s">
        <v>149</v>
      </c>
      <c r="T89" s="139">
        <f t="shared" si="10"/>
        <v>0</v>
      </c>
      <c r="U89" s="140" t="s">
        <v>148</v>
      </c>
      <c r="X89" t="str">
        <f t="shared" si="11"/>
        <v>柱　　円</v>
      </c>
    </row>
    <row r="90" spans="2:24">
      <c r="B90">
        <f>+COUNTIF($D$4:D90,D90)</f>
        <v>0</v>
      </c>
      <c r="C90" t="str">
        <f t="shared" si="6"/>
        <v>0</v>
      </c>
      <c r="D90" s="131"/>
      <c r="E90" s="132" t="s">
        <v>147</v>
      </c>
      <c r="F90" s="133"/>
      <c r="G90" s="298"/>
      <c r="H90" s="135"/>
      <c r="I90" s="136" t="s">
        <v>148</v>
      </c>
      <c r="J90" s="137" t="str">
        <f t="shared" si="7"/>
        <v/>
      </c>
      <c r="K90" s="138"/>
      <c r="L90" s="134"/>
      <c r="M90" s="137" t="str">
        <f t="shared" si="8"/>
        <v/>
      </c>
      <c r="N90" s="135"/>
      <c r="O90" s="134"/>
      <c r="P90" s="137" t="str">
        <f t="shared" si="9"/>
        <v/>
      </c>
      <c r="Q90" s="138"/>
      <c r="R90" s="134"/>
      <c r="S90" s="136" t="s">
        <v>149</v>
      </c>
      <c r="T90" s="139">
        <f t="shared" si="10"/>
        <v>0</v>
      </c>
      <c r="U90" s="140" t="s">
        <v>148</v>
      </c>
      <c r="X90" t="str">
        <f t="shared" si="11"/>
        <v>柱　　円</v>
      </c>
    </row>
    <row r="91" spans="2:24">
      <c r="B91">
        <f>+COUNTIF($D$4:D91,D91)</f>
        <v>0</v>
      </c>
      <c r="C91" t="str">
        <f t="shared" si="6"/>
        <v>0</v>
      </c>
      <c r="D91" s="131"/>
      <c r="E91" s="132" t="s">
        <v>147</v>
      </c>
      <c r="F91" s="133"/>
      <c r="G91" s="298"/>
      <c r="H91" s="135"/>
      <c r="I91" s="136" t="s">
        <v>148</v>
      </c>
      <c r="J91" s="137" t="str">
        <f t="shared" si="7"/>
        <v/>
      </c>
      <c r="K91" s="138"/>
      <c r="L91" s="134"/>
      <c r="M91" s="137" t="str">
        <f t="shared" si="8"/>
        <v/>
      </c>
      <c r="N91" s="135"/>
      <c r="O91" s="134"/>
      <c r="P91" s="137" t="str">
        <f t="shared" si="9"/>
        <v/>
      </c>
      <c r="Q91" s="138"/>
      <c r="R91" s="134"/>
      <c r="S91" s="136" t="s">
        <v>149</v>
      </c>
      <c r="T91" s="139">
        <f t="shared" si="10"/>
        <v>0</v>
      </c>
      <c r="U91" s="140" t="s">
        <v>148</v>
      </c>
      <c r="X91" t="str">
        <f t="shared" si="11"/>
        <v>柱　　円</v>
      </c>
    </row>
    <row r="92" spans="2:24">
      <c r="B92">
        <f>+COUNTIF($D$4:D92,D92)</f>
        <v>0</v>
      </c>
      <c r="C92" t="str">
        <f t="shared" si="6"/>
        <v>0</v>
      </c>
      <c r="D92" s="131"/>
      <c r="E92" s="132" t="s">
        <v>147</v>
      </c>
      <c r="F92" s="133"/>
      <c r="G92" s="298"/>
      <c r="H92" s="135"/>
      <c r="I92" s="136" t="s">
        <v>148</v>
      </c>
      <c r="J92" s="137" t="str">
        <f t="shared" si="7"/>
        <v/>
      </c>
      <c r="K92" s="138"/>
      <c r="L92" s="134"/>
      <c r="M92" s="137" t="str">
        <f t="shared" si="8"/>
        <v/>
      </c>
      <c r="N92" s="135"/>
      <c r="O92" s="134"/>
      <c r="P92" s="137" t="str">
        <f t="shared" si="9"/>
        <v/>
      </c>
      <c r="Q92" s="138"/>
      <c r="R92" s="134"/>
      <c r="S92" s="136" t="s">
        <v>149</v>
      </c>
      <c r="T92" s="139">
        <f t="shared" si="10"/>
        <v>0</v>
      </c>
      <c r="U92" s="140" t="s">
        <v>148</v>
      </c>
      <c r="X92" t="str">
        <f t="shared" si="11"/>
        <v>柱　　円</v>
      </c>
    </row>
    <row r="93" spans="2:24">
      <c r="B93">
        <f>+COUNTIF($D$4:D93,D93)</f>
        <v>0</v>
      </c>
      <c r="C93" t="str">
        <f t="shared" si="6"/>
        <v>0</v>
      </c>
      <c r="D93" s="131"/>
      <c r="E93" s="132" t="s">
        <v>147</v>
      </c>
      <c r="F93" s="133"/>
      <c r="G93" s="298"/>
      <c r="H93" s="135"/>
      <c r="I93" s="136" t="s">
        <v>148</v>
      </c>
      <c r="J93" s="137" t="str">
        <f t="shared" si="7"/>
        <v/>
      </c>
      <c r="K93" s="138"/>
      <c r="L93" s="134"/>
      <c r="M93" s="137" t="str">
        <f t="shared" si="8"/>
        <v/>
      </c>
      <c r="N93" s="135"/>
      <c r="O93" s="134"/>
      <c r="P93" s="137" t="str">
        <f t="shared" si="9"/>
        <v/>
      </c>
      <c r="Q93" s="138"/>
      <c r="R93" s="134"/>
      <c r="S93" s="136" t="s">
        <v>149</v>
      </c>
      <c r="T93" s="139">
        <f t="shared" si="10"/>
        <v>0</v>
      </c>
      <c r="U93" s="140" t="s">
        <v>148</v>
      </c>
      <c r="X93" t="str">
        <f t="shared" si="11"/>
        <v>柱　　円</v>
      </c>
    </row>
    <row r="94" spans="2:24">
      <c r="B94">
        <f>+COUNTIF($D$4:D94,D94)</f>
        <v>0</v>
      </c>
      <c r="C94" t="str">
        <f t="shared" si="6"/>
        <v>0</v>
      </c>
      <c r="D94" s="131"/>
      <c r="E94" s="132" t="s">
        <v>147</v>
      </c>
      <c r="F94" s="133"/>
      <c r="G94" s="298"/>
      <c r="H94" s="135"/>
      <c r="I94" s="136" t="s">
        <v>148</v>
      </c>
      <c r="J94" s="137" t="str">
        <f t="shared" si="7"/>
        <v/>
      </c>
      <c r="K94" s="138"/>
      <c r="L94" s="134"/>
      <c r="M94" s="137" t="str">
        <f t="shared" si="8"/>
        <v/>
      </c>
      <c r="N94" s="135"/>
      <c r="O94" s="134"/>
      <c r="P94" s="137" t="str">
        <f t="shared" si="9"/>
        <v/>
      </c>
      <c r="Q94" s="138"/>
      <c r="R94" s="134"/>
      <c r="S94" s="136" t="s">
        <v>149</v>
      </c>
      <c r="T94" s="139">
        <f t="shared" si="10"/>
        <v>0</v>
      </c>
      <c r="U94" s="140" t="s">
        <v>148</v>
      </c>
      <c r="X94" t="str">
        <f t="shared" si="11"/>
        <v>柱　　円</v>
      </c>
    </row>
    <row r="95" spans="2:24">
      <c r="B95">
        <f>+COUNTIF($D$4:D95,D95)</f>
        <v>0</v>
      </c>
      <c r="C95" t="str">
        <f t="shared" si="6"/>
        <v>0</v>
      </c>
      <c r="D95" s="131"/>
      <c r="E95" s="132" t="s">
        <v>147</v>
      </c>
      <c r="F95" s="133"/>
      <c r="G95" s="298"/>
      <c r="H95" s="135"/>
      <c r="I95" s="136" t="s">
        <v>148</v>
      </c>
      <c r="J95" s="137" t="str">
        <f t="shared" si="7"/>
        <v/>
      </c>
      <c r="K95" s="138"/>
      <c r="L95" s="134"/>
      <c r="M95" s="137" t="str">
        <f t="shared" si="8"/>
        <v/>
      </c>
      <c r="N95" s="135"/>
      <c r="O95" s="134"/>
      <c r="P95" s="137" t="str">
        <f t="shared" si="9"/>
        <v/>
      </c>
      <c r="Q95" s="138"/>
      <c r="R95" s="134"/>
      <c r="S95" s="136" t="s">
        <v>149</v>
      </c>
      <c r="T95" s="139">
        <f t="shared" si="10"/>
        <v>0</v>
      </c>
      <c r="U95" s="140" t="s">
        <v>148</v>
      </c>
      <c r="X95" t="str">
        <f t="shared" si="11"/>
        <v>柱　　円</v>
      </c>
    </row>
    <row r="96" spans="2:24">
      <c r="B96">
        <f>+COUNTIF($D$4:D96,D96)</f>
        <v>0</v>
      </c>
      <c r="C96" t="str">
        <f t="shared" ref="C96:C114" si="12">+D96&amp;B96</f>
        <v>0</v>
      </c>
      <c r="D96" s="131"/>
      <c r="E96" s="132" t="s">
        <v>147</v>
      </c>
      <c r="F96" s="133"/>
      <c r="G96" s="298"/>
      <c r="H96" s="135"/>
      <c r="I96" s="136" t="s">
        <v>148</v>
      </c>
      <c r="J96" s="137" t="str">
        <f t="shared" ref="J96:J114" si="13">IF(K96&gt;=1,"×","")</f>
        <v/>
      </c>
      <c r="K96" s="138"/>
      <c r="L96" s="134"/>
      <c r="M96" s="137" t="str">
        <f t="shared" si="8"/>
        <v/>
      </c>
      <c r="N96" s="135"/>
      <c r="O96" s="134"/>
      <c r="P96" s="137" t="str">
        <f t="shared" ref="P96:P114" si="14">IF(Q96&gt;=1,"×","")</f>
        <v/>
      </c>
      <c r="Q96" s="138"/>
      <c r="R96" s="134"/>
      <c r="S96" s="136" t="s">
        <v>149</v>
      </c>
      <c r="T96" s="139">
        <f t="shared" ref="T96:T114" si="15">IF(AND(K96&gt;0,N96&gt;0,Q96&gt;0),H96*K96*N96*Q96,IF(AND(K96&gt;0,N96&gt;0),H96*K96*N96,IF(K96&gt;0,H96*K96,H96)))</f>
        <v>0</v>
      </c>
      <c r="U96" s="140" t="s">
        <v>148</v>
      </c>
      <c r="X96" t="str">
        <f t="shared" ref="X96:X114" si="16">IF(K96&gt;0,CONCATENATE(E96,F96,"　",G96,"　",TEXT(H96,"#,###"),I96,J96,K96,L96,M96,N96,O96,P96,Q96,R96,S96,T96,U96),CONCATENATE(E96,F96,"　",G96,"　",TEXT(H96,"#,###"),I96))</f>
        <v>柱　　円</v>
      </c>
    </row>
    <row r="97" spans="2:24">
      <c r="B97">
        <f>+COUNTIF($D$4:D97,D97)</f>
        <v>0</v>
      </c>
      <c r="C97" t="str">
        <f t="shared" si="12"/>
        <v>0</v>
      </c>
      <c r="D97" s="131"/>
      <c r="E97" s="132" t="s">
        <v>147</v>
      </c>
      <c r="F97" s="133"/>
      <c r="G97" s="298"/>
      <c r="H97" s="135"/>
      <c r="I97" s="136" t="s">
        <v>148</v>
      </c>
      <c r="J97" s="137" t="str">
        <f t="shared" si="13"/>
        <v/>
      </c>
      <c r="K97" s="138"/>
      <c r="L97" s="134"/>
      <c r="M97" s="137" t="str">
        <f t="shared" si="8"/>
        <v/>
      </c>
      <c r="N97" s="135"/>
      <c r="O97" s="134"/>
      <c r="P97" s="137" t="str">
        <f t="shared" si="14"/>
        <v/>
      </c>
      <c r="Q97" s="138"/>
      <c r="R97" s="134"/>
      <c r="S97" s="136" t="s">
        <v>149</v>
      </c>
      <c r="T97" s="139">
        <f t="shared" si="15"/>
        <v>0</v>
      </c>
      <c r="U97" s="140" t="s">
        <v>148</v>
      </c>
      <c r="X97" t="str">
        <f t="shared" si="16"/>
        <v>柱　　円</v>
      </c>
    </row>
    <row r="98" spans="2:24">
      <c r="B98">
        <f>+COUNTIF($D$4:D98,D98)</f>
        <v>0</v>
      </c>
      <c r="C98" t="str">
        <f t="shared" si="12"/>
        <v>0</v>
      </c>
      <c r="D98" s="131"/>
      <c r="E98" s="132" t="s">
        <v>147</v>
      </c>
      <c r="F98" s="133"/>
      <c r="G98" s="298"/>
      <c r="H98" s="135"/>
      <c r="I98" s="136" t="s">
        <v>148</v>
      </c>
      <c r="J98" s="137" t="str">
        <f t="shared" si="13"/>
        <v/>
      </c>
      <c r="K98" s="138"/>
      <c r="L98" s="134"/>
      <c r="M98" s="137" t="str">
        <f t="shared" si="8"/>
        <v/>
      </c>
      <c r="N98" s="135"/>
      <c r="O98" s="134"/>
      <c r="P98" s="137" t="str">
        <f t="shared" si="14"/>
        <v/>
      </c>
      <c r="Q98" s="138"/>
      <c r="R98" s="134"/>
      <c r="S98" s="136" t="s">
        <v>149</v>
      </c>
      <c r="T98" s="139">
        <f t="shared" si="15"/>
        <v>0</v>
      </c>
      <c r="U98" s="140" t="s">
        <v>148</v>
      </c>
      <c r="X98" t="str">
        <f t="shared" si="16"/>
        <v>柱　　円</v>
      </c>
    </row>
    <row r="99" spans="2:24">
      <c r="B99">
        <f>+COUNTIF($D$4:D99,D99)</f>
        <v>0</v>
      </c>
      <c r="C99" t="str">
        <f t="shared" si="12"/>
        <v>0</v>
      </c>
      <c r="D99" s="131"/>
      <c r="E99" s="132" t="s">
        <v>147</v>
      </c>
      <c r="F99" s="133"/>
      <c r="G99" s="298"/>
      <c r="H99" s="135"/>
      <c r="I99" s="136" t="s">
        <v>148</v>
      </c>
      <c r="J99" s="137" t="str">
        <f t="shared" si="13"/>
        <v/>
      </c>
      <c r="K99" s="138"/>
      <c r="L99" s="134"/>
      <c r="M99" s="137" t="str">
        <f t="shared" si="8"/>
        <v/>
      </c>
      <c r="N99" s="135"/>
      <c r="O99" s="134"/>
      <c r="P99" s="137" t="str">
        <f t="shared" si="14"/>
        <v/>
      </c>
      <c r="Q99" s="138"/>
      <c r="R99" s="134"/>
      <c r="S99" s="136" t="s">
        <v>149</v>
      </c>
      <c r="T99" s="139">
        <f t="shared" si="15"/>
        <v>0</v>
      </c>
      <c r="U99" s="140" t="s">
        <v>148</v>
      </c>
      <c r="X99" t="str">
        <f t="shared" si="16"/>
        <v>柱　　円</v>
      </c>
    </row>
    <row r="100" spans="2:24">
      <c r="B100">
        <f>+COUNTIF($D$4:D100,D100)</f>
        <v>0</v>
      </c>
      <c r="C100" t="str">
        <f t="shared" si="12"/>
        <v>0</v>
      </c>
      <c r="D100" s="131"/>
      <c r="E100" s="132" t="s">
        <v>147</v>
      </c>
      <c r="F100" s="133"/>
      <c r="G100" s="298"/>
      <c r="H100" s="135"/>
      <c r="I100" s="136" t="s">
        <v>148</v>
      </c>
      <c r="J100" s="137" t="str">
        <f t="shared" si="13"/>
        <v/>
      </c>
      <c r="K100" s="138"/>
      <c r="L100" s="134"/>
      <c r="M100" s="137" t="str">
        <f t="shared" si="8"/>
        <v/>
      </c>
      <c r="N100" s="135"/>
      <c r="O100" s="134"/>
      <c r="P100" s="137" t="str">
        <f t="shared" si="14"/>
        <v/>
      </c>
      <c r="Q100" s="138"/>
      <c r="R100" s="134"/>
      <c r="S100" s="136" t="s">
        <v>149</v>
      </c>
      <c r="T100" s="139">
        <f t="shared" si="15"/>
        <v>0</v>
      </c>
      <c r="U100" s="140" t="s">
        <v>148</v>
      </c>
      <c r="X100" t="str">
        <f t="shared" si="16"/>
        <v>柱　　円</v>
      </c>
    </row>
    <row r="101" spans="2:24">
      <c r="B101">
        <f>+COUNTIF($D$4:D101,D101)</f>
        <v>0</v>
      </c>
      <c r="C101" t="str">
        <f t="shared" si="12"/>
        <v>0</v>
      </c>
      <c r="D101" s="131"/>
      <c r="E101" s="132" t="s">
        <v>147</v>
      </c>
      <c r="F101" s="133"/>
      <c r="G101" s="298"/>
      <c r="H101" s="135"/>
      <c r="I101" s="136" t="s">
        <v>148</v>
      </c>
      <c r="J101" s="137" t="str">
        <f t="shared" si="13"/>
        <v/>
      </c>
      <c r="K101" s="138"/>
      <c r="L101" s="134"/>
      <c r="M101" s="137" t="str">
        <f t="shared" si="8"/>
        <v/>
      </c>
      <c r="N101" s="135"/>
      <c r="O101" s="134"/>
      <c r="P101" s="137" t="str">
        <f t="shared" si="14"/>
        <v/>
      </c>
      <c r="Q101" s="138"/>
      <c r="R101" s="134"/>
      <c r="S101" s="136" t="s">
        <v>149</v>
      </c>
      <c r="T101" s="139">
        <f t="shared" si="15"/>
        <v>0</v>
      </c>
      <c r="U101" s="140" t="s">
        <v>148</v>
      </c>
      <c r="X101" t="str">
        <f t="shared" si="16"/>
        <v>柱　　円</v>
      </c>
    </row>
    <row r="102" spans="2:24">
      <c r="B102">
        <f>+COUNTIF($D$4:D102,D102)</f>
        <v>0</v>
      </c>
      <c r="C102" t="str">
        <f t="shared" si="12"/>
        <v>0</v>
      </c>
      <c r="D102" s="131"/>
      <c r="E102" s="132" t="s">
        <v>147</v>
      </c>
      <c r="F102" s="133"/>
      <c r="G102" s="298"/>
      <c r="H102" s="135"/>
      <c r="I102" s="136" t="s">
        <v>148</v>
      </c>
      <c r="J102" s="137" t="str">
        <f t="shared" si="13"/>
        <v/>
      </c>
      <c r="K102" s="138"/>
      <c r="L102" s="134"/>
      <c r="M102" s="137" t="str">
        <f t="shared" si="8"/>
        <v/>
      </c>
      <c r="N102" s="135"/>
      <c r="O102" s="134"/>
      <c r="P102" s="137" t="str">
        <f t="shared" si="14"/>
        <v/>
      </c>
      <c r="Q102" s="138"/>
      <c r="R102" s="134"/>
      <c r="S102" s="136" t="s">
        <v>149</v>
      </c>
      <c r="T102" s="139">
        <f t="shared" si="15"/>
        <v>0</v>
      </c>
      <c r="U102" s="140" t="s">
        <v>148</v>
      </c>
      <c r="X102" t="str">
        <f t="shared" si="16"/>
        <v>柱　　円</v>
      </c>
    </row>
    <row r="103" spans="2:24">
      <c r="B103">
        <f>+COUNTIF($D$4:D103,D103)</f>
        <v>0</v>
      </c>
      <c r="C103" t="str">
        <f t="shared" si="12"/>
        <v>0</v>
      </c>
      <c r="D103" s="131"/>
      <c r="E103" s="132" t="s">
        <v>147</v>
      </c>
      <c r="F103" s="133"/>
      <c r="G103" s="298"/>
      <c r="H103" s="135"/>
      <c r="I103" s="136" t="s">
        <v>148</v>
      </c>
      <c r="J103" s="137" t="str">
        <f t="shared" si="13"/>
        <v/>
      </c>
      <c r="K103" s="138"/>
      <c r="L103" s="134"/>
      <c r="M103" s="137" t="str">
        <f t="shared" si="8"/>
        <v/>
      </c>
      <c r="N103" s="135"/>
      <c r="O103" s="134"/>
      <c r="P103" s="137" t="str">
        <f t="shared" si="14"/>
        <v/>
      </c>
      <c r="Q103" s="138"/>
      <c r="R103" s="134"/>
      <c r="S103" s="136" t="s">
        <v>149</v>
      </c>
      <c r="T103" s="139">
        <f t="shared" si="15"/>
        <v>0</v>
      </c>
      <c r="U103" s="140" t="s">
        <v>148</v>
      </c>
      <c r="X103" t="str">
        <f t="shared" si="16"/>
        <v>柱　　円</v>
      </c>
    </row>
    <row r="104" spans="2:24">
      <c r="B104">
        <f>+COUNTIF($D$4:D104,D104)</f>
        <v>0</v>
      </c>
      <c r="C104" t="str">
        <f t="shared" si="12"/>
        <v>0</v>
      </c>
      <c r="D104" s="131"/>
      <c r="E104" s="132" t="s">
        <v>147</v>
      </c>
      <c r="F104" s="133"/>
      <c r="G104" s="298"/>
      <c r="H104" s="135"/>
      <c r="I104" s="136" t="s">
        <v>148</v>
      </c>
      <c r="J104" s="137" t="str">
        <f t="shared" si="13"/>
        <v/>
      </c>
      <c r="K104" s="138"/>
      <c r="L104" s="134"/>
      <c r="M104" s="137" t="str">
        <f t="shared" si="8"/>
        <v/>
      </c>
      <c r="N104" s="135"/>
      <c r="O104" s="134"/>
      <c r="P104" s="137" t="str">
        <f t="shared" si="14"/>
        <v/>
      </c>
      <c r="Q104" s="138"/>
      <c r="R104" s="134"/>
      <c r="S104" s="136" t="s">
        <v>149</v>
      </c>
      <c r="T104" s="139">
        <f t="shared" si="15"/>
        <v>0</v>
      </c>
      <c r="U104" s="140" t="s">
        <v>148</v>
      </c>
      <c r="X104" t="str">
        <f t="shared" si="16"/>
        <v>柱　　円</v>
      </c>
    </row>
    <row r="105" spans="2:24">
      <c r="B105">
        <f>+COUNTIF($D$4:D105,D105)</f>
        <v>0</v>
      </c>
      <c r="C105" t="str">
        <f t="shared" si="12"/>
        <v>0</v>
      </c>
      <c r="D105" s="131"/>
      <c r="E105" s="132" t="s">
        <v>147</v>
      </c>
      <c r="F105" s="133"/>
      <c r="G105" s="298"/>
      <c r="H105" s="135"/>
      <c r="I105" s="136" t="s">
        <v>148</v>
      </c>
      <c r="J105" s="137" t="str">
        <f t="shared" si="13"/>
        <v/>
      </c>
      <c r="K105" s="138"/>
      <c r="L105" s="134"/>
      <c r="M105" s="137" t="str">
        <f t="shared" si="8"/>
        <v/>
      </c>
      <c r="N105" s="135"/>
      <c r="O105" s="134"/>
      <c r="P105" s="137" t="str">
        <f t="shared" si="14"/>
        <v/>
      </c>
      <c r="Q105" s="138"/>
      <c r="R105" s="134"/>
      <c r="S105" s="136" t="s">
        <v>149</v>
      </c>
      <c r="T105" s="139">
        <f t="shared" si="15"/>
        <v>0</v>
      </c>
      <c r="U105" s="140" t="s">
        <v>148</v>
      </c>
      <c r="X105" t="str">
        <f t="shared" si="16"/>
        <v>柱　　円</v>
      </c>
    </row>
    <row r="106" spans="2:24">
      <c r="B106">
        <f>+COUNTIF($D$4:D106,D106)</f>
        <v>0</v>
      </c>
      <c r="C106" t="str">
        <f t="shared" ref="C106:C109" si="17">+D106&amp;B106</f>
        <v>0</v>
      </c>
      <c r="D106" s="131"/>
      <c r="E106" s="132" t="s">
        <v>147</v>
      </c>
      <c r="F106" s="133"/>
      <c r="G106" s="298"/>
      <c r="H106" s="135"/>
      <c r="I106" s="136" t="s">
        <v>148</v>
      </c>
      <c r="J106" s="137" t="str">
        <f t="shared" ref="J106:J109" si="18">IF(K106&gt;=1,"×","")</f>
        <v/>
      </c>
      <c r="K106" s="138"/>
      <c r="L106" s="134"/>
      <c r="M106" s="137" t="str">
        <f t="shared" si="8"/>
        <v/>
      </c>
      <c r="N106" s="135"/>
      <c r="O106" s="134"/>
      <c r="P106" s="137" t="str">
        <f t="shared" ref="P106:P109" si="19">IF(Q106&gt;=1,"×","")</f>
        <v/>
      </c>
      <c r="Q106" s="138"/>
      <c r="R106" s="134"/>
      <c r="S106" s="136" t="s">
        <v>149</v>
      </c>
      <c r="T106" s="139">
        <f t="shared" ref="T106:T109" si="20">IF(AND(K106&gt;0,N106&gt;0,Q106&gt;0),H106*K106*N106*Q106,IF(AND(K106&gt;0,N106&gt;0),H106*K106*N106,IF(K106&gt;0,H106*K106,H106)))</f>
        <v>0</v>
      </c>
      <c r="U106" s="140" t="s">
        <v>148</v>
      </c>
      <c r="X106" t="str">
        <f t="shared" ref="X106:X109" si="21">IF(K106&gt;0,CONCATENATE(E106,F106,"　",G106,"　",TEXT(H106,"#,###"),I106,J106,K106,L106,M106,N106,O106,P106,Q106,R106,S106,T106,U106),CONCATENATE(E106,F106,"　",G106,"　",TEXT(H106,"#,###"),I106))</f>
        <v>柱　　円</v>
      </c>
    </row>
    <row r="107" spans="2:24">
      <c r="B107">
        <f>+COUNTIF($D$4:D107,D107)</f>
        <v>0</v>
      </c>
      <c r="C107" t="str">
        <f t="shared" si="17"/>
        <v>0</v>
      </c>
      <c r="D107" s="131"/>
      <c r="E107" s="132" t="s">
        <v>147</v>
      </c>
      <c r="F107" s="133"/>
      <c r="G107" s="298"/>
      <c r="H107" s="135"/>
      <c r="I107" s="136" t="s">
        <v>148</v>
      </c>
      <c r="J107" s="137" t="str">
        <f t="shared" si="18"/>
        <v/>
      </c>
      <c r="K107" s="138"/>
      <c r="L107" s="134"/>
      <c r="M107" s="137" t="str">
        <f t="shared" si="8"/>
        <v/>
      </c>
      <c r="N107" s="135"/>
      <c r="O107" s="134"/>
      <c r="P107" s="137" t="str">
        <f t="shared" si="19"/>
        <v/>
      </c>
      <c r="Q107" s="138"/>
      <c r="R107" s="134"/>
      <c r="S107" s="136" t="s">
        <v>149</v>
      </c>
      <c r="T107" s="139">
        <f t="shared" si="20"/>
        <v>0</v>
      </c>
      <c r="U107" s="140" t="s">
        <v>148</v>
      </c>
      <c r="X107" t="str">
        <f t="shared" si="21"/>
        <v>柱　　円</v>
      </c>
    </row>
    <row r="108" spans="2:24">
      <c r="B108">
        <f>+COUNTIF($D$4:D108,D108)</f>
        <v>0</v>
      </c>
      <c r="C108" t="str">
        <f t="shared" si="17"/>
        <v>0</v>
      </c>
      <c r="D108" s="131"/>
      <c r="E108" s="132" t="s">
        <v>147</v>
      </c>
      <c r="F108" s="133"/>
      <c r="G108" s="298"/>
      <c r="H108" s="135"/>
      <c r="I108" s="136" t="s">
        <v>148</v>
      </c>
      <c r="J108" s="137" t="str">
        <f t="shared" si="18"/>
        <v/>
      </c>
      <c r="K108" s="138"/>
      <c r="L108" s="134"/>
      <c r="M108" s="137" t="str">
        <f t="shared" si="8"/>
        <v/>
      </c>
      <c r="N108" s="135"/>
      <c r="O108" s="134"/>
      <c r="P108" s="137" t="str">
        <f t="shared" si="19"/>
        <v/>
      </c>
      <c r="Q108" s="138"/>
      <c r="R108" s="134"/>
      <c r="S108" s="136" t="s">
        <v>149</v>
      </c>
      <c r="T108" s="139">
        <f t="shared" si="20"/>
        <v>0</v>
      </c>
      <c r="U108" s="140" t="s">
        <v>148</v>
      </c>
      <c r="X108" t="str">
        <f t="shared" si="21"/>
        <v>柱　　円</v>
      </c>
    </row>
    <row r="109" spans="2:24">
      <c r="B109">
        <f>+COUNTIF($D$4:D109,D109)</f>
        <v>0</v>
      </c>
      <c r="C109" t="str">
        <f t="shared" si="17"/>
        <v>0</v>
      </c>
      <c r="D109" s="131"/>
      <c r="E109" s="132" t="s">
        <v>147</v>
      </c>
      <c r="F109" s="133"/>
      <c r="G109" s="298"/>
      <c r="H109" s="135"/>
      <c r="I109" s="136" t="s">
        <v>148</v>
      </c>
      <c r="J109" s="137" t="str">
        <f t="shared" si="18"/>
        <v/>
      </c>
      <c r="K109" s="138"/>
      <c r="L109" s="134"/>
      <c r="M109" s="137" t="str">
        <f t="shared" si="8"/>
        <v/>
      </c>
      <c r="N109" s="135"/>
      <c r="O109" s="134"/>
      <c r="P109" s="137" t="str">
        <f t="shared" si="19"/>
        <v/>
      </c>
      <c r="Q109" s="138"/>
      <c r="R109" s="134"/>
      <c r="S109" s="136" t="s">
        <v>149</v>
      </c>
      <c r="T109" s="139">
        <f t="shared" si="20"/>
        <v>0</v>
      </c>
      <c r="U109" s="140" t="s">
        <v>148</v>
      </c>
      <c r="X109" t="str">
        <f t="shared" si="21"/>
        <v>柱　　円</v>
      </c>
    </row>
    <row r="110" spans="2:24">
      <c r="B110">
        <f>+COUNTIF($D$4:D110,D110)</f>
        <v>0</v>
      </c>
      <c r="C110" t="str">
        <f t="shared" si="12"/>
        <v>0</v>
      </c>
      <c r="D110" s="131"/>
      <c r="E110" s="132" t="s">
        <v>147</v>
      </c>
      <c r="F110" s="133"/>
      <c r="G110" s="298"/>
      <c r="H110" s="135"/>
      <c r="I110" s="136" t="s">
        <v>148</v>
      </c>
      <c r="J110" s="137" t="str">
        <f t="shared" si="13"/>
        <v/>
      </c>
      <c r="K110" s="138"/>
      <c r="L110" s="134"/>
      <c r="M110" s="137" t="str">
        <f t="shared" si="8"/>
        <v/>
      </c>
      <c r="N110" s="135"/>
      <c r="O110" s="134"/>
      <c r="P110" s="137" t="str">
        <f t="shared" si="14"/>
        <v/>
      </c>
      <c r="Q110" s="138"/>
      <c r="R110" s="134"/>
      <c r="S110" s="136" t="s">
        <v>149</v>
      </c>
      <c r="T110" s="139">
        <f t="shared" si="15"/>
        <v>0</v>
      </c>
      <c r="U110" s="140" t="s">
        <v>148</v>
      </c>
      <c r="X110" t="str">
        <f t="shared" si="16"/>
        <v>柱　　円</v>
      </c>
    </row>
    <row r="111" spans="2:24">
      <c r="B111">
        <f>+COUNTIF($D$4:D111,D111)</f>
        <v>0</v>
      </c>
      <c r="C111" t="str">
        <f t="shared" si="12"/>
        <v>0</v>
      </c>
      <c r="D111" s="131"/>
      <c r="E111" s="132" t="s">
        <v>147</v>
      </c>
      <c r="F111" s="133"/>
      <c r="G111" s="298"/>
      <c r="H111" s="135"/>
      <c r="I111" s="136" t="s">
        <v>148</v>
      </c>
      <c r="J111" s="137" t="str">
        <f t="shared" si="13"/>
        <v/>
      </c>
      <c r="K111" s="138"/>
      <c r="L111" s="134"/>
      <c r="M111" s="137" t="str">
        <f t="shared" si="8"/>
        <v/>
      </c>
      <c r="N111" s="135"/>
      <c r="O111" s="134"/>
      <c r="P111" s="137" t="str">
        <f t="shared" si="14"/>
        <v/>
      </c>
      <c r="Q111" s="138"/>
      <c r="R111" s="134"/>
      <c r="S111" s="136" t="s">
        <v>149</v>
      </c>
      <c r="T111" s="139">
        <f t="shared" si="15"/>
        <v>0</v>
      </c>
      <c r="U111" s="140" t="s">
        <v>148</v>
      </c>
      <c r="X111" t="str">
        <f t="shared" si="16"/>
        <v>柱　　円</v>
      </c>
    </row>
    <row r="112" spans="2:24">
      <c r="B112">
        <f>+COUNTIF($D$4:D112,D112)</f>
        <v>0</v>
      </c>
      <c r="C112" t="str">
        <f t="shared" si="12"/>
        <v>0</v>
      </c>
      <c r="D112" s="131"/>
      <c r="E112" s="132" t="s">
        <v>147</v>
      </c>
      <c r="F112" s="133"/>
      <c r="G112" s="298"/>
      <c r="H112" s="135"/>
      <c r="I112" s="136" t="s">
        <v>148</v>
      </c>
      <c r="J112" s="137" t="str">
        <f t="shared" si="13"/>
        <v/>
      </c>
      <c r="K112" s="138"/>
      <c r="L112" s="134"/>
      <c r="M112" s="137" t="str">
        <f t="shared" si="8"/>
        <v/>
      </c>
      <c r="N112" s="135"/>
      <c r="O112" s="134"/>
      <c r="P112" s="137" t="str">
        <f t="shared" si="14"/>
        <v/>
      </c>
      <c r="Q112" s="138"/>
      <c r="R112" s="134"/>
      <c r="S112" s="136" t="s">
        <v>149</v>
      </c>
      <c r="T112" s="139">
        <f t="shared" si="15"/>
        <v>0</v>
      </c>
      <c r="U112" s="140" t="s">
        <v>148</v>
      </c>
      <c r="X112" t="str">
        <f t="shared" si="16"/>
        <v>柱　　円</v>
      </c>
    </row>
    <row r="113" spans="2:24">
      <c r="B113">
        <f>+COUNTIF($D$4:D113,D113)</f>
        <v>0</v>
      </c>
      <c r="C113" t="str">
        <f t="shared" si="12"/>
        <v>0</v>
      </c>
      <c r="D113" s="131"/>
      <c r="E113" s="132" t="s">
        <v>147</v>
      </c>
      <c r="F113" s="133"/>
      <c r="G113" s="298"/>
      <c r="H113" s="135"/>
      <c r="I113" s="136" t="s">
        <v>148</v>
      </c>
      <c r="J113" s="137" t="str">
        <f t="shared" si="13"/>
        <v/>
      </c>
      <c r="K113" s="138"/>
      <c r="L113" s="134"/>
      <c r="M113" s="137" t="str">
        <f t="shared" si="8"/>
        <v/>
      </c>
      <c r="N113" s="135"/>
      <c r="O113" s="134"/>
      <c r="P113" s="137" t="str">
        <f t="shared" si="14"/>
        <v/>
      </c>
      <c r="Q113" s="138"/>
      <c r="R113" s="134"/>
      <c r="S113" s="136" t="s">
        <v>149</v>
      </c>
      <c r="T113" s="139">
        <f t="shared" si="15"/>
        <v>0</v>
      </c>
      <c r="U113" s="140" t="s">
        <v>148</v>
      </c>
      <c r="X113" t="str">
        <f t="shared" si="16"/>
        <v>柱　　円</v>
      </c>
    </row>
    <row r="114" spans="2:24">
      <c r="B114">
        <f>+COUNTIF($D$4:D114,D114)</f>
        <v>0</v>
      </c>
      <c r="C114" t="str">
        <f t="shared" si="12"/>
        <v>0</v>
      </c>
      <c r="D114" s="131"/>
      <c r="E114" s="132" t="s">
        <v>147</v>
      </c>
      <c r="F114" s="133"/>
      <c r="G114" s="298"/>
      <c r="H114" s="135"/>
      <c r="I114" s="136" t="s">
        <v>148</v>
      </c>
      <c r="J114" s="137" t="str">
        <f t="shared" si="13"/>
        <v/>
      </c>
      <c r="K114" s="138"/>
      <c r="L114" s="134"/>
      <c r="M114" s="137" t="str">
        <f t="shared" si="8"/>
        <v/>
      </c>
      <c r="N114" s="135"/>
      <c r="O114" s="134"/>
      <c r="P114" s="137" t="str">
        <f t="shared" si="14"/>
        <v/>
      </c>
      <c r="Q114" s="138"/>
      <c r="R114" s="134"/>
      <c r="S114" s="136" t="s">
        <v>149</v>
      </c>
      <c r="T114" s="139">
        <f t="shared" si="15"/>
        <v>0</v>
      </c>
      <c r="U114" s="140" t="s">
        <v>148</v>
      </c>
      <c r="X114" t="str">
        <f t="shared" si="16"/>
        <v>柱　　円</v>
      </c>
    </row>
    <row r="115" spans="2:24">
      <c r="B115">
        <f>+COUNTIF($D$4:D115,D115)</f>
        <v>0</v>
      </c>
      <c r="C115" t="str">
        <f t="shared" si="6"/>
        <v>0</v>
      </c>
      <c r="D115" s="131"/>
      <c r="E115" s="132" t="s">
        <v>147</v>
      </c>
      <c r="F115" s="133"/>
      <c r="G115" s="298"/>
      <c r="H115" s="135"/>
      <c r="I115" s="136" t="s">
        <v>148</v>
      </c>
      <c r="J115" s="137" t="str">
        <f t="shared" si="7"/>
        <v/>
      </c>
      <c r="K115" s="138"/>
      <c r="L115" s="134"/>
      <c r="M115" s="137" t="str">
        <f t="shared" si="8"/>
        <v/>
      </c>
      <c r="N115" s="135"/>
      <c r="O115" s="134"/>
      <c r="P115" s="137" t="str">
        <f t="shared" si="9"/>
        <v/>
      </c>
      <c r="Q115" s="138"/>
      <c r="R115" s="134"/>
      <c r="S115" s="136" t="s">
        <v>149</v>
      </c>
      <c r="T115" s="139">
        <f t="shared" si="10"/>
        <v>0</v>
      </c>
      <c r="U115" s="140" t="s">
        <v>148</v>
      </c>
      <c r="X115" t="str">
        <f t="shared" si="11"/>
        <v>柱　　円</v>
      </c>
    </row>
    <row r="116" spans="2:24" ht="14.25" thickBot="1">
      <c r="B116">
        <f>+COUNTIF($D$4:D116,D116)</f>
        <v>0</v>
      </c>
      <c r="C116" t="str">
        <f t="shared" si="6"/>
        <v>0</v>
      </c>
      <c r="D116" s="131"/>
      <c r="E116" s="141" t="s">
        <v>147</v>
      </c>
      <c r="F116" s="142"/>
      <c r="G116" s="299"/>
      <c r="H116" s="144"/>
      <c r="I116" s="145" t="s">
        <v>148</v>
      </c>
      <c r="J116" s="146" t="str">
        <f t="shared" si="7"/>
        <v/>
      </c>
      <c r="K116" s="147"/>
      <c r="L116" s="143"/>
      <c r="M116" s="146" t="str">
        <f t="shared" si="8"/>
        <v/>
      </c>
      <c r="N116" s="144"/>
      <c r="O116" s="143"/>
      <c r="P116" s="146" t="str">
        <f t="shared" si="9"/>
        <v/>
      </c>
      <c r="Q116" s="147"/>
      <c r="R116" s="143"/>
      <c r="S116" s="145" t="s">
        <v>149</v>
      </c>
      <c r="T116" s="148">
        <f t="shared" si="10"/>
        <v>0</v>
      </c>
      <c r="U116" s="149" t="s">
        <v>148</v>
      </c>
      <c r="X116" t="str">
        <f t="shared" si="11"/>
        <v>柱　　円</v>
      </c>
    </row>
    <row r="219" spans="5:5" ht="14.25" thickBot="1"/>
    <row r="220" spans="5:5">
      <c r="E220" s="150"/>
    </row>
    <row r="221" spans="5:5">
      <c r="E221" s="132" t="s">
        <v>150</v>
      </c>
    </row>
    <row r="222" spans="5:5">
      <c r="E222" s="132" t="s">
        <v>150</v>
      </c>
    </row>
    <row r="223" spans="5:5">
      <c r="E223" s="132" t="s">
        <v>150</v>
      </c>
    </row>
    <row r="224" spans="5:5">
      <c r="E224" s="132" t="s">
        <v>150</v>
      </c>
    </row>
    <row r="225" spans="5:5">
      <c r="E225" s="132" t="s">
        <v>150</v>
      </c>
    </row>
    <row r="226" spans="5:5">
      <c r="E226" s="132" t="s">
        <v>150</v>
      </c>
    </row>
    <row r="227" spans="5:5">
      <c r="E227" s="132" t="s">
        <v>150</v>
      </c>
    </row>
    <row r="228" spans="5:5">
      <c r="E228" s="132" t="s">
        <v>150</v>
      </c>
    </row>
    <row r="229" spans="5:5">
      <c r="E229" s="132" t="s">
        <v>150</v>
      </c>
    </row>
    <row r="230" spans="5:5">
      <c r="E230" s="132" t="s">
        <v>150</v>
      </c>
    </row>
    <row r="231" spans="5:5">
      <c r="E231" s="132" t="s">
        <v>150</v>
      </c>
    </row>
    <row r="232" spans="5:5">
      <c r="E232" s="132" t="s">
        <v>150</v>
      </c>
    </row>
    <row r="233" spans="5:5">
      <c r="E233" s="132" t="s">
        <v>150</v>
      </c>
    </row>
    <row r="234" spans="5:5">
      <c r="E234" s="132" t="s">
        <v>151</v>
      </c>
    </row>
    <row r="235" spans="5:5">
      <c r="E235" s="132" t="s">
        <v>151</v>
      </c>
    </row>
    <row r="236" spans="5:5">
      <c r="E236" s="132" t="s">
        <v>151</v>
      </c>
    </row>
    <row r="237" spans="5:5">
      <c r="E237" s="132" t="s">
        <v>151</v>
      </c>
    </row>
    <row r="238" spans="5:5">
      <c r="E238" s="132" t="s">
        <v>150</v>
      </c>
    </row>
    <row r="239" spans="5:5">
      <c r="E239" s="132" t="s">
        <v>150</v>
      </c>
    </row>
    <row r="240" spans="5:5">
      <c r="E240" s="132" t="s">
        <v>150</v>
      </c>
    </row>
    <row r="241" spans="5:5">
      <c r="E241" s="132" t="s">
        <v>150</v>
      </c>
    </row>
    <row r="242" spans="5:5">
      <c r="E242" s="132" t="s">
        <v>150</v>
      </c>
    </row>
    <row r="243" spans="5:5">
      <c r="E243" s="132" t="s">
        <v>150</v>
      </c>
    </row>
    <row r="244" spans="5:5">
      <c r="E244" s="132" t="s">
        <v>150</v>
      </c>
    </row>
    <row r="245" spans="5:5">
      <c r="E245" s="132" t="s">
        <v>150</v>
      </c>
    </row>
    <row r="246" spans="5:5">
      <c r="E246" s="132" t="s">
        <v>150</v>
      </c>
    </row>
    <row r="247" spans="5:5">
      <c r="E247" s="132" t="s">
        <v>150</v>
      </c>
    </row>
    <row r="248" spans="5:5">
      <c r="E248" s="132" t="s">
        <v>150</v>
      </c>
    </row>
    <row r="249" spans="5:5">
      <c r="E249" s="132" t="s">
        <v>150</v>
      </c>
    </row>
    <row r="250" spans="5:5">
      <c r="E250" s="132" t="s">
        <v>150</v>
      </c>
    </row>
    <row r="251" spans="5:5">
      <c r="E251" s="132" t="s">
        <v>150</v>
      </c>
    </row>
    <row r="252" spans="5:5">
      <c r="E252" s="132" t="s">
        <v>150</v>
      </c>
    </row>
    <row r="253" spans="5:5">
      <c r="E253" s="132" t="s">
        <v>150</v>
      </c>
    </row>
    <row r="254" spans="5:5">
      <c r="E254" s="132" t="s">
        <v>150</v>
      </c>
    </row>
    <row r="255" spans="5:5">
      <c r="E255" s="132" t="s">
        <v>151</v>
      </c>
    </row>
    <row r="318" spans="9:9" ht="14.25" thickBot="1"/>
    <row r="319" spans="9:9">
      <c r="I319" s="151"/>
    </row>
    <row r="320" spans="9:9">
      <c r="I320" s="136" t="s">
        <v>148</v>
      </c>
    </row>
    <row r="321" spans="9:9">
      <c r="I321" s="136" t="s">
        <v>148</v>
      </c>
    </row>
    <row r="322" spans="9:9">
      <c r="I322" s="136" t="s">
        <v>148</v>
      </c>
    </row>
    <row r="323" spans="9:9">
      <c r="I323" s="136" t="s">
        <v>148</v>
      </c>
    </row>
    <row r="324" spans="9:9">
      <c r="I324" s="136" t="s">
        <v>148</v>
      </c>
    </row>
    <row r="325" spans="9:9">
      <c r="I325" s="136" t="s">
        <v>148</v>
      </c>
    </row>
    <row r="326" spans="9:9">
      <c r="I326" s="136" t="s">
        <v>148</v>
      </c>
    </row>
    <row r="327" spans="9:9">
      <c r="I327" s="136" t="s">
        <v>148</v>
      </c>
    </row>
    <row r="328" spans="9:9">
      <c r="I328" s="136" t="s">
        <v>148</v>
      </c>
    </row>
    <row r="329" spans="9:9">
      <c r="I329" s="136" t="s">
        <v>148</v>
      </c>
    </row>
    <row r="330" spans="9:9">
      <c r="I330" s="136" t="s">
        <v>148</v>
      </c>
    </row>
    <row r="331" spans="9:9">
      <c r="I331" s="136" t="s">
        <v>148</v>
      </c>
    </row>
    <row r="332" spans="9:9">
      <c r="I332" s="136" t="s">
        <v>148</v>
      </c>
    </row>
    <row r="333" spans="9:9">
      <c r="I333" s="136" t="s">
        <v>148</v>
      </c>
    </row>
    <row r="334" spans="9:9">
      <c r="I334" s="136" t="s">
        <v>148</v>
      </c>
    </row>
    <row r="335" spans="9:9">
      <c r="I335" s="136" t="s">
        <v>148</v>
      </c>
    </row>
    <row r="336" spans="9:9">
      <c r="I336" s="136" t="s">
        <v>148</v>
      </c>
    </row>
    <row r="337" spans="9:9">
      <c r="I337" s="136" t="s">
        <v>148</v>
      </c>
    </row>
    <row r="338" spans="9:9">
      <c r="I338" s="136" t="s">
        <v>148</v>
      </c>
    </row>
    <row r="339" spans="9:9">
      <c r="I339" s="136" t="s">
        <v>148</v>
      </c>
    </row>
    <row r="340" spans="9:9">
      <c r="I340" s="136" t="s">
        <v>148</v>
      </c>
    </row>
    <row r="341" spans="9:9">
      <c r="I341" s="136" t="s">
        <v>148</v>
      </c>
    </row>
    <row r="342" spans="9:9">
      <c r="I342" s="136" t="s">
        <v>148</v>
      </c>
    </row>
    <row r="343" spans="9:9">
      <c r="I343" s="136" t="s">
        <v>148</v>
      </c>
    </row>
    <row r="344" spans="9:9">
      <c r="I344" s="136" t="s">
        <v>148</v>
      </c>
    </row>
    <row r="345" spans="9:9">
      <c r="I345" s="136" t="s">
        <v>148</v>
      </c>
    </row>
    <row r="346" spans="9:9">
      <c r="I346" s="136" t="s">
        <v>148</v>
      </c>
    </row>
    <row r="347" spans="9:9">
      <c r="I347" s="136" t="s">
        <v>148</v>
      </c>
    </row>
    <row r="348" spans="9:9">
      <c r="I348" s="136" t="s">
        <v>148</v>
      </c>
    </row>
    <row r="349" spans="9:9">
      <c r="I349" s="136" t="s">
        <v>148</v>
      </c>
    </row>
    <row r="350" spans="9:9">
      <c r="I350" s="136" t="s">
        <v>148</v>
      </c>
    </row>
    <row r="351" spans="9:9">
      <c r="I351" s="136" t="s">
        <v>148</v>
      </c>
    </row>
    <row r="352" spans="9:9">
      <c r="I352" s="136" t="s">
        <v>148</v>
      </c>
    </row>
    <row r="353" spans="9:9">
      <c r="I353" s="136" t="s">
        <v>148</v>
      </c>
    </row>
    <row r="354" spans="9:9">
      <c r="I354" s="136" t="s">
        <v>148</v>
      </c>
    </row>
    <row r="417" spans="13:13" ht="14.25" thickBot="1"/>
    <row r="418" spans="13:13">
      <c r="M418" s="151"/>
    </row>
    <row r="419" spans="13:13">
      <c r="M419" s="137" t="s">
        <v>152</v>
      </c>
    </row>
    <row r="420" spans="13:13">
      <c r="M420" s="137" t="s">
        <v>152</v>
      </c>
    </row>
    <row r="421" spans="13:13">
      <c r="M421" s="137" t="s">
        <v>152</v>
      </c>
    </row>
    <row r="422" spans="13:13">
      <c r="M422" s="137" t="s">
        <v>151</v>
      </c>
    </row>
    <row r="423" spans="13:13">
      <c r="M423" s="137" t="s">
        <v>151</v>
      </c>
    </row>
    <row r="424" spans="13:13">
      <c r="M424" s="137" t="s">
        <v>151</v>
      </c>
    </row>
    <row r="425" spans="13:13">
      <c r="M425" s="137" t="s">
        <v>151</v>
      </c>
    </row>
    <row r="426" spans="13:13">
      <c r="M426" s="137" t="s">
        <v>151</v>
      </c>
    </row>
    <row r="427" spans="13:13">
      <c r="M427" s="137" t="s">
        <v>151</v>
      </c>
    </row>
    <row r="428" spans="13:13">
      <c r="M428" s="137" t="s">
        <v>151</v>
      </c>
    </row>
    <row r="429" spans="13:13">
      <c r="M429" s="137" t="s">
        <v>151</v>
      </c>
    </row>
    <row r="430" spans="13:13">
      <c r="M430" s="137" t="s">
        <v>151</v>
      </c>
    </row>
    <row r="516" spans="17:17" ht="14.25" thickBot="1"/>
    <row r="517" spans="17:17">
      <c r="Q517" s="151"/>
    </row>
    <row r="518" spans="17:17">
      <c r="Q518" s="152">
        <v>150</v>
      </c>
    </row>
    <row r="617" spans="21:21">
      <c r="U617" s="140" t="s">
        <v>148</v>
      </c>
    </row>
    <row r="618" spans="21:21">
      <c r="U618" s="140" t="s">
        <v>148</v>
      </c>
    </row>
    <row r="619" spans="21:21">
      <c r="U619" s="140" t="s">
        <v>148</v>
      </c>
    </row>
    <row r="620" spans="21:21">
      <c r="U620" s="140" t="s">
        <v>148</v>
      </c>
    </row>
    <row r="621" spans="21:21">
      <c r="U621" s="140" t="s">
        <v>148</v>
      </c>
    </row>
    <row r="622" spans="21:21">
      <c r="U622" s="140" t="s">
        <v>148</v>
      </c>
    </row>
    <row r="623" spans="21:21">
      <c r="U623" s="140" t="s">
        <v>148</v>
      </c>
    </row>
    <row r="624" spans="21:21">
      <c r="U624" s="140" t="s">
        <v>148</v>
      </c>
    </row>
    <row r="625" spans="21:21">
      <c r="U625" s="140" t="s">
        <v>148</v>
      </c>
    </row>
    <row r="626" spans="21:21">
      <c r="U626" s="140" t="s">
        <v>148</v>
      </c>
    </row>
    <row r="627" spans="21:21">
      <c r="U627" s="140" t="s">
        <v>148</v>
      </c>
    </row>
    <row r="628" spans="21:21">
      <c r="U628" s="140" t="s">
        <v>148</v>
      </c>
    </row>
    <row r="629" spans="21:21">
      <c r="U629" s="140" t="s">
        <v>148</v>
      </c>
    </row>
    <row r="630" spans="21:21">
      <c r="U630" s="140" t="s">
        <v>148</v>
      </c>
    </row>
    <row r="631" spans="21:21">
      <c r="U631" s="140" t="s">
        <v>148</v>
      </c>
    </row>
    <row r="632" spans="21:21">
      <c r="U632" s="140" t="s">
        <v>148</v>
      </c>
    </row>
    <row r="633" spans="21:21">
      <c r="U633" s="140" t="s">
        <v>148</v>
      </c>
    </row>
    <row r="634" spans="21:21">
      <c r="U634" s="140" t="s">
        <v>148</v>
      </c>
    </row>
    <row r="635" spans="21:21">
      <c r="U635" s="140" t="s">
        <v>148</v>
      </c>
    </row>
    <row r="636" spans="21:21">
      <c r="U636" s="140" t="s">
        <v>148</v>
      </c>
    </row>
    <row r="637" spans="21:21">
      <c r="U637" s="140" t="s">
        <v>148</v>
      </c>
    </row>
    <row r="638" spans="21:21">
      <c r="U638" s="140" t="s">
        <v>148</v>
      </c>
    </row>
    <row r="639" spans="21:21">
      <c r="U639" s="140" t="s">
        <v>148</v>
      </c>
    </row>
    <row r="640" spans="21:21">
      <c r="U640" s="140" t="s">
        <v>148</v>
      </c>
    </row>
    <row r="641" spans="21:21">
      <c r="U641" s="140" t="s">
        <v>148</v>
      </c>
    </row>
    <row r="642" spans="21:21">
      <c r="U642" s="140" t="s">
        <v>148</v>
      </c>
    </row>
    <row r="643" spans="21:21">
      <c r="U643" s="140" t="s">
        <v>148</v>
      </c>
    </row>
    <row r="644" spans="21:21">
      <c r="U644" s="140" t="s">
        <v>148</v>
      </c>
    </row>
    <row r="645" spans="21:21">
      <c r="U645" s="140" t="s">
        <v>148</v>
      </c>
    </row>
    <row r="646" spans="21:21">
      <c r="U646" s="140" t="s">
        <v>148</v>
      </c>
    </row>
    <row r="647" spans="21:21">
      <c r="U647" s="140" t="s">
        <v>148</v>
      </c>
    </row>
    <row r="648" spans="21:21">
      <c r="U648" s="140" t="s">
        <v>148</v>
      </c>
    </row>
    <row r="649" spans="21:21">
      <c r="U649" s="140" t="s">
        <v>148</v>
      </c>
    </row>
    <row r="650" spans="21:21">
      <c r="U650" s="140" t="s">
        <v>148</v>
      </c>
    </row>
    <row r="651" spans="21:21">
      <c r="U651" s="140" t="s">
        <v>148</v>
      </c>
    </row>
    <row r="652" spans="21:21">
      <c r="U652" s="140" t="s">
        <v>148</v>
      </c>
    </row>
    <row r="653" spans="21:21">
      <c r="U653" s="140" t="s">
        <v>148</v>
      </c>
    </row>
    <row r="654" spans="21:21">
      <c r="U654" s="140" t="s">
        <v>148</v>
      </c>
    </row>
    <row r="655" spans="21:21">
      <c r="U655" s="140" t="s">
        <v>148</v>
      </c>
    </row>
    <row r="656" spans="21:21">
      <c r="U656" s="140" t="s">
        <v>148</v>
      </c>
    </row>
    <row r="657" spans="21:21">
      <c r="U657" s="140" t="s">
        <v>148</v>
      </c>
    </row>
    <row r="658" spans="21:21">
      <c r="U658" s="140" t="s">
        <v>148</v>
      </c>
    </row>
    <row r="659" spans="21:21">
      <c r="U659" s="140" t="s">
        <v>148</v>
      </c>
    </row>
    <row r="660" spans="21:21">
      <c r="U660" s="140" t="s">
        <v>148</v>
      </c>
    </row>
    <row r="661" spans="21:21">
      <c r="U661" s="140" t="s">
        <v>148</v>
      </c>
    </row>
    <row r="662" spans="21:21">
      <c r="U662" s="140" t="s">
        <v>148</v>
      </c>
    </row>
    <row r="663" spans="21:21">
      <c r="U663" s="140" t="s">
        <v>148</v>
      </c>
    </row>
    <row r="664" spans="21:21">
      <c r="U664" s="140" t="s">
        <v>148</v>
      </c>
    </row>
    <row r="665" spans="21:21">
      <c r="U665" s="140" t="s">
        <v>148</v>
      </c>
    </row>
    <row r="666" spans="21:21">
      <c r="U666" s="140" t="s">
        <v>148</v>
      </c>
    </row>
    <row r="667" spans="21:21">
      <c r="U667" s="140" t="s">
        <v>148</v>
      </c>
    </row>
    <row r="668" spans="21:21">
      <c r="U668" s="140" t="s">
        <v>148</v>
      </c>
    </row>
    <row r="669" spans="21:21">
      <c r="U669" s="140" t="s">
        <v>148</v>
      </c>
    </row>
    <row r="670" spans="21:21">
      <c r="U670" s="140" t="s">
        <v>148</v>
      </c>
    </row>
    <row r="671" spans="21:21">
      <c r="U671" s="140" t="s">
        <v>148</v>
      </c>
    </row>
    <row r="672" spans="21:21">
      <c r="U672" s="140" t="s">
        <v>148</v>
      </c>
    </row>
    <row r="673" spans="21:21">
      <c r="U673" s="140" t="s">
        <v>148</v>
      </c>
    </row>
    <row r="674" spans="21:21">
      <c r="U674" s="140" t="s">
        <v>148</v>
      </c>
    </row>
    <row r="675" spans="21:21">
      <c r="U675" s="140" t="s">
        <v>148</v>
      </c>
    </row>
    <row r="676" spans="21:21">
      <c r="U676" s="140" t="s">
        <v>148</v>
      </c>
    </row>
    <row r="677" spans="21:21">
      <c r="U677" s="140" t="s">
        <v>148</v>
      </c>
    </row>
    <row r="678" spans="21:21">
      <c r="U678" s="140" t="s">
        <v>148</v>
      </c>
    </row>
    <row r="679" spans="21:21">
      <c r="U679" s="140" t="s">
        <v>148</v>
      </c>
    </row>
    <row r="680" spans="21:21">
      <c r="U680" s="140" t="s">
        <v>148</v>
      </c>
    </row>
    <row r="681" spans="21:21">
      <c r="U681" s="140" t="s">
        <v>148</v>
      </c>
    </row>
    <row r="682" spans="21:21">
      <c r="U682" s="140" t="s">
        <v>148</v>
      </c>
    </row>
    <row r="683" spans="21:21">
      <c r="U683" s="140" t="s">
        <v>148</v>
      </c>
    </row>
    <row r="684" spans="21:21">
      <c r="U684" s="140" t="s">
        <v>148</v>
      </c>
    </row>
    <row r="685" spans="21:21">
      <c r="U685" s="140" t="s">
        <v>148</v>
      </c>
    </row>
    <row r="686" spans="21:21">
      <c r="U686" s="140" t="s">
        <v>148</v>
      </c>
    </row>
    <row r="687" spans="21:21">
      <c r="U687" s="140" t="s">
        <v>148</v>
      </c>
    </row>
    <row r="688" spans="21:21">
      <c r="U688" s="140" t="s">
        <v>148</v>
      </c>
    </row>
    <row r="689" spans="21:21">
      <c r="U689" s="140" t="s">
        <v>148</v>
      </c>
    </row>
    <row r="690" spans="21:21">
      <c r="U690" s="140" t="s">
        <v>148</v>
      </c>
    </row>
    <row r="691" spans="21:21">
      <c r="U691" s="140" t="s">
        <v>148</v>
      </c>
    </row>
    <row r="692" spans="21:21">
      <c r="U692" s="140" t="s">
        <v>148</v>
      </c>
    </row>
    <row r="693" spans="21:21">
      <c r="U693" s="140" t="s">
        <v>148</v>
      </c>
    </row>
    <row r="694" spans="21:21">
      <c r="U694" s="140" t="s">
        <v>148</v>
      </c>
    </row>
    <row r="695" spans="21:21">
      <c r="U695" s="140" t="s">
        <v>148</v>
      </c>
    </row>
    <row r="696" spans="21:21">
      <c r="U696" s="140" t="s">
        <v>148</v>
      </c>
    </row>
    <row r="697" spans="21:21">
      <c r="U697" s="140" t="s">
        <v>148</v>
      </c>
    </row>
    <row r="698" spans="21:21">
      <c r="U698" s="140" t="s">
        <v>148</v>
      </c>
    </row>
    <row r="699" spans="21:21">
      <c r="U699" s="140" t="s">
        <v>148</v>
      </c>
    </row>
    <row r="700" spans="21:21">
      <c r="U700" s="140" t="s">
        <v>148</v>
      </c>
    </row>
    <row r="701" spans="21:21">
      <c r="U701" s="140" t="s">
        <v>148</v>
      </c>
    </row>
    <row r="702" spans="21:21">
      <c r="U702" s="140" t="s">
        <v>148</v>
      </c>
    </row>
    <row r="703" spans="21:21">
      <c r="U703" s="140" t="s">
        <v>148</v>
      </c>
    </row>
    <row r="704" spans="21:21">
      <c r="U704" s="140" t="s">
        <v>148</v>
      </c>
    </row>
    <row r="705" spans="21:21">
      <c r="U705" s="140" t="s">
        <v>148</v>
      </c>
    </row>
    <row r="706" spans="21:21">
      <c r="U706" s="140" t="s">
        <v>148</v>
      </c>
    </row>
    <row r="707" spans="21:21">
      <c r="U707" s="140" t="s">
        <v>148</v>
      </c>
    </row>
    <row r="708" spans="21:21">
      <c r="U708" s="140" t="s">
        <v>148</v>
      </c>
    </row>
    <row r="709" spans="21:21">
      <c r="U709" s="140" t="s">
        <v>148</v>
      </c>
    </row>
    <row r="710" spans="21:21">
      <c r="U710" s="140" t="s">
        <v>148</v>
      </c>
    </row>
  </sheetData>
  <sheetProtection algorithmName="SHA-512" hashValue="sKaivPqaZpVZrq39EROOUf/BO+k4lma1bOyty3jBilZZ1yPpZzj9/V8jrk/Bo6qgVdzPLPXy3Yyq2HKtoQncjA==" saltValue="VZOd8REU5Dm00HdiAxsHUw==" spinCount="100000" sheet="1" formatCells="0" formatColumns="0" formatRows="0" selectLockedCells="1"/>
  <phoneticPr fontId="26"/>
  <dataValidations count="6">
    <dataValidation type="custom" showInputMessage="1" showErrorMessage="1" error="N列を入力してから入力してください_x000a__x000a_" sqref="Q518 Q4:Q116" xr:uid="{26C9D5A1-B446-491C-A237-4DE62820C8B5}">
      <formula1>N4&gt;0</formula1>
    </dataValidation>
    <dataValidation type="custom" showInputMessage="1" showErrorMessage="1" error="K列を入力後に入力してください。_x000a__x000a_" sqref="N4:N116" xr:uid="{531B7096-EA3B-4E6F-9078-170FE6792C30}">
      <formula1>K4&gt;=1</formula1>
    </dataValidation>
    <dataValidation type="decimal" allowBlank="1" showInputMessage="1" showErrorMessage="1" sqref="K4:K116" xr:uid="{031C61FC-A964-46CF-B0FD-667AF866AA36}">
      <formula1>0</formula1>
      <formula2>9999999999999990000</formula2>
    </dataValidation>
    <dataValidation type="list" allowBlank="1" showInputMessage="1" sqref="R4:R116 O4:O116 L4:L116" xr:uid="{23E4ADC1-70B0-47E2-AD74-D5AA809121D6}">
      <formula1>"人,個,枚,カ月,時間,日,キロ"</formula1>
    </dataValidation>
    <dataValidation type="custom" errorStyle="information" allowBlank="1" showInputMessage="1" showErrorMessage="1" error="謝金の上限は1人1回（日）あたり15,700円までとなります。超過部分については自己資金での対応となります。" sqref="H4:H116" xr:uid="{940D5C13-A274-4168-95F4-5E38F44254C2}">
      <formula1>NOT(AND(D4="謝金",H4&gt;15700))</formula1>
    </dataValidation>
    <dataValidation type="list" allowBlank="1" showInputMessage="1" showErrorMessage="1" sqref="D4:D116" xr:uid="{4B902BDD-B1F9-4F24-8597-6FDD843F910C}">
      <formula1>"謝金,旅費,賃金,家賃,光熱水費,備品購入費,消耗品費,食材費,借料損料,印刷製本費,通信運搬費,委託費,雑役務費,保険料,上記以外の対象経費,対象外経費,参加費収入,寄付金・協賛金収入,補助金・民間助成金収入,一般会計繰入金"</formula1>
    </dataValidation>
  </dataValidations>
  <pageMargins left="0.70866141732283472" right="0.70866141732283472" top="0.74803149606299213" bottom="0.74803149606299213" header="0.31496062992125984" footer="0.31496062992125984"/>
  <pageSetup paperSize="9" orientation="landscape" r:id="rId1"/>
  <headerFooter>
    <oddHeader>&amp;R&amp;10&amp;F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2B56-1DB8-43A2-A458-3D8A1B89148A}">
  <dimension ref="C1:AV26"/>
  <sheetViews>
    <sheetView showGridLines="0" view="pageBreakPreview" zoomScaleNormal="80" zoomScaleSheetLayoutView="100" workbookViewId="0">
      <selection activeCell="AP25" sqref="AP25:AS25"/>
    </sheetView>
  </sheetViews>
  <sheetFormatPr defaultRowHeight="13.5"/>
  <cols>
    <col min="1" max="48" width="1.875" style="233" customWidth="1"/>
    <col min="49" max="16384" width="9" style="233"/>
  </cols>
  <sheetData>
    <row r="1" spans="3:48" ht="14.25">
      <c r="AR1" s="274" t="s">
        <v>1027</v>
      </c>
    </row>
    <row r="2" spans="3:48" ht="23.1" customHeight="1">
      <c r="C2" s="767" t="s">
        <v>1026</v>
      </c>
      <c r="D2" s="767"/>
      <c r="E2" s="767"/>
      <c r="F2" s="767"/>
      <c r="G2" s="767"/>
      <c r="H2" s="767"/>
      <c r="I2" s="767"/>
      <c r="J2" s="767"/>
      <c r="K2" s="767"/>
      <c r="L2" s="767"/>
      <c r="M2" s="767"/>
      <c r="N2" s="767"/>
      <c r="O2" s="767"/>
      <c r="P2" s="767"/>
      <c r="Q2" s="767"/>
      <c r="R2" s="767"/>
      <c r="S2" s="767"/>
      <c r="T2" s="767"/>
      <c r="U2" s="767"/>
      <c r="V2" s="767"/>
      <c r="W2" s="232"/>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232"/>
    </row>
    <row r="3" spans="3:48" ht="23.1" customHeight="1" thickBot="1">
      <c r="C3" s="768" t="s">
        <v>963</v>
      </c>
      <c r="D3" s="769"/>
      <c r="E3" s="769"/>
      <c r="F3" s="769"/>
      <c r="G3" s="769"/>
      <c r="H3" s="769"/>
      <c r="I3" s="769"/>
      <c r="J3" s="769"/>
      <c r="K3" s="770"/>
      <c r="L3" s="770"/>
      <c r="M3" s="769"/>
      <c r="N3" s="769"/>
      <c r="O3" s="769"/>
      <c r="P3" s="769"/>
      <c r="Q3" s="769"/>
      <c r="R3" s="770"/>
      <c r="S3" s="770"/>
      <c r="T3" s="769"/>
      <c r="U3" s="769"/>
      <c r="V3" s="769"/>
      <c r="W3" s="769"/>
      <c r="X3" s="769"/>
      <c r="Y3" s="769"/>
      <c r="Z3" s="770"/>
      <c r="AA3" s="770"/>
      <c r="AB3" s="769"/>
      <c r="AC3" s="769"/>
      <c r="AD3" s="769"/>
      <c r="AE3" s="769"/>
      <c r="AF3" s="769"/>
      <c r="AG3" s="769"/>
      <c r="AH3" s="769"/>
      <c r="AI3" s="770"/>
      <c r="AJ3" s="770"/>
      <c r="AK3" s="769"/>
      <c r="AL3" s="769"/>
      <c r="AM3" s="769"/>
      <c r="AN3" s="769"/>
      <c r="AO3" s="769"/>
      <c r="AP3" s="769"/>
      <c r="AQ3" s="769"/>
      <c r="AR3" s="769"/>
      <c r="AS3" s="769"/>
      <c r="AT3" s="769"/>
      <c r="AU3" s="769"/>
      <c r="AV3" s="771"/>
    </row>
    <row r="4" spans="3:48" ht="23.1" customHeight="1" thickBot="1">
      <c r="C4" s="772" t="s">
        <v>942</v>
      </c>
      <c r="D4" s="773"/>
      <c r="E4" s="773"/>
      <c r="F4" s="773"/>
      <c r="G4" s="773"/>
      <c r="H4" s="773"/>
      <c r="I4" s="773"/>
      <c r="J4" s="773"/>
      <c r="K4" s="775"/>
      <c r="L4" s="776"/>
      <c r="M4" s="777" t="s">
        <v>943</v>
      </c>
      <c r="N4" s="777"/>
      <c r="O4" s="777"/>
      <c r="P4" s="778" t="s">
        <v>944</v>
      </c>
      <c r="Q4" s="778"/>
      <c r="R4" s="779"/>
      <c r="S4" s="780"/>
      <c r="T4" s="781" t="s">
        <v>945</v>
      </c>
      <c r="U4" s="782"/>
      <c r="V4" s="782"/>
      <c r="W4" s="782"/>
      <c r="X4" s="782"/>
      <c r="Y4" s="783"/>
      <c r="Z4" s="779"/>
      <c r="AA4" s="780"/>
      <c r="AB4" s="784" t="s">
        <v>946</v>
      </c>
      <c r="AC4" s="784"/>
      <c r="AD4" s="784"/>
      <c r="AE4" s="784"/>
      <c r="AF4" s="784"/>
      <c r="AG4" s="784"/>
      <c r="AH4" s="784"/>
      <c r="AI4" s="779"/>
      <c r="AJ4" s="780"/>
      <c r="AK4" s="784" t="s">
        <v>947</v>
      </c>
      <c r="AL4" s="784"/>
      <c r="AM4" s="784"/>
      <c r="AN4" s="784"/>
      <c r="AO4" s="784"/>
      <c r="AP4" s="784"/>
      <c r="AQ4" s="784"/>
      <c r="AR4" s="784"/>
      <c r="AS4" s="784"/>
      <c r="AT4" s="784"/>
      <c r="AU4" s="784"/>
      <c r="AV4" s="234"/>
    </row>
    <row r="5" spans="3:48" ht="23.1" customHeight="1" thickBot="1">
      <c r="C5" s="772"/>
      <c r="D5" s="774"/>
      <c r="E5" s="774"/>
      <c r="F5" s="774"/>
      <c r="G5" s="774"/>
      <c r="H5" s="774"/>
      <c r="I5" s="774"/>
      <c r="J5" s="774"/>
      <c r="K5" s="775"/>
      <c r="L5" s="776"/>
      <c r="M5" s="802" t="s">
        <v>948</v>
      </c>
      <c r="N5" s="802"/>
      <c r="O5" s="802"/>
      <c r="P5" s="803"/>
      <c r="Q5" s="804"/>
      <c r="R5" s="804"/>
      <c r="S5" s="804"/>
      <c r="T5" s="804"/>
      <c r="U5" s="804"/>
      <c r="V5" s="804"/>
      <c r="W5" s="804"/>
      <c r="X5" s="804"/>
      <c r="Y5" s="805"/>
      <c r="Z5" s="775"/>
      <c r="AA5" s="776"/>
      <c r="AB5" s="806" t="s">
        <v>949</v>
      </c>
      <c r="AC5" s="807"/>
      <c r="AD5" s="807"/>
      <c r="AE5" s="807"/>
      <c r="AF5" s="807"/>
      <c r="AG5" s="807"/>
      <c r="AH5" s="808"/>
      <c r="AI5" s="804"/>
      <c r="AJ5" s="804"/>
      <c r="AK5" s="804"/>
      <c r="AL5" s="804"/>
      <c r="AM5" s="804"/>
      <c r="AN5" s="804"/>
      <c r="AO5" s="804"/>
      <c r="AP5" s="804"/>
      <c r="AQ5" s="804"/>
      <c r="AR5" s="804"/>
      <c r="AS5" s="804"/>
      <c r="AT5" s="804"/>
      <c r="AU5" s="804"/>
      <c r="AV5" s="809"/>
    </row>
    <row r="6" spans="3:48" ht="23.1" customHeight="1" thickBot="1">
      <c r="C6" s="785" t="s">
        <v>950</v>
      </c>
      <c r="D6" s="786"/>
      <c r="E6" s="786"/>
      <c r="F6" s="786"/>
      <c r="G6" s="786"/>
      <c r="H6" s="786"/>
      <c r="I6" s="786"/>
      <c r="J6" s="787"/>
      <c r="K6" s="791"/>
      <c r="L6" s="791"/>
      <c r="M6" s="792"/>
      <c r="N6" s="792"/>
      <c r="O6" s="792"/>
      <c r="P6" s="792"/>
      <c r="Q6" s="792"/>
      <c r="R6" s="792"/>
      <c r="S6" s="792"/>
      <c r="T6" s="792"/>
      <c r="U6" s="792"/>
      <c r="V6" s="792"/>
      <c r="W6" s="792"/>
      <c r="X6" s="792"/>
      <c r="Y6" s="792"/>
      <c r="Z6" s="792"/>
      <c r="AA6" s="792"/>
      <c r="AB6" s="792"/>
      <c r="AC6" s="792"/>
      <c r="AD6" s="792"/>
      <c r="AE6" s="792"/>
      <c r="AF6" s="793"/>
      <c r="AG6" s="793"/>
      <c r="AH6" s="793"/>
      <c r="AI6" s="792"/>
      <c r="AJ6" s="792"/>
      <c r="AK6" s="792"/>
      <c r="AL6" s="792"/>
      <c r="AM6" s="792"/>
      <c r="AN6" s="793"/>
      <c r="AO6" s="793"/>
      <c r="AP6" s="793"/>
      <c r="AQ6" s="792"/>
      <c r="AR6" s="792"/>
      <c r="AS6" s="792"/>
      <c r="AT6" s="792"/>
      <c r="AU6" s="792"/>
      <c r="AV6" s="792"/>
    </row>
    <row r="7" spans="3:48" ht="23.1" customHeight="1" thickBot="1">
      <c r="C7" s="788"/>
      <c r="D7" s="789"/>
      <c r="E7" s="789"/>
      <c r="F7" s="789"/>
      <c r="G7" s="789"/>
      <c r="H7" s="789"/>
      <c r="I7" s="789"/>
      <c r="J7" s="790"/>
      <c r="K7" s="794" t="s">
        <v>951</v>
      </c>
      <c r="L7" s="795"/>
      <c r="M7" s="795"/>
      <c r="N7" s="795"/>
      <c r="O7" s="795"/>
      <c r="P7" s="795"/>
      <c r="Q7" s="795"/>
      <c r="R7" s="795"/>
      <c r="S7" s="795"/>
      <c r="T7" s="795"/>
      <c r="U7" s="795"/>
      <c r="V7" s="795"/>
      <c r="W7" s="795"/>
      <c r="X7" s="795"/>
      <c r="Y7" s="795"/>
      <c r="Z7" s="795"/>
      <c r="AA7" s="795"/>
      <c r="AB7" s="795"/>
      <c r="AC7" s="795"/>
      <c r="AD7" s="795"/>
      <c r="AE7" s="795"/>
      <c r="AF7" s="796"/>
      <c r="AG7" s="797"/>
      <c r="AH7" s="798"/>
      <c r="AI7" s="799" t="s">
        <v>952</v>
      </c>
      <c r="AJ7" s="800"/>
      <c r="AK7" s="800"/>
      <c r="AL7" s="800"/>
      <c r="AM7" s="801"/>
      <c r="AN7" s="796"/>
      <c r="AO7" s="797"/>
      <c r="AP7" s="798"/>
      <c r="AQ7" s="799" t="s">
        <v>953</v>
      </c>
      <c r="AR7" s="800"/>
      <c r="AS7" s="800"/>
      <c r="AT7" s="800"/>
      <c r="AU7" s="800"/>
      <c r="AV7" s="800"/>
    </row>
    <row r="8" spans="3:48" ht="23.1" customHeight="1">
      <c r="C8" s="813" t="s">
        <v>954</v>
      </c>
      <c r="D8" s="814"/>
      <c r="E8" s="814"/>
      <c r="F8" s="814"/>
      <c r="G8" s="814"/>
      <c r="H8" s="814"/>
      <c r="I8" s="814"/>
      <c r="J8" s="815"/>
      <c r="K8" s="816"/>
      <c r="L8" s="817"/>
      <c r="M8" s="817"/>
      <c r="N8" s="817"/>
      <c r="O8" s="817"/>
      <c r="P8" s="817"/>
      <c r="Q8" s="817"/>
      <c r="R8" s="817"/>
      <c r="S8" s="817"/>
      <c r="T8" s="817"/>
      <c r="U8" s="817"/>
      <c r="V8" s="817"/>
      <c r="W8" s="817"/>
      <c r="X8" s="817"/>
      <c r="Y8" s="817"/>
      <c r="Z8" s="817"/>
      <c r="AA8" s="817"/>
      <c r="AB8" s="817"/>
      <c r="AC8" s="817"/>
      <c r="AD8" s="817"/>
      <c r="AE8" s="818"/>
      <c r="AF8" s="819" t="s">
        <v>955</v>
      </c>
      <c r="AG8" s="819"/>
      <c r="AH8" s="819"/>
      <c r="AI8" s="820"/>
      <c r="AJ8" s="820"/>
      <c r="AK8" s="820"/>
      <c r="AL8" s="820"/>
      <c r="AM8" s="821"/>
      <c r="AN8" s="822"/>
      <c r="AO8" s="822"/>
      <c r="AP8" s="822"/>
      <c r="AQ8" s="821"/>
      <c r="AR8" s="821"/>
      <c r="AS8" s="821"/>
      <c r="AT8" s="821"/>
      <c r="AU8" s="821"/>
      <c r="AV8" s="823"/>
    </row>
    <row r="9" spans="3:48" ht="23.1" customHeight="1">
      <c r="C9" s="824" t="s">
        <v>956</v>
      </c>
      <c r="D9" s="824"/>
      <c r="E9" s="824"/>
      <c r="F9" s="824"/>
      <c r="G9" s="824"/>
      <c r="H9" s="824"/>
      <c r="I9" s="824"/>
      <c r="J9" s="824"/>
      <c r="K9" s="810"/>
      <c r="L9" s="811"/>
      <c r="M9" s="811"/>
      <c r="N9" s="811"/>
      <c r="O9" s="811"/>
      <c r="P9" s="811"/>
      <c r="Q9" s="811"/>
      <c r="R9" s="812" t="s">
        <v>957</v>
      </c>
      <c r="S9" s="812"/>
      <c r="T9" s="812"/>
      <c r="U9" s="811"/>
      <c r="V9" s="811"/>
      <c r="W9" s="811"/>
      <c r="X9" s="811"/>
      <c r="Y9" s="777" t="s">
        <v>958</v>
      </c>
      <c r="Z9" s="777"/>
      <c r="AA9" s="777"/>
      <c r="AB9" s="777" t="s">
        <v>959</v>
      </c>
      <c r="AC9" s="777"/>
      <c r="AD9" s="777"/>
      <c r="AE9" s="777"/>
      <c r="AF9" s="825"/>
      <c r="AG9" s="825"/>
      <c r="AH9" s="825"/>
      <c r="AI9" s="825"/>
      <c r="AJ9" s="825"/>
      <c r="AK9" s="825"/>
      <c r="AL9" s="825"/>
      <c r="AM9" s="812" t="s">
        <v>957</v>
      </c>
      <c r="AN9" s="812"/>
      <c r="AO9" s="812"/>
      <c r="AP9" s="811"/>
      <c r="AQ9" s="811"/>
      <c r="AR9" s="811"/>
      <c r="AS9" s="811"/>
      <c r="AT9" s="777" t="s">
        <v>958</v>
      </c>
      <c r="AU9" s="777"/>
      <c r="AV9" s="826"/>
    </row>
    <row r="10" spans="3:48" ht="23.1" customHeight="1">
      <c r="C10" s="824" t="s">
        <v>960</v>
      </c>
      <c r="D10" s="824"/>
      <c r="E10" s="824"/>
      <c r="F10" s="824"/>
      <c r="G10" s="824"/>
      <c r="H10" s="824"/>
      <c r="I10" s="824"/>
      <c r="J10" s="824"/>
      <c r="K10" s="810"/>
      <c r="L10" s="811"/>
      <c r="M10" s="811"/>
      <c r="N10" s="811"/>
      <c r="O10" s="811"/>
      <c r="P10" s="811"/>
      <c r="Q10" s="811"/>
      <c r="R10" s="812" t="s">
        <v>957</v>
      </c>
      <c r="S10" s="812"/>
      <c r="T10" s="812"/>
      <c r="U10" s="811"/>
      <c r="V10" s="811"/>
      <c r="W10" s="811"/>
      <c r="X10" s="811"/>
      <c r="Y10" s="777" t="s">
        <v>958</v>
      </c>
      <c r="Z10" s="777"/>
      <c r="AA10" s="777"/>
      <c r="AB10" s="777" t="s">
        <v>959</v>
      </c>
      <c r="AC10" s="777"/>
      <c r="AD10" s="777"/>
      <c r="AE10" s="777"/>
      <c r="AF10" s="811"/>
      <c r="AG10" s="811"/>
      <c r="AH10" s="811"/>
      <c r="AI10" s="811"/>
      <c r="AJ10" s="811"/>
      <c r="AK10" s="811"/>
      <c r="AL10" s="811"/>
      <c r="AM10" s="812" t="s">
        <v>957</v>
      </c>
      <c r="AN10" s="812"/>
      <c r="AO10" s="812"/>
      <c r="AP10" s="811"/>
      <c r="AQ10" s="811"/>
      <c r="AR10" s="811"/>
      <c r="AS10" s="811"/>
      <c r="AT10" s="777" t="s">
        <v>958</v>
      </c>
      <c r="AU10" s="777"/>
      <c r="AV10" s="826"/>
    </row>
    <row r="11" spans="3:48" ht="23.1" customHeight="1" thickBot="1">
      <c r="C11" s="235"/>
      <c r="D11" s="236"/>
      <c r="E11" s="236"/>
      <c r="F11" s="236"/>
      <c r="G11" s="236"/>
      <c r="H11" s="236"/>
      <c r="I11" s="235"/>
      <c r="J11" s="235"/>
      <c r="K11" s="237"/>
      <c r="L11" s="237"/>
      <c r="M11" s="238"/>
      <c r="N11" s="238"/>
      <c r="O11" s="238"/>
      <c r="P11" s="238"/>
      <c r="Q11" s="238"/>
      <c r="R11" s="239"/>
      <c r="S11" s="239"/>
      <c r="T11" s="239"/>
      <c r="U11" s="237"/>
      <c r="V11" s="237"/>
      <c r="W11" s="237"/>
      <c r="X11" s="237"/>
      <c r="Y11" s="237"/>
      <c r="Z11" s="237"/>
      <c r="AA11" s="237"/>
      <c r="AB11" s="238"/>
      <c r="AC11" s="238"/>
      <c r="AD11" s="238"/>
      <c r="AE11" s="238"/>
      <c r="AF11" s="238"/>
      <c r="AG11" s="238"/>
      <c r="AH11" s="238"/>
      <c r="AI11" s="237"/>
      <c r="AJ11" s="237"/>
      <c r="AK11" s="238"/>
      <c r="AL11" s="238"/>
      <c r="AM11" s="240"/>
      <c r="AN11" s="240"/>
      <c r="AO11" s="240"/>
      <c r="AP11" s="238"/>
      <c r="AQ11" s="238"/>
      <c r="AR11" s="238"/>
      <c r="AS11" s="238"/>
      <c r="AT11" s="238"/>
      <c r="AU11" s="238"/>
      <c r="AV11" s="238"/>
    </row>
    <row r="12" spans="3:48" ht="23.1" customHeight="1" thickBot="1">
      <c r="C12" s="827" t="s">
        <v>942</v>
      </c>
      <c r="D12" s="828"/>
      <c r="E12" s="828"/>
      <c r="F12" s="828"/>
      <c r="G12" s="828"/>
      <c r="H12" s="828"/>
      <c r="I12" s="828"/>
      <c r="J12" s="828"/>
      <c r="K12" s="775"/>
      <c r="L12" s="776"/>
      <c r="M12" s="777" t="s">
        <v>943</v>
      </c>
      <c r="N12" s="777"/>
      <c r="O12" s="777"/>
      <c r="P12" s="778" t="s">
        <v>944</v>
      </c>
      <c r="Q12" s="778"/>
      <c r="R12" s="779"/>
      <c r="S12" s="780"/>
      <c r="T12" s="829" t="s">
        <v>945</v>
      </c>
      <c r="U12" s="830"/>
      <c r="V12" s="830"/>
      <c r="W12" s="830"/>
      <c r="X12" s="830"/>
      <c r="Y12" s="831"/>
      <c r="Z12" s="779"/>
      <c r="AA12" s="780"/>
      <c r="AB12" s="784" t="s">
        <v>946</v>
      </c>
      <c r="AC12" s="784"/>
      <c r="AD12" s="784"/>
      <c r="AE12" s="784"/>
      <c r="AF12" s="784"/>
      <c r="AG12" s="784"/>
      <c r="AH12" s="784"/>
      <c r="AI12" s="779"/>
      <c r="AJ12" s="780"/>
      <c r="AK12" s="784" t="s">
        <v>947</v>
      </c>
      <c r="AL12" s="784"/>
      <c r="AM12" s="784"/>
      <c r="AN12" s="784"/>
      <c r="AO12" s="784"/>
      <c r="AP12" s="784"/>
      <c r="AQ12" s="784"/>
      <c r="AR12" s="784"/>
      <c r="AS12" s="784"/>
      <c r="AT12" s="784"/>
      <c r="AU12" s="784"/>
      <c r="AV12" s="234"/>
    </row>
    <row r="13" spans="3:48" ht="23.1" customHeight="1" thickBot="1">
      <c r="C13" s="772"/>
      <c r="D13" s="774"/>
      <c r="E13" s="774"/>
      <c r="F13" s="774"/>
      <c r="G13" s="774"/>
      <c r="H13" s="774"/>
      <c r="I13" s="774"/>
      <c r="J13" s="774"/>
      <c r="K13" s="775"/>
      <c r="L13" s="776"/>
      <c r="M13" s="802" t="s">
        <v>948</v>
      </c>
      <c r="N13" s="802"/>
      <c r="O13" s="802"/>
      <c r="P13" s="803"/>
      <c r="Q13" s="804"/>
      <c r="R13" s="804"/>
      <c r="S13" s="804"/>
      <c r="T13" s="804"/>
      <c r="U13" s="804"/>
      <c r="V13" s="804"/>
      <c r="W13" s="804"/>
      <c r="X13" s="804"/>
      <c r="Y13" s="805"/>
      <c r="Z13" s="775"/>
      <c r="AA13" s="776"/>
      <c r="AB13" s="806" t="s">
        <v>949</v>
      </c>
      <c r="AC13" s="807"/>
      <c r="AD13" s="807"/>
      <c r="AE13" s="807"/>
      <c r="AF13" s="807"/>
      <c r="AG13" s="807"/>
      <c r="AH13" s="808"/>
      <c r="AI13" s="804"/>
      <c r="AJ13" s="804"/>
      <c r="AK13" s="804"/>
      <c r="AL13" s="804"/>
      <c r="AM13" s="804"/>
      <c r="AN13" s="804"/>
      <c r="AO13" s="804"/>
      <c r="AP13" s="804"/>
      <c r="AQ13" s="804"/>
      <c r="AR13" s="804"/>
      <c r="AS13" s="804"/>
      <c r="AT13" s="804"/>
      <c r="AU13" s="804"/>
      <c r="AV13" s="809"/>
    </row>
    <row r="14" spans="3:48" ht="23.1" customHeight="1" thickBot="1">
      <c r="C14" s="785" t="s">
        <v>950</v>
      </c>
      <c r="D14" s="786"/>
      <c r="E14" s="786"/>
      <c r="F14" s="786"/>
      <c r="G14" s="786"/>
      <c r="H14" s="786"/>
      <c r="I14" s="786"/>
      <c r="J14" s="787"/>
      <c r="K14" s="791"/>
      <c r="L14" s="791"/>
      <c r="M14" s="792"/>
      <c r="N14" s="792"/>
      <c r="O14" s="792"/>
      <c r="P14" s="792"/>
      <c r="Q14" s="792"/>
      <c r="R14" s="792"/>
      <c r="S14" s="792"/>
      <c r="T14" s="792"/>
      <c r="U14" s="792"/>
      <c r="V14" s="792"/>
      <c r="W14" s="792"/>
      <c r="X14" s="792"/>
      <c r="Y14" s="792"/>
      <c r="Z14" s="792"/>
      <c r="AA14" s="792"/>
      <c r="AB14" s="792"/>
      <c r="AC14" s="792"/>
      <c r="AD14" s="792"/>
      <c r="AE14" s="792"/>
      <c r="AF14" s="793"/>
      <c r="AG14" s="793"/>
      <c r="AH14" s="793"/>
      <c r="AI14" s="792"/>
      <c r="AJ14" s="792"/>
      <c r="AK14" s="792"/>
      <c r="AL14" s="792"/>
      <c r="AM14" s="792"/>
      <c r="AN14" s="793"/>
      <c r="AO14" s="793"/>
      <c r="AP14" s="793"/>
      <c r="AQ14" s="792"/>
      <c r="AR14" s="792"/>
      <c r="AS14" s="792"/>
      <c r="AT14" s="792"/>
      <c r="AU14" s="792"/>
      <c r="AV14" s="792"/>
    </row>
    <row r="15" spans="3:48" ht="23.1" customHeight="1" thickBot="1">
      <c r="C15" s="788"/>
      <c r="D15" s="789"/>
      <c r="E15" s="789"/>
      <c r="F15" s="789"/>
      <c r="G15" s="789"/>
      <c r="H15" s="789"/>
      <c r="I15" s="789"/>
      <c r="J15" s="790"/>
      <c r="K15" s="794" t="s">
        <v>951</v>
      </c>
      <c r="L15" s="795"/>
      <c r="M15" s="795"/>
      <c r="N15" s="795"/>
      <c r="O15" s="795"/>
      <c r="P15" s="795"/>
      <c r="Q15" s="795"/>
      <c r="R15" s="795"/>
      <c r="S15" s="795"/>
      <c r="T15" s="795"/>
      <c r="U15" s="795"/>
      <c r="V15" s="795"/>
      <c r="W15" s="795"/>
      <c r="X15" s="795"/>
      <c r="Y15" s="795"/>
      <c r="Z15" s="795"/>
      <c r="AA15" s="795"/>
      <c r="AB15" s="795"/>
      <c r="AC15" s="795"/>
      <c r="AD15" s="795"/>
      <c r="AE15" s="795"/>
      <c r="AF15" s="796"/>
      <c r="AG15" s="797"/>
      <c r="AH15" s="798"/>
      <c r="AI15" s="799" t="s">
        <v>952</v>
      </c>
      <c r="AJ15" s="800"/>
      <c r="AK15" s="800"/>
      <c r="AL15" s="800"/>
      <c r="AM15" s="801"/>
      <c r="AN15" s="796"/>
      <c r="AO15" s="797"/>
      <c r="AP15" s="798"/>
      <c r="AQ15" s="799" t="s">
        <v>953</v>
      </c>
      <c r="AR15" s="800"/>
      <c r="AS15" s="800"/>
      <c r="AT15" s="800"/>
      <c r="AU15" s="800"/>
      <c r="AV15" s="800"/>
    </row>
    <row r="16" spans="3:48" ht="23.1" customHeight="1">
      <c r="C16" s="813" t="s">
        <v>954</v>
      </c>
      <c r="D16" s="814"/>
      <c r="E16" s="814"/>
      <c r="F16" s="814"/>
      <c r="G16" s="814"/>
      <c r="H16" s="814"/>
      <c r="I16" s="814"/>
      <c r="J16" s="815"/>
      <c r="K16" s="816"/>
      <c r="L16" s="817"/>
      <c r="M16" s="817"/>
      <c r="N16" s="817"/>
      <c r="O16" s="817"/>
      <c r="P16" s="817"/>
      <c r="Q16" s="817"/>
      <c r="R16" s="817"/>
      <c r="S16" s="817"/>
      <c r="T16" s="817"/>
      <c r="U16" s="817"/>
      <c r="V16" s="817"/>
      <c r="W16" s="817"/>
      <c r="X16" s="817"/>
      <c r="Y16" s="817"/>
      <c r="Z16" s="817"/>
      <c r="AA16" s="817"/>
      <c r="AB16" s="817"/>
      <c r="AC16" s="817"/>
      <c r="AD16" s="817"/>
      <c r="AE16" s="818"/>
      <c r="AF16" s="819" t="s">
        <v>955</v>
      </c>
      <c r="AG16" s="819"/>
      <c r="AH16" s="819"/>
      <c r="AI16" s="820"/>
      <c r="AJ16" s="820"/>
      <c r="AK16" s="820"/>
      <c r="AL16" s="820"/>
      <c r="AM16" s="821"/>
      <c r="AN16" s="822"/>
      <c r="AO16" s="822"/>
      <c r="AP16" s="822"/>
      <c r="AQ16" s="821"/>
      <c r="AR16" s="821"/>
      <c r="AS16" s="821"/>
      <c r="AT16" s="821"/>
      <c r="AU16" s="821"/>
      <c r="AV16" s="823"/>
    </row>
    <row r="17" spans="3:48" ht="23.1" customHeight="1">
      <c r="C17" s="824" t="s">
        <v>956</v>
      </c>
      <c r="D17" s="824"/>
      <c r="E17" s="824"/>
      <c r="F17" s="824"/>
      <c r="G17" s="824"/>
      <c r="H17" s="824"/>
      <c r="I17" s="824"/>
      <c r="J17" s="824"/>
      <c r="K17" s="810"/>
      <c r="L17" s="811"/>
      <c r="M17" s="811"/>
      <c r="N17" s="811"/>
      <c r="O17" s="811"/>
      <c r="P17" s="811"/>
      <c r="Q17" s="811"/>
      <c r="R17" s="812" t="s">
        <v>957</v>
      </c>
      <c r="S17" s="812"/>
      <c r="T17" s="812"/>
      <c r="U17" s="811"/>
      <c r="V17" s="811"/>
      <c r="W17" s="811"/>
      <c r="X17" s="811"/>
      <c r="Y17" s="777" t="s">
        <v>958</v>
      </c>
      <c r="Z17" s="777"/>
      <c r="AA17" s="777"/>
      <c r="AB17" s="777" t="s">
        <v>959</v>
      </c>
      <c r="AC17" s="777"/>
      <c r="AD17" s="777"/>
      <c r="AE17" s="777"/>
      <c r="AF17" s="825"/>
      <c r="AG17" s="825"/>
      <c r="AH17" s="825"/>
      <c r="AI17" s="825"/>
      <c r="AJ17" s="825"/>
      <c r="AK17" s="825"/>
      <c r="AL17" s="825"/>
      <c r="AM17" s="812" t="s">
        <v>957</v>
      </c>
      <c r="AN17" s="812"/>
      <c r="AO17" s="812"/>
      <c r="AP17" s="811"/>
      <c r="AQ17" s="811"/>
      <c r="AR17" s="811"/>
      <c r="AS17" s="811"/>
      <c r="AT17" s="777" t="s">
        <v>958</v>
      </c>
      <c r="AU17" s="777"/>
      <c r="AV17" s="826"/>
    </row>
    <row r="18" spans="3:48" ht="23.1" customHeight="1">
      <c r="C18" s="824" t="s">
        <v>960</v>
      </c>
      <c r="D18" s="824"/>
      <c r="E18" s="824"/>
      <c r="F18" s="824"/>
      <c r="G18" s="824"/>
      <c r="H18" s="824"/>
      <c r="I18" s="824"/>
      <c r="J18" s="824"/>
      <c r="K18" s="810"/>
      <c r="L18" s="811"/>
      <c r="M18" s="811"/>
      <c r="N18" s="811"/>
      <c r="O18" s="811"/>
      <c r="P18" s="811"/>
      <c r="Q18" s="811"/>
      <c r="R18" s="812" t="s">
        <v>957</v>
      </c>
      <c r="S18" s="812"/>
      <c r="T18" s="812"/>
      <c r="U18" s="811"/>
      <c r="V18" s="811"/>
      <c r="W18" s="811"/>
      <c r="X18" s="811"/>
      <c r="Y18" s="777" t="s">
        <v>958</v>
      </c>
      <c r="Z18" s="777"/>
      <c r="AA18" s="777"/>
      <c r="AB18" s="777" t="s">
        <v>959</v>
      </c>
      <c r="AC18" s="777"/>
      <c r="AD18" s="777"/>
      <c r="AE18" s="777"/>
      <c r="AF18" s="811"/>
      <c r="AG18" s="811"/>
      <c r="AH18" s="811"/>
      <c r="AI18" s="811"/>
      <c r="AJ18" s="811"/>
      <c r="AK18" s="811"/>
      <c r="AL18" s="811"/>
      <c r="AM18" s="812" t="s">
        <v>957</v>
      </c>
      <c r="AN18" s="812"/>
      <c r="AO18" s="812"/>
      <c r="AP18" s="811"/>
      <c r="AQ18" s="811"/>
      <c r="AR18" s="811"/>
      <c r="AS18" s="811"/>
      <c r="AT18" s="777" t="s">
        <v>958</v>
      </c>
      <c r="AU18" s="777"/>
      <c r="AV18" s="826"/>
    </row>
    <row r="19" spans="3:48" ht="23.1" customHeight="1" thickBot="1">
      <c r="C19" s="236"/>
      <c r="D19" s="236"/>
      <c r="E19" s="236"/>
      <c r="F19" s="236"/>
      <c r="G19" s="236"/>
      <c r="H19" s="236"/>
      <c r="I19" s="236"/>
      <c r="J19" s="236"/>
      <c r="K19" s="237"/>
      <c r="L19" s="237"/>
      <c r="M19" s="237"/>
      <c r="N19" s="237"/>
      <c r="O19" s="237"/>
      <c r="P19" s="237"/>
      <c r="Q19" s="237"/>
      <c r="R19" s="239"/>
      <c r="S19" s="239"/>
      <c r="T19" s="239"/>
      <c r="U19" s="237"/>
      <c r="V19" s="237"/>
      <c r="W19" s="237"/>
      <c r="X19" s="237"/>
      <c r="Y19" s="237"/>
      <c r="Z19" s="237"/>
      <c r="AA19" s="237"/>
      <c r="AB19" s="237"/>
      <c r="AC19" s="237"/>
      <c r="AD19" s="237"/>
      <c r="AE19" s="237"/>
      <c r="AF19" s="237"/>
      <c r="AG19" s="237"/>
      <c r="AH19" s="237"/>
      <c r="AI19" s="237"/>
      <c r="AJ19" s="237"/>
      <c r="AK19" s="237"/>
      <c r="AL19" s="237"/>
      <c r="AM19" s="239"/>
      <c r="AN19" s="239"/>
      <c r="AO19" s="239"/>
      <c r="AP19" s="237"/>
      <c r="AQ19" s="237"/>
      <c r="AR19" s="237"/>
      <c r="AS19" s="237"/>
      <c r="AT19" s="237"/>
      <c r="AU19" s="237"/>
      <c r="AV19" s="237"/>
    </row>
    <row r="20" spans="3:48" ht="23.1" customHeight="1" thickBot="1">
      <c r="C20" s="827" t="s">
        <v>942</v>
      </c>
      <c r="D20" s="828"/>
      <c r="E20" s="828"/>
      <c r="F20" s="828"/>
      <c r="G20" s="828"/>
      <c r="H20" s="828"/>
      <c r="I20" s="828"/>
      <c r="J20" s="828"/>
      <c r="K20" s="779"/>
      <c r="L20" s="780"/>
      <c r="M20" s="832" t="s">
        <v>943</v>
      </c>
      <c r="N20" s="832"/>
      <c r="O20" s="832"/>
      <c r="P20" s="833" t="s">
        <v>944</v>
      </c>
      <c r="Q20" s="833"/>
      <c r="R20" s="779"/>
      <c r="S20" s="780"/>
      <c r="T20" s="829" t="s">
        <v>945</v>
      </c>
      <c r="U20" s="830"/>
      <c r="V20" s="830"/>
      <c r="W20" s="830"/>
      <c r="X20" s="830"/>
      <c r="Y20" s="831"/>
      <c r="Z20" s="779"/>
      <c r="AA20" s="780"/>
      <c r="AB20" s="834" t="s">
        <v>946</v>
      </c>
      <c r="AC20" s="834"/>
      <c r="AD20" s="834"/>
      <c r="AE20" s="834"/>
      <c r="AF20" s="834"/>
      <c r="AG20" s="834"/>
      <c r="AH20" s="834"/>
      <c r="AI20" s="779"/>
      <c r="AJ20" s="780"/>
      <c r="AK20" s="834" t="s">
        <v>947</v>
      </c>
      <c r="AL20" s="834"/>
      <c r="AM20" s="834"/>
      <c r="AN20" s="834"/>
      <c r="AO20" s="834"/>
      <c r="AP20" s="834"/>
      <c r="AQ20" s="834"/>
      <c r="AR20" s="834"/>
      <c r="AS20" s="834"/>
      <c r="AT20" s="834"/>
      <c r="AU20" s="834"/>
      <c r="AV20" s="248"/>
    </row>
    <row r="21" spans="3:48" ht="23.1" customHeight="1" thickBot="1">
      <c r="C21" s="772"/>
      <c r="D21" s="773"/>
      <c r="E21" s="773"/>
      <c r="F21" s="773"/>
      <c r="G21" s="773"/>
      <c r="H21" s="773"/>
      <c r="I21" s="773"/>
      <c r="J21" s="773"/>
      <c r="K21" s="775"/>
      <c r="L21" s="776"/>
      <c r="M21" s="802" t="s">
        <v>948</v>
      </c>
      <c r="N21" s="802"/>
      <c r="O21" s="802"/>
      <c r="P21" s="803"/>
      <c r="Q21" s="804"/>
      <c r="R21" s="804"/>
      <c r="S21" s="804"/>
      <c r="T21" s="804"/>
      <c r="U21" s="804"/>
      <c r="V21" s="804"/>
      <c r="W21" s="804"/>
      <c r="X21" s="804"/>
      <c r="Y21" s="805"/>
      <c r="Z21" s="775"/>
      <c r="AA21" s="776"/>
      <c r="AB21" s="806" t="s">
        <v>949</v>
      </c>
      <c r="AC21" s="807"/>
      <c r="AD21" s="807"/>
      <c r="AE21" s="807"/>
      <c r="AF21" s="807"/>
      <c r="AG21" s="807"/>
      <c r="AH21" s="808"/>
      <c r="AI21" s="804"/>
      <c r="AJ21" s="804"/>
      <c r="AK21" s="804"/>
      <c r="AL21" s="804"/>
      <c r="AM21" s="804"/>
      <c r="AN21" s="804"/>
      <c r="AO21" s="804"/>
      <c r="AP21" s="804"/>
      <c r="AQ21" s="804"/>
      <c r="AR21" s="804"/>
      <c r="AS21" s="804"/>
      <c r="AT21" s="804"/>
      <c r="AU21" s="804"/>
      <c r="AV21" s="809"/>
    </row>
    <row r="22" spans="3:48" ht="23.1" customHeight="1" thickBot="1">
      <c r="C22" s="785" t="s">
        <v>950</v>
      </c>
      <c r="D22" s="786"/>
      <c r="E22" s="786"/>
      <c r="F22" s="786"/>
      <c r="G22" s="786"/>
      <c r="H22" s="786"/>
      <c r="I22" s="786"/>
      <c r="J22" s="787"/>
      <c r="K22" s="791"/>
      <c r="L22" s="791"/>
      <c r="M22" s="792"/>
      <c r="N22" s="792"/>
      <c r="O22" s="792"/>
      <c r="P22" s="792"/>
      <c r="Q22" s="792"/>
      <c r="R22" s="792"/>
      <c r="S22" s="792"/>
      <c r="T22" s="792"/>
      <c r="U22" s="792"/>
      <c r="V22" s="792"/>
      <c r="W22" s="792"/>
      <c r="X22" s="792"/>
      <c r="Y22" s="792"/>
      <c r="Z22" s="792"/>
      <c r="AA22" s="792"/>
      <c r="AB22" s="792"/>
      <c r="AC22" s="792"/>
      <c r="AD22" s="792"/>
      <c r="AE22" s="792"/>
      <c r="AF22" s="793"/>
      <c r="AG22" s="793"/>
      <c r="AH22" s="793"/>
      <c r="AI22" s="792"/>
      <c r="AJ22" s="792"/>
      <c r="AK22" s="792"/>
      <c r="AL22" s="792"/>
      <c r="AM22" s="792"/>
      <c r="AN22" s="793"/>
      <c r="AO22" s="793"/>
      <c r="AP22" s="793"/>
      <c r="AQ22" s="792"/>
      <c r="AR22" s="792"/>
      <c r="AS22" s="792"/>
      <c r="AT22" s="792"/>
      <c r="AU22" s="792"/>
      <c r="AV22" s="792"/>
    </row>
    <row r="23" spans="3:48" ht="23.1" customHeight="1" thickBot="1">
      <c r="C23" s="788"/>
      <c r="D23" s="789"/>
      <c r="E23" s="789"/>
      <c r="F23" s="789"/>
      <c r="G23" s="789"/>
      <c r="H23" s="789"/>
      <c r="I23" s="789"/>
      <c r="J23" s="790"/>
      <c r="K23" s="794" t="s">
        <v>951</v>
      </c>
      <c r="L23" s="795"/>
      <c r="M23" s="795"/>
      <c r="N23" s="795"/>
      <c r="O23" s="795"/>
      <c r="P23" s="795"/>
      <c r="Q23" s="795"/>
      <c r="R23" s="795"/>
      <c r="S23" s="795"/>
      <c r="T23" s="795"/>
      <c r="U23" s="795"/>
      <c r="V23" s="795"/>
      <c r="W23" s="795"/>
      <c r="X23" s="795"/>
      <c r="Y23" s="795"/>
      <c r="Z23" s="795"/>
      <c r="AA23" s="795"/>
      <c r="AB23" s="795"/>
      <c r="AC23" s="795"/>
      <c r="AD23" s="795"/>
      <c r="AE23" s="795"/>
      <c r="AF23" s="796"/>
      <c r="AG23" s="797"/>
      <c r="AH23" s="798"/>
      <c r="AI23" s="799" t="s">
        <v>952</v>
      </c>
      <c r="AJ23" s="800"/>
      <c r="AK23" s="800"/>
      <c r="AL23" s="800"/>
      <c r="AM23" s="801"/>
      <c r="AN23" s="796"/>
      <c r="AO23" s="797"/>
      <c r="AP23" s="798"/>
      <c r="AQ23" s="799" t="s">
        <v>953</v>
      </c>
      <c r="AR23" s="800"/>
      <c r="AS23" s="800"/>
      <c r="AT23" s="800"/>
      <c r="AU23" s="800"/>
      <c r="AV23" s="800"/>
    </row>
    <row r="24" spans="3:48" ht="23.1" customHeight="1">
      <c r="C24" s="813" t="s">
        <v>961</v>
      </c>
      <c r="D24" s="814"/>
      <c r="E24" s="814"/>
      <c r="F24" s="814"/>
      <c r="G24" s="814"/>
      <c r="H24" s="814"/>
      <c r="I24" s="814"/>
      <c r="J24" s="815"/>
      <c r="K24" s="816"/>
      <c r="L24" s="817"/>
      <c r="M24" s="817"/>
      <c r="N24" s="817"/>
      <c r="O24" s="817"/>
      <c r="P24" s="817"/>
      <c r="Q24" s="817"/>
      <c r="R24" s="817"/>
      <c r="S24" s="817"/>
      <c r="T24" s="817"/>
      <c r="U24" s="817"/>
      <c r="V24" s="817"/>
      <c r="W24" s="817"/>
      <c r="X24" s="817"/>
      <c r="Y24" s="817"/>
      <c r="Z24" s="817"/>
      <c r="AA24" s="817"/>
      <c r="AB24" s="817"/>
      <c r="AC24" s="817"/>
      <c r="AD24" s="817"/>
      <c r="AE24" s="818"/>
      <c r="AF24" s="819" t="s">
        <v>962</v>
      </c>
      <c r="AG24" s="819"/>
      <c r="AH24" s="819"/>
      <c r="AI24" s="820"/>
      <c r="AJ24" s="820"/>
      <c r="AK24" s="820"/>
      <c r="AL24" s="820"/>
      <c r="AM24" s="821"/>
      <c r="AN24" s="822"/>
      <c r="AO24" s="822"/>
      <c r="AP24" s="822"/>
      <c r="AQ24" s="821"/>
      <c r="AR24" s="821"/>
      <c r="AS24" s="821"/>
      <c r="AT24" s="821"/>
      <c r="AU24" s="821"/>
      <c r="AV24" s="823"/>
    </row>
    <row r="25" spans="3:48" ht="23.1" customHeight="1">
      <c r="C25" s="824" t="s">
        <v>956</v>
      </c>
      <c r="D25" s="824"/>
      <c r="E25" s="824"/>
      <c r="F25" s="824"/>
      <c r="G25" s="824"/>
      <c r="H25" s="824"/>
      <c r="I25" s="824"/>
      <c r="J25" s="824"/>
      <c r="K25" s="810"/>
      <c r="L25" s="811"/>
      <c r="M25" s="811"/>
      <c r="N25" s="811"/>
      <c r="O25" s="811"/>
      <c r="P25" s="811"/>
      <c r="Q25" s="811"/>
      <c r="R25" s="812" t="s">
        <v>957</v>
      </c>
      <c r="S25" s="812"/>
      <c r="T25" s="812"/>
      <c r="U25" s="811"/>
      <c r="V25" s="811"/>
      <c r="W25" s="811"/>
      <c r="X25" s="811"/>
      <c r="Y25" s="777" t="s">
        <v>958</v>
      </c>
      <c r="Z25" s="777"/>
      <c r="AA25" s="777"/>
      <c r="AB25" s="777" t="s">
        <v>959</v>
      </c>
      <c r="AC25" s="777"/>
      <c r="AD25" s="777"/>
      <c r="AE25" s="777"/>
      <c r="AF25" s="825"/>
      <c r="AG25" s="825"/>
      <c r="AH25" s="825"/>
      <c r="AI25" s="825"/>
      <c r="AJ25" s="825"/>
      <c r="AK25" s="825"/>
      <c r="AL25" s="825"/>
      <c r="AM25" s="812" t="s">
        <v>957</v>
      </c>
      <c r="AN25" s="812"/>
      <c r="AO25" s="812"/>
      <c r="AP25" s="811"/>
      <c r="AQ25" s="811"/>
      <c r="AR25" s="811"/>
      <c r="AS25" s="811"/>
      <c r="AT25" s="777" t="s">
        <v>958</v>
      </c>
      <c r="AU25" s="777"/>
      <c r="AV25" s="826"/>
    </row>
    <row r="26" spans="3:48" ht="23.1" customHeight="1">
      <c r="C26" s="824" t="s">
        <v>960</v>
      </c>
      <c r="D26" s="824"/>
      <c r="E26" s="824"/>
      <c r="F26" s="824"/>
      <c r="G26" s="824"/>
      <c r="H26" s="824"/>
      <c r="I26" s="824"/>
      <c r="J26" s="824"/>
      <c r="K26" s="810"/>
      <c r="L26" s="811"/>
      <c r="M26" s="811"/>
      <c r="N26" s="811"/>
      <c r="O26" s="811"/>
      <c r="P26" s="811"/>
      <c r="Q26" s="811"/>
      <c r="R26" s="812" t="s">
        <v>957</v>
      </c>
      <c r="S26" s="812"/>
      <c r="T26" s="812"/>
      <c r="U26" s="835"/>
      <c r="V26" s="835"/>
      <c r="W26" s="835"/>
      <c r="X26" s="835"/>
      <c r="Y26" s="777" t="s">
        <v>958</v>
      </c>
      <c r="Z26" s="777"/>
      <c r="AA26" s="777"/>
      <c r="AB26" s="777" t="s">
        <v>959</v>
      </c>
      <c r="AC26" s="777"/>
      <c r="AD26" s="777"/>
      <c r="AE26" s="777"/>
      <c r="AF26" s="835"/>
      <c r="AG26" s="835"/>
      <c r="AH26" s="835"/>
      <c r="AI26" s="835"/>
      <c r="AJ26" s="835"/>
      <c r="AK26" s="835"/>
      <c r="AL26" s="835"/>
      <c r="AM26" s="812" t="s">
        <v>957</v>
      </c>
      <c r="AN26" s="812"/>
      <c r="AO26" s="812"/>
      <c r="AP26" s="835"/>
      <c r="AQ26" s="835"/>
      <c r="AR26" s="835"/>
      <c r="AS26" s="835"/>
      <c r="AT26" s="777" t="s">
        <v>958</v>
      </c>
      <c r="AU26" s="777"/>
      <c r="AV26" s="826"/>
    </row>
  </sheetData>
  <sheetProtection algorithmName="SHA-512" hashValue="whxqmtBoWW6VvwKge+UKLkz0awNk+WUkfkXjJMQlaX4NDOnUAEtxOOIXPN8T4otIerNqzh8x/G3zUTsuIteWdg==" saltValue="MynMv3aeumoy2KI3xC5XrQ==" spinCount="100000" sheet="1" formatCells="0" formatColumns="0" formatRows="0" selectLockedCells="1"/>
  <mergeCells count="143">
    <mergeCell ref="AF26:AL26"/>
    <mergeCell ref="AM26:AO26"/>
    <mergeCell ref="AP26:AS26"/>
    <mergeCell ref="AT26:AV26"/>
    <mergeCell ref="C26:J26"/>
    <mergeCell ref="K26:Q26"/>
    <mergeCell ref="R26:T26"/>
    <mergeCell ref="U26:X26"/>
    <mergeCell ref="Y26:AA26"/>
    <mergeCell ref="AB26:AE26"/>
    <mergeCell ref="C24:J24"/>
    <mergeCell ref="K24:AE24"/>
    <mergeCell ref="AF24:AL24"/>
    <mergeCell ref="AM24:AV24"/>
    <mergeCell ref="C25:J25"/>
    <mergeCell ref="K25:Q25"/>
    <mergeCell ref="R25:T25"/>
    <mergeCell ref="U25:X25"/>
    <mergeCell ref="Y25:AA25"/>
    <mergeCell ref="AB25:AE25"/>
    <mergeCell ref="AF25:AL25"/>
    <mergeCell ref="AM25:AO25"/>
    <mergeCell ref="AP25:AS25"/>
    <mergeCell ref="AT25:AV25"/>
    <mergeCell ref="AT18:AV18"/>
    <mergeCell ref="C20:J21"/>
    <mergeCell ref="K20:L20"/>
    <mergeCell ref="M20:O20"/>
    <mergeCell ref="P20:Q20"/>
    <mergeCell ref="R20:S20"/>
    <mergeCell ref="T20:Y20"/>
    <mergeCell ref="C22:J23"/>
    <mergeCell ref="K22:AV22"/>
    <mergeCell ref="K23:AE23"/>
    <mergeCell ref="AF23:AH23"/>
    <mergeCell ref="AI23:AM23"/>
    <mergeCell ref="AN23:AP23"/>
    <mergeCell ref="AQ23:AV23"/>
    <mergeCell ref="Z20:AA20"/>
    <mergeCell ref="AB20:AH20"/>
    <mergeCell ref="AI20:AJ20"/>
    <mergeCell ref="AK20:AU20"/>
    <mergeCell ref="K21:L21"/>
    <mergeCell ref="M21:O21"/>
    <mergeCell ref="P21:Y21"/>
    <mergeCell ref="Z21:AA21"/>
    <mergeCell ref="AB21:AH21"/>
    <mergeCell ref="AI21:AV21"/>
    <mergeCell ref="C18:J18"/>
    <mergeCell ref="K18:Q18"/>
    <mergeCell ref="R18:T18"/>
    <mergeCell ref="U18:X18"/>
    <mergeCell ref="Y18:AA18"/>
    <mergeCell ref="AB18:AE18"/>
    <mergeCell ref="AF18:AL18"/>
    <mergeCell ref="AM18:AO18"/>
    <mergeCell ref="AP18:AS18"/>
    <mergeCell ref="C16:J16"/>
    <mergeCell ref="K16:AE16"/>
    <mergeCell ref="AF16:AL16"/>
    <mergeCell ref="AM16:AV16"/>
    <mergeCell ref="C17:J17"/>
    <mergeCell ref="K17:Q17"/>
    <mergeCell ref="R17:T17"/>
    <mergeCell ref="U17:X17"/>
    <mergeCell ref="Y17:AA17"/>
    <mergeCell ref="AB17:AE17"/>
    <mergeCell ref="AF17:AL17"/>
    <mergeCell ref="AM17:AO17"/>
    <mergeCell ref="AP17:AS17"/>
    <mergeCell ref="AT17:AV17"/>
    <mergeCell ref="C12:J13"/>
    <mergeCell ref="K12:L12"/>
    <mergeCell ref="M12:O12"/>
    <mergeCell ref="P12:Q12"/>
    <mergeCell ref="R12:S12"/>
    <mergeCell ref="AI13:AV13"/>
    <mergeCell ref="C14:J15"/>
    <mergeCell ref="K14:AV14"/>
    <mergeCell ref="K15:AE15"/>
    <mergeCell ref="AF15:AH15"/>
    <mergeCell ref="AI15:AM15"/>
    <mergeCell ref="AN15:AP15"/>
    <mergeCell ref="AQ15:AV15"/>
    <mergeCell ref="T12:Y12"/>
    <mergeCell ref="Z12:AA12"/>
    <mergeCell ref="AB12:AH12"/>
    <mergeCell ref="AI12:AJ12"/>
    <mergeCell ref="AK12:AU12"/>
    <mergeCell ref="K13:L13"/>
    <mergeCell ref="M13:O13"/>
    <mergeCell ref="P13:Y13"/>
    <mergeCell ref="Z13:AA13"/>
    <mergeCell ref="AB13:AH13"/>
    <mergeCell ref="K10:Q10"/>
    <mergeCell ref="R10:T10"/>
    <mergeCell ref="U10:X10"/>
    <mergeCell ref="Y10:AA10"/>
    <mergeCell ref="AB10:AE10"/>
    <mergeCell ref="AF10:AL10"/>
    <mergeCell ref="AM10:AO10"/>
    <mergeCell ref="AP10:AS10"/>
    <mergeCell ref="C8:J8"/>
    <mergeCell ref="K8:AE8"/>
    <mergeCell ref="AF8:AL8"/>
    <mergeCell ref="AM8:AV8"/>
    <mergeCell ref="C9:J9"/>
    <mergeCell ref="K9:Q9"/>
    <mergeCell ref="R9:T9"/>
    <mergeCell ref="U9:X9"/>
    <mergeCell ref="Y9:AA9"/>
    <mergeCell ref="AB9:AE9"/>
    <mergeCell ref="AF9:AL9"/>
    <mergeCell ref="AM9:AO9"/>
    <mergeCell ref="AP9:AS9"/>
    <mergeCell ref="AT9:AV9"/>
    <mergeCell ref="AT10:AV10"/>
    <mergeCell ref="C10:J10"/>
    <mergeCell ref="C6:J7"/>
    <mergeCell ref="K6:AV6"/>
    <mergeCell ref="K7:AE7"/>
    <mergeCell ref="AF7:AH7"/>
    <mergeCell ref="AI7:AM7"/>
    <mergeCell ref="AN7:AP7"/>
    <mergeCell ref="AQ7:AV7"/>
    <mergeCell ref="AK4:AU4"/>
    <mergeCell ref="K5:L5"/>
    <mergeCell ref="M5:O5"/>
    <mergeCell ref="P5:Y5"/>
    <mergeCell ref="Z5:AA5"/>
    <mergeCell ref="AB5:AH5"/>
    <mergeCell ref="AI5:AV5"/>
    <mergeCell ref="C2:V2"/>
    <mergeCell ref="C3:AV3"/>
    <mergeCell ref="C4:J5"/>
    <mergeCell ref="K4:L4"/>
    <mergeCell ref="M4:O4"/>
    <mergeCell ref="P4:Q4"/>
    <mergeCell ref="R4:S4"/>
    <mergeCell ref="T4:Y4"/>
    <mergeCell ref="Z4:AA4"/>
    <mergeCell ref="AB4:AH4"/>
    <mergeCell ref="AI4:AJ4"/>
  </mergeCells>
  <phoneticPr fontId="26"/>
  <dataValidations count="1">
    <dataValidation type="list" allowBlank="1" showInputMessage="1" showErrorMessage="1" sqref="R4:S4 AI4:AJ4 K4:L5 Z4:AA5 AF7:AH7 AN7:AP7 K12:L13 R12:S12 Z12:AA13 AI12:AJ12 AF15:AH15 AN15:AP15 AI20:AJ20 Z20:AA21 AN23:AP23 R20:S20 AF23:AH23 K20:L21" xr:uid="{9A866841-3DF8-4062-AF72-F918DD145AAF}">
      <formula1>"○"</formula1>
    </dataValidation>
  </dataValidations>
  <pageMargins left="0.70866141732283472" right="0.70866141732283472" top="0.74803149606299213" bottom="0.74803149606299213" header="0.31496062992125984" footer="0.31496062992125984"/>
  <pageSetup paperSize="9" orientation="portrait" r:id="rId1"/>
  <headerFooter>
    <oddHeader>&amp;R&amp;10&amp;F</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61087-FB0A-4C72-A751-DA145D47B9B6}">
  <dimension ref="A1:M39"/>
  <sheetViews>
    <sheetView showGridLines="0" view="pageBreakPreview" zoomScale="90" zoomScaleNormal="85" zoomScaleSheetLayoutView="90" zoomScalePageLayoutView="85" workbookViewId="0">
      <selection activeCell="F9" sqref="F9:G9"/>
    </sheetView>
  </sheetViews>
  <sheetFormatPr defaultColWidth="9" defaultRowHeight="28.5" customHeight="1"/>
  <cols>
    <col min="1" max="1" width="2.5" style="4" customWidth="1"/>
    <col min="2" max="2" width="6.5" style="5" customWidth="1"/>
    <col min="3" max="3" width="8.875" style="5" customWidth="1"/>
    <col min="4" max="11" width="15.875" style="5" customWidth="1"/>
    <col min="12" max="12" width="4.125" style="5" hidden="1" customWidth="1"/>
    <col min="13" max="13" width="9" style="95" customWidth="1"/>
    <col min="14" max="14" width="9" style="5" customWidth="1"/>
    <col min="15" max="15" width="18.875" style="5" customWidth="1"/>
    <col min="16" max="16" width="63.25" style="5" customWidth="1"/>
    <col min="17" max="16384" width="9" style="5"/>
  </cols>
  <sheetData>
    <row r="1" spans="1:12" ht="28.5" customHeight="1">
      <c r="K1" s="275" t="s">
        <v>1028</v>
      </c>
    </row>
    <row r="2" spans="1:12" ht="35.1" customHeight="1">
      <c r="A2" s="2"/>
      <c r="B2" s="19" t="s">
        <v>1029</v>
      </c>
      <c r="C2" s="2"/>
      <c r="D2" s="2"/>
      <c r="E2" s="2"/>
      <c r="F2" s="2"/>
      <c r="G2" s="2"/>
      <c r="H2" s="2"/>
      <c r="I2" s="3"/>
      <c r="J2" s="3"/>
      <c r="K2" s="271"/>
      <c r="L2" s="4"/>
    </row>
    <row r="3" spans="1:12" ht="35.1" customHeight="1">
      <c r="A3" s="2"/>
      <c r="B3" s="272"/>
      <c r="C3" s="2"/>
      <c r="D3" s="2"/>
      <c r="E3" s="2"/>
      <c r="F3" s="2"/>
      <c r="G3" s="2"/>
      <c r="H3" s="2"/>
      <c r="I3" s="3"/>
      <c r="J3" s="3"/>
      <c r="K3" s="271"/>
      <c r="L3" s="4"/>
    </row>
    <row r="4" spans="1:12" ht="35.1" customHeight="1">
      <c r="A4" s="2"/>
      <c r="C4" s="2"/>
      <c r="D4" s="2"/>
      <c r="E4" s="2"/>
      <c r="F4" s="2"/>
      <c r="G4" s="2"/>
      <c r="H4" s="273" t="s">
        <v>1024</v>
      </c>
      <c r="I4" s="836" t="str">
        <f>IF('要望書（令和６年度）'!F9&lt;&gt;"",'要望書（令和６年度）'!F9,"")</f>
        <v/>
      </c>
      <c r="J4" s="837"/>
      <c r="K4" s="838"/>
      <c r="L4" s="4"/>
    </row>
    <row r="5" spans="1:12" ht="18" customHeight="1">
      <c r="A5" s="2"/>
      <c r="B5" s="8"/>
      <c r="C5" s="8"/>
      <c r="D5" s="9"/>
      <c r="E5" s="9"/>
      <c r="F5" s="10"/>
      <c r="G5" s="10"/>
      <c r="H5" s="10"/>
      <c r="I5" s="10"/>
      <c r="J5" s="10"/>
      <c r="K5" s="10"/>
      <c r="L5" s="11"/>
    </row>
    <row r="6" spans="1:12" ht="72" customHeight="1">
      <c r="A6" s="2"/>
      <c r="B6" s="496" t="s">
        <v>1072</v>
      </c>
      <c r="C6" s="497"/>
      <c r="D6" s="497"/>
      <c r="E6" s="497"/>
      <c r="F6" s="497"/>
      <c r="G6" s="498"/>
      <c r="H6" s="294" t="s">
        <v>1013</v>
      </c>
      <c r="I6" s="839">
        <f>'要望書（令和６年度）'!I62:J62</f>
        <v>0</v>
      </c>
      <c r="J6" s="839"/>
      <c r="K6" s="269" t="s">
        <v>37</v>
      </c>
      <c r="L6" s="20"/>
    </row>
    <row r="7" spans="1:12" ht="39.75" customHeight="1">
      <c r="A7" s="2"/>
      <c r="B7" s="613" t="s">
        <v>7</v>
      </c>
      <c r="C7" s="613"/>
      <c r="D7" s="613"/>
      <c r="E7" s="613"/>
      <c r="F7" s="675" t="s">
        <v>20</v>
      </c>
      <c r="G7" s="676"/>
      <c r="H7" s="258" t="s">
        <v>939</v>
      </c>
      <c r="I7" s="270" t="s">
        <v>930</v>
      </c>
      <c r="J7" s="840" t="s">
        <v>941</v>
      </c>
      <c r="K7" s="841"/>
      <c r="L7" s="21"/>
    </row>
    <row r="8" spans="1:12" ht="39.6" customHeight="1">
      <c r="A8" s="2"/>
      <c r="B8" s="448"/>
      <c r="C8" s="448"/>
      <c r="D8" s="448"/>
      <c r="E8" s="448"/>
      <c r="F8" s="449"/>
      <c r="G8" s="450"/>
      <c r="H8" s="268"/>
      <c r="I8" s="268"/>
      <c r="J8" s="451"/>
      <c r="K8" s="452"/>
      <c r="L8" s="22"/>
    </row>
    <row r="9" spans="1:12" ht="39.6" customHeight="1">
      <c r="A9" s="2"/>
      <c r="B9" s="448"/>
      <c r="C9" s="448"/>
      <c r="D9" s="448"/>
      <c r="E9" s="448"/>
      <c r="F9" s="449"/>
      <c r="G9" s="450"/>
      <c r="H9" s="268"/>
      <c r="I9" s="268"/>
      <c r="J9" s="451"/>
      <c r="K9" s="452"/>
      <c r="L9" s="22"/>
    </row>
    <row r="10" spans="1:12" ht="39.6" customHeight="1">
      <c r="A10" s="2"/>
      <c r="B10" s="448"/>
      <c r="C10" s="448"/>
      <c r="D10" s="448"/>
      <c r="E10" s="448"/>
      <c r="F10" s="449"/>
      <c r="G10" s="450"/>
      <c r="H10" s="268"/>
      <c r="I10" s="268"/>
      <c r="J10" s="451"/>
      <c r="K10" s="452"/>
      <c r="L10" s="22"/>
    </row>
    <row r="11" spans="1:12" ht="39.6" customHeight="1">
      <c r="A11" s="2"/>
      <c r="B11" s="448"/>
      <c r="C11" s="448"/>
      <c r="D11" s="448"/>
      <c r="E11" s="448"/>
      <c r="F11" s="449"/>
      <c r="G11" s="450"/>
      <c r="H11" s="268"/>
      <c r="I11" s="268"/>
      <c r="J11" s="451"/>
      <c r="K11" s="452"/>
      <c r="L11" s="22"/>
    </row>
    <row r="12" spans="1:12" ht="39.6" customHeight="1">
      <c r="A12" s="2"/>
      <c r="B12" s="448"/>
      <c r="C12" s="448"/>
      <c r="D12" s="448"/>
      <c r="E12" s="448"/>
      <c r="F12" s="449"/>
      <c r="G12" s="450"/>
      <c r="H12" s="268"/>
      <c r="I12" s="268"/>
      <c r="J12" s="451"/>
      <c r="K12" s="452"/>
      <c r="L12" s="22"/>
    </row>
    <row r="13" spans="1:12" ht="39.6" customHeight="1">
      <c r="A13" s="2"/>
      <c r="B13" s="448"/>
      <c r="C13" s="448"/>
      <c r="D13" s="448"/>
      <c r="E13" s="448"/>
      <c r="F13" s="449"/>
      <c r="G13" s="450"/>
      <c r="H13" s="268"/>
      <c r="I13" s="268"/>
      <c r="J13" s="451"/>
      <c r="K13" s="452"/>
      <c r="L13" s="22"/>
    </row>
    <row r="14" spans="1:12" ht="39.6" customHeight="1">
      <c r="A14" s="2"/>
      <c r="B14" s="448"/>
      <c r="C14" s="448"/>
      <c r="D14" s="448"/>
      <c r="E14" s="448"/>
      <c r="F14" s="449"/>
      <c r="G14" s="450"/>
      <c r="H14" s="268"/>
      <c r="I14" s="268"/>
      <c r="J14" s="451"/>
      <c r="K14" s="452"/>
      <c r="L14" s="22"/>
    </row>
    <row r="15" spans="1:12" ht="39.6" customHeight="1">
      <c r="A15" s="2"/>
      <c r="B15" s="448"/>
      <c r="C15" s="448"/>
      <c r="D15" s="448"/>
      <c r="E15" s="448"/>
      <c r="F15" s="449"/>
      <c r="G15" s="450"/>
      <c r="H15" s="268"/>
      <c r="I15" s="268"/>
      <c r="J15" s="451"/>
      <c r="K15" s="452"/>
      <c r="L15" s="22"/>
    </row>
    <row r="16" spans="1:12" ht="39.6" customHeight="1">
      <c r="A16" s="2"/>
      <c r="B16" s="448"/>
      <c r="C16" s="448"/>
      <c r="D16" s="448"/>
      <c r="E16" s="448"/>
      <c r="F16" s="449"/>
      <c r="G16" s="450"/>
      <c r="H16" s="268"/>
      <c r="I16" s="268"/>
      <c r="J16" s="451"/>
      <c r="K16" s="452"/>
      <c r="L16" s="22"/>
    </row>
    <row r="17" spans="1:12" ht="39.6" customHeight="1">
      <c r="A17" s="2"/>
      <c r="B17" s="448"/>
      <c r="C17" s="448"/>
      <c r="D17" s="448"/>
      <c r="E17" s="448"/>
      <c r="F17" s="449"/>
      <c r="G17" s="450"/>
      <c r="H17" s="268"/>
      <c r="I17" s="268"/>
      <c r="J17" s="451"/>
      <c r="K17" s="452"/>
      <c r="L17" s="22"/>
    </row>
    <row r="18" spans="1:12" ht="39.6" customHeight="1">
      <c r="A18" s="2"/>
      <c r="B18" s="443"/>
      <c r="C18" s="443"/>
      <c r="D18" s="443"/>
      <c r="E18" s="443"/>
      <c r="F18" s="444"/>
      <c r="G18" s="445"/>
      <c r="H18" s="268"/>
      <c r="I18" s="268"/>
      <c r="J18" s="446"/>
      <c r="K18" s="447"/>
      <c r="L18" s="22"/>
    </row>
    <row r="19" spans="1:12" ht="39.6" customHeight="1">
      <c r="A19" s="2"/>
      <c r="B19" s="716"/>
      <c r="C19" s="716"/>
      <c r="D19" s="716"/>
      <c r="E19" s="716"/>
      <c r="F19" s="716"/>
      <c r="G19" s="716"/>
      <c r="H19" s="268"/>
      <c r="I19" s="268"/>
      <c r="J19" s="309"/>
      <c r="K19" s="309"/>
      <c r="L19" s="22"/>
    </row>
    <row r="20" spans="1:12" ht="39.6" customHeight="1">
      <c r="A20" s="2"/>
      <c r="B20" s="448"/>
      <c r="C20" s="448"/>
      <c r="D20" s="448"/>
      <c r="E20" s="448"/>
      <c r="F20" s="717"/>
      <c r="G20" s="718"/>
      <c r="H20" s="268"/>
      <c r="I20" s="268"/>
      <c r="J20" s="710"/>
      <c r="K20" s="419"/>
      <c r="L20" s="22"/>
    </row>
    <row r="21" spans="1:12" ht="39" customHeight="1">
      <c r="A21" s="2"/>
      <c r="B21" s="448"/>
      <c r="C21" s="448"/>
      <c r="D21" s="448"/>
      <c r="E21" s="448"/>
      <c r="F21" s="449"/>
      <c r="G21" s="450"/>
      <c r="H21" s="268"/>
      <c r="I21" s="268"/>
      <c r="J21" s="451"/>
      <c r="K21" s="452"/>
      <c r="L21" s="22"/>
    </row>
    <row r="22" spans="1:12" ht="39" customHeight="1">
      <c r="A22" s="2"/>
      <c r="B22" s="448"/>
      <c r="C22" s="448"/>
      <c r="D22" s="448"/>
      <c r="E22" s="448"/>
      <c r="F22" s="449"/>
      <c r="G22" s="450"/>
      <c r="H22" s="268"/>
      <c r="I22" s="268"/>
      <c r="J22" s="451"/>
      <c r="K22" s="452"/>
      <c r="L22" s="22"/>
    </row>
    <row r="23" spans="1:12" ht="39" customHeight="1">
      <c r="A23" s="2"/>
      <c r="B23" s="448"/>
      <c r="C23" s="448"/>
      <c r="D23" s="448"/>
      <c r="E23" s="448"/>
      <c r="F23" s="449"/>
      <c r="G23" s="450"/>
      <c r="H23" s="268"/>
      <c r="I23" s="268"/>
      <c r="J23" s="451"/>
      <c r="K23" s="452"/>
      <c r="L23" s="22"/>
    </row>
    <row r="24" spans="1:12" ht="39" customHeight="1">
      <c r="A24" s="2"/>
      <c r="B24" s="448"/>
      <c r="C24" s="448"/>
      <c r="D24" s="448"/>
      <c r="E24" s="448"/>
      <c r="F24" s="449"/>
      <c r="G24" s="450"/>
      <c r="H24" s="268"/>
      <c r="I24" s="268"/>
      <c r="J24" s="451"/>
      <c r="K24" s="452"/>
      <c r="L24" s="22"/>
    </row>
    <row r="25" spans="1:12" ht="39" customHeight="1">
      <c r="A25" s="2"/>
      <c r="B25" s="448"/>
      <c r="C25" s="448"/>
      <c r="D25" s="448"/>
      <c r="E25" s="448"/>
      <c r="F25" s="449"/>
      <c r="G25" s="450"/>
      <c r="H25" s="268"/>
      <c r="I25" s="268"/>
      <c r="J25" s="451"/>
      <c r="K25" s="452"/>
      <c r="L25" s="22"/>
    </row>
    <row r="26" spans="1:12" ht="39" customHeight="1">
      <c r="A26" s="2"/>
      <c r="B26" s="448"/>
      <c r="C26" s="448"/>
      <c r="D26" s="448"/>
      <c r="E26" s="448"/>
      <c r="F26" s="449"/>
      <c r="G26" s="450"/>
      <c r="H26" s="268"/>
      <c r="I26" s="268"/>
      <c r="J26" s="451"/>
      <c r="K26" s="452"/>
      <c r="L26" s="22"/>
    </row>
    <row r="27" spans="1:12" ht="39" customHeight="1">
      <c r="A27" s="2"/>
      <c r="B27" s="448"/>
      <c r="C27" s="448"/>
      <c r="D27" s="448"/>
      <c r="E27" s="448"/>
      <c r="F27" s="449"/>
      <c r="G27" s="450"/>
      <c r="H27" s="268"/>
      <c r="I27" s="268"/>
      <c r="J27" s="451"/>
      <c r="K27" s="452"/>
      <c r="L27" s="22"/>
    </row>
    <row r="28" spans="1:12" ht="39" customHeight="1">
      <c r="A28" s="2"/>
      <c r="B28" s="448"/>
      <c r="C28" s="448"/>
      <c r="D28" s="448"/>
      <c r="E28" s="448"/>
      <c r="F28" s="449"/>
      <c r="G28" s="450"/>
      <c r="H28" s="268"/>
      <c r="I28" s="268"/>
      <c r="J28" s="451"/>
      <c r="K28" s="452"/>
      <c r="L28" s="22"/>
    </row>
    <row r="29" spans="1:12" ht="39" customHeight="1">
      <c r="A29" s="2"/>
      <c r="B29" s="448"/>
      <c r="C29" s="448"/>
      <c r="D29" s="448"/>
      <c r="E29" s="448"/>
      <c r="F29" s="449"/>
      <c r="G29" s="450"/>
      <c r="H29" s="268"/>
      <c r="I29" s="268"/>
      <c r="J29" s="451"/>
      <c r="K29" s="452"/>
      <c r="L29" s="22"/>
    </row>
    <row r="30" spans="1:12" ht="39" customHeight="1">
      <c r="A30" s="2"/>
      <c r="B30" s="448"/>
      <c r="C30" s="448"/>
      <c r="D30" s="448"/>
      <c r="E30" s="448"/>
      <c r="F30" s="449"/>
      <c r="G30" s="450"/>
      <c r="H30" s="268"/>
      <c r="I30" s="268"/>
      <c r="J30" s="451"/>
      <c r="K30" s="452"/>
      <c r="L30" s="22"/>
    </row>
    <row r="31" spans="1:12" ht="39" customHeight="1">
      <c r="A31" s="2"/>
      <c r="B31" s="448"/>
      <c r="C31" s="448"/>
      <c r="D31" s="448"/>
      <c r="E31" s="448"/>
      <c r="F31" s="449"/>
      <c r="G31" s="450"/>
      <c r="H31" s="268"/>
      <c r="I31" s="268"/>
      <c r="J31" s="451"/>
      <c r="K31" s="452"/>
      <c r="L31" s="22"/>
    </row>
    <row r="32" spans="1:12" ht="39" customHeight="1">
      <c r="A32" s="2"/>
      <c r="B32" s="448"/>
      <c r="C32" s="448"/>
      <c r="D32" s="448"/>
      <c r="E32" s="448"/>
      <c r="F32" s="449"/>
      <c r="G32" s="450"/>
      <c r="H32" s="268"/>
      <c r="I32" s="268"/>
      <c r="J32" s="451"/>
      <c r="K32" s="452"/>
      <c r="L32" s="22"/>
    </row>
    <row r="33" spans="1:12" ht="39" customHeight="1">
      <c r="A33" s="2"/>
      <c r="B33" s="448"/>
      <c r="C33" s="448"/>
      <c r="D33" s="448"/>
      <c r="E33" s="448"/>
      <c r="F33" s="449"/>
      <c r="G33" s="450"/>
      <c r="H33" s="268"/>
      <c r="I33" s="268"/>
      <c r="J33" s="451"/>
      <c r="K33" s="452"/>
      <c r="L33" s="22"/>
    </row>
    <row r="34" spans="1:12" ht="39" customHeight="1">
      <c r="A34" s="2"/>
      <c r="B34" s="448"/>
      <c r="C34" s="448"/>
      <c r="D34" s="448"/>
      <c r="E34" s="448"/>
      <c r="F34" s="449"/>
      <c r="G34" s="450"/>
      <c r="H34" s="268"/>
      <c r="I34" s="268"/>
      <c r="J34" s="451"/>
      <c r="K34" s="452"/>
      <c r="L34" s="22"/>
    </row>
    <row r="35" spans="1:12" ht="39" customHeight="1">
      <c r="A35" s="2"/>
      <c r="B35" s="448"/>
      <c r="C35" s="448"/>
      <c r="D35" s="448"/>
      <c r="E35" s="448"/>
      <c r="F35" s="449"/>
      <c r="G35" s="450"/>
      <c r="H35" s="268"/>
      <c r="I35" s="268"/>
      <c r="J35" s="451"/>
      <c r="K35" s="452"/>
      <c r="L35" s="22"/>
    </row>
    <row r="36" spans="1:12" ht="39" customHeight="1">
      <c r="A36" s="2"/>
      <c r="B36" s="448"/>
      <c r="C36" s="448"/>
      <c r="D36" s="448"/>
      <c r="E36" s="448"/>
      <c r="F36" s="449"/>
      <c r="G36" s="450"/>
      <c r="H36" s="268"/>
      <c r="I36" s="268"/>
      <c r="J36" s="451"/>
      <c r="K36" s="452"/>
      <c r="L36" s="22"/>
    </row>
    <row r="37" spans="1:12" ht="39" customHeight="1">
      <c r="A37" s="2"/>
      <c r="B37" s="448"/>
      <c r="C37" s="448"/>
      <c r="D37" s="448"/>
      <c r="E37" s="448"/>
      <c r="F37" s="449"/>
      <c r="G37" s="450"/>
      <c r="H37" s="268"/>
      <c r="I37" s="268"/>
      <c r="J37" s="451"/>
      <c r="K37" s="452"/>
      <c r="L37" s="22"/>
    </row>
    <row r="38" spans="1:12" ht="39.75" customHeight="1">
      <c r="A38" s="2"/>
      <c r="B38" s="725" t="s">
        <v>1009</v>
      </c>
      <c r="C38" s="725"/>
      <c r="D38" s="725"/>
      <c r="E38" s="725"/>
      <c r="F38" s="725"/>
      <c r="G38" s="725"/>
      <c r="H38" s="725"/>
      <c r="I38" s="725"/>
      <c r="J38" s="725"/>
      <c r="K38" s="725"/>
      <c r="L38" s="23"/>
    </row>
    <row r="39" spans="1:12" ht="6.6" customHeight="1"/>
  </sheetData>
  <sheetProtection algorithmName="SHA-512" hashValue="XKlCOQHrLxpcRpmMj8y6r0sPaVKAqC6HdRbJckGAgGHp9Uhpd3L3ed3dAXL1HCywsZIxEUux71RNMI7t2iZjMg==" saltValue="jI2Ub9R1PSGRbVC33MaBWw==" spinCount="100000" sheet="1" formatCells="0" formatColumns="0" formatRows="0" selectLockedCells="1"/>
  <mergeCells count="97">
    <mergeCell ref="B34:E34"/>
    <mergeCell ref="F34:G34"/>
    <mergeCell ref="J34:K34"/>
    <mergeCell ref="B35:E35"/>
    <mergeCell ref="B37:E37"/>
    <mergeCell ref="F37:G37"/>
    <mergeCell ref="J37:K37"/>
    <mergeCell ref="B36:E36"/>
    <mergeCell ref="F36:G36"/>
    <mergeCell ref="J36:K36"/>
    <mergeCell ref="B32:E32"/>
    <mergeCell ref="J32:K32"/>
    <mergeCell ref="B33:E33"/>
    <mergeCell ref="J33:K33"/>
    <mergeCell ref="F32:G32"/>
    <mergeCell ref="F33:G33"/>
    <mergeCell ref="B29:E29"/>
    <mergeCell ref="F29:G29"/>
    <mergeCell ref="J29:K29"/>
    <mergeCell ref="B27:E27"/>
    <mergeCell ref="B31:E31"/>
    <mergeCell ref="F31:G31"/>
    <mergeCell ref="J31:K31"/>
    <mergeCell ref="J23:K23"/>
    <mergeCell ref="B24:E24"/>
    <mergeCell ref="F24:G24"/>
    <mergeCell ref="J24:K24"/>
    <mergeCell ref="F35:G35"/>
    <mergeCell ref="J35:K35"/>
    <mergeCell ref="B25:E25"/>
    <mergeCell ref="F25:G25"/>
    <mergeCell ref="J25:K25"/>
    <mergeCell ref="B26:E26"/>
    <mergeCell ref="F26:G26"/>
    <mergeCell ref="J26:K26"/>
    <mergeCell ref="J27:K27"/>
    <mergeCell ref="B28:E28"/>
    <mergeCell ref="F28:G28"/>
    <mergeCell ref="J28:K28"/>
    <mergeCell ref="B18:E18"/>
    <mergeCell ref="F18:G18"/>
    <mergeCell ref="J18:K18"/>
    <mergeCell ref="B19:E19"/>
    <mergeCell ref="F19:G19"/>
    <mergeCell ref="J19:K19"/>
    <mergeCell ref="B38:K38"/>
    <mergeCell ref="B20:E20"/>
    <mergeCell ref="F20:G20"/>
    <mergeCell ref="J20:K20"/>
    <mergeCell ref="B21:E21"/>
    <mergeCell ref="F21:G21"/>
    <mergeCell ref="J21:K21"/>
    <mergeCell ref="B30:E30"/>
    <mergeCell ref="F30:G30"/>
    <mergeCell ref="J30:K30"/>
    <mergeCell ref="B22:E22"/>
    <mergeCell ref="F22:G22"/>
    <mergeCell ref="J22:K22"/>
    <mergeCell ref="B23:E23"/>
    <mergeCell ref="F27:G27"/>
    <mergeCell ref="F23:G23"/>
    <mergeCell ref="B14:E14"/>
    <mergeCell ref="F14:G14"/>
    <mergeCell ref="J14:K14"/>
    <mergeCell ref="B15:E15"/>
    <mergeCell ref="F15:G15"/>
    <mergeCell ref="J15:K15"/>
    <mergeCell ref="B16:E16"/>
    <mergeCell ref="F16:G16"/>
    <mergeCell ref="J16:K16"/>
    <mergeCell ref="B17:E17"/>
    <mergeCell ref="F17:G17"/>
    <mergeCell ref="J17:K17"/>
    <mergeCell ref="B10:E10"/>
    <mergeCell ref="F10:G10"/>
    <mergeCell ref="J10:K10"/>
    <mergeCell ref="B11:E11"/>
    <mergeCell ref="F11:G11"/>
    <mergeCell ref="J11:K11"/>
    <mergeCell ref="B12:E12"/>
    <mergeCell ref="F12:G12"/>
    <mergeCell ref="J12:K12"/>
    <mergeCell ref="B13:E13"/>
    <mergeCell ref="F13:G13"/>
    <mergeCell ref="J13:K13"/>
    <mergeCell ref="I4:K4"/>
    <mergeCell ref="B8:E8"/>
    <mergeCell ref="F8:G8"/>
    <mergeCell ref="J8:K8"/>
    <mergeCell ref="B9:E9"/>
    <mergeCell ref="F9:G9"/>
    <mergeCell ref="J9:K9"/>
    <mergeCell ref="B6:G6"/>
    <mergeCell ref="I6:J6"/>
    <mergeCell ref="B7:E7"/>
    <mergeCell ref="F7:G7"/>
    <mergeCell ref="J7:K7"/>
  </mergeCells>
  <phoneticPr fontId="26"/>
  <dataValidations count="1">
    <dataValidation imeMode="halfAlpha" allowBlank="1" showInputMessage="1" showErrorMessage="1" sqref="I6:J6" xr:uid="{FD0324C4-E1FF-4CC5-A6BA-F4A0E6D1593F}"/>
  </dataValidations>
  <printOptions horizontalCentered="1"/>
  <pageMargins left="0.59055118110236227" right="0.59055118110236227" top="0.74803149606299213" bottom="0.35433070866141736" header="0.43307086614173229" footer="0.31496062992125984"/>
  <pageSetup paperSize="9" scale="56" orientation="portrait" cellComments="asDisplayed" r:id="rId1"/>
  <headerFooter scaleWithDoc="0" alignWithMargins="0">
    <oddFooter>&amp;C&amp;P / &amp;N</oddFooter>
  </headerFooter>
  <colBreaks count="1" manualBreakCount="1">
    <brk id="12"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D95B6F1-98F8-4F02-86C3-F6FC864C69FE}">
          <x14:formula1>
            <xm:f>プルダウンリスト!$G$3:$G$10</xm:f>
          </x14:formula1>
          <xm:sqref>H8:H37</xm:sqref>
        </x14:dataValidation>
        <x14:dataValidation type="list" allowBlank="1" showInputMessage="1" showErrorMessage="1" xr:uid="{B7F23C6F-26A7-4180-94AD-672AEB96567D}">
          <x14:formula1>
            <xm:f>プルダウンリスト!$I$3:$I$6</xm:f>
          </x14:formula1>
          <xm:sqref>I8:I37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9F960-9EB1-4B46-8C99-DFC4B728C9F9}">
  <dimension ref="A1:A23"/>
  <sheetViews>
    <sheetView workbookViewId="0">
      <selection activeCell="A23" sqref="A23"/>
    </sheetView>
  </sheetViews>
  <sheetFormatPr defaultRowHeight="13.5"/>
  <sheetData>
    <row r="1" spans="1:1">
      <c r="A1" t="s">
        <v>126</v>
      </c>
    </row>
    <row r="2" spans="1:1">
      <c r="A2" t="s">
        <v>889</v>
      </c>
    </row>
    <row r="3" spans="1:1">
      <c r="A3" t="s">
        <v>127</v>
      </c>
    </row>
    <row r="4" spans="1:1">
      <c r="A4" t="s">
        <v>128</v>
      </c>
    </row>
    <row r="5" spans="1:1">
      <c r="A5" t="s">
        <v>129</v>
      </c>
    </row>
    <row r="6" spans="1:1">
      <c r="A6" t="s">
        <v>137</v>
      </c>
    </row>
    <row r="7" spans="1:1">
      <c r="A7" t="s">
        <v>130</v>
      </c>
    </row>
    <row r="8" spans="1:1">
      <c r="A8" t="s">
        <v>131</v>
      </c>
    </row>
    <row r="9" spans="1:1">
      <c r="A9" t="s">
        <v>985</v>
      </c>
    </row>
    <row r="12" spans="1:1">
      <c r="A12" t="s">
        <v>998</v>
      </c>
    </row>
    <row r="13" spans="1:1">
      <c r="A13" t="s">
        <v>1006</v>
      </c>
    </row>
    <row r="14" spans="1:1">
      <c r="A14" t="s">
        <v>999</v>
      </c>
    </row>
    <row r="15" spans="1:1">
      <c r="A15" t="s">
        <v>1000</v>
      </c>
    </row>
    <row r="16" spans="1:1">
      <c r="A16" t="s">
        <v>1001</v>
      </c>
    </row>
    <row r="17" spans="1:1">
      <c r="A17" t="s">
        <v>1002</v>
      </c>
    </row>
    <row r="18" spans="1:1">
      <c r="A18" t="s">
        <v>1003</v>
      </c>
    </row>
    <row r="19" spans="1:1">
      <c r="A19" t="s">
        <v>1004</v>
      </c>
    </row>
    <row r="20" spans="1:1">
      <c r="A20" t="s">
        <v>1005</v>
      </c>
    </row>
    <row r="21" spans="1:1">
      <c r="A21" t="s">
        <v>1007</v>
      </c>
    </row>
    <row r="22" spans="1:1">
      <c r="A22" t="s">
        <v>1078</v>
      </c>
    </row>
    <row r="23" spans="1:1">
      <c r="A23" t="s">
        <v>1008</v>
      </c>
    </row>
  </sheetData>
  <phoneticPr fontId="26"/>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33204-5378-49F7-8F66-914ABE758EA1}">
  <dimension ref="B1:CB1850"/>
  <sheetViews>
    <sheetView topLeftCell="W1" workbookViewId="0">
      <selection activeCell="AC1" sqref="AC1:AF1048576"/>
    </sheetView>
  </sheetViews>
  <sheetFormatPr defaultRowHeight="13.5"/>
  <cols>
    <col min="1" max="1" width="10.75" customWidth="1"/>
    <col min="3" max="3" width="34.875" customWidth="1"/>
    <col min="6" max="6" width="8.875" customWidth="1"/>
    <col min="58" max="58" width="16.5" customWidth="1"/>
  </cols>
  <sheetData>
    <row r="1" spans="2:80">
      <c r="B1" t="s">
        <v>153</v>
      </c>
      <c r="F1" t="s">
        <v>154</v>
      </c>
      <c r="J1" t="s">
        <v>155</v>
      </c>
      <c r="N1" t="s">
        <v>156</v>
      </c>
      <c r="R1" t="s">
        <v>157</v>
      </c>
      <c r="V1" t="s">
        <v>158</v>
      </c>
      <c r="Z1" t="s">
        <v>159</v>
      </c>
      <c r="AD1" t="s">
        <v>940</v>
      </c>
      <c r="AH1" t="s">
        <v>160</v>
      </c>
      <c r="AL1" t="s">
        <v>161</v>
      </c>
      <c r="AP1" t="s">
        <v>162</v>
      </c>
      <c r="AT1" t="s">
        <v>163</v>
      </c>
      <c r="AX1" t="s">
        <v>164</v>
      </c>
      <c r="BB1" t="s">
        <v>165</v>
      </c>
      <c r="BF1" t="s">
        <v>61</v>
      </c>
      <c r="BJ1" t="s">
        <v>166</v>
      </c>
      <c r="BN1" t="s">
        <v>847</v>
      </c>
      <c r="BR1" t="s">
        <v>878</v>
      </c>
      <c r="BV1" t="s">
        <v>167</v>
      </c>
      <c r="BZ1" t="s">
        <v>695</v>
      </c>
    </row>
    <row r="2" spans="2:80">
      <c r="B2" s="1" t="s">
        <v>168</v>
      </c>
      <c r="C2" s="1" t="s">
        <v>141</v>
      </c>
      <c r="D2" s="1" t="s">
        <v>169</v>
      </c>
      <c r="F2" s="1" t="s">
        <v>168</v>
      </c>
      <c r="G2" s="1" t="s">
        <v>141</v>
      </c>
      <c r="H2" s="1" t="s">
        <v>169</v>
      </c>
      <c r="J2" s="1" t="s">
        <v>168</v>
      </c>
      <c r="K2" s="1" t="s">
        <v>141</v>
      </c>
      <c r="L2" s="1" t="s">
        <v>169</v>
      </c>
      <c r="N2" s="1" t="s">
        <v>168</v>
      </c>
      <c r="O2" s="1" t="s">
        <v>141</v>
      </c>
      <c r="P2" s="1" t="s">
        <v>169</v>
      </c>
      <c r="R2" s="1" t="s">
        <v>168</v>
      </c>
      <c r="S2" s="1" t="s">
        <v>141</v>
      </c>
      <c r="T2" s="1" t="s">
        <v>169</v>
      </c>
      <c r="V2" s="1" t="s">
        <v>168</v>
      </c>
      <c r="W2" s="1" t="s">
        <v>141</v>
      </c>
      <c r="X2" s="1" t="s">
        <v>169</v>
      </c>
      <c r="Z2" s="1" t="s">
        <v>168</v>
      </c>
      <c r="AA2" s="1" t="s">
        <v>141</v>
      </c>
      <c r="AB2" s="1" t="s">
        <v>169</v>
      </c>
      <c r="AD2" s="1" t="s">
        <v>168</v>
      </c>
      <c r="AE2" s="1" t="s">
        <v>141</v>
      </c>
      <c r="AF2" s="1" t="s">
        <v>169</v>
      </c>
      <c r="AH2" s="1" t="s">
        <v>168</v>
      </c>
      <c r="AI2" s="1" t="s">
        <v>141</v>
      </c>
      <c r="AJ2" s="1" t="s">
        <v>169</v>
      </c>
      <c r="AL2" s="1" t="s">
        <v>168</v>
      </c>
      <c r="AM2" s="1" t="s">
        <v>141</v>
      </c>
      <c r="AN2" s="1" t="s">
        <v>169</v>
      </c>
      <c r="AP2" s="1" t="s">
        <v>168</v>
      </c>
      <c r="AQ2" s="1" t="s">
        <v>141</v>
      </c>
      <c r="AR2" s="1" t="s">
        <v>169</v>
      </c>
      <c r="AT2" s="1" t="s">
        <v>168</v>
      </c>
      <c r="AU2" s="1" t="s">
        <v>141</v>
      </c>
      <c r="AV2" s="1" t="s">
        <v>169</v>
      </c>
      <c r="AX2" s="1" t="s">
        <v>168</v>
      </c>
      <c r="AY2" s="1" t="s">
        <v>141</v>
      </c>
      <c r="AZ2" s="1" t="s">
        <v>169</v>
      </c>
      <c r="BB2" s="1" t="s">
        <v>168</v>
      </c>
      <c r="BC2" s="1" t="s">
        <v>141</v>
      </c>
      <c r="BD2" s="1" t="s">
        <v>169</v>
      </c>
      <c r="BF2" s="1" t="s">
        <v>168</v>
      </c>
      <c r="BG2" s="1" t="s">
        <v>141</v>
      </c>
      <c r="BH2" s="1" t="s">
        <v>169</v>
      </c>
      <c r="BJ2" s="1" t="s">
        <v>168</v>
      </c>
      <c r="BK2" s="1" t="s">
        <v>141</v>
      </c>
      <c r="BL2" s="1" t="s">
        <v>169</v>
      </c>
      <c r="BN2" s="1" t="s">
        <v>168</v>
      </c>
      <c r="BO2" s="1" t="s">
        <v>141</v>
      </c>
      <c r="BP2" s="1" t="s">
        <v>169</v>
      </c>
      <c r="BR2" s="1" t="s">
        <v>168</v>
      </c>
      <c r="BS2" s="1" t="s">
        <v>141</v>
      </c>
      <c r="BT2" s="1" t="s">
        <v>169</v>
      </c>
      <c r="BV2" s="1" t="s">
        <v>168</v>
      </c>
      <c r="BW2" s="1" t="s">
        <v>141</v>
      </c>
      <c r="BX2" s="1" t="s">
        <v>169</v>
      </c>
      <c r="BZ2" s="1" t="s">
        <v>168</v>
      </c>
      <c r="CA2" s="1" t="s">
        <v>141</v>
      </c>
      <c r="CB2" s="1" t="s">
        <v>169</v>
      </c>
    </row>
    <row r="3" spans="2:80">
      <c r="B3" s="1" t="s">
        <v>170</v>
      </c>
      <c r="C3" s="1" t="str">
        <f>IFERROR(+VLOOKUP(B3,インプットシート!$C:$X,22,0),"")</f>
        <v/>
      </c>
      <c r="D3" s="153" t="str">
        <f>IFERROR(+VLOOKUP(B3,インプットシート!$C:$X,18,0),"")</f>
        <v/>
      </c>
      <c r="F3" s="1" t="s">
        <v>171</v>
      </c>
      <c r="G3" s="1" t="str">
        <f>IFERROR(+VLOOKUP(F3,インプットシート!$C:$X,22,0),"")</f>
        <v/>
      </c>
      <c r="H3" s="153" t="str">
        <f>IFERROR(+VLOOKUP(F3,インプットシート!$C:$X,18,0),"")</f>
        <v/>
      </c>
      <c r="J3" s="1" t="s">
        <v>745</v>
      </c>
      <c r="K3" s="1" t="str">
        <f>IFERROR(+VLOOKUP(J3,インプットシート!$C:$X,22,0),"")</f>
        <v/>
      </c>
      <c r="L3" s="153" t="str">
        <f>IFERROR(+VLOOKUP(J3,インプットシート!$C:$X,18,0),"")</f>
        <v/>
      </c>
      <c r="N3" s="1" t="s">
        <v>172</v>
      </c>
      <c r="O3" s="1" t="str">
        <f>IFERROR(+VLOOKUP(N3,インプットシート!$C:$X,22,0),"")</f>
        <v/>
      </c>
      <c r="P3" s="153" t="str">
        <f>IFERROR(+VLOOKUP(N3,インプットシート!$C:$X,18,0),"")</f>
        <v/>
      </c>
      <c r="R3" s="1" t="s">
        <v>173</v>
      </c>
      <c r="S3" s="1" t="str">
        <f>IFERROR(+VLOOKUP(R3,インプットシート!$C:$X,22,0),"")</f>
        <v/>
      </c>
      <c r="T3" s="153" t="str">
        <f>IFERROR(+VLOOKUP(R3,インプットシート!$C:$X,18,0),"")</f>
        <v/>
      </c>
      <c r="V3" s="1" t="s">
        <v>174</v>
      </c>
      <c r="W3" s="1" t="str">
        <f>IFERROR(+VLOOKUP(V3,インプットシート!$C:$X,22,0),"")</f>
        <v/>
      </c>
      <c r="X3" s="153" t="str">
        <f>IFERROR(+VLOOKUP(V3,インプットシート!$C:$X,18,0),"")</f>
        <v/>
      </c>
      <c r="Z3" s="1" t="s">
        <v>175</v>
      </c>
      <c r="AA3" s="1" t="str">
        <f>IFERROR(+VLOOKUP(Z3,インプットシート!$C:$X,22,0),"")</f>
        <v/>
      </c>
      <c r="AB3" s="153" t="str">
        <f>IFERROR(+VLOOKUP(Z3,インプットシート!$C:$X,18,0),"")</f>
        <v/>
      </c>
      <c r="AD3" s="1" t="str">
        <f>$AD$1&amp;ROW(AD1)</f>
        <v>食材費1</v>
      </c>
      <c r="AE3" s="1" t="str">
        <f>IFERROR(+VLOOKUP(AD3,インプットシート!$C:$X,22,0),"")</f>
        <v/>
      </c>
      <c r="AF3" s="153" t="str">
        <f>IFERROR(+VLOOKUP(AD3,インプットシート!$C:$X,18,0),"")</f>
        <v/>
      </c>
      <c r="AH3" s="1" t="s">
        <v>176</v>
      </c>
      <c r="AI3" s="1" t="str">
        <f>IFERROR(+VLOOKUP(AH3,インプットシート!$C:$X,22,0),"")</f>
        <v/>
      </c>
      <c r="AJ3" s="153" t="str">
        <f>IFERROR(+VLOOKUP(AH3,インプットシート!$C:$X,18,0),"")</f>
        <v/>
      </c>
      <c r="AL3" s="1" t="s">
        <v>177</v>
      </c>
      <c r="AM3" s="1" t="str">
        <f>IFERROR(+VLOOKUP(AL3,インプットシート!$C:$X,22,0),"")</f>
        <v/>
      </c>
      <c r="AN3" s="153" t="str">
        <f>IFERROR(+VLOOKUP(AL3,インプットシート!$C:$X,18,0),"")</f>
        <v/>
      </c>
      <c r="AP3" s="1" t="s">
        <v>178</v>
      </c>
      <c r="AQ3" s="1" t="str">
        <f>IFERROR(+VLOOKUP(AP3,インプットシート!$C:$X,22,0),"")</f>
        <v/>
      </c>
      <c r="AR3" s="153" t="str">
        <f>IFERROR(+VLOOKUP(AP3,インプットシート!$C:$X,18,0),"")</f>
        <v/>
      </c>
      <c r="AT3" s="1" t="s">
        <v>179</v>
      </c>
      <c r="AU3" s="1" t="str">
        <f>IFERROR(+VLOOKUP(AT3,インプットシート!$C:$X,22,0),"")</f>
        <v/>
      </c>
      <c r="AV3" s="153" t="str">
        <f>IFERROR(+VLOOKUP(AT3,インプットシート!$C:$X,18,0),"")</f>
        <v/>
      </c>
      <c r="AX3" s="1" t="s">
        <v>180</v>
      </c>
      <c r="AY3" s="1" t="str">
        <f>IFERROR(+VLOOKUP(AX3,インプットシート!$C:$X,22,0),"")</f>
        <v/>
      </c>
      <c r="AZ3" s="153" t="str">
        <f>IFERROR(+VLOOKUP(AX3,インプットシート!$C:$X,18,0),"")</f>
        <v/>
      </c>
      <c r="BB3" s="1" t="s">
        <v>181</v>
      </c>
      <c r="BC3" s="1" t="str">
        <f>IFERROR(+VLOOKUP(BB3,インプットシート!$C:$X,22,0),"")</f>
        <v/>
      </c>
      <c r="BD3" s="153" t="str">
        <f>IFERROR(+VLOOKUP(BB3,インプットシート!$C:$X,18,0),"")</f>
        <v/>
      </c>
      <c r="BF3" t="s">
        <v>795</v>
      </c>
      <c r="BG3" s="1" t="str">
        <f>IFERROR(+VLOOKUP(BF3,インプットシート!$C:$X,22,0),"")</f>
        <v/>
      </c>
      <c r="BH3" s="153" t="str">
        <f>IFERROR(+VLOOKUP(BF3,インプットシート!$C:$X,18,0),"")</f>
        <v/>
      </c>
      <c r="BJ3" s="1" t="s">
        <v>182</v>
      </c>
      <c r="BK3" s="1" t="str">
        <f>IFERROR(+VLOOKUP(BJ3,インプットシート!$C:$X,22,0),"")</f>
        <v/>
      </c>
      <c r="BL3" s="153" t="str">
        <f>IFERROR(+VLOOKUP(BJ3,インプットシート!$C:$X,18,0),"")</f>
        <v/>
      </c>
      <c r="BN3" s="1" t="s">
        <v>848</v>
      </c>
      <c r="BO3" s="1" t="str">
        <f>IFERROR(+VLOOKUP(BN3,インプットシート!$C:$X,22,0),"")</f>
        <v/>
      </c>
      <c r="BP3" s="153" t="str">
        <f>IFERROR(+VLOOKUP(BN3,インプットシート!$C:$X,18,0),"")</f>
        <v/>
      </c>
      <c r="BR3" s="1" t="s">
        <v>879</v>
      </c>
      <c r="BS3" s="1" t="str">
        <f>IFERROR(+VLOOKUP(BR3,インプットシート!$C:$X,22,0),"")</f>
        <v/>
      </c>
      <c r="BT3" s="153" t="str">
        <f>IFERROR(+VLOOKUP(BR3,インプットシート!$C:$X,18,0),"")</f>
        <v/>
      </c>
      <c r="BV3" s="1" t="s">
        <v>183</v>
      </c>
      <c r="BW3" s="1" t="str">
        <f>IFERROR(+VLOOKUP(BV3,インプットシート!$C:$X,22,0),"")</f>
        <v/>
      </c>
      <c r="BX3" s="153" t="str">
        <f>IFERROR(+VLOOKUP(BV3,インプットシート!$C:$X,18,0),"")</f>
        <v/>
      </c>
      <c r="BZ3" s="1" t="s">
        <v>696</v>
      </c>
      <c r="CA3" s="1" t="str">
        <f>IFERROR(+VLOOKUP(BZ3,インプットシート!$C:$X,22,0),"")</f>
        <v/>
      </c>
      <c r="CB3" s="153" t="str">
        <f>IFERROR(+VLOOKUP(BZ3,インプットシート!$C:$X,18,0),"")</f>
        <v/>
      </c>
    </row>
    <row r="4" spans="2:80">
      <c r="B4" s="1" t="s">
        <v>184</v>
      </c>
      <c r="C4" s="1" t="str">
        <f>IFERROR(+VLOOKUP(B4,インプットシート!$C:$X,22,0),"")</f>
        <v/>
      </c>
      <c r="D4" s="153" t="str">
        <f>IFERROR(+VLOOKUP(B4,インプットシート!$C:$X,18,0),"")</f>
        <v/>
      </c>
      <c r="F4" s="1" t="s">
        <v>185</v>
      </c>
      <c r="G4" s="1" t="str">
        <f>IFERROR(+VLOOKUP(F4,インプットシート!$C:$X,22,0),"")</f>
        <v/>
      </c>
      <c r="H4" s="153" t="str">
        <f>IFERROR(+VLOOKUP(F4,インプットシート!$C:$X,18,0),"")</f>
        <v/>
      </c>
      <c r="J4" s="1" t="s">
        <v>746</v>
      </c>
      <c r="K4" s="1" t="str">
        <f>IFERROR(+VLOOKUP(J4,インプットシート!$C:$X,22,0),"")</f>
        <v/>
      </c>
      <c r="L4" s="153" t="str">
        <f>IFERROR(+VLOOKUP(J4,インプットシート!$C:$X,18,0),"")</f>
        <v/>
      </c>
      <c r="N4" s="1" t="s">
        <v>186</v>
      </c>
      <c r="O4" s="1" t="str">
        <f>IFERROR(+VLOOKUP(N4,インプットシート!$C:$X,22,0),"")</f>
        <v/>
      </c>
      <c r="P4" s="153" t="str">
        <f>IFERROR(+VLOOKUP(N4,インプットシート!$C:$X,18,0),"")</f>
        <v/>
      </c>
      <c r="R4" s="1" t="s">
        <v>187</v>
      </c>
      <c r="S4" s="1" t="str">
        <f>IFERROR(+VLOOKUP(R4,インプットシート!$C:$X,22,0),"")</f>
        <v/>
      </c>
      <c r="T4" s="153" t="str">
        <f>IFERROR(+VLOOKUP(R4,インプットシート!$C:$X,18,0),"")</f>
        <v/>
      </c>
      <c r="V4" s="1" t="s">
        <v>188</v>
      </c>
      <c r="W4" s="1" t="str">
        <f>IFERROR(+VLOOKUP(V4,インプットシート!$C:$X,22,0),"")</f>
        <v/>
      </c>
      <c r="X4" s="153" t="str">
        <f>IFERROR(+VLOOKUP(V4,インプットシート!$C:$X,18,0),"")</f>
        <v/>
      </c>
      <c r="Z4" s="1" t="s">
        <v>189</v>
      </c>
      <c r="AA4" s="1" t="str">
        <f>IFERROR(+VLOOKUP(Z4,インプットシート!$C:$X,22,0),"")</f>
        <v/>
      </c>
      <c r="AB4" s="153" t="str">
        <f>IFERROR(+VLOOKUP(Z4,インプットシート!$C:$X,18,0),"")</f>
        <v/>
      </c>
      <c r="AD4" s="1" t="str">
        <f t="shared" ref="AD4:AD52" si="0">$AD$1&amp;ROW(AD2)</f>
        <v>食材費2</v>
      </c>
      <c r="AE4" s="1" t="str">
        <f>IFERROR(+VLOOKUP(AD4,インプットシート!$C:$X,22,0),"")</f>
        <v/>
      </c>
      <c r="AF4" s="153" t="str">
        <f>IFERROR(+VLOOKUP(AD4,インプットシート!$C:$X,18,0),"")</f>
        <v/>
      </c>
      <c r="AH4" s="1" t="s">
        <v>190</v>
      </c>
      <c r="AI4" s="1" t="str">
        <f>IFERROR(+VLOOKUP(AH4,インプットシート!$C:$X,22,0),"")</f>
        <v/>
      </c>
      <c r="AJ4" s="153" t="str">
        <f>IFERROR(+VLOOKUP(AH4,インプットシート!$C:$X,18,0),"")</f>
        <v/>
      </c>
      <c r="AL4" s="1" t="s">
        <v>191</v>
      </c>
      <c r="AM4" s="1" t="str">
        <f>IFERROR(+VLOOKUP(AL4,インプットシート!$C:$X,22,0),"")</f>
        <v/>
      </c>
      <c r="AN4" s="153" t="str">
        <f>IFERROR(+VLOOKUP(AL4,インプットシート!$C:$X,18,0),"")</f>
        <v/>
      </c>
      <c r="AP4" s="1" t="s">
        <v>192</v>
      </c>
      <c r="AQ4" s="1" t="str">
        <f>IFERROR(+VLOOKUP(AP4,インプットシート!$C:$X,22,0),"")</f>
        <v/>
      </c>
      <c r="AR4" s="153" t="str">
        <f>IFERROR(+VLOOKUP(AP4,インプットシート!$C:$X,18,0),"")</f>
        <v/>
      </c>
      <c r="AT4" s="1" t="s">
        <v>193</v>
      </c>
      <c r="AU4" s="1" t="str">
        <f>IFERROR(+VLOOKUP(AT4,インプットシート!$C:$X,22,0),"")</f>
        <v/>
      </c>
      <c r="AV4" s="153" t="str">
        <f>IFERROR(+VLOOKUP(AT4,インプットシート!$C:$X,18,0),"")</f>
        <v/>
      </c>
      <c r="AX4" s="1" t="s">
        <v>194</v>
      </c>
      <c r="AY4" s="1" t="str">
        <f>IFERROR(+VLOOKUP(AX4,インプットシート!$C:$X,22,0),"")</f>
        <v/>
      </c>
      <c r="AZ4" s="153" t="str">
        <f>IFERROR(+VLOOKUP(AX4,インプットシート!$C:$X,18,0),"")</f>
        <v/>
      </c>
      <c r="BB4" s="1" t="s">
        <v>195</v>
      </c>
      <c r="BC4" s="1" t="str">
        <f>IFERROR(+VLOOKUP(BB4,インプットシート!$C:$X,22,0),"")</f>
        <v/>
      </c>
      <c r="BD4" s="153" t="str">
        <f>IFERROR(+VLOOKUP(BB4,インプットシート!$C:$X,18,0),"")</f>
        <v/>
      </c>
      <c r="BF4" t="s">
        <v>796</v>
      </c>
      <c r="BG4" s="1" t="str">
        <f>IFERROR(+VLOOKUP(BF4,インプットシート!$C:$X,22,0),"")</f>
        <v/>
      </c>
      <c r="BH4" s="153" t="str">
        <f>IFERROR(+VLOOKUP(BF4,インプットシート!$C:$X,18,0),"")</f>
        <v/>
      </c>
      <c r="BJ4" s="1" t="s">
        <v>196</v>
      </c>
      <c r="BK4" s="1" t="str">
        <f>IFERROR(+VLOOKUP(BJ4,インプットシート!$C:$X,22,0),"")</f>
        <v/>
      </c>
      <c r="BL4" s="153" t="str">
        <f>IFERROR(+VLOOKUP(BJ4,インプットシート!$C:$X,18,0),"")</f>
        <v/>
      </c>
      <c r="BN4" s="1" t="s">
        <v>849</v>
      </c>
      <c r="BO4" s="1" t="str">
        <f>IFERROR(+VLOOKUP(BN4,インプットシート!$C:$X,22,0),"")</f>
        <v/>
      </c>
      <c r="BP4" s="153" t="str">
        <f>IFERROR(+VLOOKUP(BN4,インプットシート!$C:$X,18,0),"")</f>
        <v/>
      </c>
      <c r="BR4" s="1" t="s">
        <v>880</v>
      </c>
      <c r="BS4" s="1" t="str">
        <f>IFERROR(+VLOOKUP(BR4,インプットシート!$C:$X,22,0),"")</f>
        <v/>
      </c>
      <c r="BT4" s="153" t="str">
        <f>IFERROR(+VLOOKUP(BR4,インプットシート!$C:$X,18,0),"")</f>
        <v/>
      </c>
      <c r="BV4" s="1" t="s">
        <v>197</v>
      </c>
      <c r="BW4" s="1" t="str">
        <f>IFERROR(+VLOOKUP(BV4,インプットシート!$C:$X,22,0),"")</f>
        <v/>
      </c>
      <c r="BX4" s="153" t="str">
        <f>IFERROR(+VLOOKUP(BV4,インプットシート!$C:$X,18,0),"")</f>
        <v/>
      </c>
      <c r="BZ4" s="1" t="s">
        <v>697</v>
      </c>
      <c r="CA4" s="1" t="str">
        <f>IFERROR(+VLOOKUP(BZ4,インプットシート!$C:$X,22,0),"")</f>
        <v/>
      </c>
      <c r="CB4" s="153" t="str">
        <f>IFERROR(+VLOOKUP(BZ4,インプットシート!$C:$X,18,0),"")</f>
        <v/>
      </c>
    </row>
    <row r="5" spans="2:80">
      <c r="B5" s="1" t="s">
        <v>198</v>
      </c>
      <c r="C5" s="1" t="str">
        <f>IFERROR(+VLOOKUP(B5,インプットシート!$C:$X,22,0),"")</f>
        <v/>
      </c>
      <c r="D5" s="153" t="str">
        <f>IFERROR(+VLOOKUP(B5,インプットシート!$C:$X,18,0),"")</f>
        <v/>
      </c>
      <c r="F5" s="1" t="s">
        <v>199</v>
      </c>
      <c r="G5" s="1" t="str">
        <f>IFERROR(+VLOOKUP(F5,インプットシート!$C:$X,22,0),"")</f>
        <v/>
      </c>
      <c r="H5" s="153" t="str">
        <f>IFERROR(+VLOOKUP(F5,インプットシート!$C:$X,18,0),"")</f>
        <v/>
      </c>
      <c r="J5" s="1" t="s">
        <v>747</v>
      </c>
      <c r="K5" s="1" t="str">
        <f>IFERROR(+VLOOKUP(J5,インプットシート!$C:$X,22,0),"")</f>
        <v/>
      </c>
      <c r="L5" s="153" t="str">
        <f>IFERROR(+VLOOKUP(J5,インプットシート!$C:$X,18,0),"")</f>
        <v/>
      </c>
      <c r="N5" s="1" t="s">
        <v>200</v>
      </c>
      <c r="O5" s="1" t="str">
        <f>IFERROR(+VLOOKUP(N5,インプットシート!$C:$X,22,0),"")</f>
        <v/>
      </c>
      <c r="P5" s="153" t="str">
        <f>IFERROR(+VLOOKUP(N5,インプットシート!$C:$X,18,0),"")</f>
        <v/>
      </c>
      <c r="R5" s="1" t="s">
        <v>201</v>
      </c>
      <c r="S5" s="1" t="str">
        <f>IFERROR(+VLOOKUP(R5,インプットシート!$C:$X,22,0),"")</f>
        <v/>
      </c>
      <c r="T5" s="153" t="str">
        <f>IFERROR(+VLOOKUP(R5,インプットシート!$C:$X,18,0),"")</f>
        <v/>
      </c>
      <c r="V5" s="1" t="s">
        <v>202</v>
      </c>
      <c r="W5" s="1" t="str">
        <f>IFERROR(+VLOOKUP(V5,インプットシート!$C:$X,22,0),"")</f>
        <v/>
      </c>
      <c r="X5" s="153" t="str">
        <f>IFERROR(+VLOOKUP(V5,インプットシート!$C:$X,18,0),"")</f>
        <v/>
      </c>
      <c r="Z5" s="1" t="s">
        <v>203</v>
      </c>
      <c r="AA5" s="1" t="str">
        <f>IFERROR(+VLOOKUP(Z5,インプットシート!$C:$X,22,0),"")</f>
        <v/>
      </c>
      <c r="AB5" s="153" t="str">
        <f>IFERROR(+VLOOKUP(Z5,インプットシート!$C:$X,18,0),"")</f>
        <v/>
      </c>
      <c r="AD5" s="1" t="str">
        <f t="shared" si="0"/>
        <v>食材費3</v>
      </c>
      <c r="AE5" s="1" t="str">
        <f>IFERROR(+VLOOKUP(AD5,インプットシート!$C:$X,22,0),"")</f>
        <v/>
      </c>
      <c r="AF5" s="153" t="str">
        <f>IFERROR(+VLOOKUP(AD5,インプットシート!$C:$X,18,0),"")</f>
        <v/>
      </c>
      <c r="AH5" s="1" t="s">
        <v>204</v>
      </c>
      <c r="AI5" s="1" t="str">
        <f>IFERROR(+VLOOKUP(AH5,インプットシート!$C:$X,22,0),"")</f>
        <v/>
      </c>
      <c r="AJ5" s="153" t="str">
        <f>IFERROR(+VLOOKUP(AH5,インプットシート!$C:$X,18,0),"")</f>
        <v/>
      </c>
      <c r="AL5" s="1" t="s">
        <v>205</v>
      </c>
      <c r="AM5" s="1" t="str">
        <f>IFERROR(+VLOOKUP(AL5,インプットシート!$C:$X,22,0),"")</f>
        <v/>
      </c>
      <c r="AN5" s="153" t="str">
        <f>IFERROR(+VLOOKUP(AL5,インプットシート!$C:$X,18,0),"")</f>
        <v/>
      </c>
      <c r="AP5" s="1" t="s">
        <v>206</v>
      </c>
      <c r="AQ5" s="1" t="str">
        <f>IFERROR(+VLOOKUP(AP5,インプットシート!$C:$X,22,0),"")</f>
        <v/>
      </c>
      <c r="AR5" s="153" t="str">
        <f>IFERROR(+VLOOKUP(AP5,インプットシート!$C:$X,18,0),"")</f>
        <v/>
      </c>
      <c r="AT5" s="1" t="s">
        <v>207</v>
      </c>
      <c r="AU5" s="1" t="str">
        <f>IFERROR(+VLOOKUP(AT5,インプットシート!$C:$X,22,0),"")</f>
        <v/>
      </c>
      <c r="AV5" s="153" t="str">
        <f>IFERROR(+VLOOKUP(AT5,インプットシート!$C:$X,18,0),"")</f>
        <v/>
      </c>
      <c r="AX5" s="1" t="s">
        <v>208</v>
      </c>
      <c r="AY5" s="1" t="str">
        <f>IFERROR(+VLOOKUP(AX5,インプットシート!$C:$X,22,0),"")</f>
        <v/>
      </c>
      <c r="AZ5" s="153" t="str">
        <f>IFERROR(+VLOOKUP(AX5,インプットシート!$C:$X,18,0),"")</f>
        <v/>
      </c>
      <c r="BB5" s="1" t="s">
        <v>209</v>
      </c>
      <c r="BC5" s="1" t="str">
        <f>IFERROR(+VLOOKUP(BB5,インプットシート!$C:$X,22,0),"")</f>
        <v/>
      </c>
      <c r="BD5" s="153" t="str">
        <f>IFERROR(+VLOOKUP(BB5,インプットシート!$C:$X,18,0),"")</f>
        <v/>
      </c>
      <c r="BF5" t="s">
        <v>797</v>
      </c>
      <c r="BG5" s="1" t="str">
        <f>IFERROR(+VLOOKUP(BF5,インプットシート!$C:$X,22,0),"")</f>
        <v/>
      </c>
      <c r="BH5" s="153" t="str">
        <f>IFERROR(+VLOOKUP(BF5,インプットシート!$C:$X,18,0),"")</f>
        <v/>
      </c>
      <c r="BJ5" s="1" t="s">
        <v>210</v>
      </c>
      <c r="BK5" s="1" t="str">
        <f>IFERROR(+VLOOKUP(BJ5,インプットシート!$C:$X,22,0),"")</f>
        <v/>
      </c>
      <c r="BL5" s="153" t="str">
        <f>IFERROR(+VLOOKUP(BJ5,インプットシート!$C:$X,18,0),"")</f>
        <v/>
      </c>
      <c r="BN5" s="1" t="s">
        <v>850</v>
      </c>
      <c r="BO5" s="1" t="str">
        <f>IFERROR(+VLOOKUP(BN5,インプットシート!$C:$X,22,0),"")</f>
        <v/>
      </c>
      <c r="BP5" s="153" t="str">
        <f>IFERROR(+VLOOKUP(BN5,インプットシート!$C:$X,18,0),"")</f>
        <v/>
      </c>
      <c r="BR5" s="1" t="s">
        <v>881</v>
      </c>
      <c r="BS5" s="1" t="str">
        <f>IFERROR(+VLOOKUP(BR5,インプットシート!$C:$X,22,0),"")</f>
        <v/>
      </c>
      <c r="BT5" s="153" t="str">
        <f>IFERROR(+VLOOKUP(BR5,インプットシート!$C:$X,18,0),"")</f>
        <v/>
      </c>
      <c r="BV5" s="1" t="s">
        <v>211</v>
      </c>
      <c r="BW5" s="1" t="str">
        <f>IFERROR(+VLOOKUP(BV5,インプットシート!$C:$X,22,0),"")</f>
        <v/>
      </c>
      <c r="BX5" s="153" t="str">
        <f>IFERROR(+VLOOKUP(BV5,インプットシート!$C:$X,18,0),"")</f>
        <v/>
      </c>
      <c r="BZ5" s="1" t="s">
        <v>698</v>
      </c>
      <c r="CA5" s="1" t="str">
        <f>IFERROR(+VLOOKUP(BZ5,インプットシート!$C:$X,22,0),"")</f>
        <v/>
      </c>
      <c r="CB5" s="153" t="str">
        <f>IFERROR(+VLOOKUP(BZ5,インプットシート!$C:$X,18,0),"")</f>
        <v/>
      </c>
    </row>
    <row r="6" spans="2:80">
      <c r="B6" s="1" t="s">
        <v>212</v>
      </c>
      <c r="C6" s="1" t="str">
        <f>IFERROR(+VLOOKUP(B6,インプットシート!$C:$X,22,0),"")</f>
        <v/>
      </c>
      <c r="D6" s="153" t="str">
        <f>IFERROR(+VLOOKUP(B6,インプットシート!$C:$X,18,0),"")</f>
        <v/>
      </c>
      <c r="F6" s="1" t="s">
        <v>213</v>
      </c>
      <c r="G6" s="1" t="str">
        <f>IFERROR(+VLOOKUP(F6,インプットシート!$C:$X,22,0),"")</f>
        <v/>
      </c>
      <c r="H6" s="153" t="str">
        <f>IFERROR(+VLOOKUP(F6,インプットシート!$C:$X,18,0),"")</f>
        <v/>
      </c>
      <c r="J6" s="1" t="s">
        <v>748</v>
      </c>
      <c r="K6" s="1" t="str">
        <f>IFERROR(+VLOOKUP(J6,インプットシート!$C:$X,22,0),"")</f>
        <v/>
      </c>
      <c r="L6" s="153" t="str">
        <f>IFERROR(+VLOOKUP(J6,インプットシート!$C:$X,18,0),"")</f>
        <v/>
      </c>
      <c r="N6" s="1" t="s">
        <v>214</v>
      </c>
      <c r="O6" s="1" t="str">
        <f>IFERROR(+VLOOKUP(N6,インプットシート!$C:$X,22,0),"")</f>
        <v/>
      </c>
      <c r="P6" s="153" t="str">
        <f>IFERROR(+VLOOKUP(N6,インプットシート!$C:$X,18,0),"")</f>
        <v/>
      </c>
      <c r="R6" s="1" t="s">
        <v>215</v>
      </c>
      <c r="S6" s="1" t="str">
        <f>IFERROR(+VLOOKUP(R6,インプットシート!$C:$X,22,0),"")</f>
        <v/>
      </c>
      <c r="T6" s="153" t="str">
        <f>IFERROR(+VLOOKUP(R6,インプットシート!$C:$X,18,0),"")</f>
        <v/>
      </c>
      <c r="V6" s="1" t="s">
        <v>216</v>
      </c>
      <c r="W6" s="1" t="str">
        <f>IFERROR(+VLOOKUP(V6,インプットシート!$C:$X,22,0),"")</f>
        <v/>
      </c>
      <c r="X6" s="153" t="str">
        <f>IFERROR(+VLOOKUP(V6,インプットシート!$C:$X,18,0),"")</f>
        <v/>
      </c>
      <c r="Z6" s="1" t="s">
        <v>217</v>
      </c>
      <c r="AA6" s="1" t="str">
        <f>IFERROR(+VLOOKUP(Z6,インプットシート!$C:$X,22,0),"")</f>
        <v/>
      </c>
      <c r="AB6" s="153" t="str">
        <f>IFERROR(+VLOOKUP(Z6,インプットシート!$C:$X,18,0),"")</f>
        <v/>
      </c>
      <c r="AD6" s="1" t="str">
        <f t="shared" si="0"/>
        <v>食材費4</v>
      </c>
      <c r="AE6" s="1" t="str">
        <f>IFERROR(+VLOOKUP(AD6,インプットシート!$C:$X,22,0),"")</f>
        <v/>
      </c>
      <c r="AF6" s="153" t="str">
        <f>IFERROR(+VLOOKUP(AD6,インプットシート!$C:$X,18,0),"")</f>
        <v/>
      </c>
      <c r="AH6" s="1" t="s">
        <v>218</v>
      </c>
      <c r="AI6" s="1" t="str">
        <f>IFERROR(+VLOOKUP(AH6,インプットシート!$C:$X,22,0),"")</f>
        <v/>
      </c>
      <c r="AJ6" s="153" t="str">
        <f>IFERROR(+VLOOKUP(AH6,インプットシート!$C:$X,18,0),"")</f>
        <v/>
      </c>
      <c r="AL6" s="1" t="s">
        <v>219</v>
      </c>
      <c r="AM6" s="1" t="str">
        <f>IFERROR(+VLOOKUP(AL6,インプットシート!$C:$X,22,0),"")</f>
        <v/>
      </c>
      <c r="AN6" s="153" t="str">
        <f>IFERROR(+VLOOKUP(AL6,インプットシート!$C:$X,18,0),"")</f>
        <v/>
      </c>
      <c r="AP6" s="1" t="s">
        <v>220</v>
      </c>
      <c r="AQ6" s="1" t="str">
        <f>IFERROR(+VLOOKUP(AP6,インプットシート!$C:$X,22,0),"")</f>
        <v/>
      </c>
      <c r="AR6" s="153" t="str">
        <f>IFERROR(+VLOOKUP(AP6,インプットシート!$C:$X,18,0),"")</f>
        <v/>
      </c>
      <c r="AT6" s="1" t="s">
        <v>221</v>
      </c>
      <c r="AU6" s="1" t="str">
        <f>IFERROR(+VLOOKUP(AT6,インプットシート!$C:$X,22,0),"")</f>
        <v/>
      </c>
      <c r="AV6" s="153" t="str">
        <f>IFERROR(+VLOOKUP(AT6,インプットシート!$C:$X,18,0),"")</f>
        <v/>
      </c>
      <c r="AX6" s="1" t="s">
        <v>222</v>
      </c>
      <c r="AY6" s="1" t="str">
        <f>IFERROR(+VLOOKUP(AX6,インプットシート!$C:$X,22,0),"")</f>
        <v/>
      </c>
      <c r="AZ6" s="153" t="str">
        <f>IFERROR(+VLOOKUP(AX6,インプットシート!$C:$X,18,0),"")</f>
        <v/>
      </c>
      <c r="BB6" s="1" t="s">
        <v>223</v>
      </c>
      <c r="BC6" s="1" t="str">
        <f>IFERROR(+VLOOKUP(BB6,インプットシート!$C:$X,22,0),"")</f>
        <v/>
      </c>
      <c r="BD6" s="153" t="str">
        <f>IFERROR(+VLOOKUP(BB6,インプットシート!$C:$X,18,0),"")</f>
        <v/>
      </c>
      <c r="BF6" t="s">
        <v>798</v>
      </c>
      <c r="BG6" s="1" t="str">
        <f>IFERROR(+VLOOKUP(BF6,インプットシート!$C:$X,22,0),"")</f>
        <v/>
      </c>
      <c r="BH6" s="153" t="str">
        <f>IFERROR(+VLOOKUP(BF6,インプットシート!$C:$X,18,0),"")</f>
        <v/>
      </c>
      <c r="BJ6" s="1" t="s">
        <v>224</v>
      </c>
      <c r="BK6" s="1" t="str">
        <f>IFERROR(+VLOOKUP(BJ6,インプットシート!$C:$X,22,0),"")</f>
        <v/>
      </c>
      <c r="BL6" s="153" t="str">
        <f>IFERROR(+VLOOKUP(BJ6,インプットシート!$C:$X,18,0),"")</f>
        <v/>
      </c>
      <c r="BN6" s="1" t="s">
        <v>851</v>
      </c>
      <c r="BO6" s="1" t="str">
        <f>IFERROR(+VLOOKUP(BN6,インプットシート!$C:$X,22,0),"")</f>
        <v/>
      </c>
      <c r="BP6" s="153" t="str">
        <f>IFERROR(+VLOOKUP(BN6,インプットシート!$C:$X,18,0),"")</f>
        <v/>
      </c>
      <c r="BR6" s="1" t="s">
        <v>882</v>
      </c>
      <c r="BS6" s="1" t="str">
        <f>IFERROR(+VLOOKUP(BR6,インプットシート!$C:$X,22,0),"")</f>
        <v/>
      </c>
      <c r="BT6" s="153" t="str">
        <f>IFERROR(+VLOOKUP(BR6,インプットシート!$C:$X,18,0),"")</f>
        <v/>
      </c>
      <c r="BV6" s="1" t="s">
        <v>225</v>
      </c>
      <c r="BW6" s="1" t="str">
        <f>IFERROR(+VLOOKUP(BV6,インプットシート!$C:$X,22,0),"")</f>
        <v/>
      </c>
      <c r="BX6" s="153" t="str">
        <f>IFERROR(+VLOOKUP(BV6,インプットシート!$C:$X,18,0),"")</f>
        <v/>
      </c>
      <c r="BZ6" s="1" t="s">
        <v>699</v>
      </c>
      <c r="CA6" s="1" t="str">
        <f>IFERROR(+VLOOKUP(BZ6,インプットシート!$C:$X,22,0),"")</f>
        <v/>
      </c>
      <c r="CB6" s="153" t="str">
        <f>IFERROR(+VLOOKUP(BZ6,インプットシート!$C:$X,18,0),"")</f>
        <v/>
      </c>
    </row>
    <row r="7" spans="2:80">
      <c r="B7" s="1" t="s">
        <v>226</v>
      </c>
      <c r="C7" s="1" t="str">
        <f>IFERROR(+VLOOKUP(B7,インプットシート!$C:$X,22,0),"")</f>
        <v/>
      </c>
      <c r="D7" s="153" t="str">
        <f>IFERROR(+VLOOKUP(B7,インプットシート!$C:$X,18,0),"")</f>
        <v/>
      </c>
      <c r="F7" s="1" t="s">
        <v>227</v>
      </c>
      <c r="G7" s="1" t="str">
        <f>IFERROR(+VLOOKUP(F7,インプットシート!$C:$X,22,0),"")</f>
        <v/>
      </c>
      <c r="H7" s="153" t="str">
        <f>IFERROR(+VLOOKUP(F7,インプットシート!$C:$X,18,0),"")</f>
        <v/>
      </c>
      <c r="J7" s="1" t="s">
        <v>749</v>
      </c>
      <c r="K7" s="1" t="str">
        <f>IFERROR(+VLOOKUP(J7,インプットシート!$C:$X,22,0),"")</f>
        <v/>
      </c>
      <c r="L7" s="153" t="str">
        <f>IFERROR(+VLOOKUP(J7,インプットシート!$C:$X,18,0),"")</f>
        <v/>
      </c>
      <c r="N7" s="1" t="s">
        <v>228</v>
      </c>
      <c r="O7" s="1" t="str">
        <f>IFERROR(+VLOOKUP(N7,インプットシート!$C:$X,22,0),"")</f>
        <v/>
      </c>
      <c r="P7" s="153" t="str">
        <f>IFERROR(+VLOOKUP(N7,インプットシート!$C:$X,18,0),"")</f>
        <v/>
      </c>
      <c r="R7" s="1" t="s">
        <v>229</v>
      </c>
      <c r="S7" s="1" t="str">
        <f>IFERROR(+VLOOKUP(R7,インプットシート!$C:$X,22,0),"")</f>
        <v/>
      </c>
      <c r="T7" s="153" t="str">
        <f>IFERROR(+VLOOKUP(R7,インプットシート!$C:$X,18,0),"")</f>
        <v/>
      </c>
      <c r="V7" s="1" t="s">
        <v>230</v>
      </c>
      <c r="W7" s="1" t="str">
        <f>IFERROR(+VLOOKUP(V7,インプットシート!$C:$X,22,0),"")</f>
        <v/>
      </c>
      <c r="X7" s="153" t="str">
        <f>IFERROR(+VLOOKUP(V7,インプットシート!$C:$X,18,0),"")</f>
        <v/>
      </c>
      <c r="Z7" s="1" t="s">
        <v>231</v>
      </c>
      <c r="AA7" s="1" t="str">
        <f>IFERROR(+VLOOKUP(Z7,インプットシート!$C:$X,22,0),"")</f>
        <v/>
      </c>
      <c r="AB7" s="153" t="str">
        <f>IFERROR(+VLOOKUP(Z7,インプットシート!$C:$X,18,0),"")</f>
        <v/>
      </c>
      <c r="AD7" s="1" t="str">
        <f t="shared" si="0"/>
        <v>食材費5</v>
      </c>
      <c r="AE7" s="1" t="str">
        <f>IFERROR(+VLOOKUP(AD7,インプットシート!$C:$X,22,0),"")</f>
        <v/>
      </c>
      <c r="AF7" s="153" t="str">
        <f>IFERROR(+VLOOKUP(AD7,インプットシート!$C:$X,18,0),"")</f>
        <v/>
      </c>
      <c r="AH7" s="1" t="s">
        <v>232</v>
      </c>
      <c r="AI7" s="1" t="str">
        <f>IFERROR(+VLOOKUP(AH7,インプットシート!$C:$X,22,0),"")</f>
        <v/>
      </c>
      <c r="AJ7" s="153" t="str">
        <f>IFERROR(+VLOOKUP(AH7,インプットシート!$C:$X,18,0),"")</f>
        <v/>
      </c>
      <c r="AL7" s="1" t="s">
        <v>233</v>
      </c>
      <c r="AM7" s="1" t="str">
        <f>IFERROR(+VLOOKUP(AL7,インプットシート!$C:$X,22,0),"")</f>
        <v/>
      </c>
      <c r="AN7" s="153" t="str">
        <f>IFERROR(+VLOOKUP(AL7,インプットシート!$C:$X,18,0),"")</f>
        <v/>
      </c>
      <c r="AP7" s="1" t="s">
        <v>234</v>
      </c>
      <c r="AQ7" s="1" t="str">
        <f>IFERROR(+VLOOKUP(AP7,インプットシート!$C:$X,22,0),"")</f>
        <v/>
      </c>
      <c r="AR7" s="153" t="str">
        <f>IFERROR(+VLOOKUP(AP7,インプットシート!$C:$X,18,0),"")</f>
        <v/>
      </c>
      <c r="AT7" s="1" t="s">
        <v>235</v>
      </c>
      <c r="AU7" s="1" t="str">
        <f>IFERROR(+VLOOKUP(AT7,インプットシート!$C:$X,22,0),"")</f>
        <v/>
      </c>
      <c r="AV7" s="153" t="str">
        <f>IFERROR(+VLOOKUP(AT7,インプットシート!$C:$X,18,0),"")</f>
        <v/>
      </c>
      <c r="AX7" s="1" t="s">
        <v>236</v>
      </c>
      <c r="AY7" s="1" t="str">
        <f>IFERROR(+VLOOKUP(AX7,インプットシート!$C:$X,22,0),"")</f>
        <v/>
      </c>
      <c r="AZ7" s="153" t="str">
        <f>IFERROR(+VLOOKUP(AX7,インプットシート!$C:$X,18,0),"")</f>
        <v/>
      </c>
      <c r="BB7" s="1" t="s">
        <v>237</v>
      </c>
      <c r="BC7" s="1" t="str">
        <f>IFERROR(+VLOOKUP(BB7,インプットシート!$C:$X,22,0),"")</f>
        <v/>
      </c>
      <c r="BD7" s="153" t="str">
        <f>IFERROR(+VLOOKUP(BB7,インプットシート!$C:$X,18,0),"")</f>
        <v/>
      </c>
      <c r="BF7" t="s">
        <v>799</v>
      </c>
      <c r="BG7" s="1" t="str">
        <f>IFERROR(+VLOOKUP(BF7,インプットシート!$C:$X,22,0),"")</f>
        <v/>
      </c>
      <c r="BH7" s="153" t="str">
        <f>IFERROR(+VLOOKUP(BF7,インプットシート!$C:$X,18,0),"")</f>
        <v/>
      </c>
      <c r="BJ7" s="1" t="s">
        <v>238</v>
      </c>
      <c r="BK7" s="1" t="str">
        <f>IFERROR(+VLOOKUP(BJ7,インプットシート!$C:$X,22,0),"")</f>
        <v/>
      </c>
      <c r="BL7" s="153" t="str">
        <f>IFERROR(+VLOOKUP(BJ7,インプットシート!$C:$X,18,0),"")</f>
        <v/>
      </c>
      <c r="BN7" s="1" t="s">
        <v>852</v>
      </c>
      <c r="BO7" s="1" t="str">
        <f>IFERROR(+VLOOKUP(BN7,インプットシート!$C:$X,22,0),"")</f>
        <v/>
      </c>
      <c r="BP7" s="153" t="str">
        <f>IFERROR(+VLOOKUP(BN7,インプットシート!$C:$X,18,0),"")</f>
        <v/>
      </c>
      <c r="BR7" s="1" t="s">
        <v>883</v>
      </c>
      <c r="BS7" s="1" t="str">
        <f>IFERROR(+VLOOKUP(BR7,インプットシート!$C:$X,22,0),"")</f>
        <v/>
      </c>
      <c r="BT7" s="153" t="str">
        <f>IFERROR(+VLOOKUP(BR7,インプットシート!$C:$X,18,0),"")</f>
        <v/>
      </c>
      <c r="BV7" s="1" t="s">
        <v>239</v>
      </c>
      <c r="BW7" s="1" t="str">
        <f>IFERROR(+VLOOKUP(BV7,インプットシート!$C:$X,22,0),"")</f>
        <v/>
      </c>
      <c r="BX7" s="153" t="str">
        <f>IFERROR(+VLOOKUP(BV7,インプットシート!$C:$X,18,0),"")</f>
        <v/>
      </c>
      <c r="BZ7" s="1" t="s">
        <v>700</v>
      </c>
      <c r="CA7" s="1" t="str">
        <f>IFERROR(+VLOOKUP(BZ7,インプットシート!$C:$X,22,0),"")</f>
        <v/>
      </c>
      <c r="CB7" s="153" t="str">
        <f>IFERROR(+VLOOKUP(BZ7,インプットシート!$C:$X,18,0),"")</f>
        <v/>
      </c>
    </row>
    <row r="8" spans="2:80">
      <c r="B8" s="1" t="s">
        <v>240</v>
      </c>
      <c r="C8" s="1" t="str">
        <f>IFERROR(+VLOOKUP(B8,インプットシート!$C:$X,22,0),"")</f>
        <v/>
      </c>
      <c r="D8" s="153" t="str">
        <f>IFERROR(+VLOOKUP(B8,インプットシート!$C:$X,18,0),"")</f>
        <v/>
      </c>
      <c r="F8" s="1" t="s">
        <v>241</v>
      </c>
      <c r="G8" s="1" t="str">
        <f>IFERROR(+VLOOKUP(F8,インプットシート!$C:$X,22,0),"")</f>
        <v/>
      </c>
      <c r="H8" s="153" t="str">
        <f>IFERROR(+VLOOKUP(F8,インプットシート!$C:$X,18,0),"")</f>
        <v/>
      </c>
      <c r="J8" s="1" t="s">
        <v>750</v>
      </c>
      <c r="K8" s="1" t="str">
        <f>IFERROR(+VLOOKUP(J8,インプットシート!$C:$X,22,0),"")</f>
        <v/>
      </c>
      <c r="L8" s="153" t="str">
        <f>IFERROR(+VLOOKUP(J8,インプットシート!$C:$X,18,0),"")</f>
        <v/>
      </c>
      <c r="N8" s="1" t="s">
        <v>242</v>
      </c>
      <c r="O8" s="1" t="str">
        <f>IFERROR(+VLOOKUP(N8,インプットシート!$C:$X,22,0),"")</f>
        <v/>
      </c>
      <c r="P8" s="153" t="str">
        <f>IFERROR(+VLOOKUP(N8,インプットシート!$C:$X,18,0),"")</f>
        <v/>
      </c>
      <c r="R8" s="1" t="s">
        <v>243</v>
      </c>
      <c r="S8" s="1" t="str">
        <f>IFERROR(+VLOOKUP(R8,インプットシート!$C:$X,22,0),"")</f>
        <v/>
      </c>
      <c r="T8" s="153" t="str">
        <f>IFERROR(+VLOOKUP(R8,インプットシート!$C:$X,18,0),"")</f>
        <v/>
      </c>
      <c r="V8" s="1" t="s">
        <v>244</v>
      </c>
      <c r="W8" s="1" t="str">
        <f>IFERROR(+VLOOKUP(V8,インプットシート!$C:$X,22,0),"")</f>
        <v/>
      </c>
      <c r="X8" s="153" t="str">
        <f>IFERROR(+VLOOKUP(V8,インプットシート!$C:$X,18,0),"")</f>
        <v/>
      </c>
      <c r="Z8" s="1" t="s">
        <v>245</v>
      </c>
      <c r="AA8" s="1" t="str">
        <f>IFERROR(+VLOOKUP(Z8,インプットシート!$C:$X,22,0),"")</f>
        <v/>
      </c>
      <c r="AB8" s="153" t="str">
        <f>IFERROR(+VLOOKUP(Z8,インプットシート!$C:$X,18,0),"")</f>
        <v/>
      </c>
      <c r="AD8" s="1" t="str">
        <f t="shared" si="0"/>
        <v>食材費6</v>
      </c>
      <c r="AE8" s="1" t="str">
        <f>IFERROR(+VLOOKUP(AD8,インプットシート!$C:$X,22,0),"")</f>
        <v/>
      </c>
      <c r="AF8" s="153" t="str">
        <f>IFERROR(+VLOOKUP(AD8,インプットシート!$C:$X,18,0),"")</f>
        <v/>
      </c>
      <c r="AH8" s="1" t="s">
        <v>246</v>
      </c>
      <c r="AI8" s="1" t="str">
        <f>IFERROR(+VLOOKUP(AH8,インプットシート!$C:$X,22,0),"")</f>
        <v/>
      </c>
      <c r="AJ8" s="153" t="str">
        <f>IFERROR(+VLOOKUP(AH8,インプットシート!$C:$X,18,0),"")</f>
        <v/>
      </c>
      <c r="AL8" s="1" t="s">
        <v>247</v>
      </c>
      <c r="AM8" s="1" t="str">
        <f>IFERROR(+VLOOKUP(AL8,インプットシート!$C:$X,22,0),"")</f>
        <v/>
      </c>
      <c r="AN8" s="153" t="str">
        <f>IFERROR(+VLOOKUP(AL8,インプットシート!$C:$X,18,0),"")</f>
        <v/>
      </c>
      <c r="AP8" s="1" t="s">
        <v>248</v>
      </c>
      <c r="AQ8" s="1" t="str">
        <f>IFERROR(+VLOOKUP(AP8,インプットシート!$C:$X,22,0),"")</f>
        <v/>
      </c>
      <c r="AR8" s="153" t="str">
        <f>IFERROR(+VLOOKUP(AP8,インプットシート!$C:$X,18,0),"")</f>
        <v/>
      </c>
      <c r="AT8" s="1" t="s">
        <v>249</v>
      </c>
      <c r="AU8" s="1" t="str">
        <f>IFERROR(+VLOOKUP(AT8,インプットシート!$C:$X,22,0),"")</f>
        <v/>
      </c>
      <c r="AV8" s="153" t="str">
        <f>IFERROR(+VLOOKUP(AT8,インプットシート!$C:$X,18,0),"")</f>
        <v/>
      </c>
      <c r="AX8" s="1" t="s">
        <v>250</v>
      </c>
      <c r="AY8" s="1" t="str">
        <f>IFERROR(+VLOOKUP(AX8,インプットシート!$C:$X,22,0),"")</f>
        <v/>
      </c>
      <c r="AZ8" s="153" t="str">
        <f>IFERROR(+VLOOKUP(AX8,インプットシート!$C:$X,18,0),"")</f>
        <v/>
      </c>
      <c r="BB8" s="1" t="s">
        <v>251</v>
      </c>
      <c r="BC8" s="1" t="str">
        <f>IFERROR(+VLOOKUP(BB8,インプットシート!$C:$X,22,0),"")</f>
        <v/>
      </c>
      <c r="BD8" s="153" t="str">
        <f>IFERROR(+VLOOKUP(BB8,インプットシート!$C:$X,18,0),"")</f>
        <v/>
      </c>
      <c r="BF8" t="s">
        <v>800</v>
      </c>
      <c r="BG8" s="1" t="str">
        <f>IFERROR(+VLOOKUP(BF8,インプットシート!$C:$X,22,0),"")</f>
        <v/>
      </c>
      <c r="BH8" s="153" t="str">
        <f>IFERROR(+VLOOKUP(BF8,インプットシート!$C:$X,18,0),"")</f>
        <v/>
      </c>
      <c r="BJ8" s="1" t="s">
        <v>252</v>
      </c>
      <c r="BK8" s="1" t="str">
        <f>IFERROR(+VLOOKUP(BJ8,インプットシート!$C:$X,22,0),"")</f>
        <v/>
      </c>
      <c r="BL8" s="153" t="str">
        <f>IFERROR(+VLOOKUP(BJ8,インプットシート!$C:$X,18,0),"")</f>
        <v/>
      </c>
      <c r="BN8" s="1" t="s">
        <v>853</v>
      </c>
      <c r="BO8" s="1" t="str">
        <f>IFERROR(+VLOOKUP(BN8,インプットシート!$C:$X,22,0),"")</f>
        <v/>
      </c>
      <c r="BP8" s="153" t="str">
        <f>IFERROR(+VLOOKUP(BN8,インプットシート!$C:$X,18,0),"")</f>
        <v/>
      </c>
      <c r="BR8" s="1" t="s">
        <v>884</v>
      </c>
      <c r="BS8" s="1" t="str">
        <f>IFERROR(+VLOOKUP(BR8,インプットシート!$C:$X,22,0),"")</f>
        <v/>
      </c>
      <c r="BT8" s="153" t="str">
        <f>IFERROR(+VLOOKUP(BR8,インプットシート!$C:$X,18,0),"")</f>
        <v/>
      </c>
      <c r="BV8" s="1" t="s">
        <v>253</v>
      </c>
      <c r="BW8" s="1" t="str">
        <f>IFERROR(+VLOOKUP(BV8,インプットシート!$C:$X,22,0),"")</f>
        <v/>
      </c>
      <c r="BX8" s="153" t="str">
        <f>IFERROR(+VLOOKUP(BV8,インプットシート!$C:$X,18,0),"")</f>
        <v/>
      </c>
      <c r="BZ8" s="1" t="s">
        <v>701</v>
      </c>
      <c r="CA8" s="1" t="str">
        <f>IFERROR(+VLOOKUP(BZ8,インプットシート!$C:$X,22,0),"")</f>
        <v/>
      </c>
      <c r="CB8" s="153" t="str">
        <f>IFERROR(+VLOOKUP(BZ8,インプットシート!$C:$X,18,0),"")</f>
        <v/>
      </c>
    </row>
    <row r="9" spans="2:80">
      <c r="B9" s="1" t="s">
        <v>254</v>
      </c>
      <c r="C9" s="1" t="str">
        <f>IFERROR(+VLOOKUP(B9,インプットシート!$C:$X,22,0),"")</f>
        <v/>
      </c>
      <c r="D9" s="153" t="str">
        <f>IFERROR(+VLOOKUP(B9,インプットシート!$C:$X,18,0),"")</f>
        <v/>
      </c>
      <c r="F9" s="1" t="s">
        <v>255</v>
      </c>
      <c r="G9" s="1" t="str">
        <f>IFERROR(+VLOOKUP(F9,インプットシート!$C:$X,22,0),"")</f>
        <v/>
      </c>
      <c r="H9" s="153" t="str">
        <f>IFERROR(+VLOOKUP(F9,インプットシート!$C:$X,18,0),"")</f>
        <v/>
      </c>
      <c r="J9" s="1" t="s">
        <v>751</v>
      </c>
      <c r="K9" s="1" t="str">
        <f>IFERROR(+VLOOKUP(J9,インプットシート!$C:$X,22,0),"")</f>
        <v/>
      </c>
      <c r="L9" s="153" t="str">
        <f>IFERROR(+VLOOKUP(J9,インプットシート!$C:$X,18,0),"")</f>
        <v/>
      </c>
      <c r="N9" s="1" t="s">
        <v>256</v>
      </c>
      <c r="O9" s="1" t="str">
        <f>IFERROR(+VLOOKUP(N9,インプットシート!$C:$X,22,0),"")</f>
        <v/>
      </c>
      <c r="P9" s="153" t="str">
        <f>IFERROR(+VLOOKUP(N9,インプットシート!$C:$X,18,0),"")</f>
        <v/>
      </c>
      <c r="R9" s="1" t="s">
        <v>257</v>
      </c>
      <c r="S9" s="1" t="str">
        <f>IFERROR(+VLOOKUP(R9,インプットシート!$C:$X,22,0),"")</f>
        <v/>
      </c>
      <c r="T9" s="153" t="str">
        <f>IFERROR(+VLOOKUP(R9,インプットシート!$C:$X,18,0),"")</f>
        <v/>
      </c>
      <c r="V9" s="1" t="s">
        <v>258</v>
      </c>
      <c r="W9" s="1" t="str">
        <f>IFERROR(+VLOOKUP(V9,インプットシート!$C:$X,22,0),"")</f>
        <v/>
      </c>
      <c r="X9" s="153" t="str">
        <f>IFERROR(+VLOOKUP(V9,インプットシート!$C:$X,18,0),"")</f>
        <v/>
      </c>
      <c r="Z9" s="1" t="s">
        <v>259</v>
      </c>
      <c r="AA9" s="1" t="str">
        <f>IFERROR(+VLOOKUP(Z9,インプットシート!$C:$X,22,0),"")</f>
        <v/>
      </c>
      <c r="AB9" s="153" t="str">
        <f>IFERROR(+VLOOKUP(Z9,インプットシート!$C:$X,18,0),"")</f>
        <v/>
      </c>
      <c r="AD9" s="1" t="str">
        <f t="shared" si="0"/>
        <v>食材費7</v>
      </c>
      <c r="AE9" s="1" t="str">
        <f>IFERROR(+VLOOKUP(AD9,インプットシート!$C:$X,22,0),"")</f>
        <v/>
      </c>
      <c r="AF9" s="153" t="str">
        <f>IFERROR(+VLOOKUP(AD9,インプットシート!$C:$X,18,0),"")</f>
        <v/>
      </c>
      <c r="AH9" s="1" t="s">
        <v>260</v>
      </c>
      <c r="AI9" s="1" t="str">
        <f>IFERROR(+VLOOKUP(AH9,インプットシート!$C:$X,22,0),"")</f>
        <v/>
      </c>
      <c r="AJ9" s="153" t="str">
        <f>IFERROR(+VLOOKUP(AH9,インプットシート!$C:$X,18,0),"")</f>
        <v/>
      </c>
      <c r="AL9" s="1" t="s">
        <v>261</v>
      </c>
      <c r="AM9" s="1" t="str">
        <f>IFERROR(+VLOOKUP(AL9,インプットシート!$C:$X,22,0),"")</f>
        <v/>
      </c>
      <c r="AN9" s="153" t="str">
        <f>IFERROR(+VLOOKUP(AL9,インプットシート!$C:$X,18,0),"")</f>
        <v/>
      </c>
      <c r="AP9" s="1" t="s">
        <v>262</v>
      </c>
      <c r="AQ9" s="1" t="str">
        <f>IFERROR(+VLOOKUP(AP9,インプットシート!$C:$X,22,0),"")</f>
        <v/>
      </c>
      <c r="AR9" s="153" t="str">
        <f>IFERROR(+VLOOKUP(AP9,インプットシート!$C:$X,18,0),"")</f>
        <v/>
      </c>
      <c r="AT9" s="1" t="s">
        <v>263</v>
      </c>
      <c r="AU9" s="1" t="str">
        <f>IFERROR(+VLOOKUP(AT9,インプットシート!$C:$X,22,0),"")</f>
        <v/>
      </c>
      <c r="AV9" s="153" t="str">
        <f>IFERROR(+VLOOKUP(AT9,インプットシート!$C:$X,18,0),"")</f>
        <v/>
      </c>
      <c r="AX9" s="1" t="s">
        <v>264</v>
      </c>
      <c r="AY9" s="1" t="str">
        <f>IFERROR(+VLOOKUP(AX9,インプットシート!$C:$X,22,0),"")</f>
        <v/>
      </c>
      <c r="AZ9" s="153" t="str">
        <f>IFERROR(+VLOOKUP(AX9,インプットシート!$C:$X,18,0),"")</f>
        <v/>
      </c>
      <c r="BB9" s="1" t="s">
        <v>265</v>
      </c>
      <c r="BC9" s="1" t="str">
        <f>IFERROR(+VLOOKUP(BB9,インプットシート!$C:$X,22,0),"")</f>
        <v/>
      </c>
      <c r="BD9" s="153" t="str">
        <f>IFERROR(+VLOOKUP(BB9,インプットシート!$C:$X,18,0),"")</f>
        <v/>
      </c>
      <c r="BF9" t="s">
        <v>801</v>
      </c>
      <c r="BG9" s="1" t="str">
        <f>IFERROR(+VLOOKUP(BF9,インプットシート!$C:$X,22,0),"")</f>
        <v/>
      </c>
      <c r="BH9" s="153" t="str">
        <f>IFERROR(+VLOOKUP(BF9,インプットシート!$C:$X,18,0),"")</f>
        <v/>
      </c>
      <c r="BJ9" s="1" t="s">
        <v>266</v>
      </c>
      <c r="BK9" s="1" t="str">
        <f>IFERROR(+VLOOKUP(BJ9,インプットシート!$C:$X,22,0),"")</f>
        <v/>
      </c>
      <c r="BL9" s="153" t="str">
        <f>IFERROR(+VLOOKUP(BJ9,インプットシート!$C:$X,18,0),"")</f>
        <v/>
      </c>
      <c r="BN9" s="1" t="s">
        <v>854</v>
      </c>
      <c r="BO9" s="1" t="str">
        <f>IFERROR(+VLOOKUP(BN9,インプットシート!$C:$X,22,0),"")</f>
        <v/>
      </c>
      <c r="BP9" s="153" t="str">
        <f>IFERROR(+VLOOKUP(BN9,インプットシート!$C:$X,18,0),"")</f>
        <v/>
      </c>
      <c r="BR9" s="1" t="s">
        <v>885</v>
      </c>
      <c r="BS9" s="1" t="str">
        <f>IFERROR(+VLOOKUP(BR9,インプットシート!$C:$X,22,0),"")</f>
        <v/>
      </c>
      <c r="BT9" s="153" t="str">
        <f>IFERROR(+VLOOKUP(BR9,インプットシート!$C:$X,18,0),"")</f>
        <v/>
      </c>
      <c r="BV9" s="1" t="s">
        <v>267</v>
      </c>
      <c r="BW9" s="1" t="str">
        <f>IFERROR(+VLOOKUP(BV9,インプットシート!$C:$X,22,0),"")</f>
        <v/>
      </c>
      <c r="BX9" s="153" t="str">
        <f>IFERROR(+VLOOKUP(BV9,インプットシート!$C:$X,18,0),"")</f>
        <v/>
      </c>
      <c r="BZ9" s="1" t="s">
        <v>702</v>
      </c>
      <c r="CA9" s="1" t="str">
        <f>IFERROR(+VLOOKUP(BZ9,インプットシート!$C:$X,22,0),"")</f>
        <v/>
      </c>
      <c r="CB9" s="153" t="str">
        <f>IFERROR(+VLOOKUP(BZ9,インプットシート!$C:$X,18,0),"")</f>
        <v/>
      </c>
    </row>
    <row r="10" spans="2:80">
      <c r="B10" s="1" t="s">
        <v>268</v>
      </c>
      <c r="C10" s="1" t="str">
        <f>IFERROR(+VLOOKUP(B10,インプットシート!$C:$X,22,0),"")</f>
        <v/>
      </c>
      <c r="D10" s="153" t="str">
        <f>IFERROR(+VLOOKUP(B10,インプットシート!$C:$X,18,0),"")</f>
        <v/>
      </c>
      <c r="F10" s="1" t="s">
        <v>269</v>
      </c>
      <c r="G10" s="1" t="str">
        <f>IFERROR(+VLOOKUP(F10,インプットシート!$C:$X,22,0),"")</f>
        <v/>
      </c>
      <c r="H10" s="153" t="str">
        <f>IFERROR(+VLOOKUP(F10,インプットシート!$C:$X,18,0),"")</f>
        <v/>
      </c>
      <c r="J10" s="1" t="s">
        <v>752</v>
      </c>
      <c r="K10" s="1" t="str">
        <f>IFERROR(+VLOOKUP(J10,インプットシート!$C:$X,22,0),"")</f>
        <v/>
      </c>
      <c r="L10" s="153" t="str">
        <f>IFERROR(+VLOOKUP(J10,インプットシート!$C:$X,18,0),"")</f>
        <v/>
      </c>
      <c r="N10" s="1" t="s">
        <v>270</v>
      </c>
      <c r="O10" s="1" t="str">
        <f>IFERROR(+VLOOKUP(N10,インプットシート!$C:$X,22,0),"")</f>
        <v/>
      </c>
      <c r="P10" s="153" t="str">
        <f>IFERROR(+VLOOKUP(N10,インプットシート!$C:$X,18,0),"")</f>
        <v/>
      </c>
      <c r="R10" s="1" t="s">
        <v>271</v>
      </c>
      <c r="S10" s="1" t="str">
        <f>IFERROR(+VLOOKUP(R10,インプットシート!$C:$X,22,0),"")</f>
        <v/>
      </c>
      <c r="T10" s="153" t="str">
        <f>IFERROR(+VLOOKUP(R10,インプットシート!$C:$X,18,0),"")</f>
        <v/>
      </c>
      <c r="V10" s="1" t="s">
        <v>272</v>
      </c>
      <c r="W10" s="1" t="str">
        <f>IFERROR(+VLOOKUP(V10,インプットシート!$C:$X,22,0),"")</f>
        <v/>
      </c>
      <c r="X10" s="153" t="str">
        <f>IFERROR(+VLOOKUP(V10,インプットシート!$C:$X,18,0),"")</f>
        <v/>
      </c>
      <c r="Z10" s="1" t="s">
        <v>273</v>
      </c>
      <c r="AA10" s="1" t="str">
        <f>IFERROR(+VLOOKUP(Z10,インプットシート!$C:$X,22,0),"")</f>
        <v/>
      </c>
      <c r="AB10" s="153" t="str">
        <f>IFERROR(+VLOOKUP(Z10,インプットシート!$C:$X,18,0),"")</f>
        <v/>
      </c>
      <c r="AD10" s="1" t="str">
        <f t="shared" si="0"/>
        <v>食材費8</v>
      </c>
      <c r="AE10" s="1" t="str">
        <f>IFERROR(+VLOOKUP(AD10,インプットシート!$C:$X,22,0),"")</f>
        <v/>
      </c>
      <c r="AF10" s="153" t="str">
        <f>IFERROR(+VLOOKUP(AD10,インプットシート!$C:$X,18,0),"")</f>
        <v/>
      </c>
      <c r="AH10" s="1" t="s">
        <v>274</v>
      </c>
      <c r="AI10" s="1" t="str">
        <f>IFERROR(+VLOOKUP(AH10,インプットシート!$C:$X,22,0),"")</f>
        <v/>
      </c>
      <c r="AJ10" s="153" t="str">
        <f>IFERROR(+VLOOKUP(AH10,インプットシート!$C:$X,18,0),"")</f>
        <v/>
      </c>
      <c r="AL10" s="1" t="s">
        <v>275</v>
      </c>
      <c r="AM10" s="1" t="str">
        <f>IFERROR(+VLOOKUP(AL10,インプットシート!$C:$X,22,0),"")</f>
        <v/>
      </c>
      <c r="AN10" s="153" t="str">
        <f>IFERROR(+VLOOKUP(AL10,インプットシート!$C:$X,18,0),"")</f>
        <v/>
      </c>
      <c r="AP10" s="1" t="s">
        <v>276</v>
      </c>
      <c r="AQ10" s="1" t="str">
        <f>IFERROR(+VLOOKUP(AP10,インプットシート!$C:$X,22,0),"")</f>
        <v/>
      </c>
      <c r="AR10" s="153" t="str">
        <f>IFERROR(+VLOOKUP(AP10,インプットシート!$C:$X,18,0),"")</f>
        <v/>
      </c>
      <c r="AT10" s="1" t="s">
        <v>277</v>
      </c>
      <c r="AU10" s="1" t="str">
        <f>IFERROR(+VLOOKUP(AT10,インプットシート!$C:$X,22,0),"")</f>
        <v/>
      </c>
      <c r="AV10" s="153" t="str">
        <f>IFERROR(+VLOOKUP(AT10,インプットシート!$C:$X,18,0),"")</f>
        <v/>
      </c>
      <c r="AX10" s="1" t="s">
        <v>278</v>
      </c>
      <c r="AY10" s="1" t="str">
        <f>IFERROR(+VLOOKUP(AX10,インプットシート!$C:$X,22,0),"")</f>
        <v/>
      </c>
      <c r="AZ10" s="153" t="str">
        <f>IFERROR(+VLOOKUP(AX10,インプットシート!$C:$X,18,0),"")</f>
        <v/>
      </c>
      <c r="BB10" s="1" t="s">
        <v>279</v>
      </c>
      <c r="BC10" s="1" t="str">
        <f>IFERROR(+VLOOKUP(BB10,インプットシート!$C:$X,22,0),"")</f>
        <v/>
      </c>
      <c r="BD10" s="153" t="str">
        <f>IFERROR(+VLOOKUP(BB10,インプットシート!$C:$X,18,0),"")</f>
        <v/>
      </c>
      <c r="BF10" t="s">
        <v>802</v>
      </c>
      <c r="BG10" s="1" t="str">
        <f>IFERROR(+VLOOKUP(BF10,インプットシート!$C:$X,22,0),"")</f>
        <v/>
      </c>
      <c r="BH10" s="153" t="str">
        <f>IFERROR(+VLOOKUP(BF10,インプットシート!$C:$X,18,0),"")</f>
        <v/>
      </c>
      <c r="BJ10" s="1" t="s">
        <v>280</v>
      </c>
      <c r="BK10" s="1" t="str">
        <f>IFERROR(+VLOOKUP(BJ10,インプットシート!$C:$X,22,0),"")</f>
        <v/>
      </c>
      <c r="BL10" s="153" t="str">
        <f>IFERROR(+VLOOKUP(BJ10,インプットシート!$C:$X,18,0),"")</f>
        <v/>
      </c>
      <c r="BN10" s="1" t="s">
        <v>855</v>
      </c>
      <c r="BO10" s="1" t="str">
        <f>IFERROR(+VLOOKUP(BN10,インプットシート!$C:$X,22,0),"")</f>
        <v/>
      </c>
      <c r="BP10" s="153" t="str">
        <f>IFERROR(+VLOOKUP(BN10,インプットシート!$C:$X,18,0),"")</f>
        <v/>
      </c>
      <c r="BR10" s="1" t="s">
        <v>886</v>
      </c>
      <c r="BS10" s="1" t="str">
        <f>IFERROR(+VLOOKUP(BR10,インプットシート!$C:$X,22,0),"")</f>
        <v/>
      </c>
      <c r="BT10" s="153" t="str">
        <f>IFERROR(+VLOOKUP(BR10,インプットシート!$C:$X,18,0),"")</f>
        <v/>
      </c>
      <c r="BV10" s="1" t="s">
        <v>281</v>
      </c>
      <c r="BW10" s="1" t="str">
        <f>IFERROR(+VLOOKUP(BV10,インプットシート!$C:$X,22,0),"")</f>
        <v/>
      </c>
      <c r="BX10" s="153" t="str">
        <f>IFERROR(+VLOOKUP(BV10,インプットシート!$C:$X,18,0),"")</f>
        <v/>
      </c>
      <c r="BZ10" s="1" t="s">
        <v>703</v>
      </c>
      <c r="CA10" s="1" t="str">
        <f>IFERROR(+VLOOKUP(BZ10,インプットシート!$C:$X,22,0),"")</f>
        <v/>
      </c>
      <c r="CB10" s="153" t="str">
        <f>IFERROR(+VLOOKUP(BZ10,インプットシート!$C:$X,18,0),"")</f>
        <v/>
      </c>
    </row>
    <row r="11" spans="2:80">
      <c r="B11" s="1" t="s">
        <v>282</v>
      </c>
      <c r="C11" s="1" t="str">
        <f>IFERROR(+VLOOKUP(B11,インプットシート!$C:$X,22,0),"")</f>
        <v/>
      </c>
      <c r="D11" s="153" t="str">
        <f>IFERROR(+VLOOKUP(B11,インプットシート!$C:$X,18,0),"")</f>
        <v/>
      </c>
      <c r="F11" s="1" t="s">
        <v>283</v>
      </c>
      <c r="G11" s="1" t="str">
        <f>IFERROR(+VLOOKUP(F11,インプットシート!$C:$X,22,0),"")</f>
        <v/>
      </c>
      <c r="H11" s="153" t="str">
        <f>IFERROR(+VLOOKUP(F11,インプットシート!$C:$X,18,0),"")</f>
        <v/>
      </c>
      <c r="J11" s="1" t="s">
        <v>753</v>
      </c>
      <c r="K11" s="1" t="str">
        <f>IFERROR(+VLOOKUP(J11,インプットシート!$C:$X,22,0),"")</f>
        <v/>
      </c>
      <c r="L11" s="153" t="str">
        <f>IFERROR(+VLOOKUP(J11,インプットシート!$C:$X,18,0),"")</f>
        <v/>
      </c>
      <c r="N11" s="1" t="s">
        <v>284</v>
      </c>
      <c r="O11" s="1" t="str">
        <f>IFERROR(+VLOOKUP(N11,インプットシート!$C:$X,22,0),"")</f>
        <v/>
      </c>
      <c r="P11" s="153" t="str">
        <f>IFERROR(+VLOOKUP(N11,インプットシート!$C:$X,18,0),"")</f>
        <v/>
      </c>
      <c r="R11" s="1" t="s">
        <v>285</v>
      </c>
      <c r="S11" s="1" t="str">
        <f>IFERROR(+VLOOKUP(R11,インプットシート!$C:$X,22,0),"")</f>
        <v/>
      </c>
      <c r="T11" s="153" t="str">
        <f>IFERROR(+VLOOKUP(R11,インプットシート!$C:$X,18,0),"")</f>
        <v/>
      </c>
      <c r="V11" s="1" t="s">
        <v>286</v>
      </c>
      <c r="W11" s="1" t="str">
        <f>IFERROR(+VLOOKUP(V11,インプットシート!$C:$X,22,0),"")</f>
        <v/>
      </c>
      <c r="X11" s="153" t="str">
        <f>IFERROR(+VLOOKUP(V11,インプットシート!$C:$X,18,0),"")</f>
        <v/>
      </c>
      <c r="Z11" s="1" t="s">
        <v>287</v>
      </c>
      <c r="AA11" s="1" t="str">
        <f>IFERROR(+VLOOKUP(Z11,インプットシート!$C:$X,22,0),"")</f>
        <v/>
      </c>
      <c r="AB11" s="153" t="str">
        <f>IFERROR(+VLOOKUP(Z11,インプットシート!$C:$X,18,0),"")</f>
        <v/>
      </c>
      <c r="AD11" s="1" t="str">
        <f t="shared" si="0"/>
        <v>食材費9</v>
      </c>
      <c r="AE11" s="1" t="str">
        <f>IFERROR(+VLOOKUP(AD11,インプットシート!$C:$X,22,0),"")</f>
        <v/>
      </c>
      <c r="AF11" s="153" t="str">
        <f>IFERROR(+VLOOKUP(AD11,インプットシート!$C:$X,18,0),"")</f>
        <v/>
      </c>
      <c r="AH11" s="1" t="s">
        <v>288</v>
      </c>
      <c r="AI11" s="1" t="str">
        <f>IFERROR(+VLOOKUP(AH11,インプットシート!$C:$X,22,0),"")</f>
        <v/>
      </c>
      <c r="AJ11" s="153" t="str">
        <f>IFERROR(+VLOOKUP(AH11,インプットシート!$C:$X,18,0),"")</f>
        <v/>
      </c>
      <c r="AL11" s="1" t="s">
        <v>289</v>
      </c>
      <c r="AM11" s="1" t="str">
        <f>IFERROR(+VLOOKUP(AL11,インプットシート!$C:$X,22,0),"")</f>
        <v/>
      </c>
      <c r="AN11" s="153" t="str">
        <f>IFERROR(+VLOOKUP(AL11,インプットシート!$C:$X,18,0),"")</f>
        <v/>
      </c>
      <c r="AP11" s="1" t="s">
        <v>290</v>
      </c>
      <c r="AQ11" s="1" t="str">
        <f>IFERROR(+VLOOKUP(AP11,インプットシート!$C:$X,22,0),"")</f>
        <v/>
      </c>
      <c r="AR11" s="153" t="str">
        <f>IFERROR(+VLOOKUP(AP11,インプットシート!$C:$X,18,0),"")</f>
        <v/>
      </c>
      <c r="AT11" s="1" t="s">
        <v>291</v>
      </c>
      <c r="AU11" s="1" t="str">
        <f>IFERROR(+VLOOKUP(AT11,インプットシート!$C:$X,22,0),"")</f>
        <v/>
      </c>
      <c r="AV11" s="153" t="str">
        <f>IFERROR(+VLOOKUP(AT11,インプットシート!$C:$X,18,0),"")</f>
        <v/>
      </c>
      <c r="AX11" s="1" t="s">
        <v>292</v>
      </c>
      <c r="AY11" s="1" t="str">
        <f>IFERROR(+VLOOKUP(AX11,インプットシート!$C:$X,22,0),"")</f>
        <v/>
      </c>
      <c r="AZ11" s="153" t="str">
        <f>IFERROR(+VLOOKUP(AX11,インプットシート!$C:$X,18,0),"")</f>
        <v/>
      </c>
      <c r="BB11" s="1" t="s">
        <v>293</v>
      </c>
      <c r="BC11" s="1" t="str">
        <f>IFERROR(+VLOOKUP(BB11,インプットシート!$C:$X,22,0),"")</f>
        <v/>
      </c>
      <c r="BD11" s="153" t="str">
        <f>IFERROR(+VLOOKUP(BB11,インプットシート!$C:$X,18,0),"")</f>
        <v/>
      </c>
      <c r="BF11" t="s">
        <v>803</v>
      </c>
      <c r="BG11" s="1" t="str">
        <f>IFERROR(+VLOOKUP(BF11,インプットシート!$C:$X,22,0),"")</f>
        <v/>
      </c>
      <c r="BH11" s="153" t="str">
        <f>IFERROR(+VLOOKUP(BF11,インプットシート!$C:$X,18,0),"")</f>
        <v/>
      </c>
      <c r="BJ11" s="1" t="s">
        <v>294</v>
      </c>
      <c r="BK11" s="1" t="str">
        <f>IFERROR(+VLOOKUP(BJ11,インプットシート!$C:$X,22,0),"")</f>
        <v/>
      </c>
      <c r="BL11" s="153" t="str">
        <f>IFERROR(+VLOOKUP(BJ11,インプットシート!$C:$X,18,0),"")</f>
        <v/>
      </c>
      <c r="BN11" s="1" t="s">
        <v>856</v>
      </c>
      <c r="BO11" s="1" t="str">
        <f>IFERROR(+VLOOKUP(BN11,インプットシート!$C:$X,22,0),"")</f>
        <v/>
      </c>
      <c r="BP11" s="153" t="str">
        <f>IFERROR(+VLOOKUP(BN11,インプットシート!$C:$X,18,0),"")</f>
        <v/>
      </c>
      <c r="BR11" s="1" t="s">
        <v>887</v>
      </c>
      <c r="BS11" s="1" t="str">
        <f>IFERROR(+VLOOKUP(BR11,インプットシート!$C:$X,22,0),"")</f>
        <v/>
      </c>
      <c r="BT11" s="153" t="str">
        <f>IFERROR(+VLOOKUP(BR11,インプットシート!$C:$X,18,0),"")</f>
        <v/>
      </c>
      <c r="BV11" s="1" t="s">
        <v>295</v>
      </c>
      <c r="BW11" s="1" t="str">
        <f>IFERROR(+VLOOKUP(BV11,インプットシート!$C:$X,22,0),"")</f>
        <v/>
      </c>
      <c r="BX11" s="153" t="str">
        <f>IFERROR(+VLOOKUP(BV11,インプットシート!$C:$X,18,0),"")</f>
        <v/>
      </c>
      <c r="BZ11" s="1" t="s">
        <v>704</v>
      </c>
      <c r="CA11" s="1" t="str">
        <f>IFERROR(+VLOOKUP(BZ11,インプットシート!$C:$X,22,0),"")</f>
        <v/>
      </c>
      <c r="CB11" s="153" t="str">
        <f>IFERROR(+VLOOKUP(BZ11,インプットシート!$C:$X,18,0),"")</f>
        <v/>
      </c>
    </row>
    <row r="12" spans="2:80">
      <c r="B12" s="1" t="s">
        <v>296</v>
      </c>
      <c r="C12" s="1" t="str">
        <f>IFERROR(+VLOOKUP(B12,インプットシート!$C:$X,22,0),"")</f>
        <v/>
      </c>
      <c r="D12" s="153" t="str">
        <f>IFERROR(+VLOOKUP(B12,インプットシート!$C:$X,18,0),"")</f>
        <v/>
      </c>
      <c r="F12" s="1" t="s">
        <v>297</v>
      </c>
      <c r="G12" s="1" t="str">
        <f>IFERROR(+VLOOKUP(F12,インプットシート!$C:$X,22,0),"")</f>
        <v/>
      </c>
      <c r="H12" s="153" t="str">
        <f>IFERROR(+VLOOKUP(F12,インプットシート!$C:$X,18,0),"")</f>
        <v/>
      </c>
      <c r="J12" s="1" t="s">
        <v>754</v>
      </c>
      <c r="K12" s="1" t="str">
        <f>IFERROR(+VLOOKUP(J12,インプットシート!$C:$X,22,0),"")</f>
        <v/>
      </c>
      <c r="L12" s="153" t="str">
        <f>IFERROR(+VLOOKUP(J12,インプットシート!$C:$X,18,0),"")</f>
        <v/>
      </c>
      <c r="N12" s="1" t="s">
        <v>298</v>
      </c>
      <c r="O12" s="1" t="str">
        <f>IFERROR(+VLOOKUP(N12,インプットシート!$C:$X,22,0),"")</f>
        <v/>
      </c>
      <c r="P12" s="153" t="str">
        <f>IFERROR(+VLOOKUP(N12,インプットシート!$C:$X,18,0),"")</f>
        <v/>
      </c>
      <c r="R12" s="1" t="s">
        <v>299</v>
      </c>
      <c r="S12" s="1" t="str">
        <f>IFERROR(+VLOOKUP(R12,インプットシート!$C:$X,22,0),"")</f>
        <v/>
      </c>
      <c r="T12" s="153" t="str">
        <f>IFERROR(+VLOOKUP(R12,インプットシート!$C:$X,18,0),"")</f>
        <v/>
      </c>
      <c r="V12" s="1" t="s">
        <v>300</v>
      </c>
      <c r="W12" s="1" t="str">
        <f>IFERROR(+VLOOKUP(V12,インプットシート!$C:$X,22,0),"")</f>
        <v/>
      </c>
      <c r="X12" s="153" t="str">
        <f>IFERROR(+VLOOKUP(V12,インプットシート!$C:$X,18,0),"")</f>
        <v/>
      </c>
      <c r="Z12" s="1" t="s">
        <v>301</v>
      </c>
      <c r="AA12" s="1" t="str">
        <f>IFERROR(+VLOOKUP(Z12,インプットシート!$C:$X,22,0),"")</f>
        <v/>
      </c>
      <c r="AB12" s="153" t="str">
        <f>IFERROR(+VLOOKUP(Z12,インプットシート!$C:$X,18,0),"")</f>
        <v/>
      </c>
      <c r="AD12" s="1" t="str">
        <f t="shared" si="0"/>
        <v>食材費10</v>
      </c>
      <c r="AE12" s="1" t="str">
        <f>IFERROR(+VLOOKUP(AD12,インプットシート!$C:$X,22,0),"")</f>
        <v/>
      </c>
      <c r="AF12" s="153" t="str">
        <f>IFERROR(+VLOOKUP(AD12,インプットシート!$C:$X,18,0),"")</f>
        <v/>
      </c>
      <c r="AH12" s="1" t="s">
        <v>302</v>
      </c>
      <c r="AI12" s="1" t="str">
        <f>IFERROR(+VLOOKUP(AH12,インプットシート!$C:$X,22,0),"")</f>
        <v/>
      </c>
      <c r="AJ12" s="153" t="str">
        <f>IFERROR(+VLOOKUP(AH12,インプットシート!$C:$X,18,0),"")</f>
        <v/>
      </c>
      <c r="AL12" s="1" t="s">
        <v>303</v>
      </c>
      <c r="AM12" s="1" t="str">
        <f>IFERROR(+VLOOKUP(AL12,インプットシート!$C:$X,22,0),"")</f>
        <v/>
      </c>
      <c r="AN12" s="153" t="str">
        <f>IFERROR(+VLOOKUP(AL12,インプットシート!$C:$X,18,0),"")</f>
        <v/>
      </c>
      <c r="AP12" s="1" t="s">
        <v>304</v>
      </c>
      <c r="AQ12" s="1" t="str">
        <f>IFERROR(+VLOOKUP(AP12,インプットシート!$C:$X,22,0),"")</f>
        <v/>
      </c>
      <c r="AR12" s="153" t="str">
        <f>IFERROR(+VLOOKUP(AP12,インプットシート!$C:$X,18,0),"")</f>
        <v/>
      </c>
      <c r="AT12" s="1" t="s">
        <v>305</v>
      </c>
      <c r="AU12" s="1" t="str">
        <f>IFERROR(+VLOOKUP(AT12,インプットシート!$C:$X,22,0),"")</f>
        <v/>
      </c>
      <c r="AV12" s="153" t="str">
        <f>IFERROR(+VLOOKUP(AT12,インプットシート!$C:$X,18,0),"")</f>
        <v/>
      </c>
      <c r="AX12" s="1" t="s">
        <v>306</v>
      </c>
      <c r="AY12" s="1" t="str">
        <f>IFERROR(+VLOOKUP(AX12,インプットシート!$C:$X,22,0),"")</f>
        <v/>
      </c>
      <c r="AZ12" s="153" t="str">
        <f>IFERROR(+VLOOKUP(AX12,インプットシート!$C:$X,18,0),"")</f>
        <v/>
      </c>
      <c r="BB12" s="1" t="s">
        <v>307</v>
      </c>
      <c r="BC12" s="1" t="str">
        <f>IFERROR(+VLOOKUP(BB12,インプットシート!$C:$X,22,0),"")</f>
        <v/>
      </c>
      <c r="BD12" s="153" t="str">
        <f>IFERROR(+VLOOKUP(BB12,インプットシート!$C:$X,18,0),"")</f>
        <v/>
      </c>
      <c r="BF12" t="s">
        <v>804</v>
      </c>
      <c r="BG12" s="1" t="str">
        <f>IFERROR(+VLOOKUP(BF12,インプットシート!$C:$X,22,0),"")</f>
        <v/>
      </c>
      <c r="BH12" s="153" t="str">
        <f>IFERROR(+VLOOKUP(BF12,インプットシート!$C:$X,18,0),"")</f>
        <v/>
      </c>
      <c r="BJ12" s="1" t="s">
        <v>308</v>
      </c>
      <c r="BK12" s="1" t="str">
        <f>IFERROR(+VLOOKUP(BJ12,インプットシート!$C:$X,22,0),"")</f>
        <v/>
      </c>
      <c r="BL12" s="153" t="str">
        <f>IFERROR(+VLOOKUP(BJ12,インプットシート!$C:$X,18,0),"")</f>
        <v/>
      </c>
      <c r="BN12" s="1" t="s">
        <v>857</v>
      </c>
      <c r="BO12" s="1" t="str">
        <f>IFERROR(+VLOOKUP(BN12,インプットシート!$C:$X,22,0),"")</f>
        <v/>
      </c>
      <c r="BP12" s="153" t="str">
        <f>IFERROR(+VLOOKUP(BN12,インプットシート!$C:$X,18,0),"")</f>
        <v/>
      </c>
      <c r="BR12" s="1"/>
      <c r="BS12" s="1" t="str">
        <f>IFERROR(+VLOOKUP(BR12,インプットシート!$C:$X,22,0),"")</f>
        <v/>
      </c>
      <c r="BT12" s="153" t="str">
        <f>IFERROR(+VLOOKUP(BR12,インプットシート!$C:$X,18,0),"")</f>
        <v/>
      </c>
      <c r="BV12" s="1"/>
      <c r="BW12" s="1" t="str">
        <f>IFERROR(+VLOOKUP(BV12,インプットシート!$C:$X,22,0),"")</f>
        <v/>
      </c>
      <c r="BX12" s="153" t="str">
        <f>IFERROR(+VLOOKUP(BV12,インプットシート!$C:$X,18,0),"")</f>
        <v/>
      </c>
      <c r="BZ12" s="1" t="s">
        <v>705</v>
      </c>
      <c r="CA12" s="1" t="str">
        <f>IFERROR(+VLOOKUP(BZ12,インプットシート!$C:$X,22,0),"")</f>
        <v/>
      </c>
      <c r="CB12" s="153" t="str">
        <f>IFERROR(+VLOOKUP(BZ12,インプットシート!$C:$X,18,0),"")</f>
        <v/>
      </c>
    </row>
    <row r="13" spans="2:80">
      <c r="B13" s="1" t="s">
        <v>309</v>
      </c>
      <c r="C13" s="1" t="str">
        <f>IFERROR(+VLOOKUP(B13,インプットシート!$C:$X,22,0),"")</f>
        <v/>
      </c>
      <c r="D13" s="153" t="str">
        <f>IFERROR(+VLOOKUP(B13,インプットシート!$C:$X,18,0),"")</f>
        <v/>
      </c>
      <c r="F13" s="1" t="s">
        <v>310</v>
      </c>
      <c r="G13" s="1" t="str">
        <f>IFERROR(+VLOOKUP(F13,インプットシート!$C:$X,22,0),"")</f>
        <v/>
      </c>
      <c r="H13" s="153" t="str">
        <f>IFERROR(+VLOOKUP(F13,インプットシート!$C:$X,18,0),"")</f>
        <v/>
      </c>
      <c r="J13" s="1" t="s">
        <v>755</v>
      </c>
      <c r="K13" s="1" t="str">
        <f>IFERROR(+VLOOKUP(J13,インプットシート!$C:$X,22,0),"")</f>
        <v/>
      </c>
      <c r="L13" s="153" t="str">
        <f>IFERROR(+VLOOKUP(J13,インプットシート!$C:$X,18,0),"")</f>
        <v/>
      </c>
      <c r="N13" s="1" t="s">
        <v>311</v>
      </c>
      <c r="O13" s="1" t="str">
        <f>IFERROR(+VLOOKUP(N13,インプットシート!$C:$X,22,0),"")</f>
        <v/>
      </c>
      <c r="P13" s="153" t="str">
        <f>IFERROR(+VLOOKUP(N13,インプットシート!$C:$X,18,0),"")</f>
        <v/>
      </c>
      <c r="R13" s="1" t="s">
        <v>312</v>
      </c>
      <c r="S13" s="1" t="str">
        <f>IFERROR(+VLOOKUP(R13,インプットシート!$C:$X,22,0),"")</f>
        <v/>
      </c>
      <c r="T13" s="153" t="str">
        <f>IFERROR(+VLOOKUP(R13,インプットシート!$C:$X,18,0),"")</f>
        <v/>
      </c>
      <c r="V13" s="1" t="s">
        <v>313</v>
      </c>
      <c r="W13" s="1" t="str">
        <f>IFERROR(+VLOOKUP(V13,インプットシート!$C:$X,22,0),"")</f>
        <v/>
      </c>
      <c r="X13" s="153" t="str">
        <f>IFERROR(+VLOOKUP(V13,インプットシート!$C:$X,18,0),"")</f>
        <v/>
      </c>
      <c r="Z13" s="1" t="s">
        <v>314</v>
      </c>
      <c r="AA13" s="1" t="str">
        <f>IFERROR(+VLOOKUP(Z13,インプットシート!$C:$X,22,0),"")</f>
        <v/>
      </c>
      <c r="AB13" s="153" t="str">
        <f>IFERROR(+VLOOKUP(Z13,インプットシート!$C:$X,18,0),"")</f>
        <v/>
      </c>
      <c r="AD13" s="1" t="str">
        <f t="shared" si="0"/>
        <v>食材費11</v>
      </c>
      <c r="AE13" s="1" t="str">
        <f>IFERROR(+VLOOKUP(AD13,インプットシート!$C:$X,22,0),"")</f>
        <v/>
      </c>
      <c r="AF13" s="153" t="str">
        <f>IFERROR(+VLOOKUP(AD13,インプットシート!$C:$X,18,0),"")</f>
        <v/>
      </c>
      <c r="AH13" s="1" t="s">
        <v>315</v>
      </c>
      <c r="AI13" s="1" t="str">
        <f>IFERROR(+VLOOKUP(AH13,インプットシート!$C:$X,22,0),"")</f>
        <v/>
      </c>
      <c r="AJ13" s="153" t="str">
        <f>IFERROR(+VLOOKUP(AH13,インプットシート!$C:$X,18,0),"")</f>
        <v/>
      </c>
      <c r="AL13" s="1" t="s">
        <v>316</v>
      </c>
      <c r="AM13" s="1" t="str">
        <f>IFERROR(+VLOOKUP(AL13,インプットシート!$C:$X,22,0),"")</f>
        <v/>
      </c>
      <c r="AN13" s="153" t="str">
        <f>IFERROR(+VLOOKUP(AL13,インプットシート!$C:$X,18,0),"")</f>
        <v/>
      </c>
      <c r="AP13" s="1" t="s">
        <v>317</v>
      </c>
      <c r="AQ13" s="1" t="str">
        <f>IFERROR(+VLOOKUP(AP13,インプットシート!$C:$X,22,0),"")</f>
        <v/>
      </c>
      <c r="AR13" s="153" t="str">
        <f>IFERROR(+VLOOKUP(AP13,インプットシート!$C:$X,18,0),"")</f>
        <v/>
      </c>
      <c r="AT13" s="1" t="s">
        <v>318</v>
      </c>
      <c r="AU13" s="1" t="str">
        <f>IFERROR(+VLOOKUP(AT13,インプットシート!$C:$X,22,0),"")</f>
        <v/>
      </c>
      <c r="AV13" s="153" t="str">
        <f>IFERROR(+VLOOKUP(AT13,インプットシート!$C:$X,18,0),"")</f>
        <v/>
      </c>
      <c r="AX13" s="1" t="s">
        <v>319</v>
      </c>
      <c r="AY13" s="1" t="str">
        <f>IFERROR(+VLOOKUP(AX13,インプットシート!$C:$X,22,0),"")</f>
        <v/>
      </c>
      <c r="AZ13" s="153" t="str">
        <f>IFERROR(+VLOOKUP(AX13,インプットシート!$C:$X,18,0),"")</f>
        <v/>
      </c>
      <c r="BB13" s="1" t="s">
        <v>320</v>
      </c>
      <c r="BC13" s="1" t="str">
        <f>IFERROR(+VLOOKUP(BB13,インプットシート!$C:$X,22,0),"")</f>
        <v/>
      </c>
      <c r="BD13" s="153" t="str">
        <f>IFERROR(+VLOOKUP(BB13,インプットシート!$C:$X,18,0),"")</f>
        <v/>
      </c>
      <c r="BF13" t="s">
        <v>805</v>
      </c>
      <c r="BG13" s="1" t="str">
        <f>IFERROR(+VLOOKUP(BF13,インプットシート!$C:$X,22,0),"")</f>
        <v/>
      </c>
      <c r="BH13" s="153" t="str">
        <f>IFERROR(+VLOOKUP(BF13,インプットシート!$C:$X,18,0),"")</f>
        <v/>
      </c>
      <c r="BJ13" s="1" t="s">
        <v>321</v>
      </c>
      <c r="BK13" s="1" t="str">
        <f>IFERROR(+VLOOKUP(BJ13,インプットシート!$C:$X,22,0),"")</f>
        <v/>
      </c>
      <c r="BL13" s="153" t="str">
        <f>IFERROR(+VLOOKUP(BJ13,インプットシート!$C:$X,18,0),"")</f>
        <v/>
      </c>
      <c r="BN13" s="1" t="s">
        <v>858</v>
      </c>
      <c r="BO13" s="1" t="str">
        <f>IFERROR(+VLOOKUP(BN13,インプットシート!$C:$X,22,0),"")</f>
        <v/>
      </c>
      <c r="BP13" s="153" t="str">
        <f>IFERROR(+VLOOKUP(BN13,インプットシート!$C:$X,18,0),"")</f>
        <v/>
      </c>
      <c r="BR13" s="1"/>
      <c r="BS13" s="1" t="str">
        <f>IFERROR(+VLOOKUP(BR13,インプットシート!$C:$X,22,0),"")</f>
        <v/>
      </c>
      <c r="BT13" s="153" t="str">
        <f>IFERROR(+VLOOKUP(BR13,インプットシート!$C:$X,18,0),"")</f>
        <v/>
      </c>
      <c r="BV13" s="1"/>
      <c r="BW13" s="1" t="str">
        <f>IFERROR(+VLOOKUP(BV13,インプットシート!$C:$X,22,0),"")</f>
        <v/>
      </c>
      <c r="BX13" s="153" t="str">
        <f>IFERROR(+VLOOKUP(BV13,インプットシート!$C:$X,18,0),"")</f>
        <v/>
      </c>
      <c r="BZ13" s="1" t="s">
        <v>706</v>
      </c>
      <c r="CA13" s="1" t="str">
        <f>IFERROR(+VLOOKUP(BZ13,インプットシート!$C:$X,22,0),"")</f>
        <v/>
      </c>
      <c r="CB13" s="153" t="str">
        <f>IFERROR(+VLOOKUP(BZ13,インプットシート!$C:$X,18,0),"")</f>
        <v/>
      </c>
    </row>
    <row r="14" spans="2:80">
      <c r="B14" s="1" t="s">
        <v>322</v>
      </c>
      <c r="C14" s="1" t="str">
        <f>IFERROR(+VLOOKUP(B14,インプットシート!$C:$X,22,0),"")</f>
        <v/>
      </c>
      <c r="D14" s="153" t="str">
        <f>IFERROR(+VLOOKUP(B14,インプットシート!$C:$X,18,0),"")</f>
        <v/>
      </c>
      <c r="F14" s="1" t="s">
        <v>323</v>
      </c>
      <c r="G14" s="1" t="str">
        <f>IFERROR(+VLOOKUP(F14,インプットシート!$C:$X,22,0),"")</f>
        <v/>
      </c>
      <c r="H14" s="153" t="str">
        <f>IFERROR(+VLOOKUP(F14,インプットシート!$C:$X,18,0),"")</f>
        <v/>
      </c>
      <c r="J14" s="1" t="s">
        <v>756</v>
      </c>
      <c r="K14" s="1" t="str">
        <f>IFERROR(+VLOOKUP(J14,インプットシート!$C:$X,22,0),"")</f>
        <v/>
      </c>
      <c r="L14" s="153" t="str">
        <f>IFERROR(+VLOOKUP(J14,インプットシート!$C:$X,18,0),"")</f>
        <v/>
      </c>
      <c r="N14" s="1" t="s">
        <v>324</v>
      </c>
      <c r="O14" s="1" t="str">
        <f>IFERROR(+VLOOKUP(N14,インプットシート!$C:$X,22,0),"")</f>
        <v/>
      </c>
      <c r="P14" s="153" t="str">
        <f>IFERROR(+VLOOKUP(N14,インプットシート!$C:$X,18,0),"")</f>
        <v/>
      </c>
      <c r="R14" s="1" t="s">
        <v>325</v>
      </c>
      <c r="S14" s="1" t="str">
        <f>IFERROR(+VLOOKUP(R14,インプットシート!$C:$X,22,0),"")</f>
        <v/>
      </c>
      <c r="T14" s="153" t="str">
        <f>IFERROR(+VLOOKUP(R14,インプットシート!$C:$X,18,0),"")</f>
        <v/>
      </c>
      <c r="V14" s="1" t="s">
        <v>326</v>
      </c>
      <c r="W14" s="1" t="str">
        <f>IFERROR(+VLOOKUP(V14,インプットシート!$C:$X,22,0),"")</f>
        <v/>
      </c>
      <c r="X14" s="153" t="str">
        <f>IFERROR(+VLOOKUP(V14,インプットシート!$C:$X,18,0),"")</f>
        <v/>
      </c>
      <c r="Z14" s="1" t="s">
        <v>327</v>
      </c>
      <c r="AA14" s="1" t="str">
        <f>IFERROR(+VLOOKUP(Z14,インプットシート!$C:$X,22,0),"")</f>
        <v/>
      </c>
      <c r="AB14" s="153" t="str">
        <f>IFERROR(+VLOOKUP(Z14,インプットシート!$C:$X,18,0),"")</f>
        <v/>
      </c>
      <c r="AD14" s="1" t="str">
        <f t="shared" si="0"/>
        <v>食材費12</v>
      </c>
      <c r="AE14" s="1" t="str">
        <f>IFERROR(+VLOOKUP(AD14,インプットシート!$C:$X,22,0),"")</f>
        <v/>
      </c>
      <c r="AF14" s="153" t="str">
        <f>IFERROR(+VLOOKUP(AD14,インプットシート!$C:$X,18,0),"")</f>
        <v/>
      </c>
      <c r="AH14" s="1" t="s">
        <v>328</v>
      </c>
      <c r="AI14" s="1" t="str">
        <f>IFERROR(+VLOOKUP(AH14,インプットシート!$C:$X,22,0),"")</f>
        <v/>
      </c>
      <c r="AJ14" s="153" t="str">
        <f>IFERROR(+VLOOKUP(AH14,インプットシート!$C:$X,18,0),"")</f>
        <v/>
      </c>
      <c r="AL14" s="1" t="s">
        <v>329</v>
      </c>
      <c r="AM14" s="1" t="str">
        <f>IFERROR(+VLOOKUP(AL14,インプットシート!$C:$X,22,0),"")</f>
        <v/>
      </c>
      <c r="AN14" s="153" t="str">
        <f>IFERROR(+VLOOKUP(AL14,インプットシート!$C:$X,18,0),"")</f>
        <v/>
      </c>
      <c r="AP14" s="1" t="s">
        <v>330</v>
      </c>
      <c r="AQ14" s="1" t="str">
        <f>IFERROR(+VLOOKUP(AP14,インプットシート!$C:$X,22,0),"")</f>
        <v/>
      </c>
      <c r="AR14" s="153" t="str">
        <f>IFERROR(+VLOOKUP(AP14,インプットシート!$C:$X,18,0),"")</f>
        <v/>
      </c>
      <c r="AT14" s="1" t="s">
        <v>331</v>
      </c>
      <c r="AU14" s="1" t="str">
        <f>IFERROR(+VLOOKUP(AT14,インプットシート!$C:$X,22,0),"")</f>
        <v/>
      </c>
      <c r="AV14" s="153" t="str">
        <f>IFERROR(+VLOOKUP(AT14,インプットシート!$C:$X,18,0),"")</f>
        <v/>
      </c>
      <c r="AX14" s="1" t="s">
        <v>332</v>
      </c>
      <c r="AY14" s="1" t="str">
        <f>IFERROR(+VLOOKUP(AX14,インプットシート!$C:$X,22,0),"")</f>
        <v/>
      </c>
      <c r="AZ14" s="153" t="str">
        <f>IFERROR(+VLOOKUP(AX14,インプットシート!$C:$X,18,0),"")</f>
        <v/>
      </c>
      <c r="BB14" s="1" t="s">
        <v>333</v>
      </c>
      <c r="BC14" s="1" t="str">
        <f>IFERROR(+VLOOKUP(BB14,インプットシート!$C:$X,22,0),"")</f>
        <v/>
      </c>
      <c r="BD14" s="153" t="str">
        <f>IFERROR(+VLOOKUP(BB14,インプットシート!$C:$X,18,0),"")</f>
        <v/>
      </c>
      <c r="BF14" t="s">
        <v>806</v>
      </c>
      <c r="BG14" s="1" t="str">
        <f>IFERROR(+VLOOKUP(BF14,インプットシート!$C:$X,22,0),"")</f>
        <v/>
      </c>
      <c r="BH14" s="153" t="str">
        <f>IFERROR(+VLOOKUP(BF14,インプットシート!$C:$X,18,0),"")</f>
        <v/>
      </c>
      <c r="BJ14" s="1" t="s">
        <v>334</v>
      </c>
      <c r="BK14" s="1" t="str">
        <f>IFERROR(+VLOOKUP(BJ14,インプットシート!$C:$X,22,0),"")</f>
        <v/>
      </c>
      <c r="BL14" s="153" t="str">
        <f>IFERROR(+VLOOKUP(BJ14,インプットシート!$C:$X,18,0),"")</f>
        <v/>
      </c>
      <c r="BN14" s="1" t="s">
        <v>859</v>
      </c>
      <c r="BO14" s="1" t="str">
        <f>IFERROR(+VLOOKUP(BN14,インプットシート!$C:$X,22,0),"")</f>
        <v/>
      </c>
      <c r="BP14" s="153" t="str">
        <f>IFERROR(+VLOOKUP(BN14,インプットシート!$C:$X,18,0),"")</f>
        <v/>
      </c>
      <c r="BR14" s="1"/>
      <c r="BS14" s="1" t="str">
        <f>IFERROR(+VLOOKUP(BR14,インプットシート!$C:$X,22,0),"")</f>
        <v/>
      </c>
      <c r="BT14" s="153" t="str">
        <f>IFERROR(+VLOOKUP(BR14,インプットシート!$C:$X,18,0),"")</f>
        <v/>
      </c>
      <c r="BV14" s="1"/>
      <c r="BW14" s="1" t="str">
        <f>IFERROR(+VLOOKUP(BV14,インプットシート!$C:$X,22,0),"")</f>
        <v/>
      </c>
      <c r="BX14" s="153" t="str">
        <f>IFERROR(+VLOOKUP(BV14,インプットシート!$C:$X,18,0),"")</f>
        <v/>
      </c>
      <c r="BZ14" s="1" t="s">
        <v>707</v>
      </c>
      <c r="CA14" s="1" t="str">
        <f>IFERROR(+VLOOKUP(BZ14,インプットシート!$C:$X,22,0),"")</f>
        <v/>
      </c>
      <c r="CB14" s="153" t="str">
        <f>IFERROR(+VLOOKUP(BZ14,インプットシート!$C:$X,18,0),"")</f>
        <v/>
      </c>
    </row>
    <row r="15" spans="2:80">
      <c r="B15" s="1" t="s">
        <v>335</v>
      </c>
      <c r="C15" s="1" t="str">
        <f>IFERROR(+VLOOKUP(B15,インプットシート!$C:$X,22,0),"")</f>
        <v/>
      </c>
      <c r="D15" s="153" t="str">
        <f>IFERROR(+VLOOKUP(B15,インプットシート!$C:$X,18,0),"")</f>
        <v/>
      </c>
      <c r="F15" s="1" t="s">
        <v>336</v>
      </c>
      <c r="G15" s="1" t="str">
        <f>IFERROR(+VLOOKUP(F15,インプットシート!$C:$X,22,0),"")</f>
        <v/>
      </c>
      <c r="H15" s="153" t="str">
        <f>IFERROR(+VLOOKUP(F15,インプットシート!$C:$X,18,0),"")</f>
        <v/>
      </c>
      <c r="J15" s="1" t="s">
        <v>757</v>
      </c>
      <c r="K15" s="1" t="str">
        <f>IFERROR(+VLOOKUP(J15,インプットシート!$C:$X,22,0),"")</f>
        <v/>
      </c>
      <c r="L15" s="153" t="str">
        <f>IFERROR(+VLOOKUP(J15,インプットシート!$C:$X,18,0),"")</f>
        <v/>
      </c>
      <c r="N15" s="1" t="s">
        <v>337</v>
      </c>
      <c r="O15" s="1" t="str">
        <f>IFERROR(+VLOOKUP(N15,インプットシート!$C:$X,22,0),"")</f>
        <v/>
      </c>
      <c r="P15" s="153" t="str">
        <f>IFERROR(+VLOOKUP(N15,インプットシート!$C:$X,18,0),"")</f>
        <v/>
      </c>
      <c r="R15" s="1" t="s">
        <v>338</v>
      </c>
      <c r="S15" s="1" t="str">
        <f>IFERROR(+VLOOKUP(R15,インプットシート!$C:$X,22,0),"")</f>
        <v/>
      </c>
      <c r="T15" s="153" t="str">
        <f>IFERROR(+VLOOKUP(R15,インプットシート!$C:$X,18,0),"")</f>
        <v/>
      </c>
      <c r="V15" s="1" t="s">
        <v>339</v>
      </c>
      <c r="W15" s="1" t="str">
        <f>IFERROR(+VLOOKUP(V15,インプットシート!$C:$X,22,0),"")</f>
        <v/>
      </c>
      <c r="X15" s="153" t="str">
        <f>IFERROR(+VLOOKUP(V15,インプットシート!$C:$X,18,0),"")</f>
        <v/>
      </c>
      <c r="Z15" s="1" t="s">
        <v>340</v>
      </c>
      <c r="AA15" s="1" t="str">
        <f>IFERROR(+VLOOKUP(Z15,インプットシート!$C:$X,22,0),"")</f>
        <v/>
      </c>
      <c r="AB15" s="153" t="str">
        <f>IFERROR(+VLOOKUP(Z15,インプットシート!$C:$X,18,0),"")</f>
        <v/>
      </c>
      <c r="AD15" s="1" t="str">
        <f t="shared" si="0"/>
        <v>食材費13</v>
      </c>
      <c r="AE15" s="1" t="str">
        <f>IFERROR(+VLOOKUP(AD15,インプットシート!$C:$X,22,0),"")</f>
        <v/>
      </c>
      <c r="AF15" s="153" t="str">
        <f>IFERROR(+VLOOKUP(AD15,インプットシート!$C:$X,18,0),"")</f>
        <v/>
      </c>
      <c r="AH15" s="1" t="s">
        <v>341</v>
      </c>
      <c r="AI15" s="1" t="str">
        <f>IFERROR(+VLOOKUP(AH15,インプットシート!$C:$X,22,0),"")</f>
        <v/>
      </c>
      <c r="AJ15" s="153" t="str">
        <f>IFERROR(+VLOOKUP(AH15,インプットシート!$C:$X,18,0),"")</f>
        <v/>
      </c>
      <c r="AL15" s="1" t="s">
        <v>342</v>
      </c>
      <c r="AM15" s="1" t="str">
        <f>IFERROR(+VLOOKUP(AL15,インプットシート!$C:$X,22,0),"")</f>
        <v/>
      </c>
      <c r="AN15" s="153" t="str">
        <f>IFERROR(+VLOOKUP(AL15,インプットシート!$C:$X,18,0),"")</f>
        <v/>
      </c>
      <c r="AP15" s="1" t="s">
        <v>343</v>
      </c>
      <c r="AQ15" s="1" t="str">
        <f>IFERROR(+VLOOKUP(AP15,インプットシート!$C:$X,22,0),"")</f>
        <v/>
      </c>
      <c r="AR15" s="153" t="str">
        <f>IFERROR(+VLOOKUP(AP15,インプットシート!$C:$X,18,0),"")</f>
        <v/>
      </c>
      <c r="AT15" s="1" t="s">
        <v>344</v>
      </c>
      <c r="AU15" s="1" t="str">
        <f>IFERROR(+VLOOKUP(AT15,インプットシート!$C:$X,22,0),"")</f>
        <v/>
      </c>
      <c r="AV15" s="153" t="str">
        <f>IFERROR(+VLOOKUP(AT15,インプットシート!$C:$X,18,0),"")</f>
        <v/>
      </c>
      <c r="AX15" s="1" t="s">
        <v>345</v>
      </c>
      <c r="AY15" s="1" t="str">
        <f>IFERROR(+VLOOKUP(AX15,インプットシート!$C:$X,22,0),"")</f>
        <v/>
      </c>
      <c r="AZ15" s="153" t="str">
        <f>IFERROR(+VLOOKUP(AX15,インプットシート!$C:$X,18,0),"")</f>
        <v/>
      </c>
      <c r="BB15" s="1" t="s">
        <v>346</v>
      </c>
      <c r="BC15" s="1" t="str">
        <f>IFERROR(+VLOOKUP(BB15,インプットシート!$C:$X,22,0),"")</f>
        <v/>
      </c>
      <c r="BD15" s="153" t="str">
        <f>IFERROR(+VLOOKUP(BB15,インプットシート!$C:$X,18,0),"")</f>
        <v/>
      </c>
      <c r="BF15" t="s">
        <v>807</v>
      </c>
      <c r="BG15" s="1" t="str">
        <f>IFERROR(+VLOOKUP(BF15,インプットシート!$C:$X,22,0),"")</f>
        <v/>
      </c>
      <c r="BH15" s="153" t="str">
        <f>IFERROR(+VLOOKUP(BF15,インプットシート!$C:$X,18,0),"")</f>
        <v/>
      </c>
      <c r="BJ15" s="1" t="s">
        <v>347</v>
      </c>
      <c r="BK15" s="1" t="str">
        <f>IFERROR(+VLOOKUP(BJ15,インプットシート!$C:$X,22,0),"")</f>
        <v/>
      </c>
      <c r="BL15" s="153" t="str">
        <f>IFERROR(+VLOOKUP(BJ15,インプットシート!$C:$X,18,0),"")</f>
        <v/>
      </c>
      <c r="BN15" s="1" t="s">
        <v>860</v>
      </c>
      <c r="BO15" s="1" t="str">
        <f>IFERROR(+VLOOKUP(BN15,インプットシート!$C:$X,22,0),"")</f>
        <v/>
      </c>
      <c r="BP15" s="153" t="str">
        <f>IFERROR(+VLOOKUP(BN15,インプットシート!$C:$X,18,0),"")</f>
        <v/>
      </c>
      <c r="BR15" s="1"/>
      <c r="BS15" s="1" t="str">
        <f>IFERROR(+VLOOKUP(BR15,インプットシート!$C:$X,22,0),"")</f>
        <v/>
      </c>
      <c r="BT15" s="153" t="str">
        <f>IFERROR(+VLOOKUP(BR15,インプットシート!$C:$X,18,0),"")</f>
        <v/>
      </c>
      <c r="BV15" s="1"/>
      <c r="BW15" s="1" t="str">
        <f>IFERROR(+VLOOKUP(BV15,インプットシート!$C:$X,22,0),"")</f>
        <v/>
      </c>
      <c r="BX15" s="153" t="str">
        <f>IFERROR(+VLOOKUP(BV15,インプットシート!$C:$X,18,0),"")</f>
        <v/>
      </c>
      <c r="BZ15" s="1" t="s">
        <v>708</v>
      </c>
      <c r="CA15" s="1" t="str">
        <f>IFERROR(+VLOOKUP(BZ15,インプットシート!$C:$X,22,0),"")</f>
        <v/>
      </c>
      <c r="CB15" s="153" t="str">
        <f>IFERROR(+VLOOKUP(BZ15,インプットシート!$C:$X,18,0),"")</f>
        <v/>
      </c>
    </row>
    <row r="16" spans="2:80">
      <c r="B16" s="1" t="s">
        <v>348</v>
      </c>
      <c r="C16" s="1" t="str">
        <f>IFERROR(+VLOOKUP(B16,インプットシート!$C:$X,22,0),"")</f>
        <v/>
      </c>
      <c r="D16" s="153" t="str">
        <f>IFERROR(+VLOOKUP(B16,インプットシート!$C:$X,18,0),"")</f>
        <v/>
      </c>
      <c r="F16" s="1" t="s">
        <v>349</v>
      </c>
      <c r="G16" s="1" t="str">
        <f>IFERROR(+VLOOKUP(F16,インプットシート!$C:$X,22,0),"")</f>
        <v/>
      </c>
      <c r="H16" s="153" t="str">
        <f>IFERROR(+VLOOKUP(F16,インプットシート!$C:$X,18,0),"")</f>
        <v/>
      </c>
      <c r="J16" s="1" t="s">
        <v>758</v>
      </c>
      <c r="K16" s="1" t="str">
        <f>IFERROR(+VLOOKUP(J16,インプットシート!$C:$X,22,0),"")</f>
        <v/>
      </c>
      <c r="L16" s="153" t="str">
        <f>IFERROR(+VLOOKUP(J16,インプットシート!$C:$X,18,0),"")</f>
        <v/>
      </c>
      <c r="N16" s="1" t="s">
        <v>350</v>
      </c>
      <c r="O16" s="1" t="str">
        <f>IFERROR(+VLOOKUP(N16,インプットシート!$C:$X,22,0),"")</f>
        <v/>
      </c>
      <c r="P16" s="153" t="str">
        <f>IFERROR(+VLOOKUP(N16,インプットシート!$C:$X,18,0),"")</f>
        <v/>
      </c>
      <c r="R16" s="1" t="s">
        <v>351</v>
      </c>
      <c r="S16" s="1" t="str">
        <f>IFERROR(+VLOOKUP(R16,インプットシート!$C:$X,22,0),"")</f>
        <v/>
      </c>
      <c r="T16" s="153" t="str">
        <f>IFERROR(+VLOOKUP(R16,インプットシート!$C:$X,18,0),"")</f>
        <v/>
      </c>
      <c r="V16" s="1" t="s">
        <v>352</v>
      </c>
      <c r="W16" s="1" t="str">
        <f>IFERROR(+VLOOKUP(V16,インプットシート!$C:$X,22,0),"")</f>
        <v/>
      </c>
      <c r="X16" s="153" t="str">
        <f>IFERROR(+VLOOKUP(V16,インプットシート!$C:$X,18,0),"")</f>
        <v/>
      </c>
      <c r="Z16" s="1" t="s">
        <v>353</v>
      </c>
      <c r="AA16" s="1" t="str">
        <f>IFERROR(+VLOOKUP(Z16,インプットシート!$C:$X,22,0),"")</f>
        <v/>
      </c>
      <c r="AB16" s="153" t="str">
        <f>IFERROR(+VLOOKUP(Z16,インプットシート!$C:$X,18,0),"")</f>
        <v/>
      </c>
      <c r="AD16" s="1" t="str">
        <f t="shared" si="0"/>
        <v>食材費14</v>
      </c>
      <c r="AE16" s="1" t="str">
        <f>IFERROR(+VLOOKUP(AD16,インプットシート!$C:$X,22,0),"")</f>
        <v/>
      </c>
      <c r="AF16" s="153" t="str">
        <f>IFERROR(+VLOOKUP(AD16,インプットシート!$C:$X,18,0),"")</f>
        <v/>
      </c>
      <c r="AH16" s="1" t="s">
        <v>354</v>
      </c>
      <c r="AI16" s="1" t="str">
        <f>IFERROR(+VLOOKUP(AH16,インプットシート!$C:$X,22,0),"")</f>
        <v/>
      </c>
      <c r="AJ16" s="153" t="str">
        <f>IFERROR(+VLOOKUP(AH16,インプットシート!$C:$X,18,0),"")</f>
        <v/>
      </c>
      <c r="AL16" s="1" t="s">
        <v>355</v>
      </c>
      <c r="AM16" s="1" t="str">
        <f>IFERROR(+VLOOKUP(AL16,インプットシート!$C:$X,22,0),"")</f>
        <v/>
      </c>
      <c r="AN16" s="153" t="str">
        <f>IFERROR(+VLOOKUP(AL16,インプットシート!$C:$X,18,0),"")</f>
        <v/>
      </c>
      <c r="AP16" s="1" t="s">
        <v>356</v>
      </c>
      <c r="AQ16" s="1" t="str">
        <f>IFERROR(+VLOOKUP(AP16,インプットシート!$C:$X,22,0),"")</f>
        <v/>
      </c>
      <c r="AR16" s="153" t="str">
        <f>IFERROR(+VLOOKUP(AP16,インプットシート!$C:$X,18,0),"")</f>
        <v/>
      </c>
      <c r="AT16" s="1" t="s">
        <v>357</v>
      </c>
      <c r="AU16" s="1" t="str">
        <f>IFERROR(+VLOOKUP(AT16,インプットシート!$C:$X,22,0),"")</f>
        <v/>
      </c>
      <c r="AV16" s="153" t="str">
        <f>IFERROR(+VLOOKUP(AT16,インプットシート!$C:$X,18,0),"")</f>
        <v/>
      </c>
      <c r="AX16" s="1" t="s">
        <v>358</v>
      </c>
      <c r="AY16" s="1" t="str">
        <f>IFERROR(+VLOOKUP(AX16,インプットシート!$C:$X,22,0),"")</f>
        <v/>
      </c>
      <c r="AZ16" s="153" t="str">
        <f>IFERROR(+VLOOKUP(AX16,インプットシート!$C:$X,18,0),"")</f>
        <v/>
      </c>
      <c r="BB16" s="1" t="s">
        <v>359</v>
      </c>
      <c r="BC16" s="1" t="str">
        <f>IFERROR(+VLOOKUP(BB16,インプットシート!$C:$X,22,0),"")</f>
        <v/>
      </c>
      <c r="BD16" s="153" t="str">
        <f>IFERROR(+VLOOKUP(BB16,インプットシート!$C:$X,18,0),"")</f>
        <v/>
      </c>
      <c r="BF16" t="s">
        <v>808</v>
      </c>
      <c r="BG16" s="1" t="str">
        <f>IFERROR(+VLOOKUP(BF16,インプットシート!$C:$X,22,0),"")</f>
        <v/>
      </c>
      <c r="BH16" s="153" t="str">
        <f>IFERROR(+VLOOKUP(BF16,インプットシート!$C:$X,18,0),"")</f>
        <v/>
      </c>
      <c r="BJ16" s="1" t="s">
        <v>360</v>
      </c>
      <c r="BK16" s="1" t="str">
        <f>IFERROR(+VLOOKUP(BJ16,インプットシート!$C:$X,22,0),"")</f>
        <v/>
      </c>
      <c r="BL16" s="153" t="str">
        <f>IFERROR(+VLOOKUP(BJ16,インプットシート!$C:$X,18,0),"")</f>
        <v/>
      </c>
      <c r="BN16" s="1" t="s">
        <v>861</v>
      </c>
      <c r="BO16" s="1" t="str">
        <f>IFERROR(+VLOOKUP(BN16,インプットシート!$C:$X,22,0),"")</f>
        <v/>
      </c>
      <c r="BP16" s="153" t="str">
        <f>IFERROR(+VLOOKUP(BN16,インプットシート!$C:$X,18,0),"")</f>
        <v/>
      </c>
      <c r="BR16" s="1"/>
      <c r="BS16" s="1" t="str">
        <f>IFERROR(+VLOOKUP(BR16,インプットシート!$C:$X,22,0),"")</f>
        <v/>
      </c>
      <c r="BT16" s="153" t="str">
        <f>IFERROR(+VLOOKUP(BR16,インプットシート!$C:$X,18,0),"")</f>
        <v/>
      </c>
      <c r="BV16" s="1"/>
      <c r="BW16" s="1" t="str">
        <f>IFERROR(+VLOOKUP(BV16,インプットシート!$C:$X,22,0),"")</f>
        <v/>
      </c>
      <c r="BX16" s="153" t="str">
        <f>IFERROR(+VLOOKUP(BV16,インプットシート!$C:$X,18,0),"")</f>
        <v/>
      </c>
      <c r="BZ16" s="1" t="s">
        <v>709</v>
      </c>
      <c r="CA16" s="1" t="str">
        <f>IFERROR(+VLOOKUP(BZ16,インプットシート!$C:$X,22,0),"")</f>
        <v/>
      </c>
      <c r="CB16" s="153" t="str">
        <f>IFERROR(+VLOOKUP(BZ16,インプットシート!$C:$X,18,0),"")</f>
        <v/>
      </c>
    </row>
    <row r="17" spans="2:80">
      <c r="B17" s="1" t="s">
        <v>361</v>
      </c>
      <c r="C17" s="1" t="str">
        <f>IFERROR(+VLOOKUP(B17,インプットシート!$C:$X,22,0),"")</f>
        <v/>
      </c>
      <c r="D17" s="153" t="str">
        <f>IFERROR(+VLOOKUP(B17,インプットシート!$C:$X,18,0),"")</f>
        <v/>
      </c>
      <c r="F17" s="1" t="s">
        <v>362</v>
      </c>
      <c r="G17" s="1" t="str">
        <f>IFERROR(+VLOOKUP(F17,インプットシート!$C:$X,22,0),"")</f>
        <v/>
      </c>
      <c r="H17" s="153" t="str">
        <f>IFERROR(+VLOOKUP(F17,インプットシート!$C:$X,18,0),"")</f>
        <v/>
      </c>
      <c r="J17" s="1" t="s">
        <v>759</v>
      </c>
      <c r="K17" s="1" t="str">
        <f>IFERROR(+VLOOKUP(J17,インプットシート!$C:$X,22,0),"")</f>
        <v/>
      </c>
      <c r="L17" s="153" t="str">
        <f>IFERROR(+VLOOKUP(J17,インプットシート!$C:$X,18,0),"")</f>
        <v/>
      </c>
      <c r="N17" s="1" t="s">
        <v>363</v>
      </c>
      <c r="O17" s="1" t="str">
        <f>IFERROR(+VLOOKUP(N17,インプットシート!$C:$X,22,0),"")</f>
        <v/>
      </c>
      <c r="P17" s="153" t="str">
        <f>IFERROR(+VLOOKUP(N17,インプットシート!$C:$X,18,0),"")</f>
        <v/>
      </c>
      <c r="R17" s="1" t="s">
        <v>364</v>
      </c>
      <c r="S17" s="1" t="str">
        <f>IFERROR(+VLOOKUP(R17,インプットシート!$C:$X,22,0),"")</f>
        <v/>
      </c>
      <c r="T17" s="153" t="str">
        <f>IFERROR(+VLOOKUP(R17,インプットシート!$C:$X,18,0),"")</f>
        <v/>
      </c>
      <c r="V17" s="1" t="s">
        <v>365</v>
      </c>
      <c r="W17" s="1" t="str">
        <f>IFERROR(+VLOOKUP(V17,インプットシート!$C:$X,22,0),"")</f>
        <v/>
      </c>
      <c r="X17" s="153" t="str">
        <f>IFERROR(+VLOOKUP(V17,インプットシート!$C:$X,18,0),"")</f>
        <v/>
      </c>
      <c r="Z17" s="1" t="s">
        <v>366</v>
      </c>
      <c r="AA17" s="1" t="str">
        <f>IFERROR(+VLOOKUP(Z17,インプットシート!$C:$X,22,0),"")</f>
        <v/>
      </c>
      <c r="AB17" s="153" t="str">
        <f>IFERROR(+VLOOKUP(Z17,インプットシート!$C:$X,18,0),"")</f>
        <v/>
      </c>
      <c r="AD17" s="1" t="str">
        <f t="shared" si="0"/>
        <v>食材費15</v>
      </c>
      <c r="AE17" s="1" t="str">
        <f>IFERROR(+VLOOKUP(AD17,インプットシート!$C:$X,22,0),"")</f>
        <v/>
      </c>
      <c r="AF17" s="153" t="str">
        <f>IFERROR(+VLOOKUP(AD17,インプットシート!$C:$X,18,0),"")</f>
        <v/>
      </c>
      <c r="AH17" s="1" t="s">
        <v>367</v>
      </c>
      <c r="AI17" s="1" t="str">
        <f>IFERROR(+VLOOKUP(AH17,インプットシート!$C:$X,22,0),"")</f>
        <v/>
      </c>
      <c r="AJ17" s="153" t="str">
        <f>IFERROR(+VLOOKUP(AH17,インプットシート!$C:$X,18,0),"")</f>
        <v/>
      </c>
      <c r="AL17" s="1" t="s">
        <v>368</v>
      </c>
      <c r="AM17" s="1" t="str">
        <f>IFERROR(+VLOOKUP(AL17,インプットシート!$C:$X,22,0),"")</f>
        <v/>
      </c>
      <c r="AN17" s="153" t="str">
        <f>IFERROR(+VLOOKUP(AL17,インプットシート!$C:$X,18,0),"")</f>
        <v/>
      </c>
      <c r="AP17" s="1" t="s">
        <v>369</v>
      </c>
      <c r="AQ17" s="1" t="str">
        <f>IFERROR(+VLOOKUP(AP17,インプットシート!$C:$X,22,0),"")</f>
        <v/>
      </c>
      <c r="AR17" s="153" t="str">
        <f>IFERROR(+VLOOKUP(AP17,インプットシート!$C:$X,18,0),"")</f>
        <v/>
      </c>
      <c r="AT17" s="1" t="s">
        <v>370</v>
      </c>
      <c r="AU17" s="1" t="str">
        <f>IFERROR(+VLOOKUP(AT17,インプットシート!$C:$X,22,0),"")</f>
        <v/>
      </c>
      <c r="AV17" s="153" t="str">
        <f>IFERROR(+VLOOKUP(AT17,インプットシート!$C:$X,18,0),"")</f>
        <v/>
      </c>
      <c r="AX17" s="1" t="s">
        <v>371</v>
      </c>
      <c r="AY17" s="1" t="str">
        <f>IFERROR(+VLOOKUP(AX17,インプットシート!$C:$X,22,0),"")</f>
        <v/>
      </c>
      <c r="AZ17" s="153" t="str">
        <f>IFERROR(+VLOOKUP(AX17,インプットシート!$C:$X,18,0),"")</f>
        <v/>
      </c>
      <c r="BB17" s="1" t="s">
        <v>372</v>
      </c>
      <c r="BC17" s="1" t="str">
        <f>IFERROR(+VLOOKUP(BB17,インプットシート!$C:$X,22,0),"")</f>
        <v/>
      </c>
      <c r="BD17" s="153" t="str">
        <f>IFERROR(+VLOOKUP(BB17,インプットシート!$C:$X,18,0),"")</f>
        <v/>
      </c>
      <c r="BF17" t="s">
        <v>809</v>
      </c>
      <c r="BG17" s="1" t="str">
        <f>IFERROR(+VLOOKUP(BF17,インプットシート!$C:$X,22,0),"")</f>
        <v/>
      </c>
      <c r="BH17" s="153" t="str">
        <f>IFERROR(+VLOOKUP(BF17,インプットシート!$C:$X,18,0),"")</f>
        <v/>
      </c>
      <c r="BJ17" s="1" t="s">
        <v>373</v>
      </c>
      <c r="BK17" s="1" t="str">
        <f>IFERROR(+VLOOKUP(BJ17,インプットシート!$C:$X,22,0),"")</f>
        <v/>
      </c>
      <c r="BL17" s="153" t="str">
        <f>IFERROR(+VLOOKUP(BJ17,インプットシート!$C:$X,18,0),"")</f>
        <v/>
      </c>
      <c r="BN17" s="1" t="s">
        <v>862</v>
      </c>
      <c r="BO17" s="1" t="str">
        <f>IFERROR(+VLOOKUP(BN17,インプットシート!$C:$X,22,0),"")</f>
        <v/>
      </c>
      <c r="BP17" s="153" t="str">
        <f>IFERROR(+VLOOKUP(BN17,インプットシート!$C:$X,18,0),"")</f>
        <v/>
      </c>
      <c r="BR17" s="1"/>
      <c r="BS17" s="1" t="str">
        <f>IFERROR(+VLOOKUP(BR17,インプットシート!$C:$X,22,0),"")</f>
        <v/>
      </c>
      <c r="BT17" s="153" t="str">
        <f>IFERROR(+VLOOKUP(BR17,インプットシート!$C:$X,18,0),"")</f>
        <v/>
      </c>
      <c r="BV17" s="1"/>
      <c r="BW17" s="1" t="str">
        <f>IFERROR(+VLOOKUP(BV17,インプットシート!$C:$X,22,0),"")</f>
        <v/>
      </c>
      <c r="BX17" s="153" t="str">
        <f>IFERROR(+VLOOKUP(BV17,インプットシート!$C:$X,18,0),"")</f>
        <v/>
      </c>
      <c r="BZ17" s="1" t="s">
        <v>710</v>
      </c>
      <c r="CA17" s="1" t="str">
        <f>IFERROR(+VLOOKUP(BZ17,インプットシート!$C:$X,22,0),"")</f>
        <v/>
      </c>
      <c r="CB17" s="153" t="str">
        <f>IFERROR(+VLOOKUP(BZ17,インプットシート!$C:$X,18,0),"")</f>
        <v/>
      </c>
    </row>
    <row r="18" spans="2:80">
      <c r="B18" s="1" t="s">
        <v>374</v>
      </c>
      <c r="C18" s="1" t="str">
        <f>IFERROR(+VLOOKUP(B18,インプットシート!$C:$X,22,0),"")</f>
        <v/>
      </c>
      <c r="D18" s="153" t="str">
        <f>IFERROR(+VLOOKUP(B18,インプットシート!$C:$X,18,0),"")</f>
        <v/>
      </c>
      <c r="F18" s="1" t="s">
        <v>375</v>
      </c>
      <c r="G18" s="1" t="str">
        <f>IFERROR(+VLOOKUP(F18,インプットシート!$C:$X,22,0),"")</f>
        <v/>
      </c>
      <c r="H18" s="153" t="str">
        <f>IFERROR(+VLOOKUP(F18,インプットシート!$C:$X,18,0),"")</f>
        <v/>
      </c>
      <c r="J18" s="1" t="s">
        <v>760</v>
      </c>
      <c r="K18" s="1" t="str">
        <f>IFERROR(+VLOOKUP(J18,インプットシート!$C:$X,22,0),"")</f>
        <v/>
      </c>
      <c r="L18" s="153" t="str">
        <f>IFERROR(+VLOOKUP(J18,インプットシート!$C:$X,18,0),"")</f>
        <v/>
      </c>
      <c r="N18" s="1" t="s">
        <v>376</v>
      </c>
      <c r="O18" s="1" t="str">
        <f>IFERROR(+VLOOKUP(N18,インプットシート!$C:$X,22,0),"")</f>
        <v/>
      </c>
      <c r="P18" s="153" t="str">
        <f>IFERROR(+VLOOKUP(N18,インプットシート!$C:$X,18,0),"")</f>
        <v/>
      </c>
      <c r="R18" s="1" t="s">
        <v>377</v>
      </c>
      <c r="S18" s="1" t="str">
        <f>IFERROR(+VLOOKUP(R18,インプットシート!$C:$X,22,0),"")</f>
        <v/>
      </c>
      <c r="T18" s="153" t="str">
        <f>IFERROR(+VLOOKUP(R18,インプットシート!$C:$X,18,0),"")</f>
        <v/>
      </c>
      <c r="V18" s="1" t="s">
        <v>378</v>
      </c>
      <c r="W18" s="1" t="str">
        <f>IFERROR(+VLOOKUP(V18,インプットシート!$C:$X,22,0),"")</f>
        <v/>
      </c>
      <c r="X18" s="153" t="str">
        <f>IFERROR(+VLOOKUP(V18,インプットシート!$C:$X,18,0),"")</f>
        <v/>
      </c>
      <c r="Z18" s="1" t="s">
        <v>379</v>
      </c>
      <c r="AA18" s="1" t="str">
        <f>IFERROR(+VLOOKUP(Z18,インプットシート!$C:$X,22,0),"")</f>
        <v/>
      </c>
      <c r="AB18" s="153" t="str">
        <f>IFERROR(+VLOOKUP(Z18,インプットシート!$C:$X,18,0),"")</f>
        <v/>
      </c>
      <c r="AD18" s="1" t="str">
        <f t="shared" si="0"/>
        <v>食材費16</v>
      </c>
      <c r="AE18" s="1" t="str">
        <f>IFERROR(+VLOOKUP(AD18,インプットシート!$C:$X,22,0),"")</f>
        <v/>
      </c>
      <c r="AF18" s="153" t="str">
        <f>IFERROR(+VLOOKUP(AD18,インプットシート!$C:$X,18,0),"")</f>
        <v/>
      </c>
      <c r="AH18" s="1" t="s">
        <v>380</v>
      </c>
      <c r="AI18" s="1" t="str">
        <f>IFERROR(+VLOOKUP(AH18,インプットシート!$C:$X,22,0),"")</f>
        <v/>
      </c>
      <c r="AJ18" s="153" t="str">
        <f>IFERROR(+VLOOKUP(AH18,インプットシート!$C:$X,18,0),"")</f>
        <v/>
      </c>
      <c r="AL18" s="1" t="s">
        <v>381</v>
      </c>
      <c r="AM18" s="1" t="str">
        <f>IFERROR(+VLOOKUP(AL18,インプットシート!$C:$X,22,0),"")</f>
        <v/>
      </c>
      <c r="AN18" s="153" t="str">
        <f>IFERROR(+VLOOKUP(AL18,インプットシート!$C:$X,18,0),"")</f>
        <v/>
      </c>
      <c r="AP18" s="1" t="s">
        <v>382</v>
      </c>
      <c r="AQ18" s="1" t="str">
        <f>IFERROR(+VLOOKUP(AP18,インプットシート!$C:$X,22,0),"")</f>
        <v/>
      </c>
      <c r="AR18" s="153" t="str">
        <f>IFERROR(+VLOOKUP(AP18,インプットシート!$C:$X,18,0),"")</f>
        <v/>
      </c>
      <c r="AT18" s="1" t="s">
        <v>383</v>
      </c>
      <c r="AU18" s="1" t="str">
        <f>IFERROR(+VLOOKUP(AT18,インプットシート!$C:$X,22,0),"")</f>
        <v/>
      </c>
      <c r="AV18" s="153" t="str">
        <f>IFERROR(+VLOOKUP(AT18,インプットシート!$C:$X,18,0),"")</f>
        <v/>
      </c>
      <c r="AX18" s="1" t="s">
        <v>384</v>
      </c>
      <c r="AY18" s="1" t="str">
        <f>IFERROR(+VLOOKUP(AX18,インプットシート!$C:$X,22,0),"")</f>
        <v/>
      </c>
      <c r="AZ18" s="153" t="str">
        <f>IFERROR(+VLOOKUP(AX18,インプットシート!$C:$X,18,0),"")</f>
        <v/>
      </c>
      <c r="BB18" s="1" t="s">
        <v>385</v>
      </c>
      <c r="BC18" s="1" t="str">
        <f>IFERROR(+VLOOKUP(BB18,インプットシート!$C:$X,22,0),"")</f>
        <v/>
      </c>
      <c r="BD18" s="153" t="str">
        <f>IFERROR(+VLOOKUP(BB18,インプットシート!$C:$X,18,0),"")</f>
        <v/>
      </c>
      <c r="BF18" t="s">
        <v>810</v>
      </c>
      <c r="BG18" s="1" t="str">
        <f>IFERROR(+VLOOKUP(BF18,インプットシート!$C:$X,22,0),"")</f>
        <v/>
      </c>
      <c r="BH18" s="153" t="str">
        <f>IFERROR(+VLOOKUP(BF18,インプットシート!$C:$X,18,0),"")</f>
        <v/>
      </c>
      <c r="BJ18" s="1" t="s">
        <v>386</v>
      </c>
      <c r="BK18" s="1" t="str">
        <f>IFERROR(+VLOOKUP(BJ18,インプットシート!$C:$X,22,0),"")</f>
        <v/>
      </c>
      <c r="BL18" s="153" t="str">
        <f>IFERROR(+VLOOKUP(BJ18,インプットシート!$C:$X,18,0),"")</f>
        <v/>
      </c>
      <c r="BN18" s="1" t="s">
        <v>863</v>
      </c>
      <c r="BO18" s="1" t="str">
        <f>IFERROR(+VLOOKUP(BN18,インプットシート!$C:$X,22,0),"")</f>
        <v/>
      </c>
      <c r="BP18" s="153" t="str">
        <f>IFERROR(+VLOOKUP(BN18,インプットシート!$C:$X,18,0),"")</f>
        <v/>
      </c>
      <c r="BR18" s="1"/>
      <c r="BS18" s="1" t="str">
        <f>IFERROR(+VLOOKUP(BR18,インプットシート!$C:$X,22,0),"")</f>
        <v/>
      </c>
      <c r="BT18" s="153" t="str">
        <f>IFERROR(+VLOOKUP(BR18,インプットシート!$C:$X,18,0),"")</f>
        <v/>
      </c>
      <c r="BV18" s="1"/>
      <c r="BW18" s="1" t="str">
        <f>IFERROR(+VLOOKUP(BV18,インプットシート!$C:$X,22,0),"")</f>
        <v/>
      </c>
      <c r="BX18" s="153" t="str">
        <f>IFERROR(+VLOOKUP(BV18,インプットシート!$C:$X,18,0),"")</f>
        <v/>
      </c>
      <c r="BZ18" s="1" t="s">
        <v>711</v>
      </c>
      <c r="CA18" s="1" t="str">
        <f>IFERROR(+VLOOKUP(BZ18,インプットシート!$C:$X,22,0),"")</f>
        <v/>
      </c>
      <c r="CB18" s="153" t="str">
        <f>IFERROR(+VLOOKUP(BZ18,インプットシート!$C:$X,18,0),"")</f>
        <v/>
      </c>
    </row>
    <row r="19" spans="2:80">
      <c r="B19" s="1" t="s">
        <v>387</v>
      </c>
      <c r="C19" s="1" t="str">
        <f>IFERROR(+VLOOKUP(B19,インプットシート!$C:$X,22,0),"")</f>
        <v/>
      </c>
      <c r="D19" s="153" t="str">
        <f>IFERROR(+VLOOKUP(B19,インプットシート!$C:$X,18,0),"")</f>
        <v/>
      </c>
      <c r="F19" s="1" t="s">
        <v>388</v>
      </c>
      <c r="G19" s="1" t="str">
        <f>IFERROR(+VLOOKUP(F19,インプットシート!$C:$X,22,0),"")</f>
        <v/>
      </c>
      <c r="H19" s="153" t="str">
        <f>IFERROR(+VLOOKUP(F19,インプットシート!$C:$X,18,0),"")</f>
        <v/>
      </c>
      <c r="J19" s="1" t="s">
        <v>761</v>
      </c>
      <c r="K19" s="1" t="str">
        <f>IFERROR(+VLOOKUP(J19,インプットシート!$C:$X,22,0),"")</f>
        <v/>
      </c>
      <c r="L19" s="153" t="str">
        <f>IFERROR(+VLOOKUP(J19,インプットシート!$C:$X,18,0),"")</f>
        <v/>
      </c>
      <c r="N19" s="1" t="s">
        <v>389</v>
      </c>
      <c r="O19" s="1" t="str">
        <f>IFERROR(+VLOOKUP(N19,インプットシート!$C:$X,22,0),"")</f>
        <v/>
      </c>
      <c r="P19" s="153" t="str">
        <f>IFERROR(+VLOOKUP(N19,インプットシート!$C:$X,18,0),"")</f>
        <v/>
      </c>
      <c r="R19" s="1" t="s">
        <v>390</v>
      </c>
      <c r="S19" s="1" t="str">
        <f>IFERROR(+VLOOKUP(R19,インプットシート!$C:$X,22,0),"")</f>
        <v/>
      </c>
      <c r="T19" s="153" t="str">
        <f>IFERROR(+VLOOKUP(R19,インプットシート!$C:$X,18,0),"")</f>
        <v/>
      </c>
      <c r="V19" s="1" t="s">
        <v>391</v>
      </c>
      <c r="W19" s="1" t="str">
        <f>IFERROR(+VLOOKUP(V19,インプットシート!$C:$X,22,0),"")</f>
        <v/>
      </c>
      <c r="X19" s="153" t="str">
        <f>IFERROR(+VLOOKUP(V19,インプットシート!$C:$X,18,0),"")</f>
        <v/>
      </c>
      <c r="Z19" s="1" t="s">
        <v>392</v>
      </c>
      <c r="AA19" s="1" t="str">
        <f>IFERROR(+VLOOKUP(Z19,インプットシート!$C:$X,22,0),"")</f>
        <v/>
      </c>
      <c r="AB19" s="153" t="str">
        <f>IFERROR(+VLOOKUP(Z19,インプットシート!$C:$X,18,0),"")</f>
        <v/>
      </c>
      <c r="AD19" s="1" t="str">
        <f t="shared" si="0"/>
        <v>食材費17</v>
      </c>
      <c r="AE19" s="1" t="str">
        <f>IFERROR(+VLOOKUP(AD19,インプットシート!$C:$X,22,0),"")</f>
        <v/>
      </c>
      <c r="AF19" s="153" t="str">
        <f>IFERROR(+VLOOKUP(AD19,インプットシート!$C:$X,18,0),"")</f>
        <v/>
      </c>
      <c r="AH19" s="1" t="s">
        <v>393</v>
      </c>
      <c r="AI19" s="1" t="str">
        <f>IFERROR(+VLOOKUP(AH19,インプットシート!$C:$X,22,0),"")</f>
        <v/>
      </c>
      <c r="AJ19" s="153" t="str">
        <f>IFERROR(+VLOOKUP(AH19,インプットシート!$C:$X,18,0),"")</f>
        <v/>
      </c>
      <c r="AL19" s="1" t="s">
        <v>394</v>
      </c>
      <c r="AM19" s="1" t="str">
        <f>IFERROR(+VLOOKUP(AL19,インプットシート!$C:$X,22,0),"")</f>
        <v/>
      </c>
      <c r="AN19" s="153" t="str">
        <f>IFERROR(+VLOOKUP(AL19,インプットシート!$C:$X,18,0),"")</f>
        <v/>
      </c>
      <c r="AP19" s="1" t="s">
        <v>395</v>
      </c>
      <c r="AQ19" s="1" t="str">
        <f>IFERROR(+VLOOKUP(AP19,インプットシート!$C:$X,22,0),"")</f>
        <v/>
      </c>
      <c r="AR19" s="153" t="str">
        <f>IFERROR(+VLOOKUP(AP19,インプットシート!$C:$X,18,0),"")</f>
        <v/>
      </c>
      <c r="AT19" s="1" t="s">
        <v>396</v>
      </c>
      <c r="AU19" s="1" t="str">
        <f>IFERROR(+VLOOKUP(AT19,インプットシート!$C:$X,22,0),"")</f>
        <v/>
      </c>
      <c r="AV19" s="153" t="str">
        <f>IFERROR(+VLOOKUP(AT19,インプットシート!$C:$X,18,0),"")</f>
        <v/>
      </c>
      <c r="AX19" s="1" t="s">
        <v>397</v>
      </c>
      <c r="AY19" s="1" t="str">
        <f>IFERROR(+VLOOKUP(AX19,インプットシート!$C:$X,22,0),"")</f>
        <v/>
      </c>
      <c r="AZ19" s="153" t="str">
        <f>IFERROR(+VLOOKUP(AX19,インプットシート!$C:$X,18,0),"")</f>
        <v/>
      </c>
      <c r="BB19" s="1" t="s">
        <v>398</v>
      </c>
      <c r="BC19" s="1" t="str">
        <f>IFERROR(+VLOOKUP(BB19,インプットシート!$C:$X,22,0),"")</f>
        <v/>
      </c>
      <c r="BD19" s="153" t="str">
        <f>IFERROR(+VLOOKUP(BB19,インプットシート!$C:$X,18,0),"")</f>
        <v/>
      </c>
      <c r="BF19" t="s">
        <v>811</v>
      </c>
      <c r="BG19" s="1" t="str">
        <f>IFERROR(+VLOOKUP(BF19,インプットシート!$C:$X,22,0),"")</f>
        <v/>
      </c>
      <c r="BH19" s="153" t="str">
        <f>IFERROR(+VLOOKUP(BF19,インプットシート!$C:$X,18,0),"")</f>
        <v/>
      </c>
      <c r="BJ19" s="1" t="s">
        <v>399</v>
      </c>
      <c r="BK19" s="1" t="str">
        <f>IFERROR(+VLOOKUP(BJ19,インプットシート!$C:$X,22,0),"")</f>
        <v/>
      </c>
      <c r="BL19" s="153" t="str">
        <f>IFERROR(+VLOOKUP(BJ19,インプットシート!$C:$X,18,0),"")</f>
        <v/>
      </c>
      <c r="BN19" s="1" t="s">
        <v>864</v>
      </c>
      <c r="BO19" s="1" t="str">
        <f>IFERROR(+VLOOKUP(BN19,インプットシート!$C:$X,22,0),"")</f>
        <v/>
      </c>
      <c r="BP19" s="153" t="str">
        <f>IFERROR(+VLOOKUP(BN19,インプットシート!$C:$X,18,0),"")</f>
        <v/>
      </c>
      <c r="BR19" s="1"/>
      <c r="BS19" s="1" t="str">
        <f>IFERROR(+VLOOKUP(BR19,インプットシート!$C:$X,22,0),"")</f>
        <v/>
      </c>
      <c r="BT19" s="153" t="str">
        <f>IFERROR(+VLOOKUP(BR19,インプットシート!$C:$X,18,0),"")</f>
        <v/>
      </c>
      <c r="BV19" s="1"/>
      <c r="BW19" s="1" t="str">
        <f>IFERROR(+VLOOKUP(BV19,インプットシート!$C:$X,22,0),"")</f>
        <v/>
      </c>
      <c r="BX19" s="153" t="str">
        <f>IFERROR(+VLOOKUP(BV19,インプットシート!$C:$X,18,0),"")</f>
        <v/>
      </c>
      <c r="BZ19" s="1" t="s">
        <v>712</v>
      </c>
      <c r="CA19" s="1" t="str">
        <f>IFERROR(+VLOOKUP(BZ19,インプットシート!$C:$X,22,0),"")</f>
        <v/>
      </c>
      <c r="CB19" s="153" t="str">
        <f>IFERROR(+VLOOKUP(BZ19,インプットシート!$C:$X,18,0),"")</f>
        <v/>
      </c>
    </row>
    <row r="20" spans="2:80">
      <c r="B20" s="1" t="s">
        <v>400</v>
      </c>
      <c r="C20" s="1" t="str">
        <f>IFERROR(+VLOOKUP(B20,インプットシート!$C:$X,22,0),"")</f>
        <v/>
      </c>
      <c r="D20" s="153" t="str">
        <f>IFERROR(+VLOOKUP(B20,インプットシート!$C:$X,18,0),"")</f>
        <v/>
      </c>
      <c r="F20" s="1" t="s">
        <v>401</v>
      </c>
      <c r="G20" s="1" t="str">
        <f>IFERROR(+VLOOKUP(F20,インプットシート!$C:$X,22,0),"")</f>
        <v/>
      </c>
      <c r="H20" s="153" t="str">
        <f>IFERROR(+VLOOKUP(F20,インプットシート!$C:$X,18,0),"")</f>
        <v/>
      </c>
      <c r="J20" s="1" t="s">
        <v>762</v>
      </c>
      <c r="K20" s="1" t="str">
        <f>IFERROR(+VLOOKUP(J20,インプットシート!$C:$X,22,0),"")</f>
        <v/>
      </c>
      <c r="L20" s="153" t="str">
        <f>IFERROR(+VLOOKUP(J20,インプットシート!$C:$X,18,0),"")</f>
        <v/>
      </c>
      <c r="N20" s="1" t="s">
        <v>402</v>
      </c>
      <c r="O20" s="1" t="str">
        <f>IFERROR(+VLOOKUP(N20,インプットシート!$C:$X,22,0),"")</f>
        <v/>
      </c>
      <c r="P20" s="153" t="str">
        <f>IFERROR(+VLOOKUP(N20,インプットシート!$C:$X,18,0),"")</f>
        <v/>
      </c>
      <c r="R20" s="1" t="s">
        <v>403</v>
      </c>
      <c r="S20" s="1" t="str">
        <f>IFERROR(+VLOOKUP(R20,インプットシート!$C:$X,22,0),"")</f>
        <v/>
      </c>
      <c r="T20" s="153" t="str">
        <f>IFERROR(+VLOOKUP(R20,インプットシート!$C:$X,18,0),"")</f>
        <v/>
      </c>
      <c r="V20" s="1" t="s">
        <v>404</v>
      </c>
      <c r="W20" s="1" t="str">
        <f>IFERROR(+VLOOKUP(V20,インプットシート!$C:$X,22,0),"")</f>
        <v/>
      </c>
      <c r="X20" s="153" t="str">
        <f>IFERROR(+VLOOKUP(V20,インプットシート!$C:$X,18,0),"")</f>
        <v/>
      </c>
      <c r="Z20" s="1" t="s">
        <v>405</v>
      </c>
      <c r="AA20" s="1" t="str">
        <f>IFERROR(+VLOOKUP(Z20,インプットシート!$C:$X,22,0),"")</f>
        <v/>
      </c>
      <c r="AB20" s="153" t="str">
        <f>IFERROR(+VLOOKUP(Z20,インプットシート!$C:$X,18,0),"")</f>
        <v/>
      </c>
      <c r="AD20" s="1" t="str">
        <f t="shared" si="0"/>
        <v>食材費18</v>
      </c>
      <c r="AE20" s="1" t="str">
        <f>IFERROR(+VLOOKUP(AD20,インプットシート!$C:$X,22,0),"")</f>
        <v/>
      </c>
      <c r="AF20" s="153" t="str">
        <f>IFERROR(+VLOOKUP(AD20,インプットシート!$C:$X,18,0),"")</f>
        <v/>
      </c>
      <c r="AH20" s="1" t="s">
        <v>406</v>
      </c>
      <c r="AI20" s="1" t="str">
        <f>IFERROR(+VLOOKUP(AH20,インプットシート!$C:$X,22,0),"")</f>
        <v/>
      </c>
      <c r="AJ20" s="153" t="str">
        <f>IFERROR(+VLOOKUP(AH20,インプットシート!$C:$X,18,0),"")</f>
        <v/>
      </c>
      <c r="AL20" s="1" t="s">
        <v>407</v>
      </c>
      <c r="AM20" s="1" t="str">
        <f>IFERROR(+VLOOKUP(AL20,インプットシート!$C:$X,22,0),"")</f>
        <v/>
      </c>
      <c r="AN20" s="153" t="str">
        <f>IFERROR(+VLOOKUP(AL20,インプットシート!$C:$X,18,0),"")</f>
        <v/>
      </c>
      <c r="AP20" s="1" t="s">
        <v>408</v>
      </c>
      <c r="AQ20" s="1" t="str">
        <f>IFERROR(+VLOOKUP(AP20,インプットシート!$C:$X,22,0),"")</f>
        <v/>
      </c>
      <c r="AR20" s="153" t="str">
        <f>IFERROR(+VLOOKUP(AP20,インプットシート!$C:$X,18,0),"")</f>
        <v/>
      </c>
      <c r="AT20" s="1" t="s">
        <v>409</v>
      </c>
      <c r="AU20" s="1" t="str">
        <f>IFERROR(+VLOOKUP(AT20,インプットシート!$C:$X,22,0),"")</f>
        <v/>
      </c>
      <c r="AV20" s="153" t="str">
        <f>IFERROR(+VLOOKUP(AT20,インプットシート!$C:$X,18,0),"")</f>
        <v/>
      </c>
      <c r="AX20" s="1" t="s">
        <v>410</v>
      </c>
      <c r="AY20" s="1" t="str">
        <f>IFERROR(+VLOOKUP(AX20,インプットシート!$C:$X,22,0),"")</f>
        <v/>
      </c>
      <c r="AZ20" s="153" t="str">
        <f>IFERROR(+VLOOKUP(AX20,インプットシート!$C:$X,18,0),"")</f>
        <v/>
      </c>
      <c r="BB20" s="1" t="s">
        <v>411</v>
      </c>
      <c r="BC20" s="1" t="str">
        <f>IFERROR(+VLOOKUP(BB20,インプットシート!$C:$X,22,0),"")</f>
        <v/>
      </c>
      <c r="BD20" s="153" t="str">
        <f>IFERROR(+VLOOKUP(BB20,インプットシート!$C:$X,18,0),"")</f>
        <v/>
      </c>
      <c r="BF20" t="s">
        <v>812</v>
      </c>
      <c r="BG20" s="1" t="str">
        <f>IFERROR(+VLOOKUP(BF20,インプットシート!$C:$X,22,0),"")</f>
        <v/>
      </c>
      <c r="BH20" s="153" t="str">
        <f>IFERROR(+VLOOKUP(BF20,インプットシート!$C:$X,18,0),"")</f>
        <v/>
      </c>
      <c r="BJ20" s="1" t="s">
        <v>412</v>
      </c>
      <c r="BK20" s="1" t="str">
        <f>IFERROR(+VLOOKUP(BJ20,インプットシート!$C:$X,22,0),"")</f>
        <v/>
      </c>
      <c r="BL20" s="153" t="str">
        <f>IFERROR(+VLOOKUP(BJ20,インプットシート!$C:$X,18,0),"")</f>
        <v/>
      </c>
      <c r="BN20" s="1" t="s">
        <v>865</v>
      </c>
      <c r="BO20" s="1" t="str">
        <f>IFERROR(+VLOOKUP(BN20,インプットシート!$C:$X,22,0),"")</f>
        <v/>
      </c>
      <c r="BP20" s="153" t="str">
        <f>IFERROR(+VLOOKUP(BN20,インプットシート!$C:$X,18,0),"")</f>
        <v/>
      </c>
      <c r="BR20" s="1"/>
      <c r="BS20" s="1" t="str">
        <f>IFERROR(+VLOOKUP(BR20,インプットシート!$C:$X,22,0),"")</f>
        <v/>
      </c>
      <c r="BT20" s="153" t="str">
        <f>IFERROR(+VLOOKUP(BR20,インプットシート!$C:$X,18,0),"")</f>
        <v/>
      </c>
      <c r="BV20" s="1"/>
      <c r="BW20" s="1" t="str">
        <f>IFERROR(+VLOOKUP(BV20,インプットシート!$C:$X,22,0),"")</f>
        <v/>
      </c>
      <c r="BX20" s="153" t="str">
        <f>IFERROR(+VLOOKUP(BV20,インプットシート!$C:$X,18,0),"")</f>
        <v/>
      </c>
      <c r="BZ20" s="1" t="s">
        <v>713</v>
      </c>
      <c r="CA20" s="1" t="str">
        <f>IFERROR(+VLOOKUP(BZ20,インプットシート!$C:$X,22,0),"")</f>
        <v/>
      </c>
      <c r="CB20" s="153" t="str">
        <f>IFERROR(+VLOOKUP(BZ20,インプットシート!$C:$X,18,0),"")</f>
        <v/>
      </c>
    </row>
    <row r="21" spans="2:80">
      <c r="B21" s="1" t="s">
        <v>413</v>
      </c>
      <c r="C21" s="1" t="str">
        <f>IFERROR(+VLOOKUP(B21,インプットシート!$C:$X,22,0),"")</f>
        <v/>
      </c>
      <c r="D21" s="153" t="str">
        <f>IFERROR(+VLOOKUP(B21,インプットシート!$C:$X,18,0),"")</f>
        <v/>
      </c>
      <c r="F21" s="1" t="s">
        <v>414</v>
      </c>
      <c r="G21" s="1" t="str">
        <f>IFERROR(+VLOOKUP(F21,インプットシート!$C:$X,22,0),"")</f>
        <v/>
      </c>
      <c r="H21" s="153" t="str">
        <f>IFERROR(+VLOOKUP(F21,インプットシート!$C:$X,18,0),"")</f>
        <v/>
      </c>
      <c r="J21" s="1" t="s">
        <v>763</v>
      </c>
      <c r="K21" s="1" t="str">
        <f>IFERROR(+VLOOKUP(J21,インプットシート!$C:$X,22,0),"")</f>
        <v/>
      </c>
      <c r="L21" s="153" t="str">
        <f>IFERROR(+VLOOKUP(J21,インプットシート!$C:$X,18,0),"")</f>
        <v/>
      </c>
      <c r="N21" s="1" t="s">
        <v>415</v>
      </c>
      <c r="O21" s="1" t="str">
        <f>IFERROR(+VLOOKUP(N21,インプットシート!$C:$X,22,0),"")</f>
        <v/>
      </c>
      <c r="P21" s="153" t="str">
        <f>IFERROR(+VLOOKUP(N21,インプットシート!$C:$X,18,0),"")</f>
        <v/>
      </c>
      <c r="R21" s="1" t="s">
        <v>416</v>
      </c>
      <c r="S21" s="1" t="str">
        <f>IFERROR(+VLOOKUP(R21,インプットシート!$C:$X,22,0),"")</f>
        <v/>
      </c>
      <c r="T21" s="153" t="str">
        <f>IFERROR(+VLOOKUP(R21,インプットシート!$C:$X,18,0),"")</f>
        <v/>
      </c>
      <c r="V21" s="1" t="s">
        <v>417</v>
      </c>
      <c r="W21" s="1" t="str">
        <f>IFERROR(+VLOOKUP(V21,インプットシート!$C:$X,22,0),"")</f>
        <v/>
      </c>
      <c r="X21" s="153" t="str">
        <f>IFERROR(+VLOOKUP(V21,インプットシート!$C:$X,18,0),"")</f>
        <v/>
      </c>
      <c r="Z21" s="1" t="s">
        <v>418</v>
      </c>
      <c r="AA21" s="1" t="str">
        <f>IFERROR(+VLOOKUP(Z21,インプットシート!$C:$X,22,0),"")</f>
        <v/>
      </c>
      <c r="AB21" s="153" t="str">
        <f>IFERROR(+VLOOKUP(Z21,インプットシート!$C:$X,18,0),"")</f>
        <v/>
      </c>
      <c r="AD21" s="1" t="str">
        <f t="shared" si="0"/>
        <v>食材費19</v>
      </c>
      <c r="AE21" s="1" t="str">
        <f>IFERROR(+VLOOKUP(AD21,インプットシート!$C:$X,22,0),"")</f>
        <v/>
      </c>
      <c r="AF21" s="153" t="str">
        <f>IFERROR(+VLOOKUP(AD21,インプットシート!$C:$X,18,0),"")</f>
        <v/>
      </c>
      <c r="AH21" s="1" t="s">
        <v>419</v>
      </c>
      <c r="AI21" s="1" t="str">
        <f>IFERROR(+VLOOKUP(AH21,インプットシート!$C:$X,22,0),"")</f>
        <v/>
      </c>
      <c r="AJ21" s="153" t="str">
        <f>IFERROR(+VLOOKUP(AH21,インプットシート!$C:$X,18,0),"")</f>
        <v/>
      </c>
      <c r="AL21" s="1" t="s">
        <v>420</v>
      </c>
      <c r="AM21" s="1" t="str">
        <f>IFERROR(+VLOOKUP(AL21,インプットシート!$C:$X,22,0),"")</f>
        <v/>
      </c>
      <c r="AN21" s="153" t="str">
        <f>IFERROR(+VLOOKUP(AL21,インプットシート!$C:$X,18,0),"")</f>
        <v/>
      </c>
      <c r="AP21" s="1" t="s">
        <v>421</v>
      </c>
      <c r="AQ21" s="1" t="str">
        <f>IFERROR(+VLOOKUP(AP21,インプットシート!$C:$X,22,0),"")</f>
        <v/>
      </c>
      <c r="AR21" s="153" t="str">
        <f>IFERROR(+VLOOKUP(AP21,インプットシート!$C:$X,18,0),"")</f>
        <v/>
      </c>
      <c r="AT21" s="1" t="s">
        <v>422</v>
      </c>
      <c r="AU21" s="1" t="str">
        <f>IFERROR(+VLOOKUP(AT21,インプットシート!$C:$X,22,0),"")</f>
        <v/>
      </c>
      <c r="AV21" s="153" t="str">
        <f>IFERROR(+VLOOKUP(AT21,インプットシート!$C:$X,18,0),"")</f>
        <v/>
      </c>
      <c r="AX21" s="1" t="s">
        <v>423</v>
      </c>
      <c r="AY21" s="1" t="str">
        <f>IFERROR(+VLOOKUP(AX21,インプットシート!$C:$X,22,0),"")</f>
        <v/>
      </c>
      <c r="AZ21" s="153" t="str">
        <f>IFERROR(+VLOOKUP(AX21,インプットシート!$C:$X,18,0),"")</f>
        <v/>
      </c>
      <c r="BB21" s="1" t="s">
        <v>424</v>
      </c>
      <c r="BC21" s="1" t="str">
        <f>IFERROR(+VLOOKUP(BB21,インプットシート!$C:$X,22,0),"")</f>
        <v/>
      </c>
      <c r="BD21" s="153" t="str">
        <f>IFERROR(+VLOOKUP(BB21,インプットシート!$C:$X,18,0),"")</f>
        <v/>
      </c>
      <c r="BF21" t="s">
        <v>813</v>
      </c>
      <c r="BG21" s="1" t="str">
        <f>IFERROR(+VLOOKUP(BF21,インプットシート!$C:$X,22,0),"")</f>
        <v/>
      </c>
      <c r="BH21" s="153" t="str">
        <f>IFERROR(+VLOOKUP(BF21,インプットシート!$C:$X,18,0),"")</f>
        <v/>
      </c>
      <c r="BJ21" s="1" t="s">
        <v>425</v>
      </c>
      <c r="BK21" s="1" t="str">
        <f>IFERROR(+VLOOKUP(BJ21,インプットシート!$C:$X,22,0),"")</f>
        <v/>
      </c>
      <c r="BL21" s="153" t="str">
        <f>IFERROR(+VLOOKUP(BJ21,インプットシート!$C:$X,18,0),"")</f>
        <v/>
      </c>
      <c r="BN21" s="1" t="s">
        <v>866</v>
      </c>
      <c r="BO21" s="1" t="str">
        <f>IFERROR(+VLOOKUP(BN21,インプットシート!$C:$X,22,0),"")</f>
        <v/>
      </c>
      <c r="BP21" s="153" t="str">
        <f>IFERROR(+VLOOKUP(BN21,インプットシート!$C:$X,18,0),"")</f>
        <v/>
      </c>
      <c r="BR21" s="1"/>
      <c r="BS21" s="1" t="str">
        <f>IFERROR(+VLOOKUP(BR21,インプットシート!$C:$X,22,0),"")</f>
        <v/>
      </c>
      <c r="BT21" s="153" t="str">
        <f>IFERROR(+VLOOKUP(BR21,インプットシート!$C:$X,18,0),"")</f>
        <v/>
      </c>
      <c r="BV21" s="1"/>
      <c r="BW21" s="1" t="str">
        <f>IFERROR(+VLOOKUP(BV21,インプットシート!$C:$X,22,0),"")</f>
        <v/>
      </c>
      <c r="BX21" s="153" t="str">
        <f>IFERROR(+VLOOKUP(BV21,インプットシート!$C:$X,18,0),"")</f>
        <v/>
      </c>
      <c r="BZ21" s="1" t="s">
        <v>714</v>
      </c>
      <c r="CA21" s="1" t="str">
        <f>IFERROR(+VLOOKUP(BZ21,インプットシート!$C:$X,22,0),"")</f>
        <v/>
      </c>
      <c r="CB21" s="153" t="str">
        <f>IFERROR(+VLOOKUP(BZ21,インプットシート!$C:$X,18,0),"")</f>
        <v/>
      </c>
    </row>
    <row r="22" spans="2:80">
      <c r="B22" s="1" t="s">
        <v>426</v>
      </c>
      <c r="C22" s="1" t="str">
        <f>IFERROR(+VLOOKUP(B22,インプットシート!$C:$X,22,0),"")</f>
        <v/>
      </c>
      <c r="D22" s="153" t="str">
        <f>IFERROR(+VLOOKUP(B22,インプットシート!$C:$X,18,0),"")</f>
        <v/>
      </c>
      <c r="F22" s="1" t="s">
        <v>427</v>
      </c>
      <c r="G22" s="1" t="str">
        <f>IFERROR(+VLOOKUP(F22,インプットシート!$C:$X,22,0),"")</f>
        <v/>
      </c>
      <c r="H22" s="153" t="str">
        <f>IFERROR(+VLOOKUP(F22,インプットシート!$C:$X,18,0),"")</f>
        <v/>
      </c>
      <c r="J22" s="1" t="s">
        <v>764</v>
      </c>
      <c r="K22" s="1" t="str">
        <f>IFERROR(+VLOOKUP(J22,インプットシート!$C:$X,22,0),"")</f>
        <v/>
      </c>
      <c r="L22" s="153" t="str">
        <f>IFERROR(+VLOOKUP(J22,インプットシート!$C:$X,18,0),"")</f>
        <v/>
      </c>
      <c r="N22" s="1" t="s">
        <v>428</v>
      </c>
      <c r="O22" s="1" t="str">
        <f>IFERROR(+VLOOKUP(N22,インプットシート!$C:$X,22,0),"")</f>
        <v/>
      </c>
      <c r="P22" s="153" t="str">
        <f>IFERROR(+VLOOKUP(N22,インプットシート!$C:$X,18,0),"")</f>
        <v/>
      </c>
      <c r="R22" s="1" t="s">
        <v>429</v>
      </c>
      <c r="S22" s="1" t="str">
        <f>IFERROR(+VLOOKUP(R22,インプットシート!$C:$X,22,0),"")</f>
        <v/>
      </c>
      <c r="T22" s="153" t="str">
        <f>IFERROR(+VLOOKUP(R22,インプットシート!$C:$X,18,0),"")</f>
        <v/>
      </c>
      <c r="V22" s="1" t="s">
        <v>430</v>
      </c>
      <c r="W22" s="1" t="str">
        <f>IFERROR(+VLOOKUP(V22,インプットシート!$C:$X,22,0),"")</f>
        <v/>
      </c>
      <c r="X22" s="153" t="str">
        <f>IFERROR(+VLOOKUP(V22,インプットシート!$C:$X,18,0),"")</f>
        <v/>
      </c>
      <c r="Z22" s="1" t="s">
        <v>431</v>
      </c>
      <c r="AA22" s="1" t="str">
        <f>IFERROR(+VLOOKUP(Z22,インプットシート!$C:$X,22,0),"")</f>
        <v/>
      </c>
      <c r="AB22" s="153" t="str">
        <f>IFERROR(+VLOOKUP(Z22,インプットシート!$C:$X,18,0),"")</f>
        <v/>
      </c>
      <c r="AD22" s="1" t="str">
        <f t="shared" si="0"/>
        <v>食材費20</v>
      </c>
      <c r="AE22" s="1" t="str">
        <f>IFERROR(+VLOOKUP(AD22,インプットシート!$C:$X,22,0),"")</f>
        <v/>
      </c>
      <c r="AF22" s="153" t="str">
        <f>IFERROR(+VLOOKUP(AD22,インプットシート!$C:$X,18,0),"")</f>
        <v/>
      </c>
      <c r="AH22" s="1" t="s">
        <v>432</v>
      </c>
      <c r="AI22" s="1" t="str">
        <f>IFERROR(+VLOOKUP(AH22,インプットシート!$C:$X,22,0),"")</f>
        <v/>
      </c>
      <c r="AJ22" s="153" t="str">
        <f>IFERROR(+VLOOKUP(AH22,インプットシート!$C:$X,18,0),"")</f>
        <v/>
      </c>
      <c r="AL22" s="1" t="s">
        <v>433</v>
      </c>
      <c r="AM22" s="1" t="str">
        <f>IFERROR(+VLOOKUP(AL22,インプットシート!$C:$X,22,0),"")</f>
        <v/>
      </c>
      <c r="AN22" s="153" t="str">
        <f>IFERROR(+VLOOKUP(AL22,インプットシート!$C:$X,18,0),"")</f>
        <v/>
      </c>
      <c r="AP22" s="1" t="s">
        <v>434</v>
      </c>
      <c r="AQ22" s="1" t="str">
        <f>IFERROR(+VLOOKUP(AP22,インプットシート!$C:$X,22,0),"")</f>
        <v/>
      </c>
      <c r="AR22" s="153" t="str">
        <f>IFERROR(+VLOOKUP(AP22,インプットシート!$C:$X,18,0),"")</f>
        <v/>
      </c>
      <c r="AT22" s="1" t="s">
        <v>435</v>
      </c>
      <c r="AU22" s="1" t="str">
        <f>IFERROR(+VLOOKUP(AT22,インプットシート!$C:$X,22,0),"")</f>
        <v/>
      </c>
      <c r="AV22" s="153" t="str">
        <f>IFERROR(+VLOOKUP(AT22,インプットシート!$C:$X,18,0),"")</f>
        <v/>
      </c>
      <c r="AX22" s="1" t="s">
        <v>436</v>
      </c>
      <c r="AY22" s="1" t="str">
        <f>IFERROR(+VLOOKUP(AX22,インプットシート!$C:$X,22,0),"")</f>
        <v/>
      </c>
      <c r="AZ22" s="153" t="str">
        <f>IFERROR(+VLOOKUP(AX22,インプットシート!$C:$X,18,0),"")</f>
        <v/>
      </c>
      <c r="BB22" s="1" t="s">
        <v>437</v>
      </c>
      <c r="BC22" s="1" t="str">
        <f>IFERROR(+VLOOKUP(BB22,インプットシート!$C:$X,22,0),"")</f>
        <v/>
      </c>
      <c r="BD22" s="153" t="str">
        <f>IFERROR(+VLOOKUP(BB22,インプットシート!$C:$X,18,0),"")</f>
        <v/>
      </c>
      <c r="BF22" t="s">
        <v>814</v>
      </c>
      <c r="BG22" s="1" t="str">
        <f>IFERROR(+VLOOKUP(BF22,インプットシート!$C:$X,22,0),"")</f>
        <v/>
      </c>
      <c r="BH22" s="153" t="str">
        <f>IFERROR(+VLOOKUP(BF22,インプットシート!$C:$X,18,0),"")</f>
        <v/>
      </c>
      <c r="BJ22" s="1" t="s">
        <v>438</v>
      </c>
      <c r="BK22" s="1" t="str">
        <f>IFERROR(+VLOOKUP(BJ22,インプットシート!$C:$X,22,0),"")</f>
        <v/>
      </c>
      <c r="BL22" s="153" t="str">
        <f>IFERROR(+VLOOKUP(BJ22,インプットシート!$C:$X,18,0),"")</f>
        <v/>
      </c>
      <c r="BN22" s="1" t="s">
        <v>867</v>
      </c>
      <c r="BO22" s="1" t="str">
        <f>IFERROR(+VLOOKUP(BN22,インプットシート!$C:$X,22,0),"")</f>
        <v/>
      </c>
      <c r="BP22" s="153" t="str">
        <f>IFERROR(+VLOOKUP(BN22,インプットシート!$C:$X,18,0),"")</f>
        <v/>
      </c>
      <c r="BR22" s="1"/>
      <c r="BS22" s="1" t="str">
        <f>IFERROR(+VLOOKUP(BR22,インプットシート!$C:$X,22,0),"")</f>
        <v/>
      </c>
      <c r="BT22" s="153" t="str">
        <f>IFERROR(+VLOOKUP(BR22,インプットシート!$C:$X,18,0),"")</f>
        <v/>
      </c>
      <c r="BV22" s="1"/>
      <c r="BW22" s="1" t="str">
        <f>IFERROR(+VLOOKUP(BV22,インプットシート!$C:$X,22,0),"")</f>
        <v/>
      </c>
      <c r="BX22" s="153" t="str">
        <f>IFERROR(+VLOOKUP(BV22,インプットシート!$C:$X,18,0),"")</f>
        <v/>
      </c>
      <c r="BZ22" s="1" t="s">
        <v>715</v>
      </c>
      <c r="CA22" s="1" t="str">
        <f>IFERROR(+VLOOKUP(BZ22,インプットシート!$C:$X,22,0),"")</f>
        <v/>
      </c>
      <c r="CB22" s="153" t="str">
        <f>IFERROR(+VLOOKUP(BZ22,インプットシート!$C:$X,18,0),"")</f>
        <v/>
      </c>
    </row>
    <row r="23" spans="2:80">
      <c r="B23" s="1" t="s">
        <v>439</v>
      </c>
      <c r="C23" s="1" t="str">
        <f>IFERROR(+VLOOKUP(B23,インプットシート!$C:$X,22,0),"")</f>
        <v/>
      </c>
      <c r="D23" s="153" t="str">
        <f>IFERROR(+VLOOKUP(B23,インプットシート!$C:$X,18,0),"")</f>
        <v/>
      </c>
      <c r="F23" s="1" t="s">
        <v>440</v>
      </c>
      <c r="G23" s="1" t="str">
        <f>IFERROR(+VLOOKUP(F23,インプットシート!$C:$X,22,0),"")</f>
        <v/>
      </c>
      <c r="H23" s="153" t="str">
        <f>IFERROR(+VLOOKUP(F23,インプットシート!$C:$X,18,0),"")</f>
        <v/>
      </c>
      <c r="J23" s="1" t="s">
        <v>765</v>
      </c>
      <c r="K23" s="1" t="str">
        <f>IFERROR(+VLOOKUP(J23,インプットシート!$C:$X,22,0),"")</f>
        <v/>
      </c>
      <c r="L23" s="153" t="str">
        <f>IFERROR(+VLOOKUP(J23,インプットシート!$C:$X,18,0),"")</f>
        <v/>
      </c>
      <c r="N23" s="1" t="s">
        <v>441</v>
      </c>
      <c r="O23" s="1" t="str">
        <f>IFERROR(+VLOOKUP(N23,インプットシート!$C:$X,22,0),"")</f>
        <v/>
      </c>
      <c r="P23" s="153" t="str">
        <f>IFERROR(+VLOOKUP(N23,インプットシート!$C:$X,18,0),"")</f>
        <v/>
      </c>
      <c r="R23" s="1" t="s">
        <v>442</v>
      </c>
      <c r="S23" s="1" t="str">
        <f>IFERROR(+VLOOKUP(R23,インプットシート!$C:$X,22,0),"")</f>
        <v/>
      </c>
      <c r="T23" s="153" t="str">
        <f>IFERROR(+VLOOKUP(R23,インプットシート!$C:$X,18,0),"")</f>
        <v/>
      </c>
      <c r="V23" s="1" t="s">
        <v>443</v>
      </c>
      <c r="W23" s="1" t="str">
        <f>IFERROR(+VLOOKUP(V23,インプットシート!$C:$X,22,0),"")</f>
        <v/>
      </c>
      <c r="X23" s="153" t="str">
        <f>IFERROR(+VLOOKUP(V23,インプットシート!$C:$X,18,0),"")</f>
        <v/>
      </c>
      <c r="Z23" s="1" t="s">
        <v>444</v>
      </c>
      <c r="AA23" s="1" t="str">
        <f>IFERROR(+VLOOKUP(Z23,インプットシート!$C:$X,22,0),"")</f>
        <v/>
      </c>
      <c r="AB23" s="153" t="str">
        <f>IFERROR(+VLOOKUP(Z23,インプットシート!$C:$X,18,0),"")</f>
        <v/>
      </c>
      <c r="AD23" s="1" t="str">
        <f t="shared" si="0"/>
        <v>食材費21</v>
      </c>
      <c r="AE23" s="1" t="str">
        <f>IFERROR(+VLOOKUP(AD23,インプットシート!$C:$X,22,0),"")</f>
        <v/>
      </c>
      <c r="AF23" s="153" t="str">
        <f>IFERROR(+VLOOKUP(AD23,インプットシート!$C:$X,18,0),"")</f>
        <v/>
      </c>
      <c r="AH23" s="1" t="s">
        <v>445</v>
      </c>
      <c r="AI23" s="1" t="str">
        <f>IFERROR(+VLOOKUP(AH23,インプットシート!$C:$X,22,0),"")</f>
        <v/>
      </c>
      <c r="AJ23" s="153" t="str">
        <f>IFERROR(+VLOOKUP(AH23,インプットシート!$C:$X,18,0),"")</f>
        <v/>
      </c>
      <c r="AL23" s="1" t="s">
        <v>446</v>
      </c>
      <c r="AM23" s="1" t="str">
        <f>IFERROR(+VLOOKUP(AL23,インプットシート!$C:$X,22,0),"")</f>
        <v/>
      </c>
      <c r="AN23" s="153" t="str">
        <f>IFERROR(+VLOOKUP(AL23,インプットシート!$C:$X,18,0),"")</f>
        <v/>
      </c>
      <c r="AP23" s="1" t="s">
        <v>447</v>
      </c>
      <c r="AQ23" s="1" t="str">
        <f>IFERROR(+VLOOKUP(AP23,インプットシート!$C:$X,22,0),"")</f>
        <v/>
      </c>
      <c r="AR23" s="153" t="str">
        <f>IFERROR(+VLOOKUP(AP23,インプットシート!$C:$X,18,0),"")</f>
        <v/>
      </c>
      <c r="AT23" s="1" t="s">
        <v>448</v>
      </c>
      <c r="AU23" s="1" t="str">
        <f>IFERROR(+VLOOKUP(AT23,インプットシート!$C:$X,22,0),"")</f>
        <v/>
      </c>
      <c r="AV23" s="153" t="str">
        <f>IFERROR(+VLOOKUP(AT23,インプットシート!$C:$X,18,0),"")</f>
        <v/>
      </c>
      <c r="AX23" s="1" t="s">
        <v>449</v>
      </c>
      <c r="AY23" s="1" t="str">
        <f>IFERROR(+VLOOKUP(AX23,インプットシート!$C:$X,22,0),"")</f>
        <v/>
      </c>
      <c r="AZ23" s="153" t="str">
        <f>IFERROR(+VLOOKUP(AX23,インプットシート!$C:$X,18,0),"")</f>
        <v/>
      </c>
      <c r="BB23" s="1" t="s">
        <v>450</v>
      </c>
      <c r="BC23" s="1" t="str">
        <f>IFERROR(+VLOOKUP(BB23,インプットシート!$C:$X,22,0),"")</f>
        <v/>
      </c>
      <c r="BD23" s="153" t="str">
        <f>IFERROR(+VLOOKUP(BB23,インプットシート!$C:$X,18,0),"")</f>
        <v/>
      </c>
      <c r="BF23" t="s">
        <v>815</v>
      </c>
      <c r="BG23" s="1" t="str">
        <f>IFERROR(+VLOOKUP(BF23,インプットシート!$C:$X,22,0),"")</f>
        <v/>
      </c>
      <c r="BH23" s="153" t="str">
        <f>IFERROR(+VLOOKUP(BF23,インプットシート!$C:$X,18,0),"")</f>
        <v/>
      </c>
      <c r="BJ23" s="1" t="s">
        <v>451</v>
      </c>
      <c r="BK23" s="1" t="str">
        <f>IFERROR(+VLOOKUP(BJ23,インプットシート!$C:$X,22,0),"")</f>
        <v/>
      </c>
      <c r="BL23" s="153" t="str">
        <f>IFERROR(+VLOOKUP(BJ23,インプットシート!$C:$X,18,0),"")</f>
        <v/>
      </c>
      <c r="BN23" s="1" t="s">
        <v>868</v>
      </c>
      <c r="BO23" s="1" t="str">
        <f>IFERROR(+VLOOKUP(BN23,インプットシート!$C:$X,22,0),"")</f>
        <v/>
      </c>
      <c r="BP23" s="153" t="str">
        <f>IFERROR(+VLOOKUP(BN23,インプットシート!$C:$X,18,0),"")</f>
        <v/>
      </c>
      <c r="BR23" s="1"/>
      <c r="BS23" s="1" t="str">
        <f>IFERROR(+VLOOKUP(BR23,インプットシート!$C:$X,22,0),"")</f>
        <v/>
      </c>
      <c r="BT23" s="153" t="str">
        <f>IFERROR(+VLOOKUP(BR23,インプットシート!$C:$X,18,0),"")</f>
        <v/>
      </c>
      <c r="BV23" s="1"/>
      <c r="BW23" s="1" t="str">
        <f>IFERROR(+VLOOKUP(BV23,インプットシート!$C:$X,22,0),"")</f>
        <v/>
      </c>
      <c r="BX23" s="153" t="str">
        <f>IFERROR(+VLOOKUP(BV23,インプットシート!$C:$X,18,0),"")</f>
        <v/>
      </c>
      <c r="BZ23" s="1" t="s">
        <v>716</v>
      </c>
      <c r="CA23" s="1" t="str">
        <f>IFERROR(+VLOOKUP(BZ23,インプットシート!$C:$X,22,0),"")</f>
        <v/>
      </c>
      <c r="CB23" s="153" t="str">
        <f>IFERROR(+VLOOKUP(BZ23,インプットシート!$C:$X,18,0),"")</f>
        <v/>
      </c>
    </row>
    <row r="24" spans="2:80">
      <c r="B24" s="1" t="s">
        <v>452</v>
      </c>
      <c r="C24" s="1" t="str">
        <f>IFERROR(+VLOOKUP(B24,インプットシート!$C:$X,22,0),"")</f>
        <v/>
      </c>
      <c r="D24" s="153" t="str">
        <f>IFERROR(+VLOOKUP(B24,インプットシート!$C:$X,18,0),"")</f>
        <v/>
      </c>
      <c r="F24" s="1" t="s">
        <v>453</v>
      </c>
      <c r="G24" s="1" t="str">
        <f>IFERROR(+VLOOKUP(F24,インプットシート!$C:$X,22,0),"")</f>
        <v/>
      </c>
      <c r="H24" s="153" t="str">
        <f>IFERROR(+VLOOKUP(F24,インプットシート!$C:$X,18,0),"")</f>
        <v/>
      </c>
      <c r="J24" s="1" t="s">
        <v>766</v>
      </c>
      <c r="K24" s="1" t="str">
        <f>IFERROR(+VLOOKUP(J24,インプットシート!$C:$X,22,0),"")</f>
        <v/>
      </c>
      <c r="L24" s="153" t="str">
        <f>IFERROR(+VLOOKUP(J24,インプットシート!$C:$X,18,0),"")</f>
        <v/>
      </c>
      <c r="N24" s="1" t="s">
        <v>454</v>
      </c>
      <c r="O24" s="1" t="str">
        <f>IFERROR(+VLOOKUP(N24,インプットシート!$C:$X,22,0),"")</f>
        <v/>
      </c>
      <c r="P24" s="153" t="str">
        <f>IFERROR(+VLOOKUP(N24,インプットシート!$C:$X,18,0),"")</f>
        <v/>
      </c>
      <c r="R24" s="1" t="s">
        <v>455</v>
      </c>
      <c r="S24" s="1" t="str">
        <f>IFERROR(+VLOOKUP(R24,インプットシート!$C:$X,22,0),"")</f>
        <v/>
      </c>
      <c r="T24" s="153" t="str">
        <f>IFERROR(+VLOOKUP(R24,インプットシート!$C:$X,18,0),"")</f>
        <v/>
      </c>
      <c r="V24" s="1" t="s">
        <v>456</v>
      </c>
      <c r="W24" s="1" t="str">
        <f>IFERROR(+VLOOKUP(V24,インプットシート!$C:$X,22,0),"")</f>
        <v/>
      </c>
      <c r="X24" s="153" t="str">
        <f>IFERROR(+VLOOKUP(V24,インプットシート!$C:$X,18,0),"")</f>
        <v/>
      </c>
      <c r="Z24" s="1" t="s">
        <v>457</v>
      </c>
      <c r="AA24" s="1" t="str">
        <f>IFERROR(+VLOOKUP(Z24,インプットシート!$C:$X,22,0),"")</f>
        <v/>
      </c>
      <c r="AB24" s="153" t="str">
        <f>IFERROR(+VLOOKUP(Z24,インプットシート!$C:$X,18,0),"")</f>
        <v/>
      </c>
      <c r="AD24" s="1" t="str">
        <f t="shared" si="0"/>
        <v>食材費22</v>
      </c>
      <c r="AE24" s="1" t="str">
        <f>IFERROR(+VLOOKUP(AD24,インプットシート!$C:$X,22,0),"")</f>
        <v/>
      </c>
      <c r="AF24" s="153" t="str">
        <f>IFERROR(+VLOOKUP(AD24,インプットシート!$C:$X,18,0),"")</f>
        <v/>
      </c>
      <c r="AH24" s="1" t="s">
        <v>458</v>
      </c>
      <c r="AI24" s="1" t="str">
        <f>IFERROR(+VLOOKUP(AH24,インプットシート!$C:$X,22,0),"")</f>
        <v/>
      </c>
      <c r="AJ24" s="153" t="str">
        <f>IFERROR(+VLOOKUP(AH24,インプットシート!$C:$X,18,0),"")</f>
        <v/>
      </c>
      <c r="AL24" s="1" t="s">
        <v>459</v>
      </c>
      <c r="AM24" s="1" t="str">
        <f>IFERROR(+VLOOKUP(AL24,インプットシート!$C:$X,22,0),"")</f>
        <v/>
      </c>
      <c r="AN24" s="153" t="str">
        <f>IFERROR(+VLOOKUP(AL24,インプットシート!$C:$X,18,0),"")</f>
        <v/>
      </c>
      <c r="AP24" s="1" t="s">
        <v>460</v>
      </c>
      <c r="AQ24" s="1" t="str">
        <f>IFERROR(+VLOOKUP(AP24,インプットシート!$C:$X,22,0),"")</f>
        <v/>
      </c>
      <c r="AR24" s="153" t="str">
        <f>IFERROR(+VLOOKUP(AP24,インプットシート!$C:$X,18,0),"")</f>
        <v/>
      </c>
      <c r="AT24" s="1" t="s">
        <v>461</v>
      </c>
      <c r="AU24" s="1" t="str">
        <f>IFERROR(+VLOOKUP(AT24,インプットシート!$C:$X,22,0),"")</f>
        <v/>
      </c>
      <c r="AV24" s="153" t="str">
        <f>IFERROR(+VLOOKUP(AT24,インプットシート!$C:$X,18,0),"")</f>
        <v/>
      </c>
      <c r="AX24" s="1" t="s">
        <v>462</v>
      </c>
      <c r="AY24" s="1" t="str">
        <f>IFERROR(+VLOOKUP(AX24,インプットシート!$C:$X,22,0),"")</f>
        <v/>
      </c>
      <c r="AZ24" s="153" t="str">
        <f>IFERROR(+VLOOKUP(AX24,インプットシート!$C:$X,18,0),"")</f>
        <v/>
      </c>
      <c r="BB24" s="1" t="s">
        <v>463</v>
      </c>
      <c r="BC24" s="1" t="str">
        <f>IFERROR(+VLOOKUP(BB24,インプットシート!$C:$X,22,0),"")</f>
        <v/>
      </c>
      <c r="BD24" s="153" t="str">
        <f>IFERROR(+VLOOKUP(BB24,インプットシート!$C:$X,18,0),"")</f>
        <v/>
      </c>
      <c r="BF24" t="s">
        <v>816</v>
      </c>
      <c r="BG24" s="1" t="str">
        <f>IFERROR(+VLOOKUP(BF24,インプットシート!$C:$X,22,0),"")</f>
        <v/>
      </c>
      <c r="BH24" s="153" t="str">
        <f>IFERROR(+VLOOKUP(BF24,インプットシート!$C:$X,18,0),"")</f>
        <v/>
      </c>
      <c r="BJ24" s="1" t="s">
        <v>464</v>
      </c>
      <c r="BK24" s="1" t="str">
        <f>IFERROR(+VLOOKUP(BJ24,インプットシート!$C:$X,22,0),"")</f>
        <v/>
      </c>
      <c r="BL24" s="153" t="str">
        <f>IFERROR(+VLOOKUP(BJ24,インプットシート!$C:$X,18,0),"")</f>
        <v/>
      </c>
      <c r="BN24" s="1" t="s">
        <v>869</v>
      </c>
      <c r="BO24" s="1" t="str">
        <f>IFERROR(+VLOOKUP(BN24,インプットシート!$C:$X,22,0),"")</f>
        <v/>
      </c>
      <c r="BP24" s="153" t="str">
        <f>IFERROR(+VLOOKUP(BN24,インプットシート!$C:$X,18,0),"")</f>
        <v/>
      </c>
      <c r="BR24" s="1"/>
      <c r="BS24" s="1" t="str">
        <f>IFERROR(+VLOOKUP(BR24,インプットシート!$C:$X,22,0),"")</f>
        <v/>
      </c>
      <c r="BT24" s="153" t="str">
        <f>IFERROR(+VLOOKUP(BR24,インプットシート!$C:$X,18,0),"")</f>
        <v/>
      </c>
      <c r="BV24" s="1"/>
      <c r="BW24" s="1" t="str">
        <f>IFERROR(+VLOOKUP(BV24,インプットシート!$C:$X,22,0),"")</f>
        <v/>
      </c>
      <c r="BX24" s="153" t="str">
        <f>IFERROR(+VLOOKUP(BV24,インプットシート!$C:$X,18,0),"")</f>
        <v/>
      </c>
      <c r="BZ24" s="1" t="s">
        <v>717</v>
      </c>
      <c r="CA24" s="1" t="str">
        <f>IFERROR(+VLOOKUP(BZ24,インプットシート!$C:$X,22,0),"")</f>
        <v/>
      </c>
      <c r="CB24" s="153" t="str">
        <f>IFERROR(+VLOOKUP(BZ24,インプットシート!$C:$X,18,0),"")</f>
        <v/>
      </c>
    </row>
    <row r="25" spans="2:80">
      <c r="B25" s="1" t="s">
        <v>465</v>
      </c>
      <c r="C25" s="1" t="str">
        <f>IFERROR(+VLOOKUP(B25,インプットシート!$C:$X,22,0),"")</f>
        <v/>
      </c>
      <c r="D25" s="153" t="str">
        <f>IFERROR(+VLOOKUP(B25,インプットシート!$C:$X,18,0),"")</f>
        <v/>
      </c>
      <c r="F25" s="1" t="s">
        <v>466</v>
      </c>
      <c r="G25" s="1" t="str">
        <f>IFERROR(+VLOOKUP(F25,インプットシート!$C:$X,22,0),"")</f>
        <v/>
      </c>
      <c r="H25" s="153" t="str">
        <f>IFERROR(+VLOOKUP(F25,インプットシート!$C:$X,18,0),"")</f>
        <v/>
      </c>
      <c r="J25" s="1" t="s">
        <v>767</v>
      </c>
      <c r="K25" s="1" t="str">
        <f>IFERROR(+VLOOKUP(J25,インプットシート!$C:$X,22,0),"")</f>
        <v/>
      </c>
      <c r="L25" s="153" t="str">
        <f>IFERROR(+VLOOKUP(J25,インプットシート!$C:$X,18,0),"")</f>
        <v/>
      </c>
      <c r="N25" s="1" t="s">
        <v>467</v>
      </c>
      <c r="O25" s="1" t="str">
        <f>IFERROR(+VLOOKUP(N25,インプットシート!$C:$X,22,0),"")</f>
        <v/>
      </c>
      <c r="P25" s="153" t="str">
        <f>IFERROR(+VLOOKUP(N25,インプットシート!$C:$X,18,0),"")</f>
        <v/>
      </c>
      <c r="R25" s="1" t="s">
        <v>468</v>
      </c>
      <c r="S25" s="1" t="str">
        <f>IFERROR(+VLOOKUP(R25,インプットシート!$C:$X,22,0),"")</f>
        <v/>
      </c>
      <c r="T25" s="153" t="str">
        <f>IFERROR(+VLOOKUP(R25,インプットシート!$C:$X,18,0),"")</f>
        <v/>
      </c>
      <c r="V25" s="1" t="s">
        <v>469</v>
      </c>
      <c r="W25" s="1" t="str">
        <f>IFERROR(+VLOOKUP(V25,インプットシート!$C:$X,22,0),"")</f>
        <v/>
      </c>
      <c r="X25" s="153" t="str">
        <f>IFERROR(+VLOOKUP(V25,インプットシート!$C:$X,18,0),"")</f>
        <v/>
      </c>
      <c r="Z25" s="1" t="s">
        <v>470</v>
      </c>
      <c r="AA25" s="1" t="str">
        <f>IFERROR(+VLOOKUP(Z25,インプットシート!$C:$X,22,0),"")</f>
        <v/>
      </c>
      <c r="AB25" s="153" t="str">
        <f>IFERROR(+VLOOKUP(Z25,インプットシート!$C:$X,18,0),"")</f>
        <v/>
      </c>
      <c r="AD25" s="1" t="str">
        <f t="shared" si="0"/>
        <v>食材費23</v>
      </c>
      <c r="AE25" s="1" t="str">
        <f>IFERROR(+VLOOKUP(AD25,インプットシート!$C:$X,22,0),"")</f>
        <v/>
      </c>
      <c r="AF25" s="153" t="str">
        <f>IFERROR(+VLOOKUP(AD25,インプットシート!$C:$X,18,0),"")</f>
        <v/>
      </c>
      <c r="AH25" s="1" t="s">
        <v>471</v>
      </c>
      <c r="AI25" s="1" t="str">
        <f>IFERROR(+VLOOKUP(AH25,インプットシート!$C:$X,22,0),"")</f>
        <v/>
      </c>
      <c r="AJ25" s="153" t="str">
        <f>IFERROR(+VLOOKUP(AH25,インプットシート!$C:$X,18,0),"")</f>
        <v/>
      </c>
      <c r="AL25" s="1" t="s">
        <v>472</v>
      </c>
      <c r="AM25" s="1" t="str">
        <f>IFERROR(+VLOOKUP(AL25,インプットシート!$C:$X,22,0),"")</f>
        <v/>
      </c>
      <c r="AN25" s="153" t="str">
        <f>IFERROR(+VLOOKUP(AL25,インプットシート!$C:$X,18,0),"")</f>
        <v/>
      </c>
      <c r="AP25" s="1" t="s">
        <v>473</v>
      </c>
      <c r="AQ25" s="1" t="str">
        <f>IFERROR(+VLOOKUP(AP25,インプットシート!$C:$X,22,0),"")</f>
        <v/>
      </c>
      <c r="AR25" s="153" t="str">
        <f>IFERROR(+VLOOKUP(AP25,インプットシート!$C:$X,18,0),"")</f>
        <v/>
      </c>
      <c r="AT25" s="1" t="s">
        <v>474</v>
      </c>
      <c r="AU25" s="1" t="str">
        <f>IFERROR(+VLOOKUP(AT25,インプットシート!$C:$X,22,0),"")</f>
        <v/>
      </c>
      <c r="AV25" s="153" t="str">
        <f>IFERROR(+VLOOKUP(AT25,インプットシート!$C:$X,18,0),"")</f>
        <v/>
      </c>
      <c r="AX25" s="1" t="s">
        <v>475</v>
      </c>
      <c r="AY25" s="1" t="str">
        <f>IFERROR(+VLOOKUP(AX25,インプットシート!$C:$X,22,0),"")</f>
        <v/>
      </c>
      <c r="AZ25" s="153" t="str">
        <f>IFERROR(+VLOOKUP(AX25,インプットシート!$C:$X,18,0),"")</f>
        <v/>
      </c>
      <c r="BB25" s="1" t="s">
        <v>476</v>
      </c>
      <c r="BC25" s="1" t="str">
        <f>IFERROR(+VLOOKUP(BB25,インプットシート!$C:$X,22,0),"")</f>
        <v/>
      </c>
      <c r="BD25" s="153" t="str">
        <f>IFERROR(+VLOOKUP(BB25,インプットシート!$C:$X,18,0),"")</f>
        <v/>
      </c>
      <c r="BF25" t="s">
        <v>817</v>
      </c>
      <c r="BG25" s="1" t="str">
        <f>IFERROR(+VLOOKUP(BF25,インプットシート!$C:$X,22,0),"")</f>
        <v/>
      </c>
      <c r="BH25" s="153" t="str">
        <f>IFERROR(+VLOOKUP(BF25,インプットシート!$C:$X,18,0),"")</f>
        <v/>
      </c>
      <c r="BJ25" s="1" t="s">
        <v>477</v>
      </c>
      <c r="BK25" s="1" t="str">
        <f>IFERROR(+VLOOKUP(BJ25,インプットシート!$C:$X,22,0),"")</f>
        <v/>
      </c>
      <c r="BL25" s="153" t="str">
        <f>IFERROR(+VLOOKUP(BJ25,インプットシート!$C:$X,18,0),"")</f>
        <v/>
      </c>
      <c r="BN25" s="1" t="s">
        <v>870</v>
      </c>
      <c r="BO25" s="1" t="str">
        <f>IFERROR(+VLOOKUP(BN25,インプットシート!$C:$X,22,0),"")</f>
        <v/>
      </c>
      <c r="BP25" s="153" t="str">
        <f>IFERROR(+VLOOKUP(BN25,インプットシート!$C:$X,18,0),"")</f>
        <v/>
      </c>
      <c r="BR25" s="1"/>
      <c r="BS25" s="1" t="str">
        <f>IFERROR(+VLOOKUP(BR25,インプットシート!$C:$X,22,0),"")</f>
        <v/>
      </c>
      <c r="BT25" s="153" t="str">
        <f>IFERROR(+VLOOKUP(BR25,インプットシート!$C:$X,18,0),"")</f>
        <v/>
      </c>
      <c r="BV25" s="1"/>
      <c r="BW25" s="1" t="str">
        <f>IFERROR(+VLOOKUP(BV25,インプットシート!$C:$X,22,0),"")</f>
        <v/>
      </c>
      <c r="BX25" s="153" t="str">
        <f>IFERROR(+VLOOKUP(BV25,インプットシート!$C:$X,18,0),"")</f>
        <v/>
      </c>
      <c r="BZ25" s="1" t="s">
        <v>718</v>
      </c>
      <c r="CA25" s="1" t="str">
        <f>IFERROR(+VLOOKUP(BZ25,インプットシート!$C:$X,22,0),"")</f>
        <v/>
      </c>
      <c r="CB25" s="153" t="str">
        <f>IFERROR(+VLOOKUP(BZ25,インプットシート!$C:$X,18,0),"")</f>
        <v/>
      </c>
    </row>
    <row r="26" spans="2:80">
      <c r="B26" s="1" t="s">
        <v>478</v>
      </c>
      <c r="C26" s="1" t="str">
        <f>IFERROR(+VLOOKUP(B26,インプットシート!$C:$X,22,0),"")</f>
        <v/>
      </c>
      <c r="D26" s="153" t="str">
        <f>IFERROR(+VLOOKUP(B26,インプットシート!$C:$X,18,0),"")</f>
        <v/>
      </c>
      <c r="F26" s="1" t="s">
        <v>479</v>
      </c>
      <c r="G26" s="1" t="str">
        <f>IFERROR(+VLOOKUP(F26,インプットシート!$C:$X,22,0),"")</f>
        <v/>
      </c>
      <c r="H26" s="153" t="str">
        <f>IFERROR(+VLOOKUP(F26,インプットシート!$C:$X,18,0),"")</f>
        <v/>
      </c>
      <c r="J26" s="1" t="s">
        <v>768</v>
      </c>
      <c r="K26" s="1" t="str">
        <f>IFERROR(+VLOOKUP(J26,インプットシート!$C:$X,22,0),"")</f>
        <v/>
      </c>
      <c r="L26" s="153" t="str">
        <f>IFERROR(+VLOOKUP(J26,インプットシート!$C:$X,18,0),"")</f>
        <v/>
      </c>
      <c r="N26" s="1" t="s">
        <v>480</v>
      </c>
      <c r="O26" s="1" t="str">
        <f>IFERROR(+VLOOKUP(N26,インプットシート!$C:$X,22,0),"")</f>
        <v/>
      </c>
      <c r="P26" s="153" t="str">
        <f>IFERROR(+VLOOKUP(N26,インプットシート!$C:$X,18,0),"")</f>
        <v/>
      </c>
      <c r="R26" s="1" t="s">
        <v>481</v>
      </c>
      <c r="S26" s="1" t="str">
        <f>IFERROR(+VLOOKUP(R26,インプットシート!$C:$X,22,0),"")</f>
        <v/>
      </c>
      <c r="T26" s="153" t="str">
        <f>IFERROR(+VLOOKUP(R26,インプットシート!$C:$X,18,0),"")</f>
        <v/>
      </c>
      <c r="V26" s="1" t="s">
        <v>482</v>
      </c>
      <c r="W26" s="1" t="str">
        <f>IFERROR(+VLOOKUP(V26,インプットシート!$C:$X,22,0),"")</f>
        <v/>
      </c>
      <c r="X26" s="153" t="str">
        <f>IFERROR(+VLOOKUP(V26,インプットシート!$C:$X,18,0),"")</f>
        <v/>
      </c>
      <c r="Z26" s="1" t="s">
        <v>483</v>
      </c>
      <c r="AA26" s="1" t="str">
        <f>IFERROR(+VLOOKUP(Z26,インプットシート!$C:$X,22,0),"")</f>
        <v/>
      </c>
      <c r="AB26" s="153" t="str">
        <f>IFERROR(+VLOOKUP(Z26,インプットシート!$C:$X,18,0),"")</f>
        <v/>
      </c>
      <c r="AD26" s="1" t="str">
        <f t="shared" si="0"/>
        <v>食材費24</v>
      </c>
      <c r="AE26" s="1" t="str">
        <f>IFERROR(+VLOOKUP(AD26,インプットシート!$C:$X,22,0),"")</f>
        <v/>
      </c>
      <c r="AF26" s="153" t="str">
        <f>IFERROR(+VLOOKUP(AD26,インプットシート!$C:$X,18,0),"")</f>
        <v/>
      </c>
      <c r="AH26" s="1" t="s">
        <v>484</v>
      </c>
      <c r="AI26" s="1" t="str">
        <f>IFERROR(+VLOOKUP(AH26,インプットシート!$C:$X,22,0),"")</f>
        <v/>
      </c>
      <c r="AJ26" s="153" t="str">
        <f>IFERROR(+VLOOKUP(AH26,インプットシート!$C:$X,18,0),"")</f>
        <v/>
      </c>
      <c r="AL26" s="1" t="s">
        <v>485</v>
      </c>
      <c r="AM26" s="1" t="str">
        <f>IFERROR(+VLOOKUP(AL26,インプットシート!$C:$X,22,0),"")</f>
        <v/>
      </c>
      <c r="AN26" s="153" t="str">
        <f>IFERROR(+VLOOKUP(AL26,インプットシート!$C:$X,18,0),"")</f>
        <v/>
      </c>
      <c r="AP26" s="1" t="s">
        <v>486</v>
      </c>
      <c r="AQ26" s="1" t="str">
        <f>IFERROR(+VLOOKUP(AP26,インプットシート!$C:$X,22,0),"")</f>
        <v/>
      </c>
      <c r="AR26" s="153" t="str">
        <f>IFERROR(+VLOOKUP(AP26,インプットシート!$C:$X,18,0),"")</f>
        <v/>
      </c>
      <c r="AT26" s="1" t="s">
        <v>487</v>
      </c>
      <c r="AU26" s="1" t="str">
        <f>IFERROR(+VLOOKUP(AT26,インプットシート!$C:$X,22,0),"")</f>
        <v/>
      </c>
      <c r="AV26" s="153" t="str">
        <f>IFERROR(+VLOOKUP(AT26,インプットシート!$C:$X,18,0),"")</f>
        <v/>
      </c>
      <c r="AX26" s="1" t="s">
        <v>488</v>
      </c>
      <c r="AY26" s="1" t="str">
        <f>IFERROR(+VLOOKUP(AX26,インプットシート!$C:$X,22,0),"")</f>
        <v/>
      </c>
      <c r="AZ26" s="153" t="str">
        <f>IFERROR(+VLOOKUP(AX26,インプットシート!$C:$X,18,0),"")</f>
        <v/>
      </c>
      <c r="BB26" s="1" t="s">
        <v>489</v>
      </c>
      <c r="BC26" s="1" t="str">
        <f>IFERROR(+VLOOKUP(BB26,インプットシート!$C:$X,22,0),"")</f>
        <v/>
      </c>
      <c r="BD26" s="153" t="str">
        <f>IFERROR(+VLOOKUP(BB26,インプットシート!$C:$X,18,0),"")</f>
        <v/>
      </c>
      <c r="BF26" t="s">
        <v>818</v>
      </c>
      <c r="BG26" s="1" t="str">
        <f>IFERROR(+VLOOKUP(BF26,インプットシート!$C:$X,22,0),"")</f>
        <v/>
      </c>
      <c r="BH26" s="153" t="str">
        <f>IFERROR(+VLOOKUP(BF26,インプットシート!$C:$X,18,0),"")</f>
        <v/>
      </c>
      <c r="BJ26" s="1" t="s">
        <v>490</v>
      </c>
      <c r="BK26" s="1" t="str">
        <f>IFERROR(+VLOOKUP(BJ26,インプットシート!$C:$X,22,0),"")</f>
        <v/>
      </c>
      <c r="BL26" s="153" t="str">
        <f>IFERROR(+VLOOKUP(BJ26,インプットシート!$C:$X,18,0),"")</f>
        <v/>
      </c>
      <c r="BN26" s="1" t="s">
        <v>871</v>
      </c>
      <c r="BO26" s="1" t="str">
        <f>IFERROR(+VLOOKUP(BN26,インプットシート!$C:$X,22,0),"")</f>
        <v/>
      </c>
      <c r="BP26" s="153" t="str">
        <f>IFERROR(+VLOOKUP(BN26,インプットシート!$C:$X,18,0),"")</f>
        <v/>
      </c>
      <c r="BR26" s="1"/>
      <c r="BS26" s="1" t="str">
        <f>IFERROR(+VLOOKUP(BR26,インプットシート!$C:$X,22,0),"")</f>
        <v/>
      </c>
      <c r="BT26" s="153" t="str">
        <f>IFERROR(+VLOOKUP(BR26,インプットシート!$C:$X,18,0),"")</f>
        <v/>
      </c>
      <c r="BV26" s="1"/>
      <c r="BW26" s="1" t="str">
        <f>IFERROR(+VLOOKUP(BV26,インプットシート!$C:$X,22,0),"")</f>
        <v/>
      </c>
      <c r="BX26" s="153" t="str">
        <f>IFERROR(+VLOOKUP(BV26,インプットシート!$C:$X,18,0),"")</f>
        <v/>
      </c>
      <c r="BZ26" s="1" t="s">
        <v>719</v>
      </c>
      <c r="CA26" s="1" t="str">
        <f>IFERROR(+VLOOKUP(BZ26,インプットシート!$C:$X,22,0),"")</f>
        <v/>
      </c>
      <c r="CB26" s="153" t="str">
        <f>IFERROR(+VLOOKUP(BZ26,インプットシート!$C:$X,18,0),"")</f>
        <v/>
      </c>
    </row>
    <row r="27" spans="2:80">
      <c r="B27" s="1" t="s">
        <v>491</v>
      </c>
      <c r="C27" s="1" t="str">
        <f>IFERROR(+VLOOKUP(B27,インプットシート!$C:$X,22,0),"")</f>
        <v/>
      </c>
      <c r="D27" s="153" t="str">
        <f>IFERROR(+VLOOKUP(B27,インプットシート!$C:$X,18,0),"")</f>
        <v/>
      </c>
      <c r="F27" s="1" t="s">
        <v>492</v>
      </c>
      <c r="G27" s="1" t="str">
        <f>IFERROR(+VLOOKUP(F27,インプットシート!$C:$X,22,0),"")</f>
        <v/>
      </c>
      <c r="H27" s="153" t="str">
        <f>IFERROR(+VLOOKUP(F27,インプットシート!$C:$X,18,0),"")</f>
        <v/>
      </c>
      <c r="J27" s="1" t="s">
        <v>769</v>
      </c>
      <c r="K27" s="1" t="str">
        <f>IFERROR(+VLOOKUP(J27,インプットシート!$C:$X,22,0),"")</f>
        <v/>
      </c>
      <c r="L27" s="153" t="str">
        <f>IFERROR(+VLOOKUP(J27,インプットシート!$C:$X,18,0),"")</f>
        <v/>
      </c>
      <c r="N27" s="1" t="s">
        <v>493</v>
      </c>
      <c r="O27" s="1" t="str">
        <f>IFERROR(+VLOOKUP(N27,インプットシート!$C:$X,22,0),"")</f>
        <v/>
      </c>
      <c r="P27" s="153" t="str">
        <f>IFERROR(+VLOOKUP(N27,インプットシート!$C:$X,18,0),"")</f>
        <v/>
      </c>
      <c r="R27" s="1" t="s">
        <v>494</v>
      </c>
      <c r="S27" s="1" t="str">
        <f>IFERROR(+VLOOKUP(R27,インプットシート!$C:$X,22,0),"")</f>
        <v/>
      </c>
      <c r="T27" s="153" t="str">
        <f>IFERROR(+VLOOKUP(R27,インプットシート!$C:$X,18,0),"")</f>
        <v/>
      </c>
      <c r="V27" s="1" t="s">
        <v>495</v>
      </c>
      <c r="W27" s="1" t="str">
        <f>IFERROR(+VLOOKUP(V27,インプットシート!$C:$X,22,0),"")</f>
        <v/>
      </c>
      <c r="X27" s="153" t="str">
        <f>IFERROR(+VLOOKUP(V27,インプットシート!$C:$X,18,0),"")</f>
        <v/>
      </c>
      <c r="Z27" s="1" t="s">
        <v>496</v>
      </c>
      <c r="AA27" s="1" t="str">
        <f>IFERROR(+VLOOKUP(Z27,インプットシート!$C:$X,22,0),"")</f>
        <v/>
      </c>
      <c r="AB27" s="153" t="str">
        <f>IFERROR(+VLOOKUP(Z27,インプットシート!$C:$X,18,0),"")</f>
        <v/>
      </c>
      <c r="AD27" s="1" t="str">
        <f t="shared" si="0"/>
        <v>食材費25</v>
      </c>
      <c r="AE27" s="1" t="str">
        <f>IFERROR(+VLOOKUP(AD27,インプットシート!$C:$X,22,0),"")</f>
        <v/>
      </c>
      <c r="AF27" s="153" t="str">
        <f>IFERROR(+VLOOKUP(AD27,インプットシート!$C:$X,18,0),"")</f>
        <v/>
      </c>
      <c r="AH27" s="1" t="s">
        <v>497</v>
      </c>
      <c r="AI27" s="1" t="str">
        <f>IFERROR(+VLOOKUP(AH27,インプットシート!$C:$X,22,0),"")</f>
        <v/>
      </c>
      <c r="AJ27" s="153" t="str">
        <f>IFERROR(+VLOOKUP(AH27,インプットシート!$C:$X,18,0),"")</f>
        <v/>
      </c>
      <c r="AL27" s="1" t="s">
        <v>498</v>
      </c>
      <c r="AM27" s="1" t="str">
        <f>IFERROR(+VLOOKUP(AL27,インプットシート!$C:$X,22,0),"")</f>
        <v/>
      </c>
      <c r="AN27" s="153" t="str">
        <f>IFERROR(+VLOOKUP(AL27,インプットシート!$C:$X,18,0),"")</f>
        <v/>
      </c>
      <c r="AP27" s="1" t="s">
        <v>499</v>
      </c>
      <c r="AQ27" s="1" t="str">
        <f>IFERROR(+VLOOKUP(AP27,インプットシート!$C:$X,22,0),"")</f>
        <v/>
      </c>
      <c r="AR27" s="153" t="str">
        <f>IFERROR(+VLOOKUP(AP27,インプットシート!$C:$X,18,0),"")</f>
        <v/>
      </c>
      <c r="AT27" s="1" t="s">
        <v>500</v>
      </c>
      <c r="AU27" s="1" t="str">
        <f>IFERROR(+VLOOKUP(AT27,インプットシート!$C:$X,22,0),"")</f>
        <v/>
      </c>
      <c r="AV27" s="153" t="str">
        <f>IFERROR(+VLOOKUP(AT27,インプットシート!$C:$X,18,0),"")</f>
        <v/>
      </c>
      <c r="AX27" s="1" t="s">
        <v>501</v>
      </c>
      <c r="AY27" s="1" t="str">
        <f>IFERROR(+VLOOKUP(AX27,インプットシート!$C:$X,22,0),"")</f>
        <v/>
      </c>
      <c r="AZ27" s="153" t="str">
        <f>IFERROR(+VLOOKUP(AX27,インプットシート!$C:$X,18,0),"")</f>
        <v/>
      </c>
      <c r="BB27" s="1" t="s">
        <v>502</v>
      </c>
      <c r="BC27" s="1" t="str">
        <f>IFERROR(+VLOOKUP(BB27,インプットシート!$C:$X,22,0),"")</f>
        <v/>
      </c>
      <c r="BD27" s="153" t="str">
        <f>IFERROR(+VLOOKUP(BB27,インプットシート!$C:$X,18,0),"")</f>
        <v/>
      </c>
      <c r="BF27" t="s">
        <v>819</v>
      </c>
      <c r="BG27" s="1" t="str">
        <f>IFERROR(+VLOOKUP(BF27,インプットシート!$C:$X,22,0),"")</f>
        <v/>
      </c>
      <c r="BH27" s="153" t="str">
        <f>IFERROR(+VLOOKUP(BF27,インプットシート!$C:$X,18,0),"")</f>
        <v/>
      </c>
      <c r="BJ27" s="1" t="s">
        <v>503</v>
      </c>
      <c r="BK27" s="1" t="str">
        <f>IFERROR(+VLOOKUP(BJ27,インプットシート!$C:$X,22,0),"")</f>
        <v/>
      </c>
      <c r="BL27" s="153" t="str">
        <f>IFERROR(+VLOOKUP(BJ27,インプットシート!$C:$X,18,0),"")</f>
        <v/>
      </c>
      <c r="BN27" s="1" t="s">
        <v>872</v>
      </c>
      <c r="BO27" s="1" t="str">
        <f>IFERROR(+VLOOKUP(BN27,インプットシート!$C:$X,22,0),"")</f>
        <v/>
      </c>
      <c r="BP27" s="153" t="str">
        <f>IFERROR(+VLOOKUP(BN27,インプットシート!$C:$X,18,0),"")</f>
        <v/>
      </c>
      <c r="BR27" s="1"/>
      <c r="BS27" s="1" t="str">
        <f>IFERROR(+VLOOKUP(BR27,インプットシート!$C:$X,22,0),"")</f>
        <v/>
      </c>
      <c r="BT27" s="153" t="str">
        <f>IFERROR(+VLOOKUP(BR27,インプットシート!$C:$X,18,0),"")</f>
        <v/>
      </c>
      <c r="BV27" s="1"/>
      <c r="BW27" s="1" t="str">
        <f>IFERROR(+VLOOKUP(BV27,インプットシート!$C:$X,22,0),"")</f>
        <v/>
      </c>
      <c r="BX27" s="153" t="str">
        <f>IFERROR(+VLOOKUP(BV27,インプットシート!$C:$X,18,0),"")</f>
        <v/>
      </c>
      <c r="BZ27" s="1" t="s">
        <v>720</v>
      </c>
      <c r="CA27" s="1" t="str">
        <f>IFERROR(+VLOOKUP(BZ27,インプットシート!$C:$X,22,0),"")</f>
        <v/>
      </c>
      <c r="CB27" s="153" t="str">
        <f>IFERROR(+VLOOKUP(BZ27,インプットシート!$C:$X,18,0),"")</f>
        <v/>
      </c>
    </row>
    <row r="28" spans="2:80">
      <c r="B28" s="1" t="s">
        <v>504</v>
      </c>
      <c r="C28" s="1" t="str">
        <f>IFERROR(+VLOOKUP(B28,インプットシート!$C:$X,22,0),"")</f>
        <v/>
      </c>
      <c r="D28" s="153" t="str">
        <f>IFERROR(+VLOOKUP(B28,インプットシート!$C:$X,18,0),"")</f>
        <v/>
      </c>
      <c r="F28" s="1" t="s">
        <v>505</v>
      </c>
      <c r="G28" s="1" t="str">
        <f>IFERROR(+VLOOKUP(F28,インプットシート!$C:$X,22,0),"")</f>
        <v/>
      </c>
      <c r="H28" s="153" t="str">
        <f>IFERROR(+VLOOKUP(F28,インプットシート!$C:$X,18,0),"")</f>
        <v/>
      </c>
      <c r="J28" s="1" t="s">
        <v>770</v>
      </c>
      <c r="K28" s="1" t="str">
        <f>IFERROR(+VLOOKUP(J28,インプットシート!$C:$X,22,0),"")</f>
        <v/>
      </c>
      <c r="L28" s="153" t="str">
        <f>IFERROR(+VLOOKUP(J28,インプットシート!$C:$X,18,0),"")</f>
        <v/>
      </c>
      <c r="N28" s="1" t="s">
        <v>506</v>
      </c>
      <c r="O28" s="1" t="str">
        <f>IFERROR(+VLOOKUP(N28,インプットシート!$C:$X,22,0),"")</f>
        <v/>
      </c>
      <c r="P28" s="153" t="str">
        <f>IFERROR(+VLOOKUP(N28,インプットシート!$C:$X,18,0),"")</f>
        <v/>
      </c>
      <c r="R28" s="1" t="s">
        <v>507</v>
      </c>
      <c r="S28" s="1" t="str">
        <f>IFERROR(+VLOOKUP(R28,インプットシート!$C:$X,22,0),"")</f>
        <v/>
      </c>
      <c r="T28" s="153" t="str">
        <f>IFERROR(+VLOOKUP(R28,インプットシート!$C:$X,18,0),"")</f>
        <v/>
      </c>
      <c r="V28" s="1" t="s">
        <v>508</v>
      </c>
      <c r="W28" s="1" t="str">
        <f>IFERROR(+VLOOKUP(V28,インプットシート!$C:$X,22,0),"")</f>
        <v/>
      </c>
      <c r="X28" s="153" t="str">
        <f>IFERROR(+VLOOKUP(V28,インプットシート!$C:$X,18,0),"")</f>
        <v/>
      </c>
      <c r="Z28" s="1" t="s">
        <v>509</v>
      </c>
      <c r="AA28" s="1" t="str">
        <f>IFERROR(+VLOOKUP(Z28,インプットシート!$C:$X,22,0),"")</f>
        <v/>
      </c>
      <c r="AB28" s="153" t="str">
        <f>IFERROR(+VLOOKUP(Z28,インプットシート!$C:$X,18,0),"")</f>
        <v/>
      </c>
      <c r="AD28" s="1" t="str">
        <f t="shared" si="0"/>
        <v>食材費26</v>
      </c>
      <c r="AE28" s="1" t="str">
        <f>IFERROR(+VLOOKUP(AD28,インプットシート!$C:$X,22,0),"")</f>
        <v/>
      </c>
      <c r="AF28" s="153" t="str">
        <f>IFERROR(+VLOOKUP(AD28,インプットシート!$C:$X,18,0),"")</f>
        <v/>
      </c>
      <c r="AH28" s="1" t="s">
        <v>510</v>
      </c>
      <c r="AI28" s="1" t="str">
        <f>IFERROR(+VLOOKUP(AH28,インプットシート!$C:$X,22,0),"")</f>
        <v/>
      </c>
      <c r="AJ28" s="153" t="str">
        <f>IFERROR(+VLOOKUP(AH28,インプットシート!$C:$X,18,0),"")</f>
        <v/>
      </c>
      <c r="AL28" s="1" t="s">
        <v>511</v>
      </c>
      <c r="AM28" s="1" t="str">
        <f>IFERROR(+VLOOKUP(AL28,インプットシート!$C:$X,22,0),"")</f>
        <v/>
      </c>
      <c r="AN28" s="153" t="str">
        <f>IFERROR(+VLOOKUP(AL28,インプットシート!$C:$X,18,0),"")</f>
        <v/>
      </c>
      <c r="AP28" s="1" t="s">
        <v>512</v>
      </c>
      <c r="AQ28" s="1" t="str">
        <f>IFERROR(+VLOOKUP(AP28,インプットシート!$C:$X,22,0),"")</f>
        <v/>
      </c>
      <c r="AR28" s="153" t="str">
        <f>IFERROR(+VLOOKUP(AP28,インプットシート!$C:$X,18,0),"")</f>
        <v/>
      </c>
      <c r="AT28" s="1" t="s">
        <v>513</v>
      </c>
      <c r="AU28" s="1" t="str">
        <f>IFERROR(+VLOOKUP(AT28,インプットシート!$C:$X,22,0),"")</f>
        <v/>
      </c>
      <c r="AV28" s="153" t="str">
        <f>IFERROR(+VLOOKUP(AT28,インプットシート!$C:$X,18,0),"")</f>
        <v/>
      </c>
      <c r="AX28" s="1" t="s">
        <v>514</v>
      </c>
      <c r="AY28" s="1" t="str">
        <f>IFERROR(+VLOOKUP(AX28,インプットシート!$C:$X,22,0),"")</f>
        <v/>
      </c>
      <c r="AZ28" s="153" t="str">
        <f>IFERROR(+VLOOKUP(AX28,インプットシート!$C:$X,18,0),"")</f>
        <v/>
      </c>
      <c r="BB28" s="1" t="s">
        <v>515</v>
      </c>
      <c r="BC28" s="1" t="str">
        <f>IFERROR(+VLOOKUP(BB28,インプットシート!$C:$X,22,0),"")</f>
        <v/>
      </c>
      <c r="BD28" s="153" t="str">
        <f>IFERROR(+VLOOKUP(BB28,インプットシート!$C:$X,18,0),"")</f>
        <v/>
      </c>
      <c r="BF28" t="s">
        <v>820</v>
      </c>
      <c r="BG28" s="1" t="str">
        <f>IFERROR(+VLOOKUP(BF28,インプットシート!$C:$X,22,0),"")</f>
        <v/>
      </c>
      <c r="BH28" s="153" t="str">
        <f>IFERROR(+VLOOKUP(BF28,インプットシート!$C:$X,18,0),"")</f>
        <v/>
      </c>
      <c r="BJ28" s="1" t="s">
        <v>516</v>
      </c>
      <c r="BK28" s="1" t="str">
        <f>IFERROR(+VLOOKUP(BJ28,インプットシート!$C:$X,22,0),"")</f>
        <v/>
      </c>
      <c r="BL28" s="153" t="str">
        <f>IFERROR(+VLOOKUP(BJ28,インプットシート!$C:$X,18,0),"")</f>
        <v/>
      </c>
      <c r="BN28" s="1" t="s">
        <v>873</v>
      </c>
      <c r="BO28" s="1" t="str">
        <f>IFERROR(+VLOOKUP(BN28,インプットシート!$C:$X,22,0),"")</f>
        <v/>
      </c>
      <c r="BP28" s="153" t="str">
        <f>IFERROR(+VLOOKUP(BN28,インプットシート!$C:$X,18,0),"")</f>
        <v/>
      </c>
      <c r="BR28" s="1"/>
      <c r="BS28" s="1" t="str">
        <f>IFERROR(+VLOOKUP(BR28,インプットシート!$C:$X,22,0),"")</f>
        <v/>
      </c>
      <c r="BT28" s="153" t="str">
        <f>IFERROR(+VLOOKUP(BR28,インプットシート!$C:$X,18,0),"")</f>
        <v/>
      </c>
      <c r="BV28" s="1"/>
      <c r="BW28" s="1" t="str">
        <f>IFERROR(+VLOOKUP(BV28,インプットシート!$C:$X,22,0),"")</f>
        <v/>
      </c>
      <c r="BX28" s="153" t="str">
        <f>IFERROR(+VLOOKUP(BV28,インプットシート!$C:$X,18,0),"")</f>
        <v/>
      </c>
      <c r="BZ28" s="1" t="s">
        <v>721</v>
      </c>
      <c r="CA28" s="1" t="str">
        <f>IFERROR(+VLOOKUP(BZ28,インプットシート!$C:$X,22,0),"")</f>
        <v/>
      </c>
      <c r="CB28" s="153" t="str">
        <f>IFERROR(+VLOOKUP(BZ28,インプットシート!$C:$X,18,0),"")</f>
        <v/>
      </c>
    </row>
    <row r="29" spans="2:80">
      <c r="B29" s="1" t="s">
        <v>517</v>
      </c>
      <c r="C29" s="1" t="str">
        <f>IFERROR(+VLOOKUP(B29,インプットシート!$C:$X,22,0),"")</f>
        <v/>
      </c>
      <c r="D29" s="153" t="str">
        <f>IFERROR(+VLOOKUP(B29,インプットシート!$C:$X,18,0),"")</f>
        <v/>
      </c>
      <c r="F29" s="1" t="s">
        <v>518</v>
      </c>
      <c r="G29" s="1" t="str">
        <f>IFERROR(+VLOOKUP(F29,インプットシート!$C:$X,22,0),"")</f>
        <v/>
      </c>
      <c r="H29" s="153" t="str">
        <f>IFERROR(+VLOOKUP(F29,インプットシート!$C:$X,18,0),"")</f>
        <v/>
      </c>
      <c r="J29" s="1" t="s">
        <v>771</v>
      </c>
      <c r="K29" s="1" t="str">
        <f>IFERROR(+VLOOKUP(J29,インプットシート!$C:$X,22,0),"")</f>
        <v/>
      </c>
      <c r="L29" s="153" t="str">
        <f>IFERROR(+VLOOKUP(J29,インプットシート!$C:$X,18,0),"")</f>
        <v/>
      </c>
      <c r="N29" s="1" t="s">
        <v>519</v>
      </c>
      <c r="O29" s="1" t="str">
        <f>IFERROR(+VLOOKUP(N29,インプットシート!$C:$X,22,0),"")</f>
        <v/>
      </c>
      <c r="P29" s="153" t="str">
        <f>IFERROR(+VLOOKUP(N29,インプットシート!$C:$X,18,0),"")</f>
        <v/>
      </c>
      <c r="R29" s="1" t="s">
        <v>520</v>
      </c>
      <c r="S29" s="1" t="str">
        <f>IFERROR(+VLOOKUP(R29,インプットシート!$C:$X,22,0),"")</f>
        <v/>
      </c>
      <c r="T29" s="153" t="str">
        <f>IFERROR(+VLOOKUP(R29,インプットシート!$C:$X,18,0),"")</f>
        <v/>
      </c>
      <c r="V29" s="1" t="s">
        <v>521</v>
      </c>
      <c r="W29" s="1" t="str">
        <f>IFERROR(+VLOOKUP(V29,インプットシート!$C:$X,22,0),"")</f>
        <v/>
      </c>
      <c r="X29" s="153" t="str">
        <f>IFERROR(+VLOOKUP(V29,インプットシート!$C:$X,18,0),"")</f>
        <v/>
      </c>
      <c r="Z29" s="1" t="s">
        <v>522</v>
      </c>
      <c r="AA29" s="1" t="str">
        <f>IFERROR(+VLOOKUP(Z29,インプットシート!$C:$X,22,0),"")</f>
        <v/>
      </c>
      <c r="AB29" s="153" t="str">
        <f>IFERROR(+VLOOKUP(Z29,インプットシート!$C:$X,18,0),"")</f>
        <v/>
      </c>
      <c r="AD29" s="1" t="str">
        <f t="shared" si="0"/>
        <v>食材費27</v>
      </c>
      <c r="AE29" s="1" t="str">
        <f>IFERROR(+VLOOKUP(AD29,インプットシート!$C:$X,22,0),"")</f>
        <v/>
      </c>
      <c r="AF29" s="153" t="str">
        <f>IFERROR(+VLOOKUP(AD29,インプットシート!$C:$X,18,0),"")</f>
        <v/>
      </c>
      <c r="AH29" s="1" t="s">
        <v>523</v>
      </c>
      <c r="AI29" s="1" t="str">
        <f>IFERROR(+VLOOKUP(AH29,インプットシート!$C:$X,22,0),"")</f>
        <v/>
      </c>
      <c r="AJ29" s="153" t="str">
        <f>IFERROR(+VLOOKUP(AH29,インプットシート!$C:$X,18,0),"")</f>
        <v/>
      </c>
      <c r="AL29" s="1" t="s">
        <v>524</v>
      </c>
      <c r="AM29" s="1" t="str">
        <f>IFERROR(+VLOOKUP(AL29,インプットシート!$C:$X,22,0),"")</f>
        <v/>
      </c>
      <c r="AN29" s="153" t="str">
        <f>IFERROR(+VLOOKUP(AL29,インプットシート!$C:$X,18,0),"")</f>
        <v/>
      </c>
      <c r="AP29" s="1" t="s">
        <v>525</v>
      </c>
      <c r="AQ29" s="1" t="str">
        <f>IFERROR(+VLOOKUP(AP29,インプットシート!$C:$X,22,0),"")</f>
        <v/>
      </c>
      <c r="AR29" s="153" t="str">
        <f>IFERROR(+VLOOKUP(AP29,インプットシート!$C:$X,18,0),"")</f>
        <v/>
      </c>
      <c r="AT29" s="1" t="s">
        <v>526</v>
      </c>
      <c r="AU29" s="1" t="str">
        <f>IFERROR(+VLOOKUP(AT29,インプットシート!$C:$X,22,0),"")</f>
        <v/>
      </c>
      <c r="AV29" s="153" t="str">
        <f>IFERROR(+VLOOKUP(AT29,インプットシート!$C:$X,18,0),"")</f>
        <v/>
      </c>
      <c r="AX29" s="1" t="s">
        <v>527</v>
      </c>
      <c r="AY29" s="1" t="str">
        <f>IFERROR(+VLOOKUP(AX29,インプットシート!$C:$X,22,0),"")</f>
        <v/>
      </c>
      <c r="AZ29" s="153" t="str">
        <f>IFERROR(+VLOOKUP(AX29,インプットシート!$C:$X,18,0),"")</f>
        <v/>
      </c>
      <c r="BB29" s="1" t="s">
        <v>528</v>
      </c>
      <c r="BC29" s="1" t="str">
        <f>IFERROR(+VLOOKUP(BB29,インプットシート!$C:$X,22,0),"")</f>
        <v/>
      </c>
      <c r="BD29" s="153" t="str">
        <f>IFERROR(+VLOOKUP(BB29,インプットシート!$C:$X,18,0),"")</f>
        <v/>
      </c>
      <c r="BF29" t="s">
        <v>821</v>
      </c>
      <c r="BG29" s="1" t="str">
        <f>IFERROR(+VLOOKUP(BF29,インプットシート!$C:$X,22,0),"")</f>
        <v/>
      </c>
      <c r="BH29" s="153" t="str">
        <f>IFERROR(+VLOOKUP(BF29,インプットシート!$C:$X,18,0),"")</f>
        <v/>
      </c>
      <c r="BJ29" s="1" t="s">
        <v>529</v>
      </c>
      <c r="BK29" s="1" t="str">
        <f>IFERROR(+VLOOKUP(BJ29,インプットシート!$C:$X,22,0),"")</f>
        <v/>
      </c>
      <c r="BL29" s="153" t="str">
        <f>IFERROR(+VLOOKUP(BJ29,インプットシート!$C:$X,18,0),"")</f>
        <v/>
      </c>
      <c r="BN29" s="1" t="s">
        <v>874</v>
      </c>
      <c r="BO29" s="1" t="str">
        <f>IFERROR(+VLOOKUP(BN29,インプットシート!$C:$X,22,0),"")</f>
        <v/>
      </c>
      <c r="BP29" s="153" t="str">
        <f>IFERROR(+VLOOKUP(BN29,インプットシート!$C:$X,18,0),"")</f>
        <v/>
      </c>
      <c r="BR29" s="1"/>
      <c r="BS29" s="1" t="str">
        <f>IFERROR(+VLOOKUP(BR29,インプットシート!$C:$X,22,0),"")</f>
        <v/>
      </c>
      <c r="BT29" s="153" t="str">
        <f>IFERROR(+VLOOKUP(BR29,インプットシート!$C:$X,18,0),"")</f>
        <v/>
      </c>
      <c r="BV29" s="1"/>
      <c r="BW29" s="1" t="str">
        <f>IFERROR(+VLOOKUP(BV29,インプットシート!$C:$X,22,0),"")</f>
        <v/>
      </c>
      <c r="BX29" s="153" t="str">
        <f>IFERROR(+VLOOKUP(BV29,インプットシート!$C:$X,18,0),"")</f>
        <v/>
      </c>
      <c r="BZ29" s="1" t="s">
        <v>722</v>
      </c>
      <c r="CA29" s="1" t="str">
        <f>IFERROR(+VLOOKUP(BZ29,インプットシート!$C:$X,22,0),"")</f>
        <v/>
      </c>
      <c r="CB29" s="153" t="str">
        <f>IFERROR(+VLOOKUP(BZ29,インプットシート!$C:$X,18,0),"")</f>
        <v/>
      </c>
    </row>
    <row r="30" spans="2:80">
      <c r="B30" s="1" t="s">
        <v>530</v>
      </c>
      <c r="C30" s="1" t="str">
        <f>IFERROR(+VLOOKUP(B30,インプットシート!$C:$X,22,0),"")</f>
        <v/>
      </c>
      <c r="D30" s="153" t="str">
        <f>IFERROR(+VLOOKUP(B30,インプットシート!$C:$X,18,0),"")</f>
        <v/>
      </c>
      <c r="F30" s="1" t="s">
        <v>531</v>
      </c>
      <c r="G30" s="1" t="str">
        <f>IFERROR(+VLOOKUP(F30,インプットシート!$C:$X,22,0),"")</f>
        <v/>
      </c>
      <c r="H30" s="153" t="str">
        <f>IFERROR(+VLOOKUP(F30,インプットシート!$C:$X,18,0),"")</f>
        <v/>
      </c>
      <c r="J30" s="1" t="s">
        <v>772</v>
      </c>
      <c r="K30" s="1" t="str">
        <f>IFERROR(+VLOOKUP(J30,インプットシート!$C:$X,22,0),"")</f>
        <v/>
      </c>
      <c r="L30" s="153" t="str">
        <f>IFERROR(+VLOOKUP(J30,インプットシート!$C:$X,18,0),"")</f>
        <v/>
      </c>
      <c r="N30" s="1" t="s">
        <v>532</v>
      </c>
      <c r="O30" s="1" t="str">
        <f>IFERROR(+VLOOKUP(N30,インプットシート!$C:$X,22,0),"")</f>
        <v/>
      </c>
      <c r="P30" s="153" t="str">
        <f>IFERROR(+VLOOKUP(N30,インプットシート!$C:$X,18,0),"")</f>
        <v/>
      </c>
      <c r="R30" s="1" t="s">
        <v>533</v>
      </c>
      <c r="S30" s="1" t="str">
        <f>IFERROR(+VLOOKUP(R30,インプットシート!$C:$X,22,0),"")</f>
        <v/>
      </c>
      <c r="T30" s="153" t="str">
        <f>IFERROR(+VLOOKUP(R30,インプットシート!$C:$X,18,0),"")</f>
        <v/>
      </c>
      <c r="V30" s="1" t="s">
        <v>534</v>
      </c>
      <c r="W30" s="1" t="str">
        <f>IFERROR(+VLOOKUP(V30,インプットシート!$C:$X,22,0),"")</f>
        <v/>
      </c>
      <c r="X30" s="153" t="str">
        <f>IFERROR(+VLOOKUP(V30,インプットシート!$C:$X,18,0),"")</f>
        <v/>
      </c>
      <c r="Z30" s="1" t="s">
        <v>535</v>
      </c>
      <c r="AA30" s="1" t="str">
        <f>IFERROR(+VLOOKUP(Z30,インプットシート!$C:$X,22,0),"")</f>
        <v/>
      </c>
      <c r="AB30" s="153" t="str">
        <f>IFERROR(+VLOOKUP(Z30,インプットシート!$C:$X,18,0),"")</f>
        <v/>
      </c>
      <c r="AD30" s="1" t="str">
        <f t="shared" si="0"/>
        <v>食材費28</v>
      </c>
      <c r="AE30" s="1" t="str">
        <f>IFERROR(+VLOOKUP(AD30,インプットシート!$C:$X,22,0),"")</f>
        <v/>
      </c>
      <c r="AF30" s="153" t="str">
        <f>IFERROR(+VLOOKUP(AD30,インプットシート!$C:$X,18,0),"")</f>
        <v/>
      </c>
      <c r="AH30" s="1" t="s">
        <v>536</v>
      </c>
      <c r="AI30" s="1" t="str">
        <f>IFERROR(+VLOOKUP(AH30,インプットシート!$C:$X,22,0),"")</f>
        <v/>
      </c>
      <c r="AJ30" s="153" t="str">
        <f>IFERROR(+VLOOKUP(AH30,インプットシート!$C:$X,18,0),"")</f>
        <v/>
      </c>
      <c r="AL30" s="1" t="s">
        <v>537</v>
      </c>
      <c r="AM30" s="1" t="str">
        <f>IFERROR(+VLOOKUP(AL30,インプットシート!$C:$X,22,0),"")</f>
        <v/>
      </c>
      <c r="AN30" s="153" t="str">
        <f>IFERROR(+VLOOKUP(AL30,インプットシート!$C:$X,18,0),"")</f>
        <v/>
      </c>
      <c r="AP30" s="1" t="s">
        <v>538</v>
      </c>
      <c r="AQ30" s="1" t="str">
        <f>IFERROR(+VLOOKUP(AP30,インプットシート!$C:$X,22,0),"")</f>
        <v/>
      </c>
      <c r="AR30" s="153" t="str">
        <f>IFERROR(+VLOOKUP(AP30,インプットシート!$C:$X,18,0),"")</f>
        <v/>
      </c>
      <c r="AT30" s="1" t="s">
        <v>539</v>
      </c>
      <c r="AU30" s="1" t="str">
        <f>IFERROR(+VLOOKUP(AT30,インプットシート!$C:$X,22,0),"")</f>
        <v/>
      </c>
      <c r="AV30" s="153" t="str">
        <f>IFERROR(+VLOOKUP(AT30,インプットシート!$C:$X,18,0),"")</f>
        <v/>
      </c>
      <c r="AX30" s="1" t="s">
        <v>540</v>
      </c>
      <c r="AY30" s="1" t="str">
        <f>IFERROR(+VLOOKUP(AX30,インプットシート!$C:$X,22,0),"")</f>
        <v/>
      </c>
      <c r="AZ30" s="153" t="str">
        <f>IFERROR(+VLOOKUP(AX30,インプットシート!$C:$X,18,0),"")</f>
        <v/>
      </c>
      <c r="BB30" s="1" t="s">
        <v>541</v>
      </c>
      <c r="BC30" s="1" t="str">
        <f>IFERROR(+VLOOKUP(BB30,インプットシート!$C:$X,22,0),"")</f>
        <v/>
      </c>
      <c r="BD30" s="153" t="str">
        <f>IFERROR(+VLOOKUP(BB30,インプットシート!$C:$X,18,0),"")</f>
        <v/>
      </c>
      <c r="BF30" t="s">
        <v>822</v>
      </c>
      <c r="BG30" s="1" t="str">
        <f>IFERROR(+VLOOKUP(BF30,インプットシート!$C:$X,22,0),"")</f>
        <v/>
      </c>
      <c r="BH30" s="153" t="str">
        <f>IFERROR(+VLOOKUP(BF30,インプットシート!$C:$X,18,0),"")</f>
        <v/>
      </c>
      <c r="BJ30" s="1" t="s">
        <v>542</v>
      </c>
      <c r="BK30" s="1" t="str">
        <f>IFERROR(+VLOOKUP(BJ30,インプットシート!$C:$X,22,0),"")</f>
        <v/>
      </c>
      <c r="BL30" s="153" t="str">
        <f>IFERROR(+VLOOKUP(BJ30,インプットシート!$C:$X,18,0),"")</f>
        <v/>
      </c>
      <c r="BN30" s="1" t="s">
        <v>875</v>
      </c>
      <c r="BO30" s="1" t="str">
        <f>IFERROR(+VLOOKUP(BN30,インプットシート!$C:$X,22,0),"")</f>
        <v/>
      </c>
      <c r="BP30" s="153" t="str">
        <f>IFERROR(+VLOOKUP(BN30,インプットシート!$C:$X,18,0),"")</f>
        <v/>
      </c>
      <c r="BR30" s="1"/>
      <c r="BS30" s="1" t="str">
        <f>IFERROR(+VLOOKUP(BR30,インプットシート!$C:$X,22,0),"")</f>
        <v/>
      </c>
      <c r="BT30" s="153" t="str">
        <f>IFERROR(+VLOOKUP(BR30,インプットシート!$C:$X,18,0),"")</f>
        <v/>
      </c>
      <c r="BV30" s="1"/>
      <c r="BW30" s="1" t="str">
        <f>IFERROR(+VLOOKUP(BV30,インプットシート!$C:$X,22,0),"")</f>
        <v/>
      </c>
      <c r="BX30" s="153" t="str">
        <f>IFERROR(+VLOOKUP(BV30,インプットシート!$C:$X,18,0),"")</f>
        <v/>
      </c>
      <c r="BZ30" s="1" t="s">
        <v>723</v>
      </c>
      <c r="CA30" s="1" t="str">
        <f>IFERROR(+VLOOKUP(BZ30,インプットシート!$C:$X,22,0),"")</f>
        <v/>
      </c>
      <c r="CB30" s="153" t="str">
        <f>IFERROR(+VLOOKUP(BZ30,インプットシート!$C:$X,18,0),"")</f>
        <v/>
      </c>
    </row>
    <row r="31" spans="2:80">
      <c r="B31" s="1" t="s">
        <v>543</v>
      </c>
      <c r="C31" s="1" t="str">
        <f>IFERROR(+VLOOKUP(B31,インプットシート!$C:$X,22,0),"")</f>
        <v/>
      </c>
      <c r="D31" s="153" t="str">
        <f>IFERROR(+VLOOKUP(B31,インプットシート!$C:$X,18,0),"")</f>
        <v/>
      </c>
      <c r="F31" s="1" t="s">
        <v>544</v>
      </c>
      <c r="G31" s="1" t="str">
        <f>IFERROR(+VLOOKUP(F31,インプットシート!$C:$X,22,0),"")</f>
        <v/>
      </c>
      <c r="H31" s="153" t="str">
        <f>IFERROR(+VLOOKUP(F31,インプットシート!$C:$X,18,0),"")</f>
        <v/>
      </c>
      <c r="J31" s="1" t="s">
        <v>773</v>
      </c>
      <c r="K31" s="1" t="str">
        <f>IFERROR(+VLOOKUP(J31,インプットシート!$C:$X,22,0),"")</f>
        <v/>
      </c>
      <c r="L31" s="153" t="str">
        <f>IFERROR(+VLOOKUP(J31,インプットシート!$C:$X,18,0),"")</f>
        <v/>
      </c>
      <c r="N31" s="1" t="s">
        <v>545</v>
      </c>
      <c r="O31" s="1" t="str">
        <f>IFERROR(+VLOOKUP(N31,インプットシート!$C:$X,22,0),"")</f>
        <v/>
      </c>
      <c r="P31" s="153" t="str">
        <f>IFERROR(+VLOOKUP(N31,インプットシート!$C:$X,18,0),"")</f>
        <v/>
      </c>
      <c r="R31" s="1" t="s">
        <v>546</v>
      </c>
      <c r="S31" s="1" t="str">
        <f>IFERROR(+VLOOKUP(R31,インプットシート!$C:$X,22,0),"")</f>
        <v/>
      </c>
      <c r="T31" s="153" t="str">
        <f>IFERROR(+VLOOKUP(R31,インプットシート!$C:$X,18,0),"")</f>
        <v/>
      </c>
      <c r="V31" s="1" t="s">
        <v>547</v>
      </c>
      <c r="W31" s="1" t="str">
        <f>IFERROR(+VLOOKUP(V31,インプットシート!$C:$X,22,0),"")</f>
        <v/>
      </c>
      <c r="X31" s="153" t="str">
        <f>IFERROR(+VLOOKUP(V31,インプットシート!$C:$X,18,0),"")</f>
        <v/>
      </c>
      <c r="Z31" s="1" t="s">
        <v>548</v>
      </c>
      <c r="AA31" s="1" t="str">
        <f>IFERROR(+VLOOKUP(Z31,インプットシート!$C:$X,22,0),"")</f>
        <v/>
      </c>
      <c r="AB31" s="153" t="str">
        <f>IFERROR(+VLOOKUP(Z31,インプットシート!$C:$X,18,0),"")</f>
        <v/>
      </c>
      <c r="AD31" s="1" t="str">
        <f t="shared" si="0"/>
        <v>食材費29</v>
      </c>
      <c r="AE31" s="1" t="str">
        <f>IFERROR(+VLOOKUP(AD31,インプットシート!$C:$X,22,0),"")</f>
        <v/>
      </c>
      <c r="AF31" s="153" t="str">
        <f>IFERROR(+VLOOKUP(AD31,インプットシート!$C:$X,18,0),"")</f>
        <v/>
      </c>
      <c r="AH31" s="1" t="s">
        <v>549</v>
      </c>
      <c r="AI31" s="1" t="str">
        <f>IFERROR(+VLOOKUP(AH31,インプットシート!$C:$X,22,0),"")</f>
        <v/>
      </c>
      <c r="AJ31" s="153" t="str">
        <f>IFERROR(+VLOOKUP(AH31,インプットシート!$C:$X,18,0),"")</f>
        <v/>
      </c>
      <c r="AL31" s="1" t="s">
        <v>550</v>
      </c>
      <c r="AM31" s="1" t="str">
        <f>IFERROR(+VLOOKUP(AL31,インプットシート!$C:$X,22,0),"")</f>
        <v/>
      </c>
      <c r="AN31" s="153" t="str">
        <f>IFERROR(+VLOOKUP(AL31,インプットシート!$C:$X,18,0),"")</f>
        <v/>
      </c>
      <c r="AP31" s="1" t="s">
        <v>551</v>
      </c>
      <c r="AQ31" s="1" t="str">
        <f>IFERROR(+VLOOKUP(AP31,インプットシート!$C:$X,22,0),"")</f>
        <v/>
      </c>
      <c r="AR31" s="153" t="str">
        <f>IFERROR(+VLOOKUP(AP31,インプットシート!$C:$X,18,0),"")</f>
        <v/>
      </c>
      <c r="AT31" s="1" t="s">
        <v>552</v>
      </c>
      <c r="AU31" s="1" t="str">
        <f>IFERROR(+VLOOKUP(AT31,インプットシート!$C:$X,22,0),"")</f>
        <v/>
      </c>
      <c r="AV31" s="153" t="str">
        <f>IFERROR(+VLOOKUP(AT31,インプットシート!$C:$X,18,0),"")</f>
        <v/>
      </c>
      <c r="AX31" s="1" t="s">
        <v>553</v>
      </c>
      <c r="AY31" s="1" t="str">
        <f>IFERROR(+VLOOKUP(AX31,インプットシート!$C:$X,22,0),"")</f>
        <v/>
      </c>
      <c r="AZ31" s="153" t="str">
        <f>IFERROR(+VLOOKUP(AX31,インプットシート!$C:$X,18,0),"")</f>
        <v/>
      </c>
      <c r="BB31" s="1" t="s">
        <v>554</v>
      </c>
      <c r="BC31" s="1" t="str">
        <f>IFERROR(+VLOOKUP(BB31,インプットシート!$C:$X,22,0),"")</f>
        <v/>
      </c>
      <c r="BD31" s="153" t="str">
        <f>IFERROR(+VLOOKUP(BB31,インプットシート!$C:$X,18,0),"")</f>
        <v/>
      </c>
      <c r="BF31" t="s">
        <v>823</v>
      </c>
      <c r="BG31" s="1" t="str">
        <f>IFERROR(+VLOOKUP(BF31,インプットシート!$C:$X,22,0),"")</f>
        <v/>
      </c>
      <c r="BH31" s="153" t="str">
        <f>IFERROR(+VLOOKUP(BF31,インプットシート!$C:$X,18,0),"")</f>
        <v/>
      </c>
      <c r="BJ31" s="1" t="s">
        <v>555</v>
      </c>
      <c r="BK31" s="1" t="str">
        <f>IFERROR(+VLOOKUP(BJ31,インプットシート!$C:$X,22,0),"")</f>
        <v/>
      </c>
      <c r="BL31" s="153" t="str">
        <f>IFERROR(+VLOOKUP(BJ31,インプットシート!$C:$X,18,0),"")</f>
        <v/>
      </c>
      <c r="BN31" s="1" t="s">
        <v>876</v>
      </c>
      <c r="BO31" s="1" t="str">
        <f>IFERROR(+VLOOKUP(BN31,インプットシート!$C:$X,22,0),"")</f>
        <v/>
      </c>
      <c r="BP31" s="153" t="str">
        <f>IFERROR(+VLOOKUP(BN31,インプットシート!$C:$X,18,0),"")</f>
        <v/>
      </c>
      <c r="BR31" s="1"/>
      <c r="BS31" s="1" t="str">
        <f>IFERROR(+VLOOKUP(BR31,インプットシート!$C:$X,22,0),"")</f>
        <v/>
      </c>
      <c r="BT31" s="153" t="str">
        <f>IFERROR(+VLOOKUP(BR31,インプットシート!$C:$X,18,0),"")</f>
        <v/>
      </c>
      <c r="BV31" s="1"/>
      <c r="BW31" s="1" t="str">
        <f>IFERROR(+VLOOKUP(BV31,インプットシート!$C:$X,22,0),"")</f>
        <v/>
      </c>
      <c r="BX31" s="153" t="str">
        <f>IFERROR(+VLOOKUP(BV31,インプットシート!$C:$X,18,0),"")</f>
        <v/>
      </c>
      <c r="BZ31" s="1" t="s">
        <v>724</v>
      </c>
      <c r="CA31" s="1" t="str">
        <f>IFERROR(+VLOOKUP(BZ31,インプットシート!$C:$X,22,0),"")</f>
        <v/>
      </c>
      <c r="CB31" s="153" t="str">
        <f>IFERROR(+VLOOKUP(BZ31,インプットシート!$C:$X,18,0),"")</f>
        <v/>
      </c>
    </row>
    <row r="32" spans="2:80">
      <c r="B32" s="1" t="s">
        <v>556</v>
      </c>
      <c r="C32" s="1" t="str">
        <f>IFERROR(+VLOOKUP(B32,インプットシート!$C:$X,22,0),"")</f>
        <v/>
      </c>
      <c r="D32" s="153" t="str">
        <f>IFERROR(+VLOOKUP(B32,インプットシート!$C:$X,18,0),"")</f>
        <v/>
      </c>
      <c r="F32" s="1" t="s">
        <v>557</v>
      </c>
      <c r="G32" s="1" t="str">
        <f>IFERROR(+VLOOKUP(F32,インプットシート!$C:$X,22,0),"")</f>
        <v/>
      </c>
      <c r="H32" s="153" t="str">
        <f>IFERROR(+VLOOKUP(F32,インプットシート!$C:$X,18,0),"")</f>
        <v/>
      </c>
      <c r="J32" s="1" t="s">
        <v>774</v>
      </c>
      <c r="K32" s="1" t="str">
        <f>IFERROR(+VLOOKUP(J32,インプットシート!$C:$X,22,0),"")</f>
        <v/>
      </c>
      <c r="L32" s="153" t="str">
        <f>IFERROR(+VLOOKUP(J32,インプットシート!$C:$X,18,0),"")</f>
        <v/>
      </c>
      <c r="N32" s="1" t="s">
        <v>558</v>
      </c>
      <c r="O32" s="1" t="str">
        <f>IFERROR(+VLOOKUP(N32,インプットシート!$C:$X,22,0),"")</f>
        <v/>
      </c>
      <c r="P32" s="153" t="str">
        <f>IFERROR(+VLOOKUP(N32,インプットシート!$C:$X,18,0),"")</f>
        <v/>
      </c>
      <c r="R32" s="1" t="s">
        <v>559</v>
      </c>
      <c r="S32" s="1" t="str">
        <f>IFERROR(+VLOOKUP(R32,インプットシート!$C:$X,22,0),"")</f>
        <v/>
      </c>
      <c r="T32" s="153" t="str">
        <f>IFERROR(+VLOOKUP(R32,インプットシート!$C:$X,18,0),"")</f>
        <v/>
      </c>
      <c r="V32" s="1" t="s">
        <v>560</v>
      </c>
      <c r="W32" s="1" t="str">
        <f>IFERROR(+VLOOKUP(V32,インプットシート!$C:$X,22,0),"")</f>
        <v/>
      </c>
      <c r="X32" s="153" t="str">
        <f>IFERROR(+VLOOKUP(V32,インプットシート!$C:$X,18,0),"")</f>
        <v/>
      </c>
      <c r="Z32" s="1" t="s">
        <v>561</v>
      </c>
      <c r="AA32" s="1" t="str">
        <f>IFERROR(+VLOOKUP(Z32,インプットシート!$C:$X,22,0),"")</f>
        <v/>
      </c>
      <c r="AB32" s="153" t="str">
        <f>IFERROR(+VLOOKUP(Z32,インプットシート!$C:$X,18,0),"")</f>
        <v/>
      </c>
      <c r="AD32" s="1" t="str">
        <f t="shared" si="0"/>
        <v>食材費30</v>
      </c>
      <c r="AE32" s="1" t="str">
        <f>IFERROR(+VLOOKUP(AD32,インプットシート!$C:$X,22,0),"")</f>
        <v/>
      </c>
      <c r="AF32" s="153" t="str">
        <f>IFERROR(+VLOOKUP(AD32,インプットシート!$C:$X,18,0),"")</f>
        <v/>
      </c>
      <c r="AH32" s="1" t="s">
        <v>562</v>
      </c>
      <c r="AI32" s="1" t="str">
        <f>IFERROR(+VLOOKUP(AH32,インプットシート!$C:$X,22,0),"")</f>
        <v/>
      </c>
      <c r="AJ32" s="153" t="str">
        <f>IFERROR(+VLOOKUP(AH32,インプットシート!$C:$X,18,0),"")</f>
        <v/>
      </c>
      <c r="AL32" s="1" t="s">
        <v>563</v>
      </c>
      <c r="AM32" s="1" t="str">
        <f>IFERROR(+VLOOKUP(AL32,インプットシート!$C:$X,22,0),"")</f>
        <v/>
      </c>
      <c r="AN32" s="153" t="str">
        <f>IFERROR(+VLOOKUP(AL32,インプットシート!$C:$X,18,0),"")</f>
        <v/>
      </c>
      <c r="AP32" s="1" t="s">
        <v>564</v>
      </c>
      <c r="AQ32" s="1" t="str">
        <f>IFERROR(+VLOOKUP(AP32,インプットシート!$C:$X,22,0),"")</f>
        <v/>
      </c>
      <c r="AR32" s="153" t="str">
        <f>IFERROR(+VLOOKUP(AP32,インプットシート!$C:$X,18,0),"")</f>
        <v/>
      </c>
      <c r="AT32" s="1" t="s">
        <v>565</v>
      </c>
      <c r="AU32" s="1" t="str">
        <f>IFERROR(+VLOOKUP(AT32,インプットシート!$C:$X,22,0),"")</f>
        <v/>
      </c>
      <c r="AV32" s="153" t="str">
        <f>IFERROR(+VLOOKUP(AT32,インプットシート!$C:$X,18,0),"")</f>
        <v/>
      </c>
      <c r="AX32" s="1" t="s">
        <v>566</v>
      </c>
      <c r="AY32" s="1" t="str">
        <f>IFERROR(+VLOOKUP(AX32,インプットシート!$C:$X,22,0),"")</f>
        <v/>
      </c>
      <c r="AZ32" s="153" t="str">
        <f>IFERROR(+VLOOKUP(AX32,インプットシート!$C:$X,18,0),"")</f>
        <v/>
      </c>
      <c r="BB32" s="1" t="s">
        <v>567</v>
      </c>
      <c r="BC32" s="1" t="str">
        <f>IFERROR(+VLOOKUP(BB32,インプットシート!$C:$X,22,0),"")</f>
        <v/>
      </c>
      <c r="BD32" s="153" t="str">
        <f>IFERROR(+VLOOKUP(BB32,インプットシート!$C:$X,18,0),"")</f>
        <v/>
      </c>
      <c r="BF32" t="s">
        <v>824</v>
      </c>
      <c r="BG32" s="1" t="str">
        <f>IFERROR(+VLOOKUP(BF32,インプットシート!$C:$X,22,0),"")</f>
        <v/>
      </c>
      <c r="BH32" s="153" t="str">
        <f>IFERROR(+VLOOKUP(BF32,インプットシート!$C:$X,18,0),"")</f>
        <v/>
      </c>
      <c r="BJ32" s="1" t="s">
        <v>568</v>
      </c>
      <c r="BK32" s="1" t="str">
        <f>IFERROR(+VLOOKUP(BJ32,インプットシート!$C:$X,22,0),"")</f>
        <v/>
      </c>
      <c r="BL32" s="153" t="str">
        <f>IFERROR(+VLOOKUP(BJ32,インプットシート!$C:$X,18,0),"")</f>
        <v/>
      </c>
      <c r="BN32" s="1" t="s">
        <v>877</v>
      </c>
      <c r="BO32" s="1" t="str">
        <f>IFERROR(+VLOOKUP(BN32,インプットシート!$C:$X,22,0),"")</f>
        <v/>
      </c>
      <c r="BP32" s="153" t="str">
        <f>IFERROR(+VLOOKUP(BN32,インプットシート!$C:$X,18,0),"")</f>
        <v/>
      </c>
      <c r="BR32" s="1"/>
      <c r="BS32" s="1" t="str">
        <f>IFERROR(+VLOOKUP(BR32,インプットシート!$C:$X,22,0),"")</f>
        <v/>
      </c>
      <c r="BT32" s="153" t="str">
        <f>IFERROR(+VLOOKUP(BR32,インプットシート!$C:$X,18,0),"")</f>
        <v/>
      </c>
      <c r="BV32" s="1"/>
      <c r="BW32" s="1" t="str">
        <f>IFERROR(+VLOOKUP(BV32,インプットシート!$C:$X,22,0),"")</f>
        <v/>
      </c>
      <c r="BX32" s="153" t="str">
        <f>IFERROR(+VLOOKUP(BV32,インプットシート!$C:$X,18,0),"")</f>
        <v/>
      </c>
      <c r="BZ32" s="1" t="s">
        <v>725</v>
      </c>
      <c r="CA32" s="1" t="str">
        <f>IFERROR(+VLOOKUP(BZ32,インプットシート!$C:$X,22,0),"")</f>
        <v/>
      </c>
      <c r="CB32" s="153" t="str">
        <f>IFERROR(+VLOOKUP(BZ32,インプットシート!$C:$X,18,0),"")</f>
        <v/>
      </c>
    </row>
    <row r="33" spans="2:80">
      <c r="B33" s="1" t="s">
        <v>569</v>
      </c>
      <c r="C33" s="1" t="str">
        <f>IFERROR(+VLOOKUP(B33,インプットシート!$C:$X,22,0),"")</f>
        <v/>
      </c>
      <c r="D33" s="153" t="str">
        <f>IFERROR(+VLOOKUP(B33,インプットシート!$C:$X,18,0),"")</f>
        <v/>
      </c>
      <c r="F33" s="1" t="s">
        <v>570</v>
      </c>
      <c r="G33" s="1" t="str">
        <f>IFERROR(+VLOOKUP(F33,インプットシート!$C:$X,22,0),"")</f>
        <v/>
      </c>
      <c r="H33" s="153" t="str">
        <f>IFERROR(+VLOOKUP(F33,インプットシート!$C:$X,18,0),"")</f>
        <v/>
      </c>
      <c r="J33" s="1" t="s">
        <v>775</v>
      </c>
      <c r="K33" s="1" t="str">
        <f>IFERROR(+VLOOKUP(J33,インプットシート!$C:$X,22,0),"")</f>
        <v/>
      </c>
      <c r="L33" s="153" t="str">
        <f>IFERROR(+VLOOKUP(J33,インプットシート!$C:$X,18,0),"")</f>
        <v/>
      </c>
      <c r="N33" s="1"/>
      <c r="O33" s="1" t="str">
        <f>IFERROR(+VLOOKUP(N33,インプットシート!$C:$X,22,0),"")</f>
        <v/>
      </c>
      <c r="P33" s="153" t="str">
        <f>IFERROR(+VLOOKUP(N33,インプットシート!$C:$X,18,0),"")</f>
        <v/>
      </c>
      <c r="R33" s="1"/>
      <c r="S33" s="1" t="str">
        <f>IFERROR(+VLOOKUP(R33,インプットシート!$C:$X,22,0),"")</f>
        <v/>
      </c>
      <c r="T33" s="153" t="str">
        <f>IFERROR(+VLOOKUP(R33,インプットシート!$C:$X,18,0),"")</f>
        <v/>
      </c>
      <c r="V33" s="1"/>
      <c r="W33" s="1" t="str">
        <f>IFERROR(+VLOOKUP(V33,インプットシート!$C:$X,22,0),"")</f>
        <v/>
      </c>
      <c r="X33" s="153" t="str">
        <f>IFERROR(+VLOOKUP(V33,インプットシート!$C:$X,18,0),"")</f>
        <v/>
      </c>
      <c r="Z33" s="1" t="s">
        <v>571</v>
      </c>
      <c r="AA33" s="1" t="str">
        <f>IFERROR(+VLOOKUP(Z33,インプットシート!$C:$X,22,0),"")</f>
        <v/>
      </c>
      <c r="AB33" s="153" t="str">
        <f>IFERROR(+VLOOKUP(Z33,インプットシート!$C:$X,18,0),"")</f>
        <v/>
      </c>
      <c r="AD33" s="1" t="str">
        <f t="shared" si="0"/>
        <v>食材費31</v>
      </c>
      <c r="AE33" s="1" t="str">
        <f>IFERROR(+VLOOKUP(AD33,インプットシート!$C:$X,22,0),"")</f>
        <v/>
      </c>
      <c r="AF33" s="153" t="str">
        <f>IFERROR(+VLOOKUP(AD33,インプットシート!$C:$X,18,0),"")</f>
        <v/>
      </c>
      <c r="AH33" s="1"/>
      <c r="AI33" s="1" t="str">
        <f>IFERROR(+VLOOKUP(AH33,インプットシート!$C:$X,22,0),"")</f>
        <v/>
      </c>
      <c r="AJ33" s="153" t="str">
        <f>IFERROR(+VLOOKUP(AH33,インプットシート!$C:$X,18,0),"")</f>
        <v/>
      </c>
      <c r="AL33" s="1"/>
      <c r="AM33" s="1" t="str">
        <f>IFERROR(+VLOOKUP(AL33,インプットシート!$C:$X,22,0),"")</f>
        <v/>
      </c>
      <c r="AN33" s="153" t="str">
        <f>IFERROR(+VLOOKUP(AL33,インプットシート!$C:$X,18,0),"")</f>
        <v/>
      </c>
      <c r="AP33" s="1" t="s">
        <v>572</v>
      </c>
      <c r="AQ33" s="1" t="str">
        <f>IFERROR(+VLOOKUP(AP33,インプットシート!$C:$X,22,0),"")</f>
        <v/>
      </c>
      <c r="AR33" s="153" t="str">
        <f>IFERROR(+VLOOKUP(AP33,インプットシート!$C:$X,18,0),"")</f>
        <v/>
      </c>
      <c r="AT33" s="1" t="s">
        <v>573</v>
      </c>
      <c r="AU33" s="1" t="str">
        <f>IFERROR(+VLOOKUP(AT33,インプットシート!$C:$X,22,0),"")</f>
        <v/>
      </c>
      <c r="AV33" s="153" t="str">
        <f>IFERROR(+VLOOKUP(AT33,インプットシート!$C:$X,18,0),"")</f>
        <v/>
      </c>
      <c r="AX33" s="1" t="s">
        <v>574</v>
      </c>
      <c r="AY33" s="1" t="str">
        <f>IFERROR(+VLOOKUP(AX33,インプットシート!$C:$X,22,0),"")</f>
        <v/>
      </c>
      <c r="AZ33" s="153" t="str">
        <f>IFERROR(+VLOOKUP(AX33,インプットシート!$C:$X,18,0),"")</f>
        <v/>
      </c>
      <c r="BB33" s="1"/>
      <c r="BC33" s="1" t="str">
        <f>IFERROR(+VLOOKUP(BB33,インプットシート!$C:$X,22,0),"")</f>
        <v/>
      </c>
      <c r="BD33" s="153" t="str">
        <f>IFERROR(+VLOOKUP(BB33,インプットシート!$C:$X,18,0),"")</f>
        <v/>
      </c>
      <c r="BF33" t="s">
        <v>825</v>
      </c>
      <c r="BG33" s="1" t="str">
        <f>IFERROR(+VLOOKUP(BF33,インプットシート!$C:$X,22,0),"")</f>
        <v/>
      </c>
      <c r="BH33" s="153" t="str">
        <f>IFERROR(+VLOOKUP(BF33,インプットシート!$C:$X,18,0),"")</f>
        <v/>
      </c>
      <c r="BJ33" s="1"/>
      <c r="BK33" s="1" t="str">
        <f>IFERROR(+VLOOKUP(BJ33,インプットシート!$C:$X,22,0),"")</f>
        <v/>
      </c>
      <c r="BL33" s="153" t="str">
        <f>IFERROR(+VLOOKUP(BJ33,インプットシート!$C:$X,18,0),"")</f>
        <v/>
      </c>
      <c r="BN33" s="1"/>
      <c r="BO33" s="1" t="str">
        <f>IFERROR(+VLOOKUP(BN33,インプットシート!$C:$X,22,0),"")</f>
        <v/>
      </c>
      <c r="BP33" s="153" t="str">
        <f>IFERROR(+VLOOKUP(BN33,インプットシート!$C:$X,18,0),"")</f>
        <v/>
      </c>
      <c r="BR33" s="1"/>
      <c r="BS33" s="1" t="str">
        <f>IFERROR(+VLOOKUP(BR33,インプットシート!$C:$X,22,0),"")</f>
        <v/>
      </c>
      <c r="BT33" s="153" t="str">
        <f>IFERROR(+VLOOKUP(BR33,インプットシート!$C:$X,18,0),"")</f>
        <v/>
      </c>
      <c r="BV33" s="1"/>
      <c r="BW33" s="1" t="str">
        <f>IFERROR(+VLOOKUP(BV33,インプットシート!$C:$X,22,0),"")</f>
        <v/>
      </c>
      <c r="BX33" s="153" t="str">
        <f>IFERROR(+VLOOKUP(BV33,インプットシート!$C:$X,18,0),"")</f>
        <v/>
      </c>
      <c r="BZ33" s="1" t="s">
        <v>726</v>
      </c>
      <c r="CA33" s="1" t="str">
        <f>IFERROR(+VLOOKUP(BZ33,インプットシート!$C:$X,22,0),"")</f>
        <v/>
      </c>
      <c r="CB33" s="153" t="str">
        <f>IFERROR(+VLOOKUP(BZ33,インプットシート!$C:$X,18,0),"")</f>
        <v/>
      </c>
    </row>
    <row r="34" spans="2:80">
      <c r="B34" s="1" t="s">
        <v>575</v>
      </c>
      <c r="C34" s="1" t="str">
        <f>IFERROR(+VLOOKUP(B34,インプットシート!$C:$X,22,0),"")</f>
        <v/>
      </c>
      <c r="D34" s="153" t="str">
        <f>IFERROR(+VLOOKUP(B34,インプットシート!$C:$X,18,0),"")</f>
        <v/>
      </c>
      <c r="F34" s="1" t="s">
        <v>576</v>
      </c>
      <c r="G34" s="1" t="str">
        <f>IFERROR(+VLOOKUP(F34,インプットシート!$C:$X,22,0),"")</f>
        <v/>
      </c>
      <c r="H34" s="153" t="str">
        <f>IFERROR(+VLOOKUP(F34,インプットシート!$C:$X,18,0),"")</f>
        <v/>
      </c>
      <c r="J34" s="1" t="s">
        <v>776</v>
      </c>
      <c r="K34" s="1" t="str">
        <f>IFERROR(+VLOOKUP(J34,インプットシート!$C:$X,22,0),"")</f>
        <v/>
      </c>
      <c r="L34" s="153" t="str">
        <f>IFERROR(+VLOOKUP(J34,インプットシート!$C:$X,18,0),"")</f>
        <v/>
      </c>
      <c r="N34" s="1"/>
      <c r="O34" s="1" t="str">
        <f>IFERROR(+VLOOKUP(N34,インプットシート!$C:$X,22,0),"")</f>
        <v/>
      </c>
      <c r="P34" s="153" t="str">
        <f>IFERROR(+VLOOKUP(N34,インプットシート!$C:$X,18,0),"")</f>
        <v/>
      </c>
      <c r="R34" s="1"/>
      <c r="S34" s="1" t="str">
        <f>IFERROR(+VLOOKUP(R34,インプットシート!$C:$X,22,0),"")</f>
        <v/>
      </c>
      <c r="T34" s="153" t="str">
        <f>IFERROR(+VLOOKUP(R34,インプットシート!$C:$X,18,0),"")</f>
        <v/>
      </c>
      <c r="V34" s="1"/>
      <c r="W34" s="1" t="str">
        <f>IFERROR(+VLOOKUP(V34,インプットシート!$C:$X,22,0),"")</f>
        <v/>
      </c>
      <c r="X34" s="153" t="str">
        <f>IFERROR(+VLOOKUP(V34,インプットシート!$C:$X,18,0),"")</f>
        <v/>
      </c>
      <c r="Z34" s="1" t="s">
        <v>577</v>
      </c>
      <c r="AA34" s="1" t="str">
        <f>IFERROR(+VLOOKUP(Z34,インプットシート!$C:$X,22,0),"")</f>
        <v/>
      </c>
      <c r="AB34" s="153" t="str">
        <f>IFERROR(+VLOOKUP(Z34,インプットシート!$C:$X,18,0),"")</f>
        <v/>
      </c>
      <c r="AD34" s="1" t="str">
        <f t="shared" si="0"/>
        <v>食材費32</v>
      </c>
      <c r="AE34" s="1" t="str">
        <f>IFERROR(+VLOOKUP(AD34,インプットシート!$C:$X,22,0),"")</f>
        <v/>
      </c>
      <c r="AF34" s="153" t="str">
        <f>IFERROR(+VLOOKUP(AD34,インプットシート!$C:$X,18,0),"")</f>
        <v/>
      </c>
      <c r="AH34" s="1"/>
      <c r="AI34" s="1" t="str">
        <f>IFERROR(+VLOOKUP(AH34,インプットシート!$C:$X,22,0),"")</f>
        <v/>
      </c>
      <c r="AJ34" s="153" t="str">
        <f>IFERROR(+VLOOKUP(AH34,インプットシート!$C:$X,18,0),"")</f>
        <v/>
      </c>
      <c r="AL34" s="1"/>
      <c r="AM34" s="1" t="str">
        <f>IFERROR(+VLOOKUP(AL34,インプットシート!$C:$X,22,0),"")</f>
        <v/>
      </c>
      <c r="AN34" s="153" t="str">
        <f>IFERROR(+VLOOKUP(AL34,インプットシート!$C:$X,18,0),"")</f>
        <v/>
      </c>
      <c r="AP34" s="1" t="s">
        <v>578</v>
      </c>
      <c r="AQ34" s="1" t="str">
        <f>IFERROR(+VLOOKUP(AP34,インプットシート!$C:$X,22,0),"")</f>
        <v/>
      </c>
      <c r="AR34" s="153" t="str">
        <f>IFERROR(+VLOOKUP(AP34,インプットシート!$C:$X,18,0),"")</f>
        <v/>
      </c>
      <c r="AT34" s="1" t="s">
        <v>579</v>
      </c>
      <c r="AU34" s="1" t="str">
        <f>IFERROR(+VLOOKUP(AT34,インプットシート!$C:$X,22,0),"")</f>
        <v/>
      </c>
      <c r="AV34" s="153" t="str">
        <f>IFERROR(+VLOOKUP(AT34,インプットシート!$C:$X,18,0),"")</f>
        <v/>
      </c>
      <c r="AX34" s="1" t="s">
        <v>580</v>
      </c>
      <c r="AY34" s="1" t="str">
        <f>IFERROR(+VLOOKUP(AX34,インプットシート!$C:$X,22,0),"")</f>
        <v/>
      </c>
      <c r="AZ34" s="153" t="str">
        <f>IFERROR(+VLOOKUP(AX34,インプットシート!$C:$X,18,0),"")</f>
        <v/>
      </c>
      <c r="BB34" s="1"/>
      <c r="BC34" s="1" t="str">
        <f>IFERROR(+VLOOKUP(BB34,インプットシート!$C:$X,22,0),"")</f>
        <v/>
      </c>
      <c r="BD34" s="153" t="str">
        <f>IFERROR(+VLOOKUP(BB34,インプットシート!$C:$X,18,0),"")</f>
        <v/>
      </c>
      <c r="BF34" t="s">
        <v>826</v>
      </c>
      <c r="BG34" s="1" t="str">
        <f>IFERROR(+VLOOKUP(BF34,インプットシート!$C:$X,22,0),"")</f>
        <v/>
      </c>
      <c r="BH34" s="153" t="str">
        <f>IFERROR(+VLOOKUP(BF34,インプットシート!$C:$X,18,0),"")</f>
        <v/>
      </c>
      <c r="BJ34" s="1"/>
      <c r="BK34" s="1" t="str">
        <f>IFERROR(+VLOOKUP(BJ34,インプットシート!$C:$X,22,0),"")</f>
        <v/>
      </c>
      <c r="BL34" s="153" t="str">
        <f>IFERROR(+VLOOKUP(BJ34,インプットシート!$C:$X,18,0),"")</f>
        <v/>
      </c>
      <c r="BN34" s="1"/>
      <c r="BO34" s="1" t="str">
        <f>IFERROR(+VLOOKUP(BN34,インプットシート!$C:$X,22,0),"")</f>
        <v/>
      </c>
      <c r="BP34" s="153" t="str">
        <f>IFERROR(+VLOOKUP(BN34,インプットシート!$C:$X,18,0),"")</f>
        <v/>
      </c>
      <c r="BR34" s="1"/>
      <c r="BS34" s="1" t="str">
        <f>IFERROR(+VLOOKUP(BR34,インプットシート!$C:$X,22,0),"")</f>
        <v/>
      </c>
      <c r="BT34" s="153" t="str">
        <f>IFERROR(+VLOOKUP(BR34,インプットシート!$C:$X,18,0),"")</f>
        <v/>
      </c>
      <c r="BV34" s="1"/>
      <c r="BW34" s="1" t="str">
        <f>IFERROR(+VLOOKUP(BV34,インプットシート!$C:$X,22,0),"")</f>
        <v/>
      </c>
      <c r="BX34" s="153" t="str">
        <f>IFERROR(+VLOOKUP(BV34,インプットシート!$C:$X,18,0),"")</f>
        <v/>
      </c>
      <c r="BZ34" s="1" t="s">
        <v>727</v>
      </c>
      <c r="CA34" s="1" t="str">
        <f>IFERROR(+VLOOKUP(BZ34,インプットシート!$C:$X,22,0),"")</f>
        <v/>
      </c>
      <c r="CB34" s="153" t="str">
        <f>IFERROR(+VLOOKUP(BZ34,インプットシート!$C:$X,18,0),"")</f>
        <v/>
      </c>
    </row>
    <row r="35" spans="2:80">
      <c r="B35" s="1" t="s">
        <v>581</v>
      </c>
      <c r="C35" s="1" t="str">
        <f>IFERROR(+VLOOKUP(B35,インプットシート!$C:$X,22,0),"")</f>
        <v/>
      </c>
      <c r="D35" s="153" t="str">
        <f>IFERROR(+VLOOKUP(B35,インプットシート!$C:$X,18,0),"")</f>
        <v/>
      </c>
      <c r="F35" s="1" t="s">
        <v>582</v>
      </c>
      <c r="G35" s="1" t="str">
        <f>IFERROR(+VLOOKUP(F35,インプットシート!$C:$X,22,0),"")</f>
        <v/>
      </c>
      <c r="H35" s="153" t="str">
        <f>IFERROR(+VLOOKUP(F35,インプットシート!$C:$X,18,0),"")</f>
        <v/>
      </c>
      <c r="J35" s="1" t="s">
        <v>777</v>
      </c>
      <c r="K35" s="1" t="str">
        <f>IFERROR(+VLOOKUP(J35,インプットシート!$C:$X,22,0),"")</f>
        <v/>
      </c>
      <c r="L35" s="153" t="str">
        <f>IFERROR(+VLOOKUP(J35,インプットシート!$C:$X,18,0),"")</f>
        <v/>
      </c>
      <c r="N35" s="1"/>
      <c r="O35" s="1" t="str">
        <f>IFERROR(+VLOOKUP(N35,インプットシート!$C:$X,22,0),"")</f>
        <v/>
      </c>
      <c r="P35" s="153" t="str">
        <f>IFERROR(+VLOOKUP(N35,インプットシート!$C:$X,18,0),"")</f>
        <v/>
      </c>
      <c r="R35" s="1"/>
      <c r="S35" s="1" t="str">
        <f>IFERROR(+VLOOKUP(R35,インプットシート!$C:$X,22,0),"")</f>
        <v/>
      </c>
      <c r="T35" s="153" t="str">
        <f>IFERROR(+VLOOKUP(R35,インプットシート!$C:$X,18,0),"")</f>
        <v/>
      </c>
      <c r="V35" s="1"/>
      <c r="W35" s="1" t="str">
        <f>IFERROR(+VLOOKUP(V35,インプットシート!$C:$X,22,0),"")</f>
        <v/>
      </c>
      <c r="X35" s="153" t="str">
        <f>IFERROR(+VLOOKUP(V35,インプットシート!$C:$X,18,0),"")</f>
        <v/>
      </c>
      <c r="Z35" s="1" t="s">
        <v>583</v>
      </c>
      <c r="AA35" s="1" t="str">
        <f>IFERROR(+VLOOKUP(Z35,インプットシート!$C:$X,22,0),"")</f>
        <v/>
      </c>
      <c r="AB35" s="153" t="str">
        <f>IFERROR(+VLOOKUP(Z35,インプットシート!$C:$X,18,0),"")</f>
        <v/>
      </c>
      <c r="AD35" s="1" t="str">
        <f t="shared" si="0"/>
        <v>食材費33</v>
      </c>
      <c r="AE35" s="1" t="str">
        <f>IFERROR(+VLOOKUP(AD35,インプットシート!$C:$X,22,0),"")</f>
        <v/>
      </c>
      <c r="AF35" s="153" t="str">
        <f>IFERROR(+VLOOKUP(AD35,インプットシート!$C:$X,18,0),"")</f>
        <v/>
      </c>
      <c r="AH35" s="1"/>
      <c r="AI35" s="1" t="str">
        <f>IFERROR(+VLOOKUP(AH35,インプットシート!$C:$X,22,0),"")</f>
        <v/>
      </c>
      <c r="AJ35" s="153" t="str">
        <f>IFERROR(+VLOOKUP(AH35,インプットシート!$C:$X,18,0),"")</f>
        <v/>
      </c>
      <c r="AL35" s="1"/>
      <c r="AM35" s="1" t="str">
        <f>IFERROR(+VLOOKUP(AL35,インプットシート!$C:$X,22,0),"")</f>
        <v/>
      </c>
      <c r="AN35" s="153" t="str">
        <f>IFERROR(+VLOOKUP(AL35,インプットシート!$C:$X,18,0),"")</f>
        <v/>
      </c>
      <c r="AP35" s="1" t="s">
        <v>584</v>
      </c>
      <c r="AQ35" s="1" t="str">
        <f>IFERROR(+VLOOKUP(AP35,インプットシート!$C:$X,22,0),"")</f>
        <v/>
      </c>
      <c r="AR35" s="153" t="str">
        <f>IFERROR(+VLOOKUP(AP35,インプットシート!$C:$X,18,0),"")</f>
        <v/>
      </c>
      <c r="AT35" s="1" t="s">
        <v>585</v>
      </c>
      <c r="AU35" s="1" t="str">
        <f>IFERROR(+VLOOKUP(AT35,インプットシート!$C:$X,22,0),"")</f>
        <v/>
      </c>
      <c r="AV35" s="153" t="str">
        <f>IFERROR(+VLOOKUP(AT35,インプットシート!$C:$X,18,0),"")</f>
        <v/>
      </c>
      <c r="AX35" s="1" t="s">
        <v>586</v>
      </c>
      <c r="AY35" s="1" t="str">
        <f>IFERROR(+VLOOKUP(AX35,インプットシート!$C:$X,22,0),"")</f>
        <v/>
      </c>
      <c r="AZ35" s="153" t="str">
        <f>IFERROR(+VLOOKUP(AX35,インプットシート!$C:$X,18,0),"")</f>
        <v/>
      </c>
      <c r="BB35" s="1"/>
      <c r="BC35" s="1" t="str">
        <f>IFERROR(+VLOOKUP(BB35,インプットシート!$C:$X,22,0),"")</f>
        <v/>
      </c>
      <c r="BD35" s="153" t="str">
        <f>IFERROR(+VLOOKUP(BB35,インプットシート!$C:$X,18,0),"")</f>
        <v/>
      </c>
      <c r="BF35" t="s">
        <v>827</v>
      </c>
      <c r="BG35" s="1" t="str">
        <f>IFERROR(+VLOOKUP(BF35,インプットシート!$C:$X,22,0),"")</f>
        <v/>
      </c>
      <c r="BH35" s="153" t="str">
        <f>IFERROR(+VLOOKUP(BF35,インプットシート!$C:$X,18,0),"")</f>
        <v/>
      </c>
      <c r="BJ35" s="1"/>
      <c r="BK35" s="1" t="str">
        <f>IFERROR(+VLOOKUP(BJ35,インプットシート!$C:$X,22,0),"")</f>
        <v/>
      </c>
      <c r="BL35" s="153" t="str">
        <f>IFERROR(+VLOOKUP(BJ35,インプットシート!$C:$X,18,0),"")</f>
        <v/>
      </c>
      <c r="BN35" s="1"/>
      <c r="BO35" s="1" t="str">
        <f>IFERROR(+VLOOKUP(BN35,インプットシート!$C:$X,22,0),"")</f>
        <v/>
      </c>
      <c r="BP35" s="153" t="str">
        <f>IFERROR(+VLOOKUP(BN35,インプットシート!$C:$X,18,0),"")</f>
        <v/>
      </c>
      <c r="BR35" s="1"/>
      <c r="BS35" s="1" t="str">
        <f>IFERROR(+VLOOKUP(BR35,インプットシート!$C:$X,22,0),"")</f>
        <v/>
      </c>
      <c r="BT35" s="153" t="str">
        <f>IFERROR(+VLOOKUP(BR35,インプットシート!$C:$X,18,0),"")</f>
        <v/>
      </c>
      <c r="BV35" s="1"/>
      <c r="BW35" s="1" t="str">
        <f>IFERROR(+VLOOKUP(BV35,インプットシート!$C:$X,22,0),"")</f>
        <v/>
      </c>
      <c r="BX35" s="153" t="str">
        <f>IFERROR(+VLOOKUP(BV35,インプットシート!$C:$X,18,0),"")</f>
        <v/>
      </c>
      <c r="BZ35" s="1" t="s">
        <v>728</v>
      </c>
      <c r="CA35" s="1" t="str">
        <f>IFERROR(+VLOOKUP(BZ35,インプットシート!$C:$X,22,0),"")</f>
        <v/>
      </c>
      <c r="CB35" s="153" t="str">
        <f>IFERROR(+VLOOKUP(BZ35,インプットシート!$C:$X,18,0),"")</f>
        <v/>
      </c>
    </row>
    <row r="36" spans="2:80">
      <c r="B36" s="1" t="s">
        <v>587</v>
      </c>
      <c r="C36" s="1" t="str">
        <f>IFERROR(+VLOOKUP(B36,インプットシート!$C:$X,22,0),"")</f>
        <v/>
      </c>
      <c r="D36" s="153" t="str">
        <f>IFERROR(+VLOOKUP(B36,インプットシート!$C:$X,18,0),"")</f>
        <v/>
      </c>
      <c r="F36" s="1" t="s">
        <v>588</v>
      </c>
      <c r="G36" s="1" t="str">
        <f>IFERROR(+VLOOKUP(F36,インプットシート!$C:$X,22,0),"")</f>
        <v/>
      </c>
      <c r="H36" s="153" t="str">
        <f>IFERROR(+VLOOKUP(F36,インプットシート!$C:$X,18,0),"")</f>
        <v/>
      </c>
      <c r="J36" s="1" t="s">
        <v>778</v>
      </c>
      <c r="K36" s="1" t="str">
        <f>IFERROR(+VLOOKUP(J36,インプットシート!$C:$X,22,0),"")</f>
        <v/>
      </c>
      <c r="L36" s="153" t="str">
        <f>IFERROR(+VLOOKUP(J36,インプットシート!$C:$X,18,0),"")</f>
        <v/>
      </c>
      <c r="N36" s="1"/>
      <c r="O36" s="1" t="str">
        <f>IFERROR(+VLOOKUP(N36,インプットシート!$C:$X,22,0),"")</f>
        <v/>
      </c>
      <c r="P36" s="153" t="str">
        <f>IFERROR(+VLOOKUP(N36,インプットシート!$C:$X,18,0),"")</f>
        <v/>
      </c>
      <c r="R36" s="1"/>
      <c r="S36" s="1" t="str">
        <f>IFERROR(+VLOOKUP(R36,インプットシート!$C:$X,22,0),"")</f>
        <v/>
      </c>
      <c r="T36" s="153" t="str">
        <f>IFERROR(+VLOOKUP(R36,インプットシート!$C:$X,18,0),"")</f>
        <v/>
      </c>
      <c r="V36" s="1"/>
      <c r="W36" s="1" t="str">
        <f>IFERROR(+VLOOKUP(V36,インプットシート!$C:$X,22,0),"")</f>
        <v/>
      </c>
      <c r="X36" s="153" t="str">
        <f>IFERROR(+VLOOKUP(V36,インプットシート!$C:$X,18,0),"")</f>
        <v/>
      </c>
      <c r="Z36" s="1" t="s">
        <v>589</v>
      </c>
      <c r="AA36" s="1" t="str">
        <f>IFERROR(+VLOOKUP(Z36,インプットシート!$C:$X,22,0),"")</f>
        <v/>
      </c>
      <c r="AB36" s="153" t="str">
        <f>IFERROR(+VLOOKUP(Z36,インプットシート!$C:$X,18,0),"")</f>
        <v/>
      </c>
      <c r="AD36" s="1" t="str">
        <f t="shared" si="0"/>
        <v>食材費34</v>
      </c>
      <c r="AE36" s="1" t="str">
        <f>IFERROR(+VLOOKUP(AD36,インプットシート!$C:$X,22,0),"")</f>
        <v/>
      </c>
      <c r="AF36" s="153" t="str">
        <f>IFERROR(+VLOOKUP(AD36,インプットシート!$C:$X,18,0),"")</f>
        <v/>
      </c>
      <c r="AH36" s="1"/>
      <c r="AI36" s="1" t="str">
        <f>IFERROR(+VLOOKUP(AH36,インプットシート!$C:$X,22,0),"")</f>
        <v/>
      </c>
      <c r="AJ36" s="153" t="str">
        <f>IFERROR(+VLOOKUP(AH36,インプットシート!$C:$X,18,0),"")</f>
        <v/>
      </c>
      <c r="AL36" s="1"/>
      <c r="AM36" s="1" t="str">
        <f>IFERROR(+VLOOKUP(AL36,インプットシート!$C:$X,22,0),"")</f>
        <v/>
      </c>
      <c r="AN36" s="153" t="str">
        <f>IFERROR(+VLOOKUP(AL36,インプットシート!$C:$X,18,0),"")</f>
        <v/>
      </c>
      <c r="AP36" s="1" t="s">
        <v>590</v>
      </c>
      <c r="AQ36" s="1" t="str">
        <f>IFERROR(+VLOOKUP(AP36,インプットシート!$C:$X,22,0),"")</f>
        <v/>
      </c>
      <c r="AR36" s="153" t="str">
        <f>IFERROR(+VLOOKUP(AP36,インプットシート!$C:$X,18,0),"")</f>
        <v/>
      </c>
      <c r="AT36" s="1" t="s">
        <v>591</v>
      </c>
      <c r="AU36" s="1" t="str">
        <f>IFERROR(+VLOOKUP(AT36,インプットシート!$C:$X,22,0),"")</f>
        <v/>
      </c>
      <c r="AV36" s="153" t="str">
        <f>IFERROR(+VLOOKUP(AT36,インプットシート!$C:$X,18,0),"")</f>
        <v/>
      </c>
      <c r="AX36" s="1" t="s">
        <v>592</v>
      </c>
      <c r="AY36" s="1" t="str">
        <f>IFERROR(+VLOOKUP(AX36,インプットシート!$C:$X,22,0),"")</f>
        <v/>
      </c>
      <c r="AZ36" s="153" t="str">
        <f>IFERROR(+VLOOKUP(AX36,インプットシート!$C:$X,18,0),"")</f>
        <v/>
      </c>
      <c r="BB36" s="1"/>
      <c r="BC36" s="1" t="str">
        <f>IFERROR(+VLOOKUP(BB36,インプットシート!$C:$X,22,0),"")</f>
        <v/>
      </c>
      <c r="BD36" s="153" t="str">
        <f>IFERROR(+VLOOKUP(BB36,インプットシート!$C:$X,18,0),"")</f>
        <v/>
      </c>
      <c r="BF36" t="s">
        <v>828</v>
      </c>
      <c r="BG36" s="1" t="str">
        <f>IFERROR(+VLOOKUP(BF36,インプットシート!$C:$X,22,0),"")</f>
        <v/>
      </c>
      <c r="BH36" s="153" t="str">
        <f>IFERROR(+VLOOKUP(BF36,インプットシート!$C:$X,18,0),"")</f>
        <v/>
      </c>
      <c r="BJ36" s="1"/>
      <c r="BK36" s="1" t="str">
        <f>IFERROR(+VLOOKUP(BJ36,インプットシート!$C:$X,22,0),"")</f>
        <v/>
      </c>
      <c r="BL36" s="153" t="str">
        <f>IFERROR(+VLOOKUP(BJ36,インプットシート!$C:$X,18,0),"")</f>
        <v/>
      </c>
      <c r="BN36" s="1"/>
      <c r="BO36" s="1" t="str">
        <f>IFERROR(+VLOOKUP(BN36,インプットシート!$C:$X,22,0),"")</f>
        <v/>
      </c>
      <c r="BP36" s="153" t="str">
        <f>IFERROR(+VLOOKUP(BN36,インプットシート!$C:$X,18,0),"")</f>
        <v/>
      </c>
      <c r="BR36" s="1"/>
      <c r="BS36" s="1" t="str">
        <f>IFERROR(+VLOOKUP(BR36,インプットシート!$C:$X,22,0),"")</f>
        <v/>
      </c>
      <c r="BT36" s="153" t="str">
        <f>IFERROR(+VLOOKUP(BR36,インプットシート!$C:$X,18,0),"")</f>
        <v/>
      </c>
      <c r="BV36" s="1"/>
      <c r="BW36" s="1" t="str">
        <f>IFERROR(+VLOOKUP(BV36,インプットシート!$C:$X,22,0),"")</f>
        <v/>
      </c>
      <c r="BX36" s="153" t="str">
        <f>IFERROR(+VLOOKUP(BV36,インプットシート!$C:$X,18,0),"")</f>
        <v/>
      </c>
      <c r="BZ36" s="1" t="s">
        <v>729</v>
      </c>
      <c r="CA36" s="1" t="str">
        <f>IFERROR(+VLOOKUP(BZ36,インプットシート!$C:$X,22,0),"")</f>
        <v/>
      </c>
      <c r="CB36" s="153" t="str">
        <f>IFERROR(+VLOOKUP(BZ36,インプットシート!$C:$X,18,0),"")</f>
        <v/>
      </c>
    </row>
    <row r="37" spans="2:80">
      <c r="B37" s="1" t="s">
        <v>593</v>
      </c>
      <c r="C37" s="1" t="str">
        <f>IFERROR(+VLOOKUP(B37,インプットシート!$C:$X,22,0),"")</f>
        <v/>
      </c>
      <c r="D37" s="153" t="str">
        <f>IFERROR(+VLOOKUP(B37,インプットシート!$C:$X,18,0),"")</f>
        <v/>
      </c>
      <c r="F37" s="1" t="s">
        <v>594</v>
      </c>
      <c r="G37" s="1" t="str">
        <f>IFERROR(+VLOOKUP(F37,インプットシート!$C:$X,22,0),"")</f>
        <v/>
      </c>
      <c r="H37" s="153" t="str">
        <f>IFERROR(+VLOOKUP(F37,インプットシート!$C:$X,18,0),"")</f>
        <v/>
      </c>
      <c r="J37" s="1" t="s">
        <v>779</v>
      </c>
      <c r="K37" s="1" t="str">
        <f>IFERROR(+VLOOKUP(J37,インプットシート!$C:$X,22,0),"")</f>
        <v/>
      </c>
      <c r="L37" s="153" t="str">
        <f>IFERROR(+VLOOKUP(J37,インプットシート!$C:$X,18,0),"")</f>
        <v/>
      </c>
      <c r="N37" s="1"/>
      <c r="O37" s="1" t="str">
        <f>IFERROR(+VLOOKUP(N37,インプットシート!$C:$X,22,0),"")</f>
        <v/>
      </c>
      <c r="P37" s="153" t="str">
        <f>IFERROR(+VLOOKUP(N37,インプットシート!$C:$X,18,0),"")</f>
        <v/>
      </c>
      <c r="R37" s="1"/>
      <c r="S37" s="1" t="str">
        <f>IFERROR(+VLOOKUP(R37,インプットシート!$C:$X,22,0),"")</f>
        <v/>
      </c>
      <c r="T37" s="153" t="str">
        <f>IFERROR(+VLOOKUP(R37,インプットシート!$C:$X,18,0),"")</f>
        <v/>
      </c>
      <c r="V37" s="1"/>
      <c r="W37" s="1" t="str">
        <f>IFERROR(+VLOOKUP(V37,インプットシート!$C:$X,22,0),"")</f>
        <v/>
      </c>
      <c r="X37" s="153" t="str">
        <f>IFERROR(+VLOOKUP(V37,インプットシート!$C:$X,18,0),"")</f>
        <v/>
      </c>
      <c r="Z37" s="1" t="s">
        <v>595</v>
      </c>
      <c r="AA37" s="1" t="str">
        <f>IFERROR(+VLOOKUP(Z37,インプットシート!$C:$X,22,0),"")</f>
        <v/>
      </c>
      <c r="AB37" s="153" t="str">
        <f>IFERROR(+VLOOKUP(Z37,インプットシート!$C:$X,18,0),"")</f>
        <v/>
      </c>
      <c r="AD37" s="1" t="str">
        <f t="shared" si="0"/>
        <v>食材費35</v>
      </c>
      <c r="AE37" s="1" t="str">
        <f>IFERROR(+VLOOKUP(AD37,インプットシート!$C:$X,22,0),"")</f>
        <v/>
      </c>
      <c r="AF37" s="153" t="str">
        <f>IFERROR(+VLOOKUP(AD37,インプットシート!$C:$X,18,0),"")</f>
        <v/>
      </c>
      <c r="AH37" s="1"/>
      <c r="AI37" s="1" t="str">
        <f>IFERROR(+VLOOKUP(AH37,インプットシート!$C:$X,22,0),"")</f>
        <v/>
      </c>
      <c r="AJ37" s="153" t="str">
        <f>IFERROR(+VLOOKUP(AH37,インプットシート!$C:$X,18,0),"")</f>
        <v/>
      </c>
      <c r="AL37" s="1"/>
      <c r="AM37" s="1" t="str">
        <f>IFERROR(+VLOOKUP(AL37,インプットシート!$C:$X,22,0),"")</f>
        <v/>
      </c>
      <c r="AN37" s="153" t="str">
        <f>IFERROR(+VLOOKUP(AL37,インプットシート!$C:$X,18,0),"")</f>
        <v/>
      </c>
      <c r="AP37" s="1" t="s">
        <v>596</v>
      </c>
      <c r="AQ37" s="1" t="str">
        <f>IFERROR(+VLOOKUP(AP37,インプットシート!$C:$X,22,0),"")</f>
        <v/>
      </c>
      <c r="AR37" s="153" t="str">
        <f>IFERROR(+VLOOKUP(AP37,インプットシート!$C:$X,18,0),"")</f>
        <v/>
      </c>
      <c r="AT37" s="1" t="s">
        <v>597</v>
      </c>
      <c r="AU37" s="1" t="str">
        <f>IFERROR(+VLOOKUP(AT37,インプットシート!$C:$X,22,0),"")</f>
        <v/>
      </c>
      <c r="AV37" s="153" t="str">
        <f>IFERROR(+VLOOKUP(AT37,インプットシート!$C:$X,18,0),"")</f>
        <v/>
      </c>
      <c r="AX37" s="1" t="s">
        <v>598</v>
      </c>
      <c r="AY37" s="1" t="str">
        <f>IFERROR(+VLOOKUP(AX37,インプットシート!$C:$X,22,0),"")</f>
        <v/>
      </c>
      <c r="AZ37" s="153" t="str">
        <f>IFERROR(+VLOOKUP(AX37,インプットシート!$C:$X,18,0),"")</f>
        <v/>
      </c>
      <c r="BB37" s="1"/>
      <c r="BC37" s="1" t="str">
        <f>IFERROR(+VLOOKUP(BB37,インプットシート!$C:$X,22,0),"")</f>
        <v/>
      </c>
      <c r="BD37" s="153" t="str">
        <f>IFERROR(+VLOOKUP(BB37,インプットシート!$C:$X,18,0),"")</f>
        <v/>
      </c>
      <c r="BF37" t="s">
        <v>829</v>
      </c>
      <c r="BG37" s="1" t="str">
        <f>IFERROR(+VLOOKUP(BF37,インプットシート!$C:$X,22,0),"")</f>
        <v/>
      </c>
      <c r="BH37" s="153" t="str">
        <f>IFERROR(+VLOOKUP(BF37,インプットシート!$C:$X,18,0),"")</f>
        <v/>
      </c>
      <c r="BJ37" s="1"/>
      <c r="BK37" s="1" t="str">
        <f>IFERROR(+VLOOKUP(BJ37,インプットシート!$C:$X,22,0),"")</f>
        <v/>
      </c>
      <c r="BL37" s="153" t="str">
        <f>IFERROR(+VLOOKUP(BJ37,インプットシート!$C:$X,18,0),"")</f>
        <v/>
      </c>
      <c r="BN37" s="1"/>
      <c r="BO37" s="1" t="str">
        <f>IFERROR(+VLOOKUP(BN37,インプットシート!$C:$X,22,0),"")</f>
        <v/>
      </c>
      <c r="BP37" s="153" t="str">
        <f>IFERROR(+VLOOKUP(BN37,インプットシート!$C:$X,18,0),"")</f>
        <v/>
      </c>
      <c r="BR37" s="1"/>
      <c r="BS37" s="1" t="str">
        <f>IFERROR(+VLOOKUP(BR37,インプットシート!$C:$X,22,0),"")</f>
        <v/>
      </c>
      <c r="BT37" s="153" t="str">
        <f>IFERROR(+VLOOKUP(BR37,インプットシート!$C:$X,18,0),"")</f>
        <v/>
      </c>
      <c r="BV37" s="1"/>
      <c r="BW37" s="1" t="str">
        <f>IFERROR(+VLOOKUP(BV37,インプットシート!$C:$X,22,0),"")</f>
        <v/>
      </c>
      <c r="BX37" s="153" t="str">
        <f>IFERROR(+VLOOKUP(BV37,インプットシート!$C:$X,18,0),"")</f>
        <v/>
      </c>
      <c r="BZ37" s="1" t="s">
        <v>730</v>
      </c>
      <c r="CA37" s="1" t="str">
        <f>IFERROR(+VLOOKUP(BZ37,インプットシート!$C:$X,22,0),"")</f>
        <v/>
      </c>
      <c r="CB37" s="153" t="str">
        <f>IFERROR(+VLOOKUP(BZ37,インプットシート!$C:$X,18,0),"")</f>
        <v/>
      </c>
    </row>
    <row r="38" spans="2:80">
      <c r="B38" s="1" t="s">
        <v>599</v>
      </c>
      <c r="C38" s="1" t="str">
        <f>IFERROR(+VLOOKUP(B38,インプットシート!$C:$X,22,0),"")</f>
        <v/>
      </c>
      <c r="D38" s="153" t="str">
        <f>IFERROR(+VLOOKUP(B38,インプットシート!$C:$X,18,0),"")</f>
        <v/>
      </c>
      <c r="F38" s="1" t="s">
        <v>600</v>
      </c>
      <c r="G38" s="1" t="str">
        <f>IFERROR(+VLOOKUP(F38,インプットシート!$C:$X,22,0),"")</f>
        <v/>
      </c>
      <c r="H38" s="153" t="str">
        <f>IFERROR(+VLOOKUP(F38,インプットシート!$C:$X,18,0),"")</f>
        <v/>
      </c>
      <c r="J38" s="1" t="s">
        <v>780</v>
      </c>
      <c r="K38" s="1" t="str">
        <f>IFERROR(+VLOOKUP(J38,インプットシート!$C:$X,22,0),"")</f>
        <v/>
      </c>
      <c r="L38" s="153" t="str">
        <f>IFERROR(+VLOOKUP(J38,インプットシート!$C:$X,18,0),"")</f>
        <v/>
      </c>
      <c r="N38" s="1"/>
      <c r="O38" s="1" t="str">
        <f>IFERROR(+VLOOKUP(N38,インプットシート!$C:$X,22,0),"")</f>
        <v/>
      </c>
      <c r="P38" s="153" t="str">
        <f>IFERROR(+VLOOKUP(N38,インプットシート!$C:$X,18,0),"")</f>
        <v/>
      </c>
      <c r="R38" s="1"/>
      <c r="S38" s="1" t="str">
        <f>IFERROR(+VLOOKUP(R38,インプットシート!$C:$X,22,0),"")</f>
        <v/>
      </c>
      <c r="T38" s="153" t="str">
        <f>IFERROR(+VLOOKUP(R38,インプットシート!$C:$X,18,0),"")</f>
        <v/>
      </c>
      <c r="V38" s="1"/>
      <c r="W38" s="1" t="str">
        <f>IFERROR(+VLOOKUP(V38,インプットシート!$C:$X,22,0),"")</f>
        <v/>
      </c>
      <c r="X38" s="153" t="str">
        <f>IFERROR(+VLOOKUP(V38,インプットシート!$C:$X,18,0),"")</f>
        <v/>
      </c>
      <c r="Z38" s="1" t="s">
        <v>601</v>
      </c>
      <c r="AA38" s="1" t="str">
        <f>IFERROR(+VLOOKUP(Z38,インプットシート!$C:$X,22,0),"")</f>
        <v/>
      </c>
      <c r="AB38" s="153" t="str">
        <f>IFERROR(+VLOOKUP(Z38,インプットシート!$C:$X,18,0),"")</f>
        <v/>
      </c>
      <c r="AD38" s="1" t="str">
        <f t="shared" si="0"/>
        <v>食材費36</v>
      </c>
      <c r="AE38" s="1" t="str">
        <f>IFERROR(+VLOOKUP(AD38,インプットシート!$C:$X,22,0),"")</f>
        <v/>
      </c>
      <c r="AF38" s="153" t="str">
        <f>IFERROR(+VLOOKUP(AD38,インプットシート!$C:$X,18,0),"")</f>
        <v/>
      </c>
      <c r="AH38" s="1"/>
      <c r="AI38" s="1" t="str">
        <f>IFERROR(+VLOOKUP(AH38,インプットシート!$C:$X,22,0),"")</f>
        <v/>
      </c>
      <c r="AJ38" s="153" t="str">
        <f>IFERROR(+VLOOKUP(AH38,インプットシート!$C:$X,18,0),"")</f>
        <v/>
      </c>
      <c r="AL38" s="1"/>
      <c r="AM38" s="1" t="str">
        <f>IFERROR(+VLOOKUP(AL38,インプットシート!$C:$X,22,0),"")</f>
        <v/>
      </c>
      <c r="AN38" s="153" t="str">
        <f>IFERROR(+VLOOKUP(AL38,インプットシート!$C:$X,18,0),"")</f>
        <v/>
      </c>
      <c r="AP38" s="1" t="s">
        <v>602</v>
      </c>
      <c r="AQ38" s="1" t="str">
        <f>IFERROR(+VLOOKUP(AP38,インプットシート!$C:$X,22,0),"")</f>
        <v/>
      </c>
      <c r="AR38" s="153" t="str">
        <f>IFERROR(+VLOOKUP(AP38,インプットシート!$C:$X,18,0),"")</f>
        <v/>
      </c>
      <c r="AT38" s="1" t="s">
        <v>603</v>
      </c>
      <c r="AU38" s="1" t="str">
        <f>IFERROR(+VLOOKUP(AT38,インプットシート!$C:$X,22,0),"")</f>
        <v/>
      </c>
      <c r="AV38" s="153" t="str">
        <f>IFERROR(+VLOOKUP(AT38,インプットシート!$C:$X,18,0),"")</f>
        <v/>
      </c>
      <c r="AX38" s="1" t="s">
        <v>604</v>
      </c>
      <c r="AY38" s="1" t="str">
        <f>IFERROR(+VLOOKUP(AX38,インプットシート!$C:$X,22,0),"")</f>
        <v/>
      </c>
      <c r="AZ38" s="153" t="str">
        <f>IFERROR(+VLOOKUP(AX38,インプットシート!$C:$X,18,0),"")</f>
        <v/>
      </c>
      <c r="BB38" s="1"/>
      <c r="BC38" s="1" t="str">
        <f>IFERROR(+VLOOKUP(BB38,インプットシート!$C:$X,22,0),"")</f>
        <v/>
      </c>
      <c r="BD38" s="153" t="str">
        <f>IFERROR(+VLOOKUP(BB38,インプットシート!$C:$X,18,0),"")</f>
        <v/>
      </c>
      <c r="BF38" t="s">
        <v>830</v>
      </c>
      <c r="BG38" s="1" t="str">
        <f>IFERROR(+VLOOKUP(BF38,インプットシート!$C:$X,22,0),"")</f>
        <v/>
      </c>
      <c r="BH38" s="153" t="str">
        <f>IFERROR(+VLOOKUP(BF38,インプットシート!$C:$X,18,0),"")</f>
        <v/>
      </c>
      <c r="BJ38" s="1"/>
      <c r="BK38" s="1" t="str">
        <f>IFERROR(+VLOOKUP(BJ38,インプットシート!$C:$X,22,0),"")</f>
        <v/>
      </c>
      <c r="BL38" s="153" t="str">
        <f>IFERROR(+VLOOKUP(BJ38,インプットシート!$C:$X,18,0),"")</f>
        <v/>
      </c>
      <c r="BN38" s="1"/>
      <c r="BO38" s="1" t="str">
        <f>IFERROR(+VLOOKUP(BN38,インプットシート!$C:$X,22,0),"")</f>
        <v/>
      </c>
      <c r="BP38" s="153" t="str">
        <f>IFERROR(+VLOOKUP(BN38,インプットシート!$C:$X,18,0),"")</f>
        <v/>
      </c>
      <c r="BR38" s="1"/>
      <c r="BS38" s="1" t="str">
        <f>IFERROR(+VLOOKUP(BR38,インプットシート!$C:$X,22,0),"")</f>
        <v/>
      </c>
      <c r="BT38" s="153" t="str">
        <f>IFERROR(+VLOOKUP(BR38,インプットシート!$C:$X,18,0),"")</f>
        <v/>
      </c>
      <c r="BV38" s="1"/>
      <c r="BW38" s="1" t="str">
        <f>IFERROR(+VLOOKUP(BV38,インプットシート!$C:$X,22,0),"")</f>
        <v/>
      </c>
      <c r="BX38" s="153" t="str">
        <f>IFERROR(+VLOOKUP(BV38,インプットシート!$C:$X,18,0),"")</f>
        <v/>
      </c>
      <c r="BZ38" s="1" t="s">
        <v>731</v>
      </c>
      <c r="CA38" s="1" t="str">
        <f>IFERROR(+VLOOKUP(BZ38,インプットシート!$C:$X,22,0),"")</f>
        <v/>
      </c>
      <c r="CB38" s="153" t="str">
        <f>IFERROR(+VLOOKUP(BZ38,インプットシート!$C:$X,18,0),"")</f>
        <v/>
      </c>
    </row>
    <row r="39" spans="2:80">
      <c r="B39" s="1" t="s">
        <v>605</v>
      </c>
      <c r="C39" s="1" t="str">
        <f>IFERROR(+VLOOKUP(B39,インプットシート!$C:$X,22,0),"")</f>
        <v/>
      </c>
      <c r="D39" s="153" t="str">
        <f>IFERROR(+VLOOKUP(B39,インプットシート!$C:$X,18,0),"")</f>
        <v/>
      </c>
      <c r="F39" s="1" t="s">
        <v>606</v>
      </c>
      <c r="G39" s="1" t="str">
        <f>IFERROR(+VLOOKUP(F39,インプットシート!$C:$X,22,0),"")</f>
        <v/>
      </c>
      <c r="H39" s="153" t="str">
        <f>IFERROR(+VLOOKUP(F39,インプットシート!$C:$X,18,0),"")</f>
        <v/>
      </c>
      <c r="J39" s="1" t="s">
        <v>781</v>
      </c>
      <c r="K39" s="1" t="str">
        <f>IFERROR(+VLOOKUP(J39,インプットシート!$C:$X,22,0),"")</f>
        <v/>
      </c>
      <c r="L39" s="153" t="str">
        <f>IFERROR(+VLOOKUP(J39,インプットシート!$C:$X,18,0),"")</f>
        <v/>
      </c>
      <c r="N39" s="1"/>
      <c r="O39" s="1" t="str">
        <f>IFERROR(+VLOOKUP(N39,インプットシート!$C:$X,22,0),"")</f>
        <v/>
      </c>
      <c r="P39" s="153" t="str">
        <f>IFERROR(+VLOOKUP(N39,インプットシート!$C:$X,18,0),"")</f>
        <v/>
      </c>
      <c r="R39" s="1"/>
      <c r="S39" s="1" t="str">
        <f>IFERROR(+VLOOKUP(R39,インプットシート!$C:$X,22,0),"")</f>
        <v/>
      </c>
      <c r="T39" s="153" t="str">
        <f>IFERROR(+VLOOKUP(R39,インプットシート!$C:$X,18,0),"")</f>
        <v/>
      </c>
      <c r="V39" s="1"/>
      <c r="W39" s="1" t="str">
        <f>IFERROR(+VLOOKUP(V39,インプットシート!$C:$X,22,0),"")</f>
        <v/>
      </c>
      <c r="X39" s="153" t="str">
        <f>IFERROR(+VLOOKUP(V39,インプットシート!$C:$X,18,0),"")</f>
        <v/>
      </c>
      <c r="Z39" s="1" t="s">
        <v>607</v>
      </c>
      <c r="AA39" s="1" t="str">
        <f>IFERROR(+VLOOKUP(Z39,インプットシート!$C:$X,22,0),"")</f>
        <v/>
      </c>
      <c r="AB39" s="153" t="str">
        <f>IFERROR(+VLOOKUP(Z39,インプットシート!$C:$X,18,0),"")</f>
        <v/>
      </c>
      <c r="AD39" s="1" t="str">
        <f t="shared" si="0"/>
        <v>食材費37</v>
      </c>
      <c r="AE39" s="1" t="str">
        <f>IFERROR(+VLOOKUP(AD39,インプットシート!$C:$X,22,0),"")</f>
        <v/>
      </c>
      <c r="AF39" s="153" t="str">
        <f>IFERROR(+VLOOKUP(AD39,インプットシート!$C:$X,18,0),"")</f>
        <v/>
      </c>
      <c r="AH39" s="1"/>
      <c r="AI39" s="1" t="str">
        <f>IFERROR(+VLOOKUP(AH39,インプットシート!$C:$X,22,0),"")</f>
        <v/>
      </c>
      <c r="AJ39" s="153" t="str">
        <f>IFERROR(+VLOOKUP(AH39,インプットシート!$C:$X,18,0),"")</f>
        <v/>
      </c>
      <c r="AL39" s="1"/>
      <c r="AM39" s="1" t="str">
        <f>IFERROR(+VLOOKUP(AL39,インプットシート!$C:$X,22,0),"")</f>
        <v/>
      </c>
      <c r="AN39" s="153" t="str">
        <f>IFERROR(+VLOOKUP(AL39,インプットシート!$C:$X,18,0),"")</f>
        <v/>
      </c>
      <c r="AP39" s="1" t="s">
        <v>608</v>
      </c>
      <c r="AQ39" s="1" t="str">
        <f>IFERROR(+VLOOKUP(AP39,インプットシート!$C:$X,22,0),"")</f>
        <v/>
      </c>
      <c r="AR39" s="153" t="str">
        <f>IFERROR(+VLOOKUP(AP39,インプットシート!$C:$X,18,0),"")</f>
        <v/>
      </c>
      <c r="AT39" s="1" t="s">
        <v>609</v>
      </c>
      <c r="AU39" s="1" t="str">
        <f>IFERROR(+VLOOKUP(AT39,インプットシート!$C:$X,22,0),"")</f>
        <v/>
      </c>
      <c r="AV39" s="153" t="str">
        <f>IFERROR(+VLOOKUP(AT39,インプットシート!$C:$X,18,0),"")</f>
        <v/>
      </c>
      <c r="AX39" s="1" t="s">
        <v>610</v>
      </c>
      <c r="AY39" s="1" t="str">
        <f>IFERROR(+VLOOKUP(AX39,インプットシート!$C:$X,22,0),"")</f>
        <v/>
      </c>
      <c r="AZ39" s="153" t="str">
        <f>IFERROR(+VLOOKUP(AX39,インプットシート!$C:$X,18,0),"")</f>
        <v/>
      </c>
      <c r="BB39" s="1"/>
      <c r="BC39" s="1" t="str">
        <f>IFERROR(+VLOOKUP(BB39,インプットシート!$C:$X,22,0),"")</f>
        <v/>
      </c>
      <c r="BD39" s="153" t="str">
        <f>IFERROR(+VLOOKUP(BB39,インプットシート!$C:$X,18,0),"")</f>
        <v/>
      </c>
      <c r="BF39" t="s">
        <v>831</v>
      </c>
      <c r="BG39" s="1" t="str">
        <f>IFERROR(+VLOOKUP(BF39,インプットシート!$C:$X,22,0),"")</f>
        <v/>
      </c>
      <c r="BH39" s="153" t="str">
        <f>IFERROR(+VLOOKUP(BF39,インプットシート!$C:$X,18,0),"")</f>
        <v/>
      </c>
      <c r="BJ39" s="1"/>
      <c r="BK39" s="1" t="str">
        <f>IFERROR(+VLOOKUP(BJ39,インプットシート!$C:$X,22,0),"")</f>
        <v/>
      </c>
      <c r="BL39" s="153" t="str">
        <f>IFERROR(+VLOOKUP(BJ39,インプットシート!$C:$X,18,0),"")</f>
        <v/>
      </c>
      <c r="BN39" s="1"/>
      <c r="BO39" s="1" t="str">
        <f>IFERROR(+VLOOKUP(BN39,インプットシート!$C:$X,22,0),"")</f>
        <v/>
      </c>
      <c r="BP39" s="153" t="str">
        <f>IFERROR(+VLOOKUP(BN39,インプットシート!$C:$X,18,0),"")</f>
        <v/>
      </c>
      <c r="BR39" s="1"/>
      <c r="BS39" s="1" t="str">
        <f>IFERROR(+VLOOKUP(BR39,インプットシート!$C:$X,22,0),"")</f>
        <v/>
      </c>
      <c r="BT39" s="153" t="str">
        <f>IFERROR(+VLOOKUP(BR39,インプットシート!$C:$X,18,0),"")</f>
        <v/>
      </c>
      <c r="BV39" s="1"/>
      <c r="BW39" s="1" t="str">
        <f>IFERROR(+VLOOKUP(BV39,インプットシート!$C:$X,22,0),"")</f>
        <v/>
      </c>
      <c r="BX39" s="153" t="str">
        <f>IFERROR(+VLOOKUP(BV39,インプットシート!$C:$X,18,0),"")</f>
        <v/>
      </c>
      <c r="BZ39" s="1" t="s">
        <v>732</v>
      </c>
      <c r="CA39" s="1" t="str">
        <f>IFERROR(+VLOOKUP(BZ39,インプットシート!$C:$X,22,0),"")</f>
        <v/>
      </c>
      <c r="CB39" s="153" t="str">
        <f>IFERROR(+VLOOKUP(BZ39,インプットシート!$C:$X,18,0),"")</f>
        <v/>
      </c>
    </row>
    <row r="40" spans="2:80">
      <c r="B40" s="1" t="s">
        <v>611</v>
      </c>
      <c r="C40" s="1" t="str">
        <f>IFERROR(+VLOOKUP(B40,インプットシート!$C:$X,22,0),"")</f>
        <v/>
      </c>
      <c r="D40" s="153" t="str">
        <f>IFERROR(+VLOOKUP(B40,インプットシート!$C:$X,18,0),"")</f>
        <v/>
      </c>
      <c r="F40" s="1" t="s">
        <v>612</v>
      </c>
      <c r="G40" s="1" t="str">
        <f>IFERROR(+VLOOKUP(F40,インプットシート!$C:$X,22,0),"")</f>
        <v/>
      </c>
      <c r="H40" s="153" t="str">
        <f>IFERROR(+VLOOKUP(F40,インプットシート!$C:$X,18,0),"")</f>
        <v/>
      </c>
      <c r="J40" s="1" t="s">
        <v>782</v>
      </c>
      <c r="K40" s="1" t="str">
        <f>IFERROR(+VLOOKUP(J40,インプットシート!$C:$X,22,0),"")</f>
        <v/>
      </c>
      <c r="L40" s="153" t="str">
        <f>IFERROR(+VLOOKUP(J40,インプットシート!$C:$X,18,0),"")</f>
        <v/>
      </c>
      <c r="N40" s="1"/>
      <c r="O40" s="1" t="str">
        <f>IFERROR(+VLOOKUP(N40,インプットシート!$C:$X,22,0),"")</f>
        <v/>
      </c>
      <c r="P40" s="153" t="str">
        <f>IFERROR(+VLOOKUP(N40,インプットシート!$C:$X,18,0),"")</f>
        <v/>
      </c>
      <c r="R40" s="1"/>
      <c r="S40" s="1" t="str">
        <f>IFERROR(+VLOOKUP(R40,インプットシート!$C:$X,22,0),"")</f>
        <v/>
      </c>
      <c r="T40" s="153" t="str">
        <f>IFERROR(+VLOOKUP(R40,インプットシート!$C:$X,18,0),"")</f>
        <v/>
      </c>
      <c r="V40" s="1"/>
      <c r="W40" s="1" t="str">
        <f>IFERROR(+VLOOKUP(V40,インプットシート!$C:$X,22,0),"")</f>
        <v/>
      </c>
      <c r="X40" s="153" t="str">
        <f>IFERROR(+VLOOKUP(V40,インプットシート!$C:$X,18,0),"")</f>
        <v/>
      </c>
      <c r="Z40" s="1" t="s">
        <v>613</v>
      </c>
      <c r="AA40" s="1" t="str">
        <f>IFERROR(+VLOOKUP(Z40,インプットシート!$C:$X,22,0),"")</f>
        <v/>
      </c>
      <c r="AB40" s="153" t="str">
        <f>IFERROR(+VLOOKUP(Z40,インプットシート!$C:$X,18,0),"")</f>
        <v/>
      </c>
      <c r="AD40" s="1" t="str">
        <f t="shared" si="0"/>
        <v>食材費38</v>
      </c>
      <c r="AE40" s="1" t="str">
        <f>IFERROR(+VLOOKUP(AD40,インプットシート!$C:$X,22,0),"")</f>
        <v/>
      </c>
      <c r="AF40" s="153" t="str">
        <f>IFERROR(+VLOOKUP(AD40,インプットシート!$C:$X,18,0),"")</f>
        <v/>
      </c>
      <c r="AH40" s="1"/>
      <c r="AI40" s="1" t="str">
        <f>IFERROR(+VLOOKUP(AH40,インプットシート!$C:$X,22,0),"")</f>
        <v/>
      </c>
      <c r="AJ40" s="153" t="str">
        <f>IFERROR(+VLOOKUP(AH40,インプットシート!$C:$X,18,0),"")</f>
        <v/>
      </c>
      <c r="AL40" s="1"/>
      <c r="AM40" s="1" t="str">
        <f>IFERROR(+VLOOKUP(AL40,インプットシート!$C:$X,22,0),"")</f>
        <v/>
      </c>
      <c r="AN40" s="153" t="str">
        <f>IFERROR(+VLOOKUP(AL40,インプットシート!$C:$X,18,0),"")</f>
        <v/>
      </c>
      <c r="AP40" s="1" t="s">
        <v>614</v>
      </c>
      <c r="AQ40" s="1" t="str">
        <f>IFERROR(+VLOOKUP(AP40,インプットシート!$C:$X,22,0),"")</f>
        <v/>
      </c>
      <c r="AR40" s="153" t="str">
        <f>IFERROR(+VLOOKUP(AP40,インプットシート!$C:$X,18,0),"")</f>
        <v/>
      </c>
      <c r="AT40" s="1" t="s">
        <v>615</v>
      </c>
      <c r="AU40" s="1" t="str">
        <f>IFERROR(+VLOOKUP(AT40,インプットシート!$C:$X,22,0),"")</f>
        <v/>
      </c>
      <c r="AV40" s="153" t="str">
        <f>IFERROR(+VLOOKUP(AT40,インプットシート!$C:$X,18,0),"")</f>
        <v/>
      </c>
      <c r="AX40" s="1" t="s">
        <v>616</v>
      </c>
      <c r="AY40" s="1" t="str">
        <f>IFERROR(+VLOOKUP(AX40,インプットシート!$C:$X,22,0),"")</f>
        <v/>
      </c>
      <c r="AZ40" s="153" t="str">
        <f>IFERROR(+VLOOKUP(AX40,インプットシート!$C:$X,18,0),"")</f>
        <v/>
      </c>
      <c r="BB40" s="1"/>
      <c r="BC40" s="1" t="str">
        <f>IFERROR(+VLOOKUP(BB40,インプットシート!$C:$X,22,0),"")</f>
        <v/>
      </c>
      <c r="BD40" s="153" t="str">
        <f>IFERROR(+VLOOKUP(BB40,インプットシート!$C:$X,18,0),"")</f>
        <v/>
      </c>
      <c r="BF40" t="s">
        <v>832</v>
      </c>
      <c r="BG40" s="1" t="str">
        <f>IFERROR(+VLOOKUP(BF40,インプットシート!$C:$X,22,0),"")</f>
        <v/>
      </c>
      <c r="BH40" s="153" t="str">
        <f>IFERROR(+VLOOKUP(BF40,インプットシート!$C:$X,18,0),"")</f>
        <v/>
      </c>
      <c r="BJ40" s="1"/>
      <c r="BK40" s="1" t="str">
        <f>IFERROR(+VLOOKUP(BJ40,インプットシート!$C:$X,22,0),"")</f>
        <v/>
      </c>
      <c r="BL40" s="153" t="str">
        <f>IFERROR(+VLOOKUP(BJ40,インプットシート!$C:$X,18,0),"")</f>
        <v/>
      </c>
      <c r="BN40" s="1"/>
      <c r="BO40" s="1" t="str">
        <f>IFERROR(+VLOOKUP(BN40,インプットシート!$C:$X,22,0),"")</f>
        <v/>
      </c>
      <c r="BP40" s="153" t="str">
        <f>IFERROR(+VLOOKUP(BN40,インプットシート!$C:$X,18,0),"")</f>
        <v/>
      </c>
      <c r="BR40" s="1"/>
      <c r="BS40" s="1" t="str">
        <f>IFERROR(+VLOOKUP(BR40,インプットシート!$C:$X,22,0),"")</f>
        <v/>
      </c>
      <c r="BT40" s="153" t="str">
        <f>IFERROR(+VLOOKUP(BR40,インプットシート!$C:$X,18,0),"")</f>
        <v/>
      </c>
      <c r="BV40" s="1"/>
      <c r="BW40" s="1" t="str">
        <f>IFERROR(+VLOOKUP(BV40,インプットシート!$C:$X,22,0),"")</f>
        <v/>
      </c>
      <c r="BX40" s="153" t="str">
        <f>IFERROR(+VLOOKUP(BV40,インプットシート!$C:$X,18,0),"")</f>
        <v/>
      </c>
      <c r="BZ40" s="1" t="s">
        <v>733</v>
      </c>
      <c r="CA40" s="1" t="str">
        <f>IFERROR(+VLOOKUP(BZ40,インプットシート!$C:$X,22,0),"")</f>
        <v/>
      </c>
      <c r="CB40" s="153" t="str">
        <f>IFERROR(+VLOOKUP(BZ40,インプットシート!$C:$X,18,0),"")</f>
        <v/>
      </c>
    </row>
    <row r="41" spans="2:80">
      <c r="B41" s="1" t="s">
        <v>617</v>
      </c>
      <c r="C41" s="1" t="str">
        <f>IFERROR(+VLOOKUP(B41,インプットシート!$C:$X,22,0),"")</f>
        <v/>
      </c>
      <c r="D41" s="153" t="str">
        <f>IFERROR(+VLOOKUP(B41,インプットシート!$C:$X,18,0),"")</f>
        <v/>
      </c>
      <c r="F41" s="1" t="s">
        <v>618</v>
      </c>
      <c r="G41" s="1" t="str">
        <f>IFERROR(+VLOOKUP(F41,インプットシート!$C:$X,22,0),"")</f>
        <v/>
      </c>
      <c r="H41" s="153" t="str">
        <f>IFERROR(+VLOOKUP(F41,インプットシート!$C:$X,18,0),"")</f>
        <v/>
      </c>
      <c r="J41" s="1" t="s">
        <v>783</v>
      </c>
      <c r="K41" s="1" t="str">
        <f>IFERROR(+VLOOKUP(J41,インプットシート!$C:$X,22,0),"")</f>
        <v/>
      </c>
      <c r="L41" s="153" t="str">
        <f>IFERROR(+VLOOKUP(J41,インプットシート!$C:$X,18,0),"")</f>
        <v/>
      </c>
      <c r="N41" s="1"/>
      <c r="O41" s="1" t="str">
        <f>IFERROR(+VLOOKUP(N41,インプットシート!$C:$X,22,0),"")</f>
        <v/>
      </c>
      <c r="P41" s="153" t="str">
        <f>IFERROR(+VLOOKUP(N41,インプットシート!$C:$X,18,0),"")</f>
        <v/>
      </c>
      <c r="R41" s="1"/>
      <c r="S41" s="1" t="str">
        <f>IFERROR(+VLOOKUP(R41,インプットシート!$C:$X,22,0),"")</f>
        <v/>
      </c>
      <c r="T41" s="153" t="str">
        <f>IFERROR(+VLOOKUP(R41,インプットシート!$C:$X,18,0),"")</f>
        <v/>
      </c>
      <c r="V41" s="1"/>
      <c r="W41" s="1" t="str">
        <f>IFERROR(+VLOOKUP(V41,インプットシート!$C:$X,22,0),"")</f>
        <v/>
      </c>
      <c r="X41" s="153" t="str">
        <f>IFERROR(+VLOOKUP(V41,インプットシート!$C:$X,18,0),"")</f>
        <v/>
      </c>
      <c r="Z41" s="1" t="s">
        <v>619</v>
      </c>
      <c r="AA41" s="1" t="str">
        <f>IFERROR(+VLOOKUP(Z41,インプットシート!$C:$X,22,0),"")</f>
        <v/>
      </c>
      <c r="AB41" s="153" t="str">
        <f>IFERROR(+VLOOKUP(Z41,インプットシート!$C:$X,18,0),"")</f>
        <v/>
      </c>
      <c r="AD41" s="1" t="str">
        <f t="shared" si="0"/>
        <v>食材費39</v>
      </c>
      <c r="AE41" s="1" t="str">
        <f>IFERROR(+VLOOKUP(AD41,インプットシート!$C:$X,22,0),"")</f>
        <v/>
      </c>
      <c r="AF41" s="153" t="str">
        <f>IFERROR(+VLOOKUP(AD41,インプットシート!$C:$X,18,0),"")</f>
        <v/>
      </c>
      <c r="AH41" s="1"/>
      <c r="AI41" s="1" t="str">
        <f>IFERROR(+VLOOKUP(AH41,インプットシート!$C:$X,22,0),"")</f>
        <v/>
      </c>
      <c r="AJ41" s="153" t="str">
        <f>IFERROR(+VLOOKUP(AH41,インプットシート!$C:$X,18,0),"")</f>
        <v/>
      </c>
      <c r="AL41" s="1"/>
      <c r="AM41" s="1" t="str">
        <f>IFERROR(+VLOOKUP(AL41,インプットシート!$C:$X,22,0),"")</f>
        <v/>
      </c>
      <c r="AN41" s="153" t="str">
        <f>IFERROR(+VLOOKUP(AL41,インプットシート!$C:$X,18,0),"")</f>
        <v/>
      </c>
      <c r="AP41" s="1" t="s">
        <v>620</v>
      </c>
      <c r="AQ41" s="1" t="str">
        <f>IFERROR(+VLOOKUP(AP41,インプットシート!$C:$X,22,0),"")</f>
        <v/>
      </c>
      <c r="AR41" s="153" t="str">
        <f>IFERROR(+VLOOKUP(AP41,インプットシート!$C:$X,18,0),"")</f>
        <v/>
      </c>
      <c r="AT41" s="1" t="s">
        <v>621</v>
      </c>
      <c r="AU41" s="1" t="str">
        <f>IFERROR(+VLOOKUP(AT41,インプットシート!$C:$X,22,0),"")</f>
        <v/>
      </c>
      <c r="AV41" s="153" t="str">
        <f>IFERROR(+VLOOKUP(AT41,インプットシート!$C:$X,18,0),"")</f>
        <v/>
      </c>
      <c r="AX41" s="1" t="s">
        <v>622</v>
      </c>
      <c r="AY41" s="1" t="str">
        <f>IFERROR(+VLOOKUP(AX41,インプットシート!$C:$X,22,0),"")</f>
        <v/>
      </c>
      <c r="AZ41" s="153" t="str">
        <f>IFERROR(+VLOOKUP(AX41,インプットシート!$C:$X,18,0),"")</f>
        <v/>
      </c>
      <c r="BB41" s="1"/>
      <c r="BC41" s="1" t="str">
        <f>IFERROR(+VLOOKUP(BB41,インプットシート!$C:$X,22,0),"")</f>
        <v/>
      </c>
      <c r="BD41" s="153" t="str">
        <f>IFERROR(+VLOOKUP(BB41,インプットシート!$C:$X,18,0),"")</f>
        <v/>
      </c>
      <c r="BF41" t="s">
        <v>833</v>
      </c>
      <c r="BG41" s="1" t="str">
        <f>IFERROR(+VLOOKUP(BF41,インプットシート!$C:$X,22,0),"")</f>
        <v/>
      </c>
      <c r="BH41" s="153" t="str">
        <f>IFERROR(+VLOOKUP(BF41,インプットシート!$C:$X,18,0),"")</f>
        <v/>
      </c>
      <c r="BJ41" s="1"/>
      <c r="BK41" s="1" t="str">
        <f>IFERROR(+VLOOKUP(BJ41,インプットシート!$C:$X,22,0),"")</f>
        <v/>
      </c>
      <c r="BL41" s="153" t="str">
        <f>IFERROR(+VLOOKUP(BJ41,インプットシート!$C:$X,18,0),"")</f>
        <v/>
      </c>
      <c r="BN41" s="1"/>
      <c r="BO41" s="1" t="str">
        <f>IFERROR(+VLOOKUP(BN41,インプットシート!$C:$X,22,0),"")</f>
        <v/>
      </c>
      <c r="BP41" s="153" t="str">
        <f>IFERROR(+VLOOKUP(BN41,インプットシート!$C:$X,18,0),"")</f>
        <v/>
      </c>
      <c r="BR41" s="1"/>
      <c r="BS41" s="1" t="str">
        <f>IFERROR(+VLOOKUP(BR41,インプットシート!$C:$X,22,0),"")</f>
        <v/>
      </c>
      <c r="BT41" s="153" t="str">
        <f>IFERROR(+VLOOKUP(BR41,インプットシート!$C:$X,18,0),"")</f>
        <v/>
      </c>
      <c r="BV41" s="1"/>
      <c r="BW41" s="1" t="str">
        <f>IFERROR(+VLOOKUP(BV41,インプットシート!$C:$X,22,0),"")</f>
        <v/>
      </c>
      <c r="BX41" s="153" t="str">
        <f>IFERROR(+VLOOKUP(BV41,インプットシート!$C:$X,18,0),"")</f>
        <v/>
      </c>
      <c r="BZ41" s="1" t="s">
        <v>734</v>
      </c>
      <c r="CA41" s="1" t="str">
        <f>IFERROR(+VLOOKUP(BZ41,インプットシート!$C:$X,22,0),"")</f>
        <v/>
      </c>
      <c r="CB41" s="153" t="str">
        <f>IFERROR(+VLOOKUP(BZ41,インプットシート!$C:$X,18,0),"")</f>
        <v/>
      </c>
    </row>
    <row r="42" spans="2:80">
      <c r="B42" s="1" t="s">
        <v>623</v>
      </c>
      <c r="C42" s="1" t="str">
        <f>IFERROR(+VLOOKUP(B42,インプットシート!$C:$X,22,0),"")</f>
        <v/>
      </c>
      <c r="D42" s="153" t="str">
        <f>IFERROR(+VLOOKUP(B42,インプットシート!$C:$X,18,0),"")</f>
        <v/>
      </c>
      <c r="F42" s="1" t="s">
        <v>624</v>
      </c>
      <c r="G42" s="1" t="str">
        <f>IFERROR(+VLOOKUP(F42,インプットシート!$C:$X,22,0),"")</f>
        <v/>
      </c>
      <c r="H42" s="153" t="str">
        <f>IFERROR(+VLOOKUP(F42,インプットシート!$C:$X,18,0),"")</f>
        <v/>
      </c>
      <c r="J42" s="1" t="s">
        <v>784</v>
      </c>
      <c r="K42" s="1" t="str">
        <f>IFERROR(+VLOOKUP(J42,インプットシート!$C:$X,22,0),"")</f>
        <v/>
      </c>
      <c r="L42" s="153" t="str">
        <f>IFERROR(+VLOOKUP(J42,インプットシート!$C:$X,18,0),"")</f>
        <v/>
      </c>
      <c r="N42" s="1"/>
      <c r="O42" s="1" t="str">
        <f>IFERROR(+VLOOKUP(N42,インプットシート!$C:$X,22,0),"")</f>
        <v/>
      </c>
      <c r="P42" s="153" t="str">
        <f>IFERROR(+VLOOKUP(N42,インプットシート!$C:$X,18,0),"")</f>
        <v/>
      </c>
      <c r="R42" s="1"/>
      <c r="S42" s="1" t="str">
        <f>IFERROR(+VLOOKUP(R42,インプットシート!$C:$X,22,0),"")</f>
        <v/>
      </c>
      <c r="T42" s="153" t="str">
        <f>IFERROR(+VLOOKUP(R42,インプットシート!$C:$X,18,0),"")</f>
        <v/>
      </c>
      <c r="V42" s="1"/>
      <c r="W42" s="1" t="str">
        <f>IFERROR(+VLOOKUP(V42,インプットシート!$C:$X,22,0),"")</f>
        <v/>
      </c>
      <c r="X42" s="153" t="str">
        <f>IFERROR(+VLOOKUP(V42,インプットシート!$C:$X,18,0),"")</f>
        <v/>
      </c>
      <c r="Z42" s="1" t="s">
        <v>625</v>
      </c>
      <c r="AA42" s="1" t="str">
        <f>IFERROR(+VLOOKUP(Z42,インプットシート!$C:$X,22,0),"")</f>
        <v/>
      </c>
      <c r="AB42" s="153" t="str">
        <f>IFERROR(+VLOOKUP(Z42,インプットシート!$C:$X,18,0),"")</f>
        <v/>
      </c>
      <c r="AD42" s="1" t="str">
        <f t="shared" si="0"/>
        <v>食材費40</v>
      </c>
      <c r="AE42" s="1" t="str">
        <f>IFERROR(+VLOOKUP(AD42,インプットシート!$C:$X,22,0),"")</f>
        <v/>
      </c>
      <c r="AF42" s="153" t="str">
        <f>IFERROR(+VLOOKUP(AD42,インプットシート!$C:$X,18,0),"")</f>
        <v/>
      </c>
      <c r="AH42" s="1"/>
      <c r="AI42" s="1" t="str">
        <f>IFERROR(+VLOOKUP(AH42,インプットシート!$C:$X,22,0),"")</f>
        <v/>
      </c>
      <c r="AJ42" s="153" t="str">
        <f>IFERROR(+VLOOKUP(AH42,インプットシート!$C:$X,18,0),"")</f>
        <v/>
      </c>
      <c r="AL42" s="1"/>
      <c r="AM42" s="1" t="str">
        <f>IFERROR(+VLOOKUP(AL42,インプットシート!$C:$X,22,0),"")</f>
        <v/>
      </c>
      <c r="AN42" s="153" t="str">
        <f>IFERROR(+VLOOKUP(AL42,インプットシート!$C:$X,18,0),"")</f>
        <v/>
      </c>
      <c r="AP42" s="1" t="s">
        <v>626</v>
      </c>
      <c r="AQ42" s="1" t="str">
        <f>IFERROR(+VLOOKUP(AP42,インプットシート!$C:$X,22,0),"")</f>
        <v/>
      </c>
      <c r="AR42" s="153" t="str">
        <f>IFERROR(+VLOOKUP(AP42,インプットシート!$C:$X,18,0),"")</f>
        <v/>
      </c>
      <c r="AT42" s="1" t="s">
        <v>627</v>
      </c>
      <c r="AU42" s="1" t="str">
        <f>IFERROR(+VLOOKUP(AT42,インプットシート!$C:$X,22,0),"")</f>
        <v/>
      </c>
      <c r="AV42" s="153" t="str">
        <f>IFERROR(+VLOOKUP(AT42,インプットシート!$C:$X,18,0),"")</f>
        <v/>
      </c>
      <c r="AX42" s="1" t="s">
        <v>628</v>
      </c>
      <c r="AY42" s="1" t="str">
        <f>IFERROR(+VLOOKUP(AX42,インプットシート!$C:$X,22,0),"")</f>
        <v/>
      </c>
      <c r="AZ42" s="153" t="str">
        <f>IFERROR(+VLOOKUP(AX42,インプットシート!$C:$X,18,0),"")</f>
        <v/>
      </c>
      <c r="BB42" s="1"/>
      <c r="BC42" s="1" t="str">
        <f>IFERROR(+VLOOKUP(BB42,インプットシート!$C:$X,22,0),"")</f>
        <v/>
      </c>
      <c r="BD42" s="153" t="str">
        <f>IFERROR(+VLOOKUP(BB42,インプットシート!$C:$X,18,0),"")</f>
        <v/>
      </c>
      <c r="BF42" t="s">
        <v>834</v>
      </c>
      <c r="BG42" s="1" t="str">
        <f>IFERROR(+VLOOKUP(BF42,インプットシート!$C:$X,22,0),"")</f>
        <v/>
      </c>
      <c r="BH42" s="153" t="str">
        <f>IFERROR(+VLOOKUP(BF42,インプットシート!$C:$X,18,0),"")</f>
        <v/>
      </c>
      <c r="BJ42" s="1"/>
      <c r="BK42" s="1" t="str">
        <f>IFERROR(+VLOOKUP(BJ42,インプットシート!$C:$X,22,0),"")</f>
        <v/>
      </c>
      <c r="BL42" s="153" t="str">
        <f>IFERROR(+VLOOKUP(BJ42,インプットシート!$C:$X,18,0),"")</f>
        <v/>
      </c>
      <c r="BN42" s="1"/>
      <c r="BO42" s="1" t="str">
        <f>IFERROR(+VLOOKUP(BN42,インプットシート!$C:$X,22,0),"")</f>
        <v/>
      </c>
      <c r="BP42" s="153" t="str">
        <f>IFERROR(+VLOOKUP(BN42,インプットシート!$C:$X,18,0),"")</f>
        <v/>
      </c>
      <c r="BR42" s="1"/>
      <c r="BS42" s="1" t="str">
        <f>IFERROR(+VLOOKUP(BR42,インプットシート!$C:$X,22,0),"")</f>
        <v/>
      </c>
      <c r="BT42" s="153" t="str">
        <f>IFERROR(+VLOOKUP(BR42,インプットシート!$C:$X,18,0),"")</f>
        <v/>
      </c>
      <c r="BV42" s="1"/>
      <c r="BW42" s="1" t="str">
        <f>IFERROR(+VLOOKUP(BV42,インプットシート!$C:$X,22,0),"")</f>
        <v/>
      </c>
      <c r="BX42" s="153" t="str">
        <f>IFERROR(+VLOOKUP(BV42,インプットシート!$C:$X,18,0),"")</f>
        <v/>
      </c>
      <c r="BZ42" s="1" t="s">
        <v>735</v>
      </c>
      <c r="CA42" s="1" t="str">
        <f>IFERROR(+VLOOKUP(BZ42,インプットシート!$C:$X,22,0),"")</f>
        <v/>
      </c>
      <c r="CB42" s="153" t="str">
        <f>IFERROR(+VLOOKUP(BZ42,インプットシート!$C:$X,18,0),"")</f>
        <v/>
      </c>
    </row>
    <row r="43" spans="2:80">
      <c r="B43" s="1" t="s">
        <v>629</v>
      </c>
      <c r="C43" s="1" t="str">
        <f>IFERROR(+VLOOKUP(B43,インプットシート!$C:$X,22,0),"")</f>
        <v/>
      </c>
      <c r="D43" s="153" t="str">
        <f>IFERROR(+VLOOKUP(B43,インプットシート!$C:$X,18,0),"")</f>
        <v/>
      </c>
      <c r="F43" s="1" t="s">
        <v>630</v>
      </c>
      <c r="G43" s="1" t="str">
        <f>IFERROR(+VLOOKUP(F43,インプットシート!$C:$X,22,0),"")</f>
        <v/>
      </c>
      <c r="H43" s="153" t="str">
        <f>IFERROR(+VLOOKUP(F43,インプットシート!$C:$X,18,0),"")</f>
        <v/>
      </c>
      <c r="J43" s="1" t="s">
        <v>785</v>
      </c>
      <c r="K43" s="1" t="str">
        <f>IFERROR(+VLOOKUP(J43,インプットシート!$C:$X,22,0),"")</f>
        <v/>
      </c>
      <c r="L43" s="153" t="str">
        <f>IFERROR(+VLOOKUP(J43,インプットシート!$C:$X,18,0),"")</f>
        <v/>
      </c>
      <c r="N43" s="1"/>
      <c r="O43" s="1" t="str">
        <f>IFERROR(+VLOOKUP(N43,インプットシート!$C:$X,22,0),"")</f>
        <v/>
      </c>
      <c r="P43" s="153" t="str">
        <f>IFERROR(+VLOOKUP(N43,インプットシート!$C:$X,18,0),"")</f>
        <v/>
      </c>
      <c r="R43" s="1"/>
      <c r="S43" s="1" t="str">
        <f>IFERROR(+VLOOKUP(R43,インプットシート!$C:$X,22,0),"")</f>
        <v/>
      </c>
      <c r="T43" s="153" t="str">
        <f>IFERROR(+VLOOKUP(R43,インプットシート!$C:$X,18,0),"")</f>
        <v/>
      </c>
      <c r="V43" s="1"/>
      <c r="W43" s="1" t="str">
        <f>IFERROR(+VLOOKUP(V43,インプットシート!$C:$X,22,0),"")</f>
        <v/>
      </c>
      <c r="X43" s="153" t="str">
        <f>IFERROR(+VLOOKUP(V43,インプットシート!$C:$X,18,0),"")</f>
        <v/>
      </c>
      <c r="Z43" s="1" t="s">
        <v>631</v>
      </c>
      <c r="AA43" s="1" t="str">
        <f>IFERROR(+VLOOKUP(Z43,インプットシート!$C:$X,22,0),"")</f>
        <v/>
      </c>
      <c r="AB43" s="153" t="str">
        <f>IFERROR(+VLOOKUP(Z43,インプットシート!$C:$X,18,0),"")</f>
        <v/>
      </c>
      <c r="AD43" s="1" t="str">
        <f t="shared" si="0"/>
        <v>食材費41</v>
      </c>
      <c r="AE43" s="1" t="str">
        <f>IFERROR(+VLOOKUP(AD43,インプットシート!$C:$X,22,0),"")</f>
        <v/>
      </c>
      <c r="AF43" s="153" t="str">
        <f>IFERROR(+VLOOKUP(AD43,インプットシート!$C:$X,18,0),"")</f>
        <v/>
      </c>
      <c r="AH43" s="1"/>
      <c r="AI43" s="1" t="str">
        <f>IFERROR(+VLOOKUP(AH43,インプットシート!$C:$X,22,0),"")</f>
        <v/>
      </c>
      <c r="AJ43" s="153" t="str">
        <f>IFERROR(+VLOOKUP(AH43,インプットシート!$C:$X,18,0),"")</f>
        <v/>
      </c>
      <c r="AL43" s="1"/>
      <c r="AM43" s="1" t="str">
        <f>IFERROR(+VLOOKUP(AL43,インプットシート!$C:$X,22,0),"")</f>
        <v/>
      </c>
      <c r="AN43" s="153" t="str">
        <f>IFERROR(+VLOOKUP(AL43,インプットシート!$C:$X,18,0),"")</f>
        <v/>
      </c>
      <c r="AP43" s="1" t="s">
        <v>632</v>
      </c>
      <c r="AQ43" s="1" t="str">
        <f>IFERROR(+VLOOKUP(AP43,インプットシート!$C:$X,22,0),"")</f>
        <v/>
      </c>
      <c r="AR43" s="153" t="str">
        <f>IFERROR(+VLOOKUP(AP43,インプットシート!$C:$X,18,0),"")</f>
        <v/>
      </c>
      <c r="AT43" s="1" t="s">
        <v>633</v>
      </c>
      <c r="AU43" s="1" t="str">
        <f>IFERROR(+VLOOKUP(AT43,インプットシート!$C:$X,22,0),"")</f>
        <v/>
      </c>
      <c r="AV43" s="153" t="str">
        <f>IFERROR(+VLOOKUP(AT43,インプットシート!$C:$X,18,0),"")</f>
        <v/>
      </c>
      <c r="AX43" s="1" t="s">
        <v>634</v>
      </c>
      <c r="AY43" s="1" t="str">
        <f>IFERROR(+VLOOKUP(AX43,インプットシート!$C:$X,22,0),"")</f>
        <v/>
      </c>
      <c r="AZ43" s="153" t="str">
        <f>IFERROR(+VLOOKUP(AX43,インプットシート!$C:$X,18,0),"")</f>
        <v/>
      </c>
      <c r="BB43" s="1"/>
      <c r="BC43" s="1" t="str">
        <f>IFERROR(+VLOOKUP(BB43,インプットシート!$C:$X,22,0),"")</f>
        <v/>
      </c>
      <c r="BD43" s="153" t="str">
        <f>IFERROR(+VLOOKUP(BB43,インプットシート!$C:$X,18,0),"")</f>
        <v/>
      </c>
      <c r="BF43" t="s">
        <v>835</v>
      </c>
      <c r="BG43" s="1" t="str">
        <f>IFERROR(+VLOOKUP(BF43,インプットシート!$C:$X,22,0),"")</f>
        <v/>
      </c>
      <c r="BH43" s="153" t="str">
        <f>IFERROR(+VLOOKUP(BF43,インプットシート!$C:$X,18,0),"")</f>
        <v/>
      </c>
      <c r="BJ43" s="1"/>
      <c r="BK43" s="1" t="str">
        <f>IFERROR(+VLOOKUP(BJ43,インプットシート!$C:$X,22,0),"")</f>
        <v/>
      </c>
      <c r="BL43" s="153" t="str">
        <f>IFERROR(+VLOOKUP(BJ43,インプットシート!$C:$X,18,0),"")</f>
        <v/>
      </c>
      <c r="BN43" s="1"/>
      <c r="BO43" s="1" t="str">
        <f>IFERROR(+VLOOKUP(BN43,インプットシート!$C:$X,22,0),"")</f>
        <v/>
      </c>
      <c r="BP43" s="153" t="str">
        <f>IFERROR(+VLOOKUP(BN43,インプットシート!$C:$X,18,0),"")</f>
        <v/>
      </c>
      <c r="BR43" s="1"/>
      <c r="BS43" s="1" t="str">
        <f>IFERROR(+VLOOKUP(BR43,インプットシート!$C:$X,22,0),"")</f>
        <v/>
      </c>
      <c r="BT43" s="153" t="str">
        <f>IFERROR(+VLOOKUP(BR43,インプットシート!$C:$X,18,0),"")</f>
        <v/>
      </c>
      <c r="BV43" s="1"/>
      <c r="BW43" s="1" t="str">
        <f>IFERROR(+VLOOKUP(BV43,インプットシート!$C:$X,22,0),"")</f>
        <v/>
      </c>
      <c r="BX43" s="153" t="str">
        <f>IFERROR(+VLOOKUP(BV43,インプットシート!$C:$X,18,0),"")</f>
        <v/>
      </c>
      <c r="BZ43" s="1" t="s">
        <v>736</v>
      </c>
      <c r="CA43" s="1" t="str">
        <f>IFERROR(+VLOOKUP(BZ43,インプットシート!$C:$X,22,0),"")</f>
        <v/>
      </c>
      <c r="CB43" s="153" t="str">
        <f>IFERROR(+VLOOKUP(BZ43,インプットシート!$C:$X,18,0),"")</f>
        <v/>
      </c>
    </row>
    <row r="44" spans="2:80">
      <c r="B44" s="1" t="s">
        <v>635</v>
      </c>
      <c r="C44" s="1" t="str">
        <f>IFERROR(+VLOOKUP(B44,インプットシート!$C:$X,22,0),"")</f>
        <v/>
      </c>
      <c r="D44" s="153" t="str">
        <f>IFERROR(+VLOOKUP(B44,インプットシート!$C:$X,18,0),"")</f>
        <v/>
      </c>
      <c r="F44" s="1" t="s">
        <v>636</v>
      </c>
      <c r="G44" s="1" t="str">
        <f>IFERROR(+VLOOKUP(F44,インプットシート!$C:$X,22,0),"")</f>
        <v/>
      </c>
      <c r="H44" s="153" t="str">
        <f>IFERROR(+VLOOKUP(F44,インプットシート!$C:$X,18,0),"")</f>
        <v/>
      </c>
      <c r="J44" s="1" t="s">
        <v>786</v>
      </c>
      <c r="K44" s="1" t="str">
        <f>IFERROR(+VLOOKUP(J44,インプットシート!$C:$X,22,0),"")</f>
        <v/>
      </c>
      <c r="L44" s="153" t="str">
        <f>IFERROR(+VLOOKUP(J44,インプットシート!$C:$X,18,0),"")</f>
        <v/>
      </c>
      <c r="N44" s="1"/>
      <c r="O44" s="1" t="str">
        <f>IFERROR(+VLOOKUP(N44,インプットシート!$C:$X,22,0),"")</f>
        <v/>
      </c>
      <c r="P44" s="153" t="str">
        <f>IFERROR(+VLOOKUP(N44,インプットシート!$C:$X,18,0),"")</f>
        <v/>
      </c>
      <c r="R44" s="1"/>
      <c r="S44" s="1" t="str">
        <f>IFERROR(+VLOOKUP(R44,インプットシート!$C:$X,22,0),"")</f>
        <v/>
      </c>
      <c r="T44" s="153" t="str">
        <f>IFERROR(+VLOOKUP(R44,インプットシート!$C:$X,18,0),"")</f>
        <v/>
      </c>
      <c r="V44" s="1"/>
      <c r="W44" s="1" t="str">
        <f>IFERROR(+VLOOKUP(V44,インプットシート!$C:$X,22,0),"")</f>
        <v/>
      </c>
      <c r="X44" s="153" t="str">
        <f>IFERROR(+VLOOKUP(V44,インプットシート!$C:$X,18,0),"")</f>
        <v/>
      </c>
      <c r="Z44" s="1" t="s">
        <v>637</v>
      </c>
      <c r="AA44" s="1" t="str">
        <f>IFERROR(+VLOOKUP(Z44,インプットシート!$C:$X,22,0),"")</f>
        <v/>
      </c>
      <c r="AB44" s="153" t="str">
        <f>IFERROR(+VLOOKUP(Z44,インプットシート!$C:$X,18,0),"")</f>
        <v/>
      </c>
      <c r="AD44" s="1" t="str">
        <f t="shared" si="0"/>
        <v>食材費42</v>
      </c>
      <c r="AE44" s="1" t="str">
        <f>IFERROR(+VLOOKUP(AD44,インプットシート!$C:$X,22,0),"")</f>
        <v/>
      </c>
      <c r="AF44" s="153" t="str">
        <f>IFERROR(+VLOOKUP(AD44,インプットシート!$C:$X,18,0),"")</f>
        <v/>
      </c>
      <c r="AH44" s="1"/>
      <c r="AI44" s="1" t="str">
        <f>IFERROR(+VLOOKUP(AH44,インプットシート!$C:$X,22,0),"")</f>
        <v/>
      </c>
      <c r="AJ44" s="153" t="str">
        <f>IFERROR(+VLOOKUP(AH44,インプットシート!$C:$X,18,0),"")</f>
        <v/>
      </c>
      <c r="AL44" s="1"/>
      <c r="AM44" s="1" t="str">
        <f>IFERROR(+VLOOKUP(AL44,インプットシート!$C:$X,22,0),"")</f>
        <v/>
      </c>
      <c r="AN44" s="153" t="str">
        <f>IFERROR(+VLOOKUP(AL44,インプットシート!$C:$X,18,0),"")</f>
        <v/>
      </c>
      <c r="AP44" s="1" t="s">
        <v>638</v>
      </c>
      <c r="AQ44" s="1" t="str">
        <f>IFERROR(+VLOOKUP(AP44,インプットシート!$C:$X,22,0),"")</f>
        <v/>
      </c>
      <c r="AR44" s="153" t="str">
        <f>IFERROR(+VLOOKUP(AP44,インプットシート!$C:$X,18,0),"")</f>
        <v/>
      </c>
      <c r="AT44" s="1" t="s">
        <v>639</v>
      </c>
      <c r="AU44" s="1" t="str">
        <f>IFERROR(+VLOOKUP(AT44,インプットシート!$C:$X,22,0),"")</f>
        <v/>
      </c>
      <c r="AV44" s="153" t="str">
        <f>IFERROR(+VLOOKUP(AT44,インプットシート!$C:$X,18,0),"")</f>
        <v/>
      </c>
      <c r="AX44" s="1" t="s">
        <v>640</v>
      </c>
      <c r="AY44" s="1" t="str">
        <f>IFERROR(+VLOOKUP(AX44,インプットシート!$C:$X,22,0),"")</f>
        <v/>
      </c>
      <c r="AZ44" s="153" t="str">
        <f>IFERROR(+VLOOKUP(AX44,インプットシート!$C:$X,18,0),"")</f>
        <v/>
      </c>
      <c r="BB44" s="1"/>
      <c r="BC44" s="1" t="str">
        <f>IFERROR(+VLOOKUP(BB44,インプットシート!$C:$X,22,0),"")</f>
        <v/>
      </c>
      <c r="BD44" s="153" t="str">
        <f>IFERROR(+VLOOKUP(BB44,インプットシート!$C:$X,18,0),"")</f>
        <v/>
      </c>
      <c r="BF44" t="s">
        <v>836</v>
      </c>
      <c r="BG44" s="1" t="str">
        <f>IFERROR(+VLOOKUP(BF44,インプットシート!$C:$X,22,0),"")</f>
        <v/>
      </c>
      <c r="BH44" s="153" t="str">
        <f>IFERROR(+VLOOKUP(BF44,インプットシート!$C:$X,18,0),"")</f>
        <v/>
      </c>
      <c r="BJ44" s="1"/>
      <c r="BK44" s="1" t="str">
        <f>IFERROR(+VLOOKUP(BJ44,インプットシート!$C:$X,22,0),"")</f>
        <v/>
      </c>
      <c r="BL44" s="153" t="str">
        <f>IFERROR(+VLOOKUP(BJ44,インプットシート!$C:$X,18,0),"")</f>
        <v/>
      </c>
      <c r="BN44" s="1"/>
      <c r="BO44" s="1" t="str">
        <f>IFERROR(+VLOOKUP(BN44,インプットシート!$C:$X,22,0),"")</f>
        <v/>
      </c>
      <c r="BP44" s="153" t="str">
        <f>IFERROR(+VLOOKUP(BN44,インプットシート!$C:$X,18,0),"")</f>
        <v/>
      </c>
      <c r="BR44" s="1"/>
      <c r="BS44" s="1" t="str">
        <f>IFERROR(+VLOOKUP(BR44,インプットシート!$C:$X,22,0),"")</f>
        <v/>
      </c>
      <c r="BT44" s="153" t="str">
        <f>IFERROR(+VLOOKUP(BR44,インプットシート!$C:$X,18,0),"")</f>
        <v/>
      </c>
      <c r="BV44" s="1"/>
      <c r="BW44" s="1" t="str">
        <f>IFERROR(+VLOOKUP(BV44,インプットシート!$C:$X,22,0),"")</f>
        <v/>
      </c>
      <c r="BX44" s="153" t="str">
        <f>IFERROR(+VLOOKUP(BV44,インプットシート!$C:$X,18,0),"")</f>
        <v/>
      </c>
      <c r="BZ44" s="1" t="s">
        <v>737</v>
      </c>
      <c r="CA44" s="1" t="str">
        <f>IFERROR(+VLOOKUP(BZ44,インプットシート!$C:$X,22,0),"")</f>
        <v/>
      </c>
      <c r="CB44" s="153" t="str">
        <f>IFERROR(+VLOOKUP(BZ44,インプットシート!$C:$X,18,0),"")</f>
        <v/>
      </c>
    </row>
    <row r="45" spans="2:80">
      <c r="B45" s="1" t="s">
        <v>641</v>
      </c>
      <c r="C45" s="1" t="str">
        <f>IFERROR(+VLOOKUP(B45,インプットシート!$C:$X,22,0),"")</f>
        <v/>
      </c>
      <c r="D45" s="153" t="str">
        <f>IFERROR(+VLOOKUP(B45,インプットシート!$C:$X,18,0),"")</f>
        <v/>
      </c>
      <c r="F45" s="1" t="s">
        <v>642</v>
      </c>
      <c r="G45" s="1" t="str">
        <f>IFERROR(+VLOOKUP(F45,インプットシート!$C:$X,22,0),"")</f>
        <v/>
      </c>
      <c r="H45" s="153" t="str">
        <f>IFERROR(+VLOOKUP(F45,インプットシート!$C:$X,18,0),"")</f>
        <v/>
      </c>
      <c r="J45" s="1" t="s">
        <v>787</v>
      </c>
      <c r="K45" s="1" t="str">
        <f>IFERROR(+VLOOKUP(J45,インプットシート!$C:$X,22,0),"")</f>
        <v/>
      </c>
      <c r="L45" s="153" t="str">
        <f>IFERROR(+VLOOKUP(J45,インプットシート!$C:$X,18,0),"")</f>
        <v/>
      </c>
      <c r="N45" s="1"/>
      <c r="O45" s="1" t="str">
        <f>IFERROR(+VLOOKUP(N45,インプットシート!$C:$X,22,0),"")</f>
        <v/>
      </c>
      <c r="P45" s="153" t="str">
        <f>IFERROR(+VLOOKUP(N45,インプットシート!$C:$X,18,0),"")</f>
        <v/>
      </c>
      <c r="R45" s="1"/>
      <c r="S45" s="1" t="str">
        <f>IFERROR(+VLOOKUP(R45,インプットシート!$C:$X,22,0),"")</f>
        <v/>
      </c>
      <c r="T45" s="153" t="str">
        <f>IFERROR(+VLOOKUP(R45,インプットシート!$C:$X,18,0),"")</f>
        <v/>
      </c>
      <c r="V45" s="1"/>
      <c r="W45" s="1" t="str">
        <f>IFERROR(+VLOOKUP(V45,インプットシート!$C:$X,22,0),"")</f>
        <v/>
      </c>
      <c r="X45" s="153" t="str">
        <f>IFERROR(+VLOOKUP(V45,インプットシート!$C:$X,18,0),"")</f>
        <v/>
      </c>
      <c r="Z45" s="1" t="s">
        <v>643</v>
      </c>
      <c r="AA45" s="1" t="str">
        <f>IFERROR(+VLOOKUP(Z45,インプットシート!$C:$X,22,0),"")</f>
        <v/>
      </c>
      <c r="AB45" s="153" t="str">
        <f>IFERROR(+VLOOKUP(Z45,インプットシート!$C:$X,18,0),"")</f>
        <v/>
      </c>
      <c r="AD45" s="1" t="str">
        <f t="shared" si="0"/>
        <v>食材費43</v>
      </c>
      <c r="AE45" s="1" t="str">
        <f>IFERROR(+VLOOKUP(AD45,インプットシート!$C:$X,22,0),"")</f>
        <v/>
      </c>
      <c r="AF45" s="153" t="str">
        <f>IFERROR(+VLOOKUP(AD45,インプットシート!$C:$X,18,0),"")</f>
        <v/>
      </c>
      <c r="AH45" s="1"/>
      <c r="AI45" s="1" t="str">
        <f>IFERROR(+VLOOKUP(AH45,インプットシート!$C:$X,22,0),"")</f>
        <v/>
      </c>
      <c r="AJ45" s="153" t="str">
        <f>IFERROR(+VLOOKUP(AH45,インプットシート!$C:$X,18,0),"")</f>
        <v/>
      </c>
      <c r="AL45" s="1"/>
      <c r="AM45" s="1" t="str">
        <f>IFERROR(+VLOOKUP(AL45,インプットシート!$C:$X,22,0),"")</f>
        <v/>
      </c>
      <c r="AN45" s="153" t="str">
        <f>IFERROR(+VLOOKUP(AL45,インプットシート!$C:$X,18,0),"")</f>
        <v/>
      </c>
      <c r="AP45" s="1" t="s">
        <v>644</v>
      </c>
      <c r="AQ45" s="1" t="str">
        <f>IFERROR(+VLOOKUP(AP45,インプットシート!$C:$X,22,0),"")</f>
        <v/>
      </c>
      <c r="AR45" s="153" t="str">
        <f>IFERROR(+VLOOKUP(AP45,インプットシート!$C:$X,18,0),"")</f>
        <v/>
      </c>
      <c r="AT45" s="1" t="s">
        <v>645</v>
      </c>
      <c r="AU45" s="1" t="str">
        <f>IFERROR(+VLOOKUP(AT45,インプットシート!$C:$X,22,0),"")</f>
        <v/>
      </c>
      <c r="AV45" s="153" t="str">
        <f>IFERROR(+VLOOKUP(AT45,インプットシート!$C:$X,18,0),"")</f>
        <v/>
      </c>
      <c r="AX45" s="1" t="s">
        <v>646</v>
      </c>
      <c r="AY45" s="1" t="str">
        <f>IFERROR(+VLOOKUP(AX45,インプットシート!$C:$X,22,0),"")</f>
        <v/>
      </c>
      <c r="AZ45" s="153" t="str">
        <f>IFERROR(+VLOOKUP(AX45,インプットシート!$C:$X,18,0),"")</f>
        <v/>
      </c>
      <c r="BB45" s="1"/>
      <c r="BC45" s="1" t="str">
        <f>IFERROR(+VLOOKUP(BB45,インプットシート!$C:$X,22,0),"")</f>
        <v/>
      </c>
      <c r="BD45" s="153" t="str">
        <f>IFERROR(+VLOOKUP(BB45,インプットシート!$C:$X,18,0),"")</f>
        <v/>
      </c>
      <c r="BF45" t="s">
        <v>837</v>
      </c>
      <c r="BG45" s="1" t="str">
        <f>IFERROR(+VLOOKUP(BF45,インプットシート!$C:$X,22,0),"")</f>
        <v/>
      </c>
      <c r="BH45" s="153" t="str">
        <f>IFERROR(+VLOOKUP(BF45,インプットシート!$C:$X,18,0),"")</f>
        <v/>
      </c>
      <c r="BJ45" s="1"/>
      <c r="BK45" s="1" t="str">
        <f>IFERROR(+VLOOKUP(BJ45,インプットシート!$C:$X,22,0),"")</f>
        <v/>
      </c>
      <c r="BL45" s="153" t="str">
        <f>IFERROR(+VLOOKUP(BJ45,インプットシート!$C:$X,18,0),"")</f>
        <v/>
      </c>
      <c r="BN45" s="1"/>
      <c r="BO45" s="1" t="str">
        <f>IFERROR(+VLOOKUP(BN45,インプットシート!$C:$X,22,0),"")</f>
        <v/>
      </c>
      <c r="BP45" s="153" t="str">
        <f>IFERROR(+VLOOKUP(BN45,インプットシート!$C:$X,18,0),"")</f>
        <v/>
      </c>
      <c r="BR45" s="1"/>
      <c r="BS45" s="1" t="str">
        <f>IFERROR(+VLOOKUP(BR45,インプットシート!$C:$X,22,0),"")</f>
        <v/>
      </c>
      <c r="BT45" s="153" t="str">
        <f>IFERROR(+VLOOKUP(BR45,インプットシート!$C:$X,18,0),"")</f>
        <v/>
      </c>
      <c r="BV45" s="1"/>
      <c r="BW45" s="1" t="str">
        <f>IFERROR(+VLOOKUP(BV45,インプットシート!$C:$X,22,0),"")</f>
        <v/>
      </c>
      <c r="BX45" s="153" t="str">
        <f>IFERROR(+VLOOKUP(BV45,インプットシート!$C:$X,18,0),"")</f>
        <v/>
      </c>
      <c r="BZ45" s="1" t="s">
        <v>738</v>
      </c>
      <c r="CA45" s="1" t="str">
        <f>IFERROR(+VLOOKUP(BZ45,インプットシート!$C:$X,22,0),"")</f>
        <v/>
      </c>
      <c r="CB45" s="153" t="str">
        <f>IFERROR(+VLOOKUP(BZ45,インプットシート!$C:$X,18,0),"")</f>
        <v/>
      </c>
    </row>
    <row r="46" spans="2:80">
      <c r="B46" s="1" t="s">
        <v>647</v>
      </c>
      <c r="C46" s="1" t="str">
        <f>IFERROR(+VLOOKUP(B46,インプットシート!$C:$X,22,0),"")</f>
        <v/>
      </c>
      <c r="D46" s="153" t="str">
        <f>IFERROR(+VLOOKUP(B46,インプットシート!$C:$X,18,0),"")</f>
        <v/>
      </c>
      <c r="F46" s="1" t="s">
        <v>648</v>
      </c>
      <c r="G46" s="1" t="str">
        <f>IFERROR(+VLOOKUP(F46,インプットシート!$C:$X,22,0),"")</f>
        <v/>
      </c>
      <c r="H46" s="153" t="str">
        <f>IFERROR(+VLOOKUP(F46,インプットシート!$C:$X,18,0),"")</f>
        <v/>
      </c>
      <c r="J46" s="1" t="s">
        <v>788</v>
      </c>
      <c r="K46" s="1" t="str">
        <f>IFERROR(+VLOOKUP(J46,インプットシート!$C:$X,22,0),"")</f>
        <v/>
      </c>
      <c r="L46" s="153" t="str">
        <f>IFERROR(+VLOOKUP(J46,インプットシート!$C:$X,18,0),"")</f>
        <v/>
      </c>
      <c r="N46" s="1"/>
      <c r="O46" s="1" t="str">
        <f>IFERROR(+VLOOKUP(N46,インプットシート!$C:$X,22,0),"")</f>
        <v/>
      </c>
      <c r="P46" s="153" t="str">
        <f>IFERROR(+VLOOKUP(N46,インプットシート!$C:$X,18,0),"")</f>
        <v/>
      </c>
      <c r="R46" s="1"/>
      <c r="S46" s="1" t="str">
        <f>IFERROR(+VLOOKUP(R46,インプットシート!$C:$X,22,0),"")</f>
        <v/>
      </c>
      <c r="T46" s="153" t="str">
        <f>IFERROR(+VLOOKUP(R46,インプットシート!$C:$X,18,0),"")</f>
        <v/>
      </c>
      <c r="V46" s="1"/>
      <c r="W46" s="1" t="str">
        <f>IFERROR(+VLOOKUP(V46,インプットシート!$C:$X,22,0),"")</f>
        <v/>
      </c>
      <c r="X46" s="153" t="str">
        <f>IFERROR(+VLOOKUP(V46,インプットシート!$C:$X,18,0),"")</f>
        <v/>
      </c>
      <c r="Z46" s="1" t="s">
        <v>649</v>
      </c>
      <c r="AA46" s="1" t="str">
        <f>IFERROR(+VLOOKUP(Z46,インプットシート!$C:$X,22,0),"")</f>
        <v/>
      </c>
      <c r="AB46" s="153" t="str">
        <f>IFERROR(+VLOOKUP(Z46,インプットシート!$C:$X,18,0),"")</f>
        <v/>
      </c>
      <c r="AD46" s="1" t="str">
        <f t="shared" si="0"/>
        <v>食材費44</v>
      </c>
      <c r="AE46" s="1" t="str">
        <f>IFERROR(+VLOOKUP(AD46,インプットシート!$C:$X,22,0),"")</f>
        <v/>
      </c>
      <c r="AF46" s="153" t="str">
        <f>IFERROR(+VLOOKUP(AD46,インプットシート!$C:$X,18,0),"")</f>
        <v/>
      </c>
      <c r="AH46" s="1"/>
      <c r="AI46" s="1" t="str">
        <f>IFERROR(+VLOOKUP(AH46,インプットシート!$C:$X,22,0),"")</f>
        <v/>
      </c>
      <c r="AJ46" s="153" t="str">
        <f>IFERROR(+VLOOKUP(AH46,インプットシート!$C:$X,18,0),"")</f>
        <v/>
      </c>
      <c r="AL46" s="1"/>
      <c r="AM46" s="1" t="str">
        <f>IFERROR(+VLOOKUP(AL46,インプットシート!$C:$X,22,0),"")</f>
        <v/>
      </c>
      <c r="AN46" s="153" t="str">
        <f>IFERROR(+VLOOKUP(AL46,インプットシート!$C:$X,18,0),"")</f>
        <v/>
      </c>
      <c r="AP46" s="1" t="s">
        <v>650</v>
      </c>
      <c r="AQ46" s="1" t="str">
        <f>IFERROR(+VLOOKUP(AP46,インプットシート!$C:$X,22,0),"")</f>
        <v/>
      </c>
      <c r="AR46" s="153" t="str">
        <f>IFERROR(+VLOOKUP(AP46,インプットシート!$C:$X,18,0),"")</f>
        <v/>
      </c>
      <c r="AT46" s="1" t="s">
        <v>651</v>
      </c>
      <c r="AU46" s="1" t="str">
        <f>IFERROR(+VLOOKUP(AT46,インプットシート!$C:$X,22,0),"")</f>
        <v/>
      </c>
      <c r="AV46" s="153" t="str">
        <f>IFERROR(+VLOOKUP(AT46,インプットシート!$C:$X,18,0),"")</f>
        <v/>
      </c>
      <c r="AX46" s="1" t="s">
        <v>652</v>
      </c>
      <c r="AY46" s="1" t="str">
        <f>IFERROR(+VLOOKUP(AX46,インプットシート!$C:$X,22,0),"")</f>
        <v/>
      </c>
      <c r="AZ46" s="153" t="str">
        <f>IFERROR(+VLOOKUP(AX46,インプットシート!$C:$X,18,0),"")</f>
        <v/>
      </c>
      <c r="BB46" s="1"/>
      <c r="BC46" s="1" t="str">
        <f>IFERROR(+VLOOKUP(BB46,インプットシート!$C:$X,22,0),"")</f>
        <v/>
      </c>
      <c r="BD46" s="153" t="str">
        <f>IFERROR(+VLOOKUP(BB46,インプットシート!$C:$X,18,0),"")</f>
        <v/>
      </c>
      <c r="BF46" t="s">
        <v>838</v>
      </c>
      <c r="BG46" s="1" t="str">
        <f>IFERROR(+VLOOKUP(BF46,インプットシート!$C:$X,22,0),"")</f>
        <v/>
      </c>
      <c r="BH46" s="153" t="str">
        <f>IFERROR(+VLOOKUP(BF46,インプットシート!$C:$X,18,0),"")</f>
        <v/>
      </c>
      <c r="BJ46" s="1"/>
      <c r="BK46" s="1" t="str">
        <f>IFERROR(+VLOOKUP(BJ46,インプットシート!$C:$X,22,0),"")</f>
        <v/>
      </c>
      <c r="BL46" s="153" t="str">
        <f>IFERROR(+VLOOKUP(BJ46,インプットシート!$C:$X,18,0),"")</f>
        <v/>
      </c>
      <c r="BN46" s="1"/>
      <c r="BO46" s="1" t="str">
        <f>IFERROR(+VLOOKUP(BN46,インプットシート!$C:$X,22,0),"")</f>
        <v/>
      </c>
      <c r="BP46" s="153" t="str">
        <f>IFERROR(+VLOOKUP(BN46,インプットシート!$C:$X,18,0),"")</f>
        <v/>
      </c>
      <c r="BR46" s="1"/>
      <c r="BS46" s="1" t="str">
        <f>IFERROR(+VLOOKUP(BR46,インプットシート!$C:$X,22,0),"")</f>
        <v/>
      </c>
      <c r="BT46" s="153" t="str">
        <f>IFERROR(+VLOOKUP(BR46,インプットシート!$C:$X,18,0),"")</f>
        <v/>
      </c>
      <c r="BV46" s="1"/>
      <c r="BW46" s="1" t="str">
        <f>IFERROR(+VLOOKUP(BV46,インプットシート!$C:$X,22,0),"")</f>
        <v/>
      </c>
      <c r="BX46" s="153" t="str">
        <f>IFERROR(+VLOOKUP(BV46,インプットシート!$C:$X,18,0),"")</f>
        <v/>
      </c>
      <c r="BZ46" s="1" t="s">
        <v>739</v>
      </c>
      <c r="CA46" s="1" t="str">
        <f>IFERROR(+VLOOKUP(BZ46,インプットシート!$C:$X,22,0),"")</f>
        <v/>
      </c>
      <c r="CB46" s="153" t="str">
        <f>IFERROR(+VLOOKUP(BZ46,インプットシート!$C:$X,18,0),"")</f>
        <v/>
      </c>
    </row>
    <row r="47" spans="2:80">
      <c r="B47" s="1" t="s">
        <v>653</v>
      </c>
      <c r="C47" s="1" t="str">
        <f>IFERROR(+VLOOKUP(B47,インプットシート!$C:$X,22,0),"")</f>
        <v/>
      </c>
      <c r="D47" s="153" t="str">
        <f>IFERROR(+VLOOKUP(B47,インプットシート!$C:$X,18,0),"")</f>
        <v/>
      </c>
      <c r="F47" s="1" t="s">
        <v>654</v>
      </c>
      <c r="G47" s="1" t="str">
        <f>IFERROR(+VLOOKUP(F47,インプットシート!$C:$X,22,0),"")</f>
        <v/>
      </c>
      <c r="H47" s="153" t="str">
        <f>IFERROR(+VLOOKUP(F47,インプットシート!$C:$X,18,0),"")</f>
        <v/>
      </c>
      <c r="J47" s="1" t="s">
        <v>789</v>
      </c>
      <c r="K47" s="1" t="str">
        <f>IFERROR(+VLOOKUP(J47,インプットシート!$C:$X,22,0),"")</f>
        <v/>
      </c>
      <c r="L47" s="153" t="str">
        <f>IFERROR(+VLOOKUP(J47,インプットシート!$C:$X,18,0),"")</f>
        <v/>
      </c>
      <c r="N47" s="1"/>
      <c r="O47" s="1" t="str">
        <f>IFERROR(+VLOOKUP(N47,インプットシート!$C:$X,22,0),"")</f>
        <v/>
      </c>
      <c r="P47" s="153" t="str">
        <f>IFERROR(+VLOOKUP(N47,インプットシート!$C:$X,18,0),"")</f>
        <v/>
      </c>
      <c r="R47" s="1"/>
      <c r="S47" s="1" t="str">
        <f>IFERROR(+VLOOKUP(R47,インプットシート!$C:$X,22,0),"")</f>
        <v/>
      </c>
      <c r="T47" s="153" t="str">
        <f>IFERROR(+VLOOKUP(R47,インプットシート!$C:$X,18,0),"")</f>
        <v/>
      </c>
      <c r="V47" s="1"/>
      <c r="W47" s="1" t="str">
        <f>IFERROR(+VLOOKUP(V47,インプットシート!$C:$X,22,0),"")</f>
        <v/>
      </c>
      <c r="X47" s="153" t="str">
        <f>IFERROR(+VLOOKUP(V47,インプットシート!$C:$X,18,0),"")</f>
        <v/>
      </c>
      <c r="Z47" s="1" t="s">
        <v>655</v>
      </c>
      <c r="AA47" s="1" t="str">
        <f>IFERROR(+VLOOKUP(Z47,インプットシート!$C:$X,22,0),"")</f>
        <v/>
      </c>
      <c r="AB47" s="153" t="str">
        <f>IFERROR(+VLOOKUP(Z47,インプットシート!$C:$X,18,0),"")</f>
        <v/>
      </c>
      <c r="AD47" s="1" t="str">
        <f t="shared" si="0"/>
        <v>食材費45</v>
      </c>
      <c r="AE47" s="1" t="str">
        <f>IFERROR(+VLOOKUP(AD47,インプットシート!$C:$X,22,0),"")</f>
        <v/>
      </c>
      <c r="AF47" s="153" t="str">
        <f>IFERROR(+VLOOKUP(AD47,インプットシート!$C:$X,18,0),"")</f>
        <v/>
      </c>
      <c r="AH47" s="1"/>
      <c r="AI47" s="1" t="str">
        <f>IFERROR(+VLOOKUP(AH47,インプットシート!$C:$X,22,0),"")</f>
        <v/>
      </c>
      <c r="AJ47" s="153" t="str">
        <f>IFERROR(+VLOOKUP(AH47,インプットシート!$C:$X,18,0),"")</f>
        <v/>
      </c>
      <c r="AL47" s="1"/>
      <c r="AM47" s="1" t="str">
        <f>IFERROR(+VLOOKUP(AL47,インプットシート!$C:$X,22,0),"")</f>
        <v/>
      </c>
      <c r="AN47" s="153" t="str">
        <f>IFERROR(+VLOOKUP(AL47,インプットシート!$C:$X,18,0),"")</f>
        <v/>
      </c>
      <c r="AP47" s="1" t="s">
        <v>656</v>
      </c>
      <c r="AQ47" s="1" t="str">
        <f>IFERROR(+VLOOKUP(AP47,インプットシート!$C:$X,22,0),"")</f>
        <v/>
      </c>
      <c r="AR47" s="153" t="str">
        <f>IFERROR(+VLOOKUP(AP47,インプットシート!$C:$X,18,0),"")</f>
        <v/>
      </c>
      <c r="AT47" s="1" t="s">
        <v>657</v>
      </c>
      <c r="AU47" s="1" t="str">
        <f>IFERROR(+VLOOKUP(AT47,インプットシート!$C:$X,22,0),"")</f>
        <v/>
      </c>
      <c r="AV47" s="153" t="str">
        <f>IFERROR(+VLOOKUP(AT47,インプットシート!$C:$X,18,0),"")</f>
        <v/>
      </c>
      <c r="AX47" s="1" t="s">
        <v>658</v>
      </c>
      <c r="AY47" s="1" t="str">
        <f>IFERROR(+VLOOKUP(AX47,インプットシート!$C:$X,22,0),"")</f>
        <v/>
      </c>
      <c r="AZ47" s="153" t="str">
        <f>IFERROR(+VLOOKUP(AX47,インプットシート!$C:$X,18,0),"")</f>
        <v/>
      </c>
      <c r="BB47" s="1"/>
      <c r="BC47" s="1" t="str">
        <f>IFERROR(+VLOOKUP(BB47,インプットシート!$C:$X,22,0),"")</f>
        <v/>
      </c>
      <c r="BD47" s="153" t="str">
        <f>IFERROR(+VLOOKUP(BB47,インプットシート!$C:$X,18,0),"")</f>
        <v/>
      </c>
      <c r="BF47" t="s">
        <v>839</v>
      </c>
      <c r="BG47" s="1" t="str">
        <f>IFERROR(+VLOOKUP(BF47,インプットシート!$C:$X,22,0),"")</f>
        <v/>
      </c>
      <c r="BH47" s="153" t="str">
        <f>IFERROR(+VLOOKUP(BF47,インプットシート!$C:$X,18,0),"")</f>
        <v/>
      </c>
      <c r="BJ47" s="1"/>
      <c r="BK47" s="1" t="str">
        <f>IFERROR(+VLOOKUP(BJ47,インプットシート!$C:$X,22,0),"")</f>
        <v/>
      </c>
      <c r="BL47" s="153" t="str">
        <f>IFERROR(+VLOOKUP(BJ47,インプットシート!$C:$X,18,0),"")</f>
        <v/>
      </c>
      <c r="BN47" s="1"/>
      <c r="BO47" s="1" t="str">
        <f>IFERROR(+VLOOKUP(BN47,インプットシート!$C:$X,22,0),"")</f>
        <v/>
      </c>
      <c r="BP47" s="153" t="str">
        <f>IFERROR(+VLOOKUP(BN47,インプットシート!$C:$X,18,0),"")</f>
        <v/>
      </c>
      <c r="BR47" s="1"/>
      <c r="BS47" s="1" t="str">
        <f>IFERROR(+VLOOKUP(BR47,インプットシート!$C:$X,22,0),"")</f>
        <v/>
      </c>
      <c r="BT47" s="153" t="str">
        <f>IFERROR(+VLOOKUP(BR47,インプットシート!$C:$X,18,0),"")</f>
        <v/>
      </c>
      <c r="BV47" s="1"/>
      <c r="BW47" s="1" t="str">
        <f>IFERROR(+VLOOKUP(BV47,インプットシート!$C:$X,22,0),"")</f>
        <v/>
      </c>
      <c r="BX47" s="153" t="str">
        <f>IFERROR(+VLOOKUP(BV47,インプットシート!$C:$X,18,0),"")</f>
        <v/>
      </c>
      <c r="BZ47" s="1" t="s">
        <v>740</v>
      </c>
      <c r="CA47" s="1" t="str">
        <f>IFERROR(+VLOOKUP(BZ47,インプットシート!$C:$X,22,0),"")</f>
        <v/>
      </c>
      <c r="CB47" s="153" t="str">
        <f>IFERROR(+VLOOKUP(BZ47,インプットシート!$C:$X,18,0),"")</f>
        <v/>
      </c>
    </row>
    <row r="48" spans="2:80">
      <c r="B48" s="1" t="s">
        <v>659</v>
      </c>
      <c r="C48" s="1" t="str">
        <f>IFERROR(+VLOOKUP(B48,インプットシート!$C:$X,22,0),"")</f>
        <v/>
      </c>
      <c r="D48" s="153" t="str">
        <f>IFERROR(+VLOOKUP(B48,インプットシート!$C:$X,18,0),"")</f>
        <v/>
      </c>
      <c r="F48" s="1" t="s">
        <v>660</v>
      </c>
      <c r="G48" s="1" t="str">
        <f>IFERROR(+VLOOKUP(F48,インプットシート!$C:$X,22,0),"")</f>
        <v/>
      </c>
      <c r="H48" s="153" t="str">
        <f>IFERROR(+VLOOKUP(F48,インプットシート!$C:$X,18,0),"")</f>
        <v/>
      </c>
      <c r="J48" s="1" t="s">
        <v>790</v>
      </c>
      <c r="K48" s="1" t="str">
        <f>IFERROR(+VLOOKUP(J48,インプットシート!$C:$X,22,0),"")</f>
        <v/>
      </c>
      <c r="L48" s="153" t="str">
        <f>IFERROR(+VLOOKUP(J48,インプットシート!$C:$X,18,0),"")</f>
        <v/>
      </c>
      <c r="N48" s="1"/>
      <c r="O48" s="1" t="str">
        <f>IFERROR(+VLOOKUP(N48,インプットシート!$C:$X,22,0),"")</f>
        <v/>
      </c>
      <c r="P48" s="153" t="str">
        <f>IFERROR(+VLOOKUP(N48,インプットシート!$C:$X,18,0),"")</f>
        <v/>
      </c>
      <c r="R48" s="1"/>
      <c r="S48" s="1" t="str">
        <f>IFERROR(+VLOOKUP(R48,インプットシート!$C:$X,22,0),"")</f>
        <v/>
      </c>
      <c r="T48" s="153" t="str">
        <f>IFERROR(+VLOOKUP(R48,インプットシート!$C:$X,18,0),"")</f>
        <v/>
      </c>
      <c r="V48" s="1"/>
      <c r="W48" s="1" t="str">
        <f>IFERROR(+VLOOKUP(V48,インプットシート!$C:$X,22,0),"")</f>
        <v/>
      </c>
      <c r="X48" s="153" t="str">
        <f>IFERROR(+VLOOKUP(V48,インプットシート!$C:$X,18,0),"")</f>
        <v/>
      </c>
      <c r="Z48" s="1" t="s">
        <v>661</v>
      </c>
      <c r="AA48" s="1" t="str">
        <f>IFERROR(+VLOOKUP(Z48,インプットシート!$C:$X,22,0),"")</f>
        <v/>
      </c>
      <c r="AB48" s="153" t="str">
        <f>IFERROR(+VLOOKUP(Z48,インプットシート!$C:$X,18,0),"")</f>
        <v/>
      </c>
      <c r="AD48" s="1" t="str">
        <f t="shared" si="0"/>
        <v>食材費46</v>
      </c>
      <c r="AE48" s="1" t="str">
        <f>IFERROR(+VLOOKUP(AD48,インプットシート!$C:$X,22,0),"")</f>
        <v/>
      </c>
      <c r="AF48" s="153" t="str">
        <f>IFERROR(+VLOOKUP(AD48,インプットシート!$C:$X,18,0),"")</f>
        <v/>
      </c>
      <c r="AH48" s="1"/>
      <c r="AI48" s="1" t="str">
        <f>IFERROR(+VLOOKUP(AH48,インプットシート!$C:$X,22,0),"")</f>
        <v/>
      </c>
      <c r="AJ48" s="153" t="str">
        <f>IFERROR(+VLOOKUP(AH48,インプットシート!$C:$X,18,0),"")</f>
        <v/>
      </c>
      <c r="AL48" s="1"/>
      <c r="AM48" s="1" t="str">
        <f>IFERROR(+VLOOKUP(AL48,インプットシート!$C:$X,22,0),"")</f>
        <v/>
      </c>
      <c r="AN48" s="153" t="str">
        <f>IFERROR(+VLOOKUP(AL48,インプットシート!$C:$X,18,0),"")</f>
        <v/>
      </c>
      <c r="AP48" s="1" t="s">
        <v>662</v>
      </c>
      <c r="AQ48" s="1" t="str">
        <f>IFERROR(+VLOOKUP(AP48,インプットシート!$C:$X,22,0),"")</f>
        <v/>
      </c>
      <c r="AR48" s="153" t="str">
        <f>IFERROR(+VLOOKUP(AP48,インプットシート!$C:$X,18,0),"")</f>
        <v/>
      </c>
      <c r="AT48" s="1" t="s">
        <v>663</v>
      </c>
      <c r="AU48" s="1" t="str">
        <f>IFERROR(+VLOOKUP(AT48,インプットシート!$C:$X,22,0),"")</f>
        <v/>
      </c>
      <c r="AV48" s="153" t="str">
        <f>IFERROR(+VLOOKUP(AT48,インプットシート!$C:$X,18,0),"")</f>
        <v/>
      </c>
      <c r="AX48" s="1" t="s">
        <v>664</v>
      </c>
      <c r="AY48" s="1" t="str">
        <f>IFERROR(+VLOOKUP(AX48,インプットシート!$C:$X,22,0),"")</f>
        <v/>
      </c>
      <c r="AZ48" s="153" t="str">
        <f>IFERROR(+VLOOKUP(AX48,インプットシート!$C:$X,18,0),"")</f>
        <v/>
      </c>
      <c r="BB48" s="1"/>
      <c r="BC48" s="1" t="str">
        <f>IFERROR(+VLOOKUP(BB48,インプットシート!$C:$X,22,0),"")</f>
        <v/>
      </c>
      <c r="BD48" s="153" t="str">
        <f>IFERROR(+VLOOKUP(BB48,インプットシート!$C:$X,18,0),"")</f>
        <v/>
      </c>
      <c r="BF48" t="s">
        <v>840</v>
      </c>
      <c r="BG48" s="1" t="str">
        <f>IFERROR(+VLOOKUP(BF48,インプットシート!$C:$X,22,0),"")</f>
        <v/>
      </c>
      <c r="BH48" s="153" t="str">
        <f>IFERROR(+VLOOKUP(BF48,インプットシート!$C:$X,18,0),"")</f>
        <v/>
      </c>
      <c r="BJ48" s="1"/>
      <c r="BK48" s="1" t="str">
        <f>IFERROR(+VLOOKUP(BJ48,インプットシート!$C:$X,22,0),"")</f>
        <v/>
      </c>
      <c r="BL48" s="153" t="str">
        <f>IFERROR(+VLOOKUP(BJ48,インプットシート!$C:$X,18,0),"")</f>
        <v/>
      </c>
      <c r="BN48" s="1"/>
      <c r="BO48" s="1" t="str">
        <f>IFERROR(+VLOOKUP(BN48,インプットシート!$C:$X,22,0),"")</f>
        <v/>
      </c>
      <c r="BP48" s="153" t="str">
        <f>IFERROR(+VLOOKUP(BN48,インプットシート!$C:$X,18,0),"")</f>
        <v/>
      </c>
      <c r="BR48" s="1"/>
      <c r="BS48" s="1" t="str">
        <f>IFERROR(+VLOOKUP(BR48,インプットシート!$C:$X,22,0),"")</f>
        <v/>
      </c>
      <c r="BT48" s="153" t="str">
        <f>IFERROR(+VLOOKUP(BR48,インプットシート!$C:$X,18,0),"")</f>
        <v/>
      </c>
      <c r="BV48" s="1"/>
      <c r="BW48" s="1" t="str">
        <f>IFERROR(+VLOOKUP(BV48,インプットシート!$C:$X,22,0),"")</f>
        <v/>
      </c>
      <c r="BX48" s="153" t="str">
        <f>IFERROR(+VLOOKUP(BV48,インプットシート!$C:$X,18,0),"")</f>
        <v/>
      </c>
      <c r="BZ48" s="1" t="s">
        <v>741</v>
      </c>
      <c r="CA48" s="1" t="str">
        <f>IFERROR(+VLOOKUP(BZ48,インプットシート!$C:$X,22,0),"")</f>
        <v/>
      </c>
      <c r="CB48" s="153" t="str">
        <f>IFERROR(+VLOOKUP(BZ48,インプットシート!$C:$X,18,0),"")</f>
        <v/>
      </c>
    </row>
    <row r="49" spans="2:80">
      <c r="B49" s="1" t="s">
        <v>665</v>
      </c>
      <c r="C49" s="1" t="str">
        <f>IFERROR(+VLOOKUP(B49,インプットシート!$C:$X,22,0),"")</f>
        <v/>
      </c>
      <c r="D49" s="153" t="str">
        <f>IFERROR(+VLOOKUP(B49,インプットシート!$C:$X,18,0),"")</f>
        <v/>
      </c>
      <c r="F49" s="1" t="s">
        <v>666</v>
      </c>
      <c r="G49" s="1" t="str">
        <f>IFERROR(+VLOOKUP(F49,インプットシート!$C:$X,22,0),"")</f>
        <v/>
      </c>
      <c r="H49" s="153" t="str">
        <f>IFERROR(+VLOOKUP(F49,インプットシート!$C:$X,18,0),"")</f>
        <v/>
      </c>
      <c r="J49" s="1" t="s">
        <v>791</v>
      </c>
      <c r="K49" s="1" t="str">
        <f>IFERROR(+VLOOKUP(J49,インプットシート!$C:$X,22,0),"")</f>
        <v/>
      </c>
      <c r="L49" s="153" t="str">
        <f>IFERROR(+VLOOKUP(J49,インプットシート!$C:$X,18,0),"")</f>
        <v/>
      </c>
      <c r="N49" s="1"/>
      <c r="O49" s="1" t="str">
        <f>IFERROR(+VLOOKUP(N49,インプットシート!$C:$X,22,0),"")</f>
        <v/>
      </c>
      <c r="P49" s="153" t="str">
        <f>IFERROR(+VLOOKUP(N49,インプットシート!$C:$X,18,0),"")</f>
        <v/>
      </c>
      <c r="R49" s="1"/>
      <c r="S49" s="1" t="str">
        <f>IFERROR(+VLOOKUP(R49,インプットシート!$C:$X,22,0),"")</f>
        <v/>
      </c>
      <c r="T49" s="153" t="str">
        <f>IFERROR(+VLOOKUP(R49,インプットシート!$C:$X,18,0),"")</f>
        <v/>
      </c>
      <c r="V49" s="1"/>
      <c r="W49" s="1" t="str">
        <f>IFERROR(+VLOOKUP(V49,インプットシート!$C:$X,22,0),"")</f>
        <v/>
      </c>
      <c r="X49" s="153" t="str">
        <f>IFERROR(+VLOOKUP(V49,インプットシート!$C:$X,18,0),"")</f>
        <v/>
      </c>
      <c r="Z49" s="1" t="s">
        <v>667</v>
      </c>
      <c r="AA49" s="1" t="str">
        <f>IFERROR(+VLOOKUP(Z49,インプットシート!$C:$X,22,0),"")</f>
        <v/>
      </c>
      <c r="AB49" s="153" t="str">
        <f>IFERROR(+VLOOKUP(Z49,インプットシート!$C:$X,18,0),"")</f>
        <v/>
      </c>
      <c r="AD49" s="1" t="str">
        <f t="shared" si="0"/>
        <v>食材費47</v>
      </c>
      <c r="AE49" s="1" t="str">
        <f>IFERROR(+VLOOKUP(AD49,インプットシート!$C:$X,22,0),"")</f>
        <v/>
      </c>
      <c r="AF49" s="153" t="str">
        <f>IFERROR(+VLOOKUP(AD49,インプットシート!$C:$X,18,0),"")</f>
        <v/>
      </c>
      <c r="AH49" s="1"/>
      <c r="AI49" s="1" t="str">
        <f>IFERROR(+VLOOKUP(AH49,インプットシート!$C:$X,22,0),"")</f>
        <v/>
      </c>
      <c r="AJ49" s="153" t="str">
        <f>IFERROR(+VLOOKUP(AH49,インプットシート!$C:$X,18,0),"")</f>
        <v/>
      </c>
      <c r="AL49" s="1"/>
      <c r="AM49" s="1" t="str">
        <f>IFERROR(+VLOOKUP(AL49,インプットシート!$C:$X,22,0),"")</f>
        <v/>
      </c>
      <c r="AN49" s="153" t="str">
        <f>IFERROR(+VLOOKUP(AL49,インプットシート!$C:$X,18,0),"")</f>
        <v/>
      </c>
      <c r="AP49" s="1" t="s">
        <v>668</v>
      </c>
      <c r="AQ49" s="1" t="str">
        <f>IFERROR(+VLOOKUP(AP49,インプットシート!$C:$X,22,0),"")</f>
        <v/>
      </c>
      <c r="AR49" s="153" t="str">
        <f>IFERROR(+VLOOKUP(AP49,インプットシート!$C:$X,18,0),"")</f>
        <v/>
      </c>
      <c r="AT49" s="1" t="s">
        <v>669</v>
      </c>
      <c r="AU49" s="1" t="str">
        <f>IFERROR(+VLOOKUP(AT49,インプットシート!$C:$X,22,0),"")</f>
        <v/>
      </c>
      <c r="AV49" s="153" t="str">
        <f>IFERROR(+VLOOKUP(AT49,インプットシート!$C:$X,18,0),"")</f>
        <v/>
      </c>
      <c r="AX49" s="1" t="s">
        <v>670</v>
      </c>
      <c r="AY49" s="1" t="str">
        <f>IFERROR(+VLOOKUP(AX49,インプットシート!$C:$X,22,0),"")</f>
        <v/>
      </c>
      <c r="AZ49" s="153" t="str">
        <f>IFERROR(+VLOOKUP(AX49,インプットシート!$C:$X,18,0),"")</f>
        <v/>
      </c>
      <c r="BB49" s="1"/>
      <c r="BC49" s="1" t="str">
        <f>IFERROR(+VLOOKUP(BB49,インプットシート!$C:$X,22,0),"")</f>
        <v/>
      </c>
      <c r="BD49" s="153" t="str">
        <f>IFERROR(+VLOOKUP(BB49,インプットシート!$C:$X,18,0),"")</f>
        <v/>
      </c>
      <c r="BF49" t="s">
        <v>841</v>
      </c>
      <c r="BG49" s="1" t="str">
        <f>IFERROR(+VLOOKUP(BF49,インプットシート!$C:$X,22,0),"")</f>
        <v/>
      </c>
      <c r="BH49" s="153" t="str">
        <f>IFERROR(+VLOOKUP(BF49,インプットシート!$C:$X,18,0),"")</f>
        <v/>
      </c>
      <c r="BJ49" s="1"/>
      <c r="BK49" s="1" t="str">
        <f>IFERROR(+VLOOKUP(BJ49,インプットシート!$C:$X,22,0),"")</f>
        <v/>
      </c>
      <c r="BL49" s="153" t="str">
        <f>IFERROR(+VLOOKUP(BJ49,インプットシート!$C:$X,18,0),"")</f>
        <v/>
      </c>
      <c r="BN49" s="1"/>
      <c r="BO49" s="1" t="str">
        <f>IFERROR(+VLOOKUP(BN49,インプットシート!$C:$X,22,0),"")</f>
        <v/>
      </c>
      <c r="BP49" s="153" t="str">
        <f>IFERROR(+VLOOKUP(BN49,インプットシート!$C:$X,18,0),"")</f>
        <v/>
      </c>
      <c r="BR49" s="1"/>
      <c r="BS49" s="1" t="str">
        <f>IFERROR(+VLOOKUP(BR49,インプットシート!$C:$X,22,0),"")</f>
        <v/>
      </c>
      <c r="BT49" s="153" t="str">
        <f>IFERROR(+VLOOKUP(BR49,インプットシート!$C:$X,18,0),"")</f>
        <v/>
      </c>
      <c r="BV49" s="1"/>
      <c r="BW49" s="1" t="str">
        <f>IFERROR(+VLOOKUP(BV49,インプットシート!$C:$X,22,0),"")</f>
        <v/>
      </c>
      <c r="BX49" s="153" t="str">
        <f>IFERROR(+VLOOKUP(BV49,インプットシート!$C:$X,18,0),"")</f>
        <v/>
      </c>
      <c r="BZ49" s="1" t="s">
        <v>742</v>
      </c>
      <c r="CA49" s="1" t="str">
        <f>IFERROR(+VLOOKUP(BZ49,インプットシート!$C:$X,22,0),"")</f>
        <v/>
      </c>
      <c r="CB49" s="153" t="str">
        <f>IFERROR(+VLOOKUP(BZ49,インプットシート!$C:$X,18,0),"")</f>
        <v/>
      </c>
    </row>
    <row r="50" spans="2:80">
      <c r="B50" s="1" t="s">
        <v>671</v>
      </c>
      <c r="C50" s="1" t="str">
        <f>IFERROR(+VLOOKUP(B50,インプットシート!$C:$X,22,0),"")</f>
        <v/>
      </c>
      <c r="D50" s="153" t="str">
        <f>IFERROR(+VLOOKUP(B50,インプットシート!$C:$X,18,0),"")</f>
        <v/>
      </c>
      <c r="F50" s="1" t="s">
        <v>672</v>
      </c>
      <c r="G50" s="1" t="str">
        <f>IFERROR(+VLOOKUP(F50,インプットシート!$C:$X,22,0),"")</f>
        <v/>
      </c>
      <c r="H50" s="153" t="str">
        <f>IFERROR(+VLOOKUP(F50,インプットシート!$C:$X,18,0),"")</f>
        <v/>
      </c>
      <c r="J50" s="1" t="s">
        <v>792</v>
      </c>
      <c r="K50" s="1" t="str">
        <f>IFERROR(+VLOOKUP(J50,インプットシート!$C:$X,22,0),"")</f>
        <v/>
      </c>
      <c r="L50" s="153" t="str">
        <f>IFERROR(+VLOOKUP(J50,インプットシート!$C:$X,18,0),"")</f>
        <v/>
      </c>
      <c r="N50" s="1"/>
      <c r="O50" s="1" t="str">
        <f>IFERROR(+VLOOKUP(N50,インプットシート!$C:$X,22,0),"")</f>
        <v/>
      </c>
      <c r="P50" s="153" t="str">
        <f>IFERROR(+VLOOKUP(N50,インプットシート!$C:$X,18,0),"")</f>
        <v/>
      </c>
      <c r="R50" s="1"/>
      <c r="S50" s="1" t="str">
        <f>IFERROR(+VLOOKUP(R50,インプットシート!$C:$X,22,0),"")</f>
        <v/>
      </c>
      <c r="T50" s="153" t="str">
        <f>IFERROR(+VLOOKUP(R50,インプットシート!$C:$X,18,0),"")</f>
        <v/>
      </c>
      <c r="V50" s="1"/>
      <c r="W50" s="1" t="str">
        <f>IFERROR(+VLOOKUP(V50,インプットシート!$C:$X,22,0),"")</f>
        <v/>
      </c>
      <c r="X50" s="153" t="str">
        <f>IFERROR(+VLOOKUP(V50,インプットシート!$C:$X,18,0),"")</f>
        <v/>
      </c>
      <c r="Z50" s="1" t="s">
        <v>673</v>
      </c>
      <c r="AA50" s="1" t="str">
        <f>IFERROR(+VLOOKUP(Z50,インプットシート!$C:$X,22,0),"")</f>
        <v/>
      </c>
      <c r="AB50" s="153" t="str">
        <f>IFERROR(+VLOOKUP(Z50,インプットシート!$C:$X,18,0),"")</f>
        <v/>
      </c>
      <c r="AD50" s="1" t="str">
        <f t="shared" si="0"/>
        <v>食材費48</v>
      </c>
      <c r="AE50" s="1" t="str">
        <f>IFERROR(+VLOOKUP(AD50,インプットシート!$C:$X,22,0),"")</f>
        <v/>
      </c>
      <c r="AF50" s="153" t="str">
        <f>IFERROR(+VLOOKUP(AD50,インプットシート!$C:$X,18,0),"")</f>
        <v/>
      </c>
      <c r="AH50" s="1"/>
      <c r="AI50" s="1" t="str">
        <f>IFERROR(+VLOOKUP(AH50,インプットシート!$C:$X,22,0),"")</f>
        <v/>
      </c>
      <c r="AJ50" s="153" t="str">
        <f>IFERROR(+VLOOKUP(AH50,インプットシート!$C:$X,18,0),"")</f>
        <v/>
      </c>
      <c r="AL50" s="1"/>
      <c r="AM50" s="1" t="str">
        <f>IFERROR(+VLOOKUP(AL50,インプットシート!$C:$X,22,0),"")</f>
        <v/>
      </c>
      <c r="AN50" s="153" t="str">
        <f>IFERROR(+VLOOKUP(AL50,インプットシート!$C:$X,18,0),"")</f>
        <v/>
      </c>
      <c r="AP50" s="1" t="s">
        <v>674</v>
      </c>
      <c r="AQ50" s="1" t="str">
        <f>IFERROR(+VLOOKUP(AP50,インプットシート!$C:$X,22,0),"")</f>
        <v/>
      </c>
      <c r="AR50" s="153" t="str">
        <f>IFERROR(+VLOOKUP(AP50,インプットシート!$C:$X,18,0),"")</f>
        <v/>
      </c>
      <c r="AT50" s="1" t="s">
        <v>675</v>
      </c>
      <c r="AU50" s="1" t="str">
        <f>IFERROR(+VLOOKUP(AT50,インプットシート!$C:$X,22,0),"")</f>
        <v/>
      </c>
      <c r="AV50" s="153" t="str">
        <f>IFERROR(+VLOOKUP(AT50,インプットシート!$C:$X,18,0),"")</f>
        <v/>
      </c>
      <c r="AX50" s="1" t="s">
        <v>676</v>
      </c>
      <c r="AY50" s="1" t="str">
        <f>IFERROR(+VLOOKUP(AX50,インプットシート!$C:$X,22,0),"")</f>
        <v/>
      </c>
      <c r="AZ50" s="153" t="str">
        <f>IFERROR(+VLOOKUP(AX50,インプットシート!$C:$X,18,0),"")</f>
        <v/>
      </c>
      <c r="BB50" s="1"/>
      <c r="BC50" s="1" t="str">
        <f>IFERROR(+VLOOKUP(BB50,インプットシート!$C:$X,22,0),"")</f>
        <v/>
      </c>
      <c r="BD50" s="153" t="str">
        <f>IFERROR(+VLOOKUP(BB50,インプットシート!$C:$X,18,0),"")</f>
        <v/>
      </c>
      <c r="BF50" t="s">
        <v>842</v>
      </c>
      <c r="BG50" s="1" t="str">
        <f>IFERROR(+VLOOKUP(BF50,インプットシート!$C:$X,22,0),"")</f>
        <v/>
      </c>
      <c r="BH50" s="153" t="str">
        <f>IFERROR(+VLOOKUP(BF50,インプットシート!$C:$X,18,0),"")</f>
        <v/>
      </c>
      <c r="BJ50" s="1"/>
      <c r="BK50" s="1" t="str">
        <f>IFERROR(+VLOOKUP(BJ50,インプットシート!$C:$X,22,0),"")</f>
        <v/>
      </c>
      <c r="BL50" s="153" t="str">
        <f>IFERROR(+VLOOKUP(BJ50,インプットシート!$C:$X,18,0),"")</f>
        <v/>
      </c>
      <c r="BN50" s="1"/>
      <c r="BO50" s="1" t="str">
        <f>IFERROR(+VLOOKUP(BN50,インプットシート!$C:$X,22,0),"")</f>
        <v/>
      </c>
      <c r="BP50" s="153" t="str">
        <f>IFERROR(+VLOOKUP(BN50,インプットシート!$C:$X,18,0),"")</f>
        <v/>
      </c>
      <c r="BR50" s="1"/>
      <c r="BS50" s="1" t="str">
        <f>IFERROR(+VLOOKUP(BR50,インプットシート!$C:$X,22,0),"")</f>
        <v/>
      </c>
      <c r="BT50" s="153" t="str">
        <f>IFERROR(+VLOOKUP(BR50,インプットシート!$C:$X,18,0),"")</f>
        <v/>
      </c>
      <c r="BV50" s="1"/>
      <c r="BW50" s="1" t="str">
        <f>IFERROR(+VLOOKUP(BV50,インプットシート!$C:$X,22,0),"")</f>
        <v/>
      </c>
      <c r="BX50" s="153" t="str">
        <f>IFERROR(+VLOOKUP(BV50,インプットシート!$C:$X,18,0),"")</f>
        <v/>
      </c>
      <c r="BZ50" s="1" t="s">
        <v>743</v>
      </c>
      <c r="CA50" s="1" t="str">
        <f>IFERROR(+VLOOKUP(BZ50,インプットシート!$C:$X,22,0),"")</f>
        <v/>
      </c>
      <c r="CB50" s="153" t="str">
        <f>IFERROR(+VLOOKUP(BZ50,インプットシート!$C:$X,18,0),"")</f>
        <v/>
      </c>
    </row>
    <row r="51" spans="2:80">
      <c r="B51" s="1" t="s">
        <v>677</v>
      </c>
      <c r="C51" s="1" t="str">
        <f>IFERROR(+VLOOKUP(B51,インプットシート!$C:$X,22,0),"")</f>
        <v/>
      </c>
      <c r="D51" s="153" t="str">
        <f>IFERROR(+VLOOKUP(B51,インプットシート!$C:$X,18,0),"")</f>
        <v/>
      </c>
      <c r="F51" s="1" t="s">
        <v>678</v>
      </c>
      <c r="G51" s="1" t="str">
        <f>IFERROR(+VLOOKUP(F51,インプットシート!$C:$X,22,0),"")</f>
        <v/>
      </c>
      <c r="H51" s="153" t="str">
        <f>IFERROR(+VLOOKUP(F51,インプットシート!$C:$X,18,0),"")</f>
        <v/>
      </c>
      <c r="J51" s="1" t="s">
        <v>793</v>
      </c>
      <c r="K51" s="1" t="str">
        <f>IFERROR(+VLOOKUP(J51,インプットシート!$C:$X,22,0),"")</f>
        <v/>
      </c>
      <c r="L51" s="153" t="str">
        <f>IFERROR(+VLOOKUP(J51,インプットシート!$C:$X,18,0),"")</f>
        <v/>
      </c>
      <c r="N51" s="1"/>
      <c r="O51" s="1" t="str">
        <f>IFERROR(+VLOOKUP(N51,インプットシート!$C:$X,22,0),"")</f>
        <v/>
      </c>
      <c r="P51" s="153" t="str">
        <f>IFERROR(+VLOOKUP(N51,インプットシート!$C:$X,18,0),"")</f>
        <v/>
      </c>
      <c r="R51" s="1"/>
      <c r="S51" s="1" t="str">
        <f>IFERROR(+VLOOKUP(R51,インプットシート!$C:$X,22,0),"")</f>
        <v/>
      </c>
      <c r="T51" s="153" t="str">
        <f>IFERROR(+VLOOKUP(R51,インプットシート!$C:$X,18,0),"")</f>
        <v/>
      </c>
      <c r="V51" s="1"/>
      <c r="W51" s="1" t="str">
        <f>IFERROR(+VLOOKUP(V51,インプットシート!$C:$X,22,0),"")</f>
        <v/>
      </c>
      <c r="X51" s="153" t="str">
        <f>IFERROR(+VLOOKUP(V51,インプットシート!$C:$X,18,0),"")</f>
        <v/>
      </c>
      <c r="Z51" s="1" t="s">
        <v>679</v>
      </c>
      <c r="AA51" s="1" t="str">
        <f>IFERROR(+VLOOKUP(Z51,インプットシート!$C:$X,22,0),"")</f>
        <v/>
      </c>
      <c r="AB51" s="153" t="str">
        <f>IFERROR(+VLOOKUP(Z51,インプットシート!$C:$X,18,0),"")</f>
        <v/>
      </c>
      <c r="AD51" s="1" t="str">
        <f t="shared" si="0"/>
        <v>食材費49</v>
      </c>
      <c r="AE51" s="1" t="str">
        <f>IFERROR(+VLOOKUP(AD51,インプットシート!$C:$X,22,0),"")</f>
        <v/>
      </c>
      <c r="AF51" s="153" t="str">
        <f>IFERROR(+VLOOKUP(AD51,インプットシート!$C:$X,18,0),"")</f>
        <v/>
      </c>
      <c r="AH51" s="1"/>
      <c r="AI51" s="1" t="str">
        <f>IFERROR(+VLOOKUP(AH51,インプットシート!$C:$X,22,0),"")</f>
        <v/>
      </c>
      <c r="AJ51" s="153" t="str">
        <f>IFERROR(+VLOOKUP(AH51,インプットシート!$C:$X,18,0),"")</f>
        <v/>
      </c>
      <c r="AL51" s="1"/>
      <c r="AM51" s="1" t="str">
        <f>IFERROR(+VLOOKUP(AL51,インプットシート!$C:$X,22,0),"")</f>
        <v/>
      </c>
      <c r="AN51" s="153" t="str">
        <f>IFERROR(+VLOOKUP(AL51,インプットシート!$C:$X,18,0),"")</f>
        <v/>
      </c>
      <c r="AP51" s="1" t="s">
        <v>680</v>
      </c>
      <c r="AQ51" s="1" t="str">
        <f>IFERROR(+VLOOKUP(AP51,インプットシート!$C:$X,22,0),"")</f>
        <v/>
      </c>
      <c r="AR51" s="153" t="str">
        <f>IFERROR(+VLOOKUP(AP51,インプットシート!$C:$X,18,0),"")</f>
        <v/>
      </c>
      <c r="AT51" s="1" t="s">
        <v>681</v>
      </c>
      <c r="AU51" s="1" t="str">
        <f>IFERROR(+VLOOKUP(AT51,インプットシート!$C:$X,22,0),"")</f>
        <v/>
      </c>
      <c r="AV51" s="153" t="str">
        <f>IFERROR(+VLOOKUP(AT51,インプットシート!$C:$X,18,0),"")</f>
        <v/>
      </c>
      <c r="AX51" s="1" t="s">
        <v>682</v>
      </c>
      <c r="AY51" s="1" t="str">
        <f>IFERROR(+VLOOKUP(AX51,インプットシート!$C:$X,22,0),"")</f>
        <v/>
      </c>
      <c r="AZ51" s="153" t="str">
        <f>IFERROR(+VLOOKUP(AX51,インプットシート!$C:$X,18,0),"")</f>
        <v/>
      </c>
      <c r="BB51" s="1"/>
      <c r="BC51" s="1" t="str">
        <f>IFERROR(+VLOOKUP(BB51,インプットシート!$C:$X,22,0),"")</f>
        <v/>
      </c>
      <c r="BD51" s="153" t="str">
        <f>IFERROR(+VLOOKUP(BB51,インプットシート!$C:$X,18,0),"")</f>
        <v/>
      </c>
      <c r="BF51" t="s">
        <v>843</v>
      </c>
      <c r="BG51" s="1" t="str">
        <f>IFERROR(+VLOOKUP(BF51,インプットシート!$C:$X,22,0),"")</f>
        <v/>
      </c>
      <c r="BH51" s="153" t="str">
        <f>IFERROR(+VLOOKUP(BF51,インプットシート!$C:$X,18,0),"")</f>
        <v/>
      </c>
      <c r="BJ51" s="1"/>
      <c r="BK51" s="1" t="str">
        <f>IFERROR(+VLOOKUP(BJ51,インプットシート!$C:$X,22,0),"")</f>
        <v/>
      </c>
      <c r="BL51" s="153" t="str">
        <f>IFERROR(+VLOOKUP(BJ51,インプットシート!$C:$X,18,0),"")</f>
        <v/>
      </c>
      <c r="BN51" s="1"/>
      <c r="BO51" s="1" t="str">
        <f>IFERROR(+VLOOKUP(BN51,インプットシート!$C:$X,22,0),"")</f>
        <v/>
      </c>
      <c r="BP51" s="153" t="str">
        <f>IFERROR(+VLOOKUP(BN51,インプットシート!$C:$X,18,0),"")</f>
        <v/>
      </c>
      <c r="BR51" s="1"/>
      <c r="BS51" s="1" t="str">
        <f>IFERROR(+VLOOKUP(BR51,インプットシート!$C:$X,22,0),"")</f>
        <v/>
      </c>
      <c r="BT51" s="153" t="str">
        <f>IFERROR(+VLOOKUP(BR51,インプットシート!$C:$X,18,0),"")</f>
        <v/>
      </c>
      <c r="BV51" s="1"/>
      <c r="BW51" s="1" t="str">
        <f>IFERROR(+VLOOKUP(BV51,インプットシート!$C:$X,22,0),"")</f>
        <v/>
      </c>
      <c r="BX51" s="153" t="str">
        <f>IFERROR(+VLOOKUP(BV51,インプットシート!$C:$X,18,0),"")</f>
        <v/>
      </c>
      <c r="BZ51" s="1" t="s">
        <v>744</v>
      </c>
      <c r="CA51" s="1" t="str">
        <f>IFERROR(+VLOOKUP(BZ51,インプットシート!$C:$X,22,0),"")</f>
        <v/>
      </c>
      <c r="CB51" s="153" t="str">
        <f>IFERROR(+VLOOKUP(BZ51,インプットシート!$C:$X,18,0),"")</f>
        <v/>
      </c>
    </row>
    <row r="52" spans="2:80">
      <c r="B52" s="1" t="s">
        <v>683</v>
      </c>
      <c r="C52" s="1" t="str">
        <f>IFERROR(+VLOOKUP(B52,インプットシート!$C:$X,22,0),"")</f>
        <v/>
      </c>
      <c r="D52" s="153" t="str">
        <f>IFERROR(+VLOOKUP(B52,インプットシート!$C:$X,18,0),"")</f>
        <v/>
      </c>
      <c r="F52" s="1" t="s">
        <v>684</v>
      </c>
      <c r="G52" s="1" t="str">
        <f>IFERROR(+VLOOKUP(F52,インプットシート!$C:$X,22,0),"")</f>
        <v/>
      </c>
      <c r="H52" s="153" t="str">
        <f>IFERROR(+VLOOKUP(F52,インプットシート!$C:$X,18,0),"")</f>
        <v/>
      </c>
      <c r="J52" s="1" t="s">
        <v>794</v>
      </c>
      <c r="K52" s="1" t="str">
        <f>IFERROR(+VLOOKUP(J52,インプットシート!$C:$X,22,0),"")</f>
        <v/>
      </c>
      <c r="L52" s="153" t="str">
        <f>IFERROR(+VLOOKUP(J52,インプットシート!$C:$X,18,0),"")</f>
        <v/>
      </c>
      <c r="N52" s="1"/>
      <c r="O52" s="1" t="str">
        <f>IFERROR(+VLOOKUP(N52,インプットシート!$C:$X,22,0),"")</f>
        <v/>
      </c>
      <c r="P52" s="153" t="str">
        <f>IFERROR(+VLOOKUP(N52,インプットシート!$C:$X,18,0),"")</f>
        <v/>
      </c>
      <c r="R52" s="1"/>
      <c r="S52" s="1" t="str">
        <f>IFERROR(+VLOOKUP(R52,インプットシート!$C:$X,22,0),"")</f>
        <v/>
      </c>
      <c r="T52" s="153" t="str">
        <f>IFERROR(+VLOOKUP(R52,インプットシート!$C:$X,18,0),"")</f>
        <v/>
      </c>
      <c r="V52" s="1"/>
      <c r="W52" s="1" t="str">
        <f>IFERROR(+VLOOKUP(V52,インプットシート!$C:$X,22,0),"")</f>
        <v/>
      </c>
      <c r="X52" s="153" t="str">
        <f>IFERROR(+VLOOKUP(V52,インプットシート!$C:$X,18,0),"")</f>
        <v/>
      </c>
      <c r="Z52" s="1" t="s">
        <v>685</v>
      </c>
      <c r="AA52" s="1" t="str">
        <f>IFERROR(+VLOOKUP(Z52,インプットシート!$C:$X,22,0),"")</f>
        <v/>
      </c>
      <c r="AB52" s="153" t="str">
        <f>IFERROR(+VLOOKUP(Z52,インプットシート!$C:$X,18,0),"")</f>
        <v/>
      </c>
      <c r="AD52" s="1" t="str">
        <f t="shared" si="0"/>
        <v>食材費50</v>
      </c>
      <c r="AE52" s="1" t="str">
        <f>IFERROR(+VLOOKUP(AD52,インプットシート!$C:$X,22,0),"")</f>
        <v/>
      </c>
      <c r="AF52" s="153" t="str">
        <f>IFERROR(+VLOOKUP(AD52,インプットシート!$C:$X,18,0),"")</f>
        <v/>
      </c>
      <c r="AH52" s="1"/>
      <c r="AI52" s="1" t="str">
        <f>IFERROR(+VLOOKUP(AH52,インプットシート!$C:$X,22,0),"")</f>
        <v/>
      </c>
      <c r="AJ52" s="153" t="str">
        <f>IFERROR(+VLOOKUP(AH52,インプットシート!$C:$X,18,0),"")</f>
        <v/>
      </c>
      <c r="AL52" s="1"/>
      <c r="AM52" s="1" t="str">
        <f>IFERROR(+VLOOKUP(AL52,インプットシート!$C:$X,22,0),"")</f>
        <v/>
      </c>
      <c r="AN52" s="153" t="str">
        <f>IFERROR(+VLOOKUP(AL52,インプットシート!$C:$X,18,0),"")</f>
        <v/>
      </c>
      <c r="AP52" s="1" t="s">
        <v>686</v>
      </c>
      <c r="AQ52" s="1" t="str">
        <f>IFERROR(+VLOOKUP(AP52,インプットシート!$C:$X,22,0),"")</f>
        <v/>
      </c>
      <c r="AR52" s="153" t="str">
        <f>IFERROR(+VLOOKUP(AP52,インプットシート!$C:$X,18,0),"")</f>
        <v/>
      </c>
      <c r="AT52" s="1" t="s">
        <v>687</v>
      </c>
      <c r="AU52" s="1" t="str">
        <f>IFERROR(+VLOOKUP(AT52,インプットシート!$C:$X,22,0),"")</f>
        <v/>
      </c>
      <c r="AV52" s="153" t="str">
        <f>IFERROR(+VLOOKUP(AT52,インプットシート!$C:$X,18,0),"")</f>
        <v/>
      </c>
      <c r="AX52" s="1" t="s">
        <v>688</v>
      </c>
      <c r="AY52" s="1" t="str">
        <f>IFERROR(+VLOOKUP(AX52,インプットシート!$C:$X,22,0),"")</f>
        <v/>
      </c>
      <c r="AZ52" s="153" t="str">
        <f>IFERROR(+VLOOKUP(AX52,インプットシート!$C:$X,18,0),"")</f>
        <v/>
      </c>
      <c r="BB52" s="1"/>
      <c r="BC52" s="1" t="str">
        <f>IFERROR(+VLOOKUP(BB52,インプットシート!$C:$X,22,0),"")</f>
        <v/>
      </c>
      <c r="BD52" s="153" t="str">
        <f>IFERROR(+VLOOKUP(BB52,インプットシート!$C:$X,18,0),"")</f>
        <v/>
      </c>
      <c r="BF52" t="s">
        <v>844</v>
      </c>
      <c r="BG52" s="1" t="str">
        <f>IFERROR(+VLOOKUP(BF52,インプットシート!$C:$X,22,0),"")</f>
        <v/>
      </c>
      <c r="BH52" s="153" t="str">
        <f>IFERROR(+VLOOKUP(BF52,インプットシート!$C:$X,18,0),"")</f>
        <v/>
      </c>
      <c r="BJ52" s="1"/>
      <c r="BK52" s="1" t="str">
        <f>IFERROR(+VLOOKUP(BJ52,インプットシート!$C:$X,22,0),"")</f>
        <v/>
      </c>
      <c r="BL52" s="153" t="str">
        <f>IFERROR(+VLOOKUP(BJ52,インプットシート!$C:$X,18,0),"")</f>
        <v/>
      </c>
      <c r="BN52" s="1"/>
      <c r="BO52" s="1" t="str">
        <f>IFERROR(+VLOOKUP(BN52,インプットシート!$C:$X,22,0),"")</f>
        <v/>
      </c>
      <c r="BP52" s="153" t="str">
        <f>IFERROR(+VLOOKUP(BN52,インプットシート!$C:$X,18,0),"")</f>
        <v/>
      </c>
      <c r="BR52" s="1"/>
      <c r="BS52" s="1" t="str">
        <f>IFERROR(+VLOOKUP(BR52,インプットシート!$C:$X,22,0),"")</f>
        <v/>
      </c>
      <c r="BT52" s="153" t="str">
        <f>IFERROR(+VLOOKUP(BR52,インプットシート!$C:$X,18,0),"")</f>
        <v/>
      </c>
      <c r="BV52" s="1"/>
      <c r="BW52" s="1" t="str">
        <f>IFERROR(+VLOOKUP(BV52,インプットシート!$C:$X,22,0),"")</f>
        <v/>
      </c>
      <c r="BX52" s="153" t="str">
        <f>IFERROR(+VLOOKUP(BV52,インプットシート!$C:$X,18,0),"")</f>
        <v/>
      </c>
      <c r="BZ52" s="1"/>
      <c r="CA52" s="1" t="str">
        <f>IFERROR(+VLOOKUP(BZ52,インプットシート!$C:$X,22,0),"")</f>
        <v/>
      </c>
      <c r="CB52" s="153" t="str">
        <f>IFERROR(+VLOOKUP(BZ52,インプットシート!$C:$X,18,0),"")</f>
        <v/>
      </c>
    </row>
    <row r="53" spans="2:80">
      <c r="D53" s="154">
        <f>SUM(D3:D52)</f>
        <v>0</v>
      </c>
      <c r="H53" s="154">
        <f>SUM(H3:H52)</f>
        <v>0</v>
      </c>
      <c r="L53" s="154">
        <f>SUM(L3:L52)</f>
        <v>0</v>
      </c>
      <c r="P53" s="154">
        <f>SUM(P3:P52)</f>
        <v>0</v>
      </c>
      <c r="T53" s="154">
        <f>SUM(T3:T52)</f>
        <v>0</v>
      </c>
      <c r="X53" s="154">
        <f>SUM(X3:X52)</f>
        <v>0</v>
      </c>
      <c r="AB53" s="154">
        <f>SUM(AB3:AB52)</f>
        <v>0</v>
      </c>
      <c r="AF53" s="154">
        <f>SUM(AF3:AF52)</f>
        <v>0</v>
      </c>
      <c r="AJ53" s="154">
        <f>SUM(AJ3:AJ52)</f>
        <v>0</v>
      </c>
      <c r="AN53" s="154">
        <f>SUM(AN3:AN52)</f>
        <v>0</v>
      </c>
      <c r="AR53" s="154">
        <f>SUM(AR3:AR52)</f>
        <v>0</v>
      </c>
      <c r="AV53" s="154">
        <f>SUM(AV3:AV52)</f>
        <v>0</v>
      </c>
      <c r="AZ53" s="154">
        <f>SUM(AZ3:AZ52)</f>
        <v>0</v>
      </c>
      <c r="BD53" s="154">
        <f>SUM(BD3:BD52)</f>
        <v>0</v>
      </c>
      <c r="BH53" s="154">
        <f>SUM(BH3:BH52)</f>
        <v>0</v>
      </c>
      <c r="BL53" s="154">
        <f>SUM(BL3:BL52)</f>
        <v>0</v>
      </c>
      <c r="BP53" s="154">
        <f>SUM(BP3:BP52)</f>
        <v>0</v>
      </c>
      <c r="BT53" s="154">
        <f>SUM(BT3:BT52)</f>
        <v>0</v>
      </c>
      <c r="BX53" s="154">
        <f>SUM(BX3:BX52)</f>
        <v>0</v>
      </c>
      <c r="CB53" s="154">
        <f>SUM(CB3:CB52)</f>
        <v>0</v>
      </c>
    </row>
    <row r="148" spans="3:3">
      <c r="C148" s="155" t="str">
        <f>C154&amp;CHAR(10)&amp;C155&amp;CHAR(10)&amp;C156&amp;CHAR(10)&amp;C157&amp;CHAR(10)&amp;C158&amp;CHAR(10)&amp;C159&amp;CHAR(10)&amp;C160&amp;CHAR(10)&amp;C161&amp;CHAR(10)&amp;C162&amp;CHAR(10)&amp;C163&amp;CHAR(10)&amp;C164&amp;CHAR(10)&amp;C165&amp;CHAR(10)&amp;C166&amp;CHAR(10)&amp;C167&amp;CHAR(10)&amp;C168&amp;CHAR(10)&amp;C169&amp;CHAR(10)&amp;C170&amp;CHAR(10)&amp;C171&amp;CHAR(10)&amp;C172&amp;CHAR(10)&amp;C173&amp;CHAR(10)&amp;C174&amp;CHAR(10)&amp;C175&amp;CHAR(10)&amp;C176&amp;CHAR(10)&amp;C177&amp;CHAR(10)&amp;C178&amp;CHAR(10)&amp;C179&amp;CHAR(10)&amp;C180&amp;CHAR(10)&amp;C181&amp;CHAR(10)&amp;C182&amp;CHAR(10)&amp;C183&amp;CHAR(10)&amp;C184&amp;CHAR(10)&amp;C185&amp;CHAR(10)&amp;C186&amp;CHAR(10)&amp;C187&amp;CHAR(10)&amp;C188&amp;CHAR(10)&amp;C189&amp;CHAR(10)&amp;C190&amp;CHAR(10)&amp;C191&amp;CHAR(10)&amp;C192&amp;CHAR(10)&amp;C193&amp;CHAR(10)&amp;C194&amp;CHAR(10)&amp;C195&amp;CHAR(10)&amp;C196&amp;CHAR(10)&amp;C197&amp;CHAR(10)&amp;C198&amp;CHAR(10)&amp;C199&amp;CHAR(10)&amp;C200&amp;CHAR(10)&amp;C201&amp;CHAR(10)&amp;C202&amp;CHAR(10)&amp;C203&amp;CHAR(10)&amp;C204&amp;CHAR(10)&amp;C205&amp;CHAR(10)&amp;C206&amp;CHAR(10)&amp;C207&amp;CHAR(10)&amp;C208&amp;CHAR(10)&amp;C209&amp;CHAR(10)&amp;C210&amp;CHAR(10)&amp;C211&amp;CHAR(10)&amp;C212&amp;CHAR(10)&amp;C213&amp;CHAR(10)&amp;C214&amp;CHAR(10)&amp;C215&amp;CHAR(10)&amp;C216&amp;CHAR(10)&amp;C217&amp;CHAR(10)&amp;C218&amp;CHAR(10)&amp;C219&amp;CHAR(10)&amp;C220&amp;CHAR(10)&amp;C221&amp;CHAR(10)&amp;C222&amp;CHAR(10)&amp;C223&amp;CHAR(10)&amp;C224&amp;CHAR(10)&amp;C225&amp;CHAR(10)&amp;C226&amp;CHAR(10)&amp;C227&amp;CHAR(10)&amp;C228&amp;CHAR(10)&amp;C229&amp;CHAR(10)&amp;C230&amp;CHAR(10)&amp;C231&amp;CHAR(10)&amp;C232&amp;CHAR(10)&amp;C233&amp;CHAR(10)&amp;C234&amp;CHAR(10)&amp;C235&amp;CHAR(10)&amp;C236&amp;CHAR(10)&amp;C237&amp;CHAR(10)&amp;C238&amp;CHAR(10)&amp;C239&amp;CHAR(10)&amp;C240&amp;CHAR(10)&amp;C241&amp;CHAR(10)&amp;C242&amp;CHAR(10)&amp;C243&amp;CHAR(10)&amp;C244&amp;CHAR(10)&amp;C245&amp;CHAR(10)&amp;C246&amp;CHAR(10)&amp;C247&amp;CHAR(10)&amp;C248&amp;CHAR(10)&amp;C249&amp;CHAR(10)&amp;C250&amp;CHAR(10)&amp;C251&amp;CHAR(10)&amp;C252</f>
        <v xml:space="preserve">柱1　講師謝金　15700円×3人×10回＝471000円
柱2　ボランティア謝金　円
柱　　円
</v>
      </c>
    </row>
    <row r="153" spans="3:3">
      <c r="C153" s="1" t="s">
        <v>141</v>
      </c>
    </row>
    <row r="154" spans="3:3">
      <c r="C154" s="1" t="s">
        <v>689</v>
      </c>
    </row>
    <row r="155" spans="3:3">
      <c r="C155" s="1" t="s">
        <v>690</v>
      </c>
    </row>
    <row r="156" spans="3:3">
      <c r="C156" s="1" t="s">
        <v>691</v>
      </c>
    </row>
    <row r="157" spans="3:3">
      <c r="C157" s="1" t="s">
        <v>151</v>
      </c>
    </row>
    <row r="158" spans="3:3">
      <c r="C158" s="1" t="s">
        <v>151</v>
      </c>
    </row>
    <row r="159" spans="3:3">
      <c r="C159" s="1" t="s">
        <v>151</v>
      </c>
    </row>
    <row r="160" spans="3:3">
      <c r="C160" s="1" t="s">
        <v>151</v>
      </c>
    </row>
    <row r="161" spans="3:3">
      <c r="C161" s="1" t="s">
        <v>151</v>
      </c>
    </row>
    <row r="162" spans="3:3">
      <c r="C162" s="1" t="s">
        <v>151</v>
      </c>
    </row>
    <row r="163" spans="3:3">
      <c r="C163" s="1" t="s">
        <v>151</v>
      </c>
    </row>
    <row r="164" spans="3:3">
      <c r="C164" s="1" t="s">
        <v>151</v>
      </c>
    </row>
    <row r="165" spans="3:3">
      <c r="C165" s="1" t="s">
        <v>151</v>
      </c>
    </row>
    <row r="166" spans="3:3">
      <c r="C166" s="1" t="s">
        <v>151</v>
      </c>
    </row>
    <row r="167" spans="3:3">
      <c r="C167" s="1" t="s">
        <v>151</v>
      </c>
    </row>
    <row r="168" spans="3:3">
      <c r="C168" s="1" t="s">
        <v>151</v>
      </c>
    </row>
    <row r="169" spans="3:3">
      <c r="C169" s="1" t="s">
        <v>151</v>
      </c>
    </row>
    <row r="170" spans="3:3">
      <c r="C170" s="1" t="s">
        <v>151</v>
      </c>
    </row>
    <row r="171" spans="3:3">
      <c r="C171" s="1" t="s">
        <v>151</v>
      </c>
    </row>
    <row r="172" spans="3:3">
      <c r="C172" s="1" t="s">
        <v>151</v>
      </c>
    </row>
    <row r="173" spans="3:3">
      <c r="C173" s="1" t="s">
        <v>151</v>
      </c>
    </row>
    <row r="174" spans="3:3">
      <c r="C174" s="1" t="s">
        <v>151</v>
      </c>
    </row>
    <row r="175" spans="3:3">
      <c r="C175" s="1" t="s">
        <v>151</v>
      </c>
    </row>
    <row r="176" spans="3:3">
      <c r="C176" s="1" t="s">
        <v>151</v>
      </c>
    </row>
    <row r="177" spans="3:3">
      <c r="C177" s="1" t="s">
        <v>151</v>
      </c>
    </row>
    <row r="178" spans="3:3">
      <c r="C178" s="1" t="s">
        <v>151</v>
      </c>
    </row>
    <row r="179" spans="3:3">
      <c r="C179" s="1" t="s">
        <v>151</v>
      </c>
    </row>
    <row r="180" spans="3:3">
      <c r="C180" s="1" t="s">
        <v>151</v>
      </c>
    </row>
    <row r="181" spans="3:3">
      <c r="C181" s="1" t="s">
        <v>151</v>
      </c>
    </row>
    <row r="182" spans="3:3">
      <c r="C182" s="1" t="s">
        <v>151</v>
      </c>
    </row>
    <row r="183" spans="3:3">
      <c r="C183" s="1" t="s">
        <v>151</v>
      </c>
    </row>
    <row r="184" spans="3:3">
      <c r="C184" s="1" t="s">
        <v>151</v>
      </c>
    </row>
    <row r="185" spans="3:3">
      <c r="C185" s="1" t="s">
        <v>151</v>
      </c>
    </row>
    <row r="186" spans="3:3">
      <c r="C186" s="1" t="s">
        <v>151</v>
      </c>
    </row>
    <row r="187" spans="3:3">
      <c r="C187" s="1" t="s">
        <v>151</v>
      </c>
    </row>
    <row r="188" spans="3:3">
      <c r="C188" s="1" t="s">
        <v>151</v>
      </c>
    </row>
    <row r="189" spans="3:3">
      <c r="C189" s="1" t="s">
        <v>151</v>
      </c>
    </row>
    <row r="190" spans="3:3">
      <c r="C190" s="1" t="s">
        <v>151</v>
      </c>
    </row>
    <row r="191" spans="3:3">
      <c r="C191" s="1" t="s">
        <v>151</v>
      </c>
    </row>
    <row r="192" spans="3:3">
      <c r="C192" s="1" t="s">
        <v>151</v>
      </c>
    </row>
    <row r="193" spans="3:3">
      <c r="C193" s="1" t="s">
        <v>151</v>
      </c>
    </row>
    <row r="194" spans="3:3">
      <c r="C194" s="1" t="s">
        <v>151</v>
      </c>
    </row>
    <row r="195" spans="3:3">
      <c r="C195" s="1" t="s">
        <v>151</v>
      </c>
    </row>
    <row r="196" spans="3:3">
      <c r="C196" s="1" t="s">
        <v>151</v>
      </c>
    </row>
    <row r="197" spans="3:3">
      <c r="C197" s="1" t="s">
        <v>151</v>
      </c>
    </row>
    <row r="198" spans="3:3">
      <c r="C198" s="1" t="s">
        <v>151</v>
      </c>
    </row>
    <row r="199" spans="3:3">
      <c r="C199" s="1" t="s">
        <v>151</v>
      </c>
    </row>
    <row r="200" spans="3:3">
      <c r="C200" s="1" t="s">
        <v>151</v>
      </c>
    </row>
    <row r="201" spans="3:3">
      <c r="C201" s="1" t="s">
        <v>151</v>
      </c>
    </row>
    <row r="202" spans="3:3">
      <c r="C202" s="1" t="s">
        <v>151</v>
      </c>
    </row>
    <row r="203" spans="3:3">
      <c r="C203" s="1" t="s">
        <v>151</v>
      </c>
    </row>
    <row r="204" spans="3:3">
      <c r="C204" s="1" t="s">
        <v>151</v>
      </c>
    </row>
    <row r="205" spans="3:3">
      <c r="C205" s="1" t="s">
        <v>151</v>
      </c>
    </row>
    <row r="206" spans="3:3">
      <c r="C206" s="1" t="s">
        <v>151</v>
      </c>
    </row>
    <row r="207" spans="3:3">
      <c r="C207" s="1" t="s">
        <v>151</v>
      </c>
    </row>
    <row r="208" spans="3:3">
      <c r="C208" s="1" t="s">
        <v>151</v>
      </c>
    </row>
    <row r="209" spans="3:3">
      <c r="C209" s="1" t="s">
        <v>151</v>
      </c>
    </row>
    <row r="210" spans="3:3">
      <c r="C210" s="1" t="s">
        <v>151</v>
      </c>
    </row>
    <row r="211" spans="3:3">
      <c r="C211" s="1" t="s">
        <v>151</v>
      </c>
    </row>
    <row r="212" spans="3:3">
      <c r="C212" s="1" t="s">
        <v>151</v>
      </c>
    </row>
    <row r="213" spans="3:3">
      <c r="C213" s="1" t="s">
        <v>151</v>
      </c>
    </row>
    <row r="214" spans="3:3">
      <c r="C214" s="1" t="s">
        <v>151</v>
      </c>
    </row>
    <row r="215" spans="3:3">
      <c r="C215" s="1" t="s">
        <v>151</v>
      </c>
    </row>
    <row r="216" spans="3:3">
      <c r="C216" s="1" t="s">
        <v>151</v>
      </c>
    </row>
    <row r="217" spans="3:3">
      <c r="C217" s="1" t="s">
        <v>151</v>
      </c>
    </row>
    <row r="218" spans="3:3">
      <c r="C218" s="1" t="s">
        <v>151</v>
      </c>
    </row>
    <row r="219" spans="3:3">
      <c r="C219" s="1" t="s">
        <v>151</v>
      </c>
    </row>
    <row r="220" spans="3:3">
      <c r="C220" s="1" t="s">
        <v>151</v>
      </c>
    </row>
    <row r="221" spans="3:3">
      <c r="C221" s="1" t="s">
        <v>151</v>
      </c>
    </row>
    <row r="222" spans="3:3">
      <c r="C222" s="1" t="s">
        <v>151</v>
      </c>
    </row>
    <row r="223" spans="3:3">
      <c r="C223" s="1" t="s">
        <v>151</v>
      </c>
    </row>
    <row r="224" spans="3:3">
      <c r="C224" s="1" t="s">
        <v>151</v>
      </c>
    </row>
    <row r="225" spans="3:3">
      <c r="C225" s="1" t="s">
        <v>151</v>
      </c>
    </row>
    <row r="226" spans="3:3">
      <c r="C226" s="1" t="s">
        <v>151</v>
      </c>
    </row>
    <row r="227" spans="3:3">
      <c r="C227" s="1" t="s">
        <v>151</v>
      </c>
    </row>
    <row r="228" spans="3:3">
      <c r="C228" s="1" t="s">
        <v>151</v>
      </c>
    </row>
    <row r="229" spans="3:3">
      <c r="C229" s="1" t="s">
        <v>151</v>
      </c>
    </row>
    <row r="230" spans="3:3">
      <c r="C230" s="1" t="s">
        <v>151</v>
      </c>
    </row>
    <row r="231" spans="3:3">
      <c r="C231" s="1" t="s">
        <v>151</v>
      </c>
    </row>
    <row r="232" spans="3:3">
      <c r="C232" s="1" t="s">
        <v>151</v>
      </c>
    </row>
    <row r="233" spans="3:3">
      <c r="C233" s="1" t="s">
        <v>151</v>
      </c>
    </row>
    <row r="234" spans="3:3">
      <c r="C234" s="1" t="s">
        <v>151</v>
      </c>
    </row>
    <row r="235" spans="3:3">
      <c r="C235" s="1" t="s">
        <v>151</v>
      </c>
    </row>
    <row r="236" spans="3:3">
      <c r="C236" s="1" t="s">
        <v>151</v>
      </c>
    </row>
    <row r="237" spans="3:3">
      <c r="C237" s="1" t="s">
        <v>151</v>
      </c>
    </row>
    <row r="238" spans="3:3">
      <c r="C238" s="1" t="s">
        <v>151</v>
      </c>
    </row>
    <row r="239" spans="3:3">
      <c r="C239" s="1" t="s">
        <v>151</v>
      </c>
    </row>
    <row r="240" spans="3:3">
      <c r="C240" s="1" t="s">
        <v>151</v>
      </c>
    </row>
    <row r="241" spans="3:7">
      <c r="C241" s="1" t="s">
        <v>151</v>
      </c>
    </row>
    <row r="242" spans="3:7">
      <c r="C242" s="1" t="s">
        <v>151</v>
      </c>
    </row>
    <row r="243" spans="3:7">
      <c r="C243" s="1" t="s">
        <v>151</v>
      </c>
    </row>
    <row r="244" spans="3:7">
      <c r="C244" s="1" t="s">
        <v>151</v>
      </c>
    </row>
    <row r="245" spans="3:7">
      <c r="C245" s="1" t="s">
        <v>151</v>
      </c>
    </row>
    <row r="246" spans="3:7">
      <c r="C246" s="1" t="s">
        <v>151</v>
      </c>
    </row>
    <row r="247" spans="3:7">
      <c r="C247" s="1" t="s">
        <v>151</v>
      </c>
    </row>
    <row r="248" spans="3:7">
      <c r="C248" s="1" t="s">
        <v>151</v>
      </c>
    </row>
    <row r="249" spans="3:7">
      <c r="C249" s="1" t="s">
        <v>151</v>
      </c>
    </row>
    <row r="250" spans="3:7">
      <c r="C250" s="1" t="s">
        <v>151</v>
      </c>
    </row>
    <row r="253" spans="3:7">
      <c r="G253" s="1" t="s">
        <v>141</v>
      </c>
    </row>
    <row r="254" spans="3:7">
      <c r="G254" s="1" t="s">
        <v>691</v>
      </c>
    </row>
    <row r="255" spans="3:7">
      <c r="G255" s="1" t="s">
        <v>691</v>
      </c>
    </row>
    <row r="256" spans="3:7">
      <c r="G256" s="1" t="s">
        <v>691</v>
      </c>
    </row>
    <row r="257" spans="7:7">
      <c r="G257" s="1" t="s">
        <v>151</v>
      </c>
    </row>
    <row r="258" spans="7:7">
      <c r="G258" s="1" t="s">
        <v>151</v>
      </c>
    </row>
    <row r="259" spans="7:7">
      <c r="G259" s="1" t="s">
        <v>151</v>
      </c>
    </row>
    <row r="260" spans="7:7">
      <c r="G260" s="1" t="s">
        <v>151</v>
      </c>
    </row>
    <row r="261" spans="7:7">
      <c r="G261" s="1" t="s">
        <v>151</v>
      </c>
    </row>
    <row r="262" spans="7:7">
      <c r="G262" s="1" t="s">
        <v>151</v>
      </c>
    </row>
    <row r="263" spans="7:7">
      <c r="G263" s="1" t="s">
        <v>151</v>
      </c>
    </row>
    <row r="264" spans="7:7">
      <c r="G264" s="1" t="s">
        <v>151</v>
      </c>
    </row>
    <row r="265" spans="7:7">
      <c r="G265" s="1" t="s">
        <v>151</v>
      </c>
    </row>
    <row r="266" spans="7:7">
      <c r="G266" s="1" t="s">
        <v>151</v>
      </c>
    </row>
    <row r="267" spans="7:7">
      <c r="G267" s="1" t="s">
        <v>151</v>
      </c>
    </row>
    <row r="268" spans="7:7">
      <c r="G268" s="1" t="s">
        <v>151</v>
      </c>
    </row>
    <row r="269" spans="7:7">
      <c r="G269" s="1" t="s">
        <v>151</v>
      </c>
    </row>
    <row r="270" spans="7:7">
      <c r="G270" s="1" t="s">
        <v>151</v>
      </c>
    </row>
    <row r="271" spans="7:7">
      <c r="G271" s="1" t="s">
        <v>151</v>
      </c>
    </row>
    <row r="272" spans="7:7">
      <c r="G272" s="1" t="s">
        <v>151</v>
      </c>
    </row>
    <row r="273" spans="7:7">
      <c r="G273" s="1" t="s">
        <v>151</v>
      </c>
    </row>
    <row r="274" spans="7:7">
      <c r="G274" s="1" t="s">
        <v>151</v>
      </c>
    </row>
    <row r="275" spans="7:7">
      <c r="G275" s="1" t="s">
        <v>151</v>
      </c>
    </row>
    <row r="276" spans="7:7">
      <c r="G276" s="1" t="s">
        <v>151</v>
      </c>
    </row>
    <row r="277" spans="7:7">
      <c r="G277" s="1" t="s">
        <v>151</v>
      </c>
    </row>
    <row r="278" spans="7:7">
      <c r="G278" s="1" t="s">
        <v>151</v>
      </c>
    </row>
    <row r="279" spans="7:7">
      <c r="G279" s="1" t="s">
        <v>151</v>
      </c>
    </row>
    <row r="280" spans="7:7">
      <c r="G280" s="1" t="s">
        <v>151</v>
      </c>
    </row>
    <row r="281" spans="7:7">
      <c r="G281" s="1" t="s">
        <v>151</v>
      </c>
    </row>
    <row r="282" spans="7:7">
      <c r="G282" s="1" t="s">
        <v>151</v>
      </c>
    </row>
    <row r="283" spans="7:7">
      <c r="G283" s="1" t="s">
        <v>151</v>
      </c>
    </row>
    <row r="284" spans="7:7">
      <c r="G284" s="1" t="s">
        <v>151</v>
      </c>
    </row>
    <row r="285" spans="7:7">
      <c r="G285" s="1" t="s">
        <v>151</v>
      </c>
    </row>
    <row r="286" spans="7:7">
      <c r="G286" s="1" t="s">
        <v>151</v>
      </c>
    </row>
    <row r="287" spans="7:7">
      <c r="G287" s="1" t="s">
        <v>151</v>
      </c>
    </row>
    <row r="288" spans="7:7">
      <c r="G288" s="1" t="s">
        <v>151</v>
      </c>
    </row>
    <row r="289" spans="7:7">
      <c r="G289" s="1" t="s">
        <v>151</v>
      </c>
    </row>
    <row r="290" spans="7:7">
      <c r="G290" s="1" t="s">
        <v>151</v>
      </c>
    </row>
    <row r="291" spans="7:7">
      <c r="G291" s="1" t="s">
        <v>151</v>
      </c>
    </row>
    <row r="292" spans="7:7">
      <c r="G292" s="1" t="s">
        <v>151</v>
      </c>
    </row>
    <row r="293" spans="7:7">
      <c r="G293" s="1" t="s">
        <v>151</v>
      </c>
    </row>
    <row r="294" spans="7:7">
      <c r="G294" s="1" t="s">
        <v>151</v>
      </c>
    </row>
    <row r="295" spans="7:7">
      <c r="G295" s="1" t="s">
        <v>151</v>
      </c>
    </row>
    <row r="296" spans="7:7">
      <c r="G296" s="1" t="s">
        <v>151</v>
      </c>
    </row>
    <row r="297" spans="7:7">
      <c r="G297" s="1" t="s">
        <v>151</v>
      </c>
    </row>
    <row r="298" spans="7:7">
      <c r="G298" s="1" t="s">
        <v>151</v>
      </c>
    </row>
    <row r="299" spans="7:7">
      <c r="G299" s="1" t="s">
        <v>151</v>
      </c>
    </row>
    <row r="300" spans="7:7">
      <c r="G300" s="1" t="s">
        <v>151</v>
      </c>
    </row>
    <row r="301" spans="7:7">
      <c r="G301" s="1" t="s">
        <v>151</v>
      </c>
    </row>
    <row r="302" spans="7:7">
      <c r="G302" s="1" t="s">
        <v>151</v>
      </c>
    </row>
    <row r="303" spans="7:7">
      <c r="G303" s="1" t="s">
        <v>151</v>
      </c>
    </row>
    <row r="304" spans="7:7">
      <c r="G304" s="1" t="s">
        <v>151</v>
      </c>
    </row>
    <row r="305" spans="7:7">
      <c r="G305" s="1" t="s">
        <v>151</v>
      </c>
    </row>
    <row r="306" spans="7:7">
      <c r="G306" s="1" t="s">
        <v>151</v>
      </c>
    </row>
    <row r="307" spans="7:7">
      <c r="G307" s="1" t="s">
        <v>151</v>
      </c>
    </row>
    <row r="308" spans="7:7">
      <c r="G308" s="1" t="s">
        <v>151</v>
      </c>
    </row>
    <row r="309" spans="7:7">
      <c r="G309" s="1" t="s">
        <v>151</v>
      </c>
    </row>
    <row r="310" spans="7:7">
      <c r="G310" s="1" t="s">
        <v>151</v>
      </c>
    </row>
    <row r="311" spans="7:7">
      <c r="G311" s="1" t="s">
        <v>151</v>
      </c>
    </row>
    <row r="312" spans="7:7">
      <c r="G312" s="1" t="s">
        <v>151</v>
      </c>
    </row>
    <row r="313" spans="7:7">
      <c r="G313" s="1" t="s">
        <v>151</v>
      </c>
    </row>
    <row r="314" spans="7:7">
      <c r="G314" s="1" t="s">
        <v>151</v>
      </c>
    </row>
    <row r="315" spans="7:7">
      <c r="G315" s="1" t="s">
        <v>151</v>
      </c>
    </row>
    <row r="316" spans="7:7">
      <c r="G316" s="1" t="s">
        <v>151</v>
      </c>
    </row>
    <row r="317" spans="7:7">
      <c r="G317" s="1" t="s">
        <v>151</v>
      </c>
    </row>
    <row r="318" spans="7:7">
      <c r="G318" s="1" t="s">
        <v>151</v>
      </c>
    </row>
    <row r="319" spans="7:7">
      <c r="G319" s="1" t="s">
        <v>151</v>
      </c>
    </row>
    <row r="320" spans="7:7">
      <c r="G320" s="1" t="s">
        <v>151</v>
      </c>
    </row>
    <row r="321" spans="7:7">
      <c r="G321" s="1" t="s">
        <v>151</v>
      </c>
    </row>
    <row r="322" spans="7:7">
      <c r="G322" s="1" t="s">
        <v>151</v>
      </c>
    </row>
    <row r="323" spans="7:7">
      <c r="G323" s="1" t="s">
        <v>151</v>
      </c>
    </row>
    <row r="324" spans="7:7">
      <c r="G324" s="1" t="s">
        <v>151</v>
      </c>
    </row>
    <row r="325" spans="7:7">
      <c r="G325" s="1" t="s">
        <v>151</v>
      </c>
    </row>
    <row r="326" spans="7:7">
      <c r="G326" s="1" t="s">
        <v>151</v>
      </c>
    </row>
    <row r="327" spans="7:7">
      <c r="G327" s="1" t="s">
        <v>151</v>
      </c>
    </row>
    <row r="328" spans="7:7">
      <c r="G328" s="1" t="s">
        <v>151</v>
      </c>
    </row>
    <row r="329" spans="7:7">
      <c r="G329" s="1" t="s">
        <v>151</v>
      </c>
    </row>
    <row r="330" spans="7:7">
      <c r="G330" s="1" t="s">
        <v>151</v>
      </c>
    </row>
    <row r="331" spans="7:7">
      <c r="G331" s="1" t="s">
        <v>151</v>
      </c>
    </row>
    <row r="332" spans="7:7">
      <c r="G332" s="1" t="s">
        <v>151</v>
      </c>
    </row>
    <row r="333" spans="7:7">
      <c r="G333" s="1" t="s">
        <v>151</v>
      </c>
    </row>
    <row r="334" spans="7:7">
      <c r="G334" s="1" t="s">
        <v>151</v>
      </c>
    </row>
    <row r="335" spans="7:7">
      <c r="G335" s="1" t="s">
        <v>151</v>
      </c>
    </row>
    <row r="336" spans="7:7">
      <c r="G336" s="1" t="s">
        <v>151</v>
      </c>
    </row>
    <row r="337" spans="7:7">
      <c r="G337" s="1" t="s">
        <v>151</v>
      </c>
    </row>
    <row r="338" spans="7:7">
      <c r="G338" s="1" t="s">
        <v>151</v>
      </c>
    </row>
    <row r="339" spans="7:7">
      <c r="G339" s="1" t="s">
        <v>151</v>
      </c>
    </row>
    <row r="340" spans="7:7">
      <c r="G340" s="1" t="s">
        <v>151</v>
      </c>
    </row>
    <row r="341" spans="7:7">
      <c r="G341" s="1" t="s">
        <v>151</v>
      </c>
    </row>
    <row r="342" spans="7:7">
      <c r="G342" s="1" t="s">
        <v>151</v>
      </c>
    </row>
    <row r="343" spans="7:7">
      <c r="G343" s="1" t="s">
        <v>151</v>
      </c>
    </row>
    <row r="344" spans="7:7">
      <c r="G344" s="1" t="s">
        <v>151</v>
      </c>
    </row>
    <row r="345" spans="7:7">
      <c r="G345" s="1" t="s">
        <v>151</v>
      </c>
    </row>
    <row r="346" spans="7:7">
      <c r="G346" s="1" t="s">
        <v>151</v>
      </c>
    </row>
    <row r="347" spans="7:7">
      <c r="G347" s="1" t="s">
        <v>151</v>
      </c>
    </row>
    <row r="348" spans="7:7">
      <c r="G348" s="1" t="s">
        <v>151</v>
      </c>
    </row>
    <row r="349" spans="7:7">
      <c r="G349" s="1" t="s">
        <v>151</v>
      </c>
    </row>
    <row r="350" spans="7:7">
      <c r="G350" s="1" t="s">
        <v>151</v>
      </c>
    </row>
    <row r="353" spans="11:11">
      <c r="K353" s="1" t="s">
        <v>141</v>
      </c>
    </row>
    <row r="354" spans="11:11">
      <c r="K354" s="1" t="s">
        <v>691</v>
      </c>
    </row>
    <row r="355" spans="11:11">
      <c r="K355" s="1" t="s">
        <v>151</v>
      </c>
    </row>
    <row r="356" spans="11:11">
      <c r="K356" s="1" t="s">
        <v>151</v>
      </c>
    </row>
    <row r="357" spans="11:11">
      <c r="K357" s="1" t="s">
        <v>151</v>
      </c>
    </row>
    <row r="358" spans="11:11">
      <c r="K358" s="1" t="s">
        <v>151</v>
      </c>
    </row>
    <row r="359" spans="11:11">
      <c r="K359" s="1" t="s">
        <v>151</v>
      </c>
    </row>
    <row r="360" spans="11:11">
      <c r="K360" s="1" t="s">
        <v>151</v>
      </c>
    </row>
    <row r="361" spans="11:11">
      <c r="K361" s="1" t="s">
        <v>151</v>
      </c>
    </row>
    <row r="362" spans="11:11">
      <c r="K362" s="1" t="s">
        <v>151</v>
      </c>
    </row>
    <row r="363" spans="11:11">
      <c r="K363" s="1" t="s">
        <v>151</v>
      </c>
    </row>
    <row r="364" spans="11:11">
      <c r="K364" s="1" t="s">
        <v>151</v>
      </c>
    </row>
    <row r="365" spans="11:11">
      <c r="K365" s="1" t="s">
        <v>151</v>
      </c>
    </row>
    <row r="366" spans="11:11">
      <c r="K366" s="1" t="s">
        <v>151</v>
      </c>
    </row>
    <row r="367" spans="11:11">
      <c r="K367" s="1" t="s">
        <v>151</v>
      </c>
    </row>
    <row r="368" spans="11:11">
      <c r="K368" s="1" t="s">
        <v>151</v>
      </c>
    </row>
    <row r="369" spans="11:11">
      <c r="K369" s="1" t="s">
        <v>151</v>
      </c>
    </row>
    <row r="370" spans="11:11">
      <c r="K370" s="1" t="s">
        <v>151</v>
      </c>
    </row>
    <row r="371" spans="11:11">
      <c r="K371" s="1" t="s">
        <v>151</v>
      </c>
    </row>
    <row r="372" spans="11:11">
      <c r="K372" s="1" t="s">
        <v>151</v>
      </c>
    </row>
    <row r="373" spans="11:11">
      <c r="K373" s="1" t="s">
        <v>151</v>
      </c>
    </row>
    <row r="374" spans="11:11">
      <c r="K374" s="1" t="s">
        <v>151</v>
      </c>
    </row>
    <row r="375" spans="11:11">
      <c r="K375" s="1" t="s">
        <v>151</v>
      </c>
    </row>
    <row r="376" spans="11:11">
      <c r="K376" s="1" t="s">
        <v>151</v>
      </c>
    </row>
    <row r="377" spans="11:11">
      <c r="K377" s="1" t="s">
        <v>151</v>
      </c>
    </row>
    <row r="378" spans="11:11">
      <c r="K378" s="1" t="s">
        <v>151</v>
      </c>
    </row>
    <row r="379" spans="11:11">
      <c r="K379" s="1" t="s">
        <v>151</v>
      </c>
    </row>
    <row r="380" spans="11:11">
      <c r="K380" s="1" t="s">
        <v>151</v>
      </c>
    </row>
    <row r="381" spans="11:11">
      <c r="K381" s="1" t="s">
        <v>151</v>
      </c>
    </row>
    <row r="382" spans="11:11">
      <c r="K382" s="1" t="s">
        <v>151</v>
      </c>
    </row>
    <row r="383" spans="11:11">
      <c r="K383" s="1" t="s">
        <v>151</v>
      </c>
    </row>
    <row r="384" spans="11:11">
      <c r="K384" s="1" t="s">
        <v>151</v>
      </c>
    </row>
    <row r="385" spans="11:11">
      <c r="K385" s="1" t="s">
        <v>151</v>
      </c>
    </row>
    <row r="386" spans="11:11">
      <c r="K386" s="1" t="s">
        <v>151</v>
      </c>
    </row>
    <row r="387" spans="11:11">
      <c r="K387" s="1" t="s">
        <v>151</v>
      </c>
    </row>
    <row r="388" spans="11:11">
      <c r="K388" s="1" t="s">
        <v>151</v>
      </c>
    </row>
    <row r="389" spans="11:11">
      <c r="K389" s="1" t="s">
        <v>151</v>
      </c>
    </row>
    <row r="390" spans="11:11">
      <c r="K390" s="1" t="s">
        <v>151</v>
      </c>
    </row>
    <row r="391" spans="11:11">
      <c r="K391" s="1" t="s">
        <v>151</v>
      </c>
    </row>
    <row r="392" spans="11:11">
      <c r="K392" s="1" t="s">
        <v>151</v>
      </c>
    </row>
    <row r="393" spans="11:11">
      <c r="K393" s="1" t="s">
        <v>151</v>
      </c>
    </row>
    <row r="394" spans="11:11">
      <c r="K394" s="1" t="s">
        <v>151</v>
      </c>
    </row>
    <row r="395" spans="11:11">
      <c r="K395" s="1" t="s">
        <v>151</v>
      </c>
    </row>
    <row r="396" spans="11:11">
      <c r="K396" s="1" t="s">
        <v>151</v>
      </c>
    </row>
    <row r="397" spans="11:11">
      <c r="K397" s="1" t="s">
        <v>151</v>
      </c>
    </row>
    <row r="398" spans="11:11">
      <c r="K398" s="1" t="s">
        <v>151</v>
      </c>
    </row>
    <row r="399" spans="11:11">
      <c r="K399" s="1" t="s">
        <v>151</v>
      </c>
    </row>
    <row r="400" spans="11:11">
      <c r="K400" s="1" t="s">
        <v>151</v>
      </c>
    </row>
    <row r="401" spans="11:11">
      <c r="K401" s="1" t="s">
        <v>151</v>
      </c>
    </row>
    <row r="402" spans="11:11">
      <c r="K402" s="1" t="s">
        <v>151</v>
      </c>
    </row>
    <row r="403" spans="11:11">
      <c r="K403" s="1" t="s">
        <v>151</v>
      </c>
    </row>
    <row r="404" spans="11:11">
      <c r="K404" s="1" t="s">
        <v>151</v>
      </c>
    </row>
    <row r="405" spans="11:11">
      <c r="K405" s="1" t="s">
        <v>151</v>
      </c>
    </row>
    <row r="406" spans="11:11">
      <c r="K406" s="1" t="s">
        <v>151</v>
      </c>
    </row>
    <row r="407" spans="11:11">
      <c r="K407" s="1" t="s">
        <v>151</v>
      </c>
    </row>
    <row r="408" spans="11:11">
      <c r="K408" s="1" t="s">
        <v>151</v>
      </c>
    </row>
    <row r="409" spans="11:11">
      <c r="K409" s="1" t="s">
        <v>151</v>
      </c>
    </row>
    <row r="410" spans="11:11">
      <c r="K410" s="1" t="s">
        <v>151</v>
      </c>
    </row>
    <row r="411" spans="11:11">
      <c r="K411" s="1" t="s">
        <v>151</v>
      </c>
    </row>
    <row r="412" spans="11:11">
      <c r="K412" s="1" t="s">
        <v>151</v>
      </c>
    </row>
    <row r="413" spans="11:11">
      <c r="K413" s="1" t="s">
        <v>151</v>
      </c>
    </row>
    <row r="414" spans="11:11">
      <c r="K414" s="1" t="s">
        <v>151</v>
      </c>
    </row>
    <row r="415" spans="11:11">
      <c r="K415" s="1" t="s">
        <v>151</v>
      </c>
    </row>
    <row r="416" spans="11:11">
      <c r="K416" s="1" t="s">
        <v>151</v>
      </c>
    </row>
    <row r="417" spans="11:11">
      <c r="K417" s="1" t="s">
        <v>151</v>
      </c>
    </row>
    <row r="418" spans="11:11">
      <c r="K418" s="1" t="s">
        <v>151</v>
      </c>
    </row>
    <row r="419" spans="11:11">
      <c r="K419" s="1" t="s">
        <v>151</v>
      </c>
    </row>
    <row r="420" spans="11:11">
      <c r="K420" s="1" t="s">
        <v>151</v>
      </c>
    </row>
    <row r="421" spans="11:11">
      <c r="K421" s="1" t="s">
        <v>151</v>
      </c>
    </row>
    <row r="422" spans="11:11">
      <c r="K422" s="1" t="s">
        <v>151</v>
      </c>
    </row>
    <row r="423" spans="11:11">
      <c r="K423" s="1" t="s">
        <v>151</v>
      </c>
    </row>
    <row r="424" spans="11:11">
      <c r="K424" s="1" t="s">
        <v>151</v>
      </c>
    </row>
    <row r="425" spans="11:11">
      <c r="K425" s="1" t="s">
        <v>151</v>
      </c>
    </row>
    <row r="426" spans="11:11">
      <c r="K426" s="1" t="s">
        <v>151</v>
      </c>
    </row>
    <row r="427" spans="11:11">
      <c r="K427" s="1" t="s">
        <v>151</v>
      </c>
    </row>
    <row r="428" spans="11:11">
      <c r="K428" s="1" t="s">
        <v>151</v>
      </c>
    </row>
    <row r="429" spans="11:11">
      <c r="K429" s="1" t="s">
        <v>151</v>
      </c>
    </row>
    <row r="430" spans="11:11">
      <c r="K430" s="1" t="s">
        <v>151</v>
      </c>
    </row>
    <row r="431" spans="11:11">
      <c r="K431" s="1" t="s">
        <v>151</v>
      </c>
    </row>
    <row r="432" spans="11:11">
      <c r="K432" s="1" t="s">
        <v>151</v>
      </c>
    </row>
    <row r="433" spans="11:11">
      <c r="K433" s="1" t="s">
        <v>151</v>
      </c>
    </row>
    <row r="434" spans="11:11">
      <c r="K434" s="1" t="s">
        <v>151</v>
      </c>
    </row>
    <row r="435" spans="11:11">
      <c r="K435" s="1" t="s">
        <v>151</v>
      </c>
    </row>
    <row r="436" spans="11:11">
      <c r="K436" s="1" t="s">
        <v>151</v>
      </c>
    </row>
    <row r="437" spans="11:11">
      <c r="K437" s="1" t="s">
        <v>151</v>
      </c>
    </row>
    <row r="438" spans="11:11">
      <c r="K438" s="1" t="s">
        <v>151</v>
      </c>
    </row>
    <row r="439" spans="11:11">
      <c r="K439" s="1" t="s">
        <v>151</v>
      </c>
    </row>
    <row r="440" spans="11:11">
      <c r="K440" s="1" t="s">
        <v>151</v>
      </c>
    </row>
    <row r="441" spans="11:11">
      <c r="K441" s="1" t="s">
        <v>151</v>
      </c>
    </row>
    <row r="442" spans="11:11">
      <c r="K442" s="1" t="s">
        <v>151</v>
      </c>
    </row>
    <row r="443" spans="11:11">
      <c r="K443" s="1" t="s">
        <v>151</v>
      </c>
    </row>
    <row r="444" spans="11:11">
      <c r="K444" s="1" t="s">
        <v>151</v>
      </c>
    </row>
    <row r="445" spans="11:11">
      <c r="K445" s="1" t="s">
        <v>151</v>
      </c>
    </row>
    <row r="446" spans="11:11">
      <c r="K446" s="1" t="s">
        <v>151</v>
      </c>
    </row>
    <row r="447" spans="11:11">
      <c r="K447" s="1" t="s">
        <v>151</v>
      </c>
    </row>
    <row r="448" spans="11:11">
      <c r="K448" s="1" t="s">
        <v>151</v>
      </c>
    </row>
    <row r="449" spans="11:15">
      <c r="K449" s="1" t="s">
        <v>151</v>
      </c>
    </row>
    <row r="450" spans="11:15">
      <c r="K450" s="1" t="s">
        <v>151</v>
      </c>
    </row>
    <row r="453" spans="11:15">
      <c r="O453" s="1" t="s">
        <v>141</v>
      </c>
    </row>
    <row r="454" spans="11:15">
      <c r="O454" s="1" t="s">
        <v>691</v>
      </c>
    </row>
    <row r="455" spans="11:15">
      <c r="O455" s="1" t="s">
        <v>151</v>
      </c>
    </row>
    <row r="456" spans="11:15">
      <c r="O456" s="1" t="s">
        <v>151</v>
      </c>
    </row>
    <row r="457" spans="11:15">
      <c r="O457" s="1" t="s">
        <v>151</v>
      </c>
    </row>
    <row r="458" spans="11:15">
      <c r="O458" s="1" t="s">
        <v>151</v>
      </c>
    </row>
    <row r="459" spans="11:15">
      <c r="O459" s="1" t="s">
        <v>151</v>
      </c>
    </row>
    <row r="460" spans="11:15">
      <c r="O460" s="1" t="s">
        <v>151</v>
      </c>
    </row>
    <row r="461" spans="11:15">
      <c r="O461" s="1" t="s">
        <v>151</v>
      </c>
    </row>
    <row r="462" spans="11:15">
      <c r="O462" s="1" t="s">
        <v>151</v>
      </c>
    </row>
    <row r="463" spans="11:15">
      <c r="O463" s="1" t="s">
        <v>151</v>
      </c>
    </row>
    <row r="464" spans="11:15">
      <c r="O464" s="1" t="s">
        <v>151</v>
      </c>
    </row>
    <row r="465" spans="15:15">
      <c r="O465" s="1" t="s">
        <v>151</v>
      </c>
    </row>
    <row r="466" spans="15:15">
      <c r="O466" s="1" t="s">
        <v>151</v>
      </c>
    </row>
    <row r="467" spans="15:15">
      <c r="O467" s="1" t="s">
        <v>151</v>
      </c>
    </row>
    <row r="468" spans="15:15">
      <c r="O468" s="1" t="s">
        <v>151</v>
      </c>
    </row>
    <row r="469" spans="15:15">
      <c r="O469" s="1" t="s">
        <v>151</v>
      </c>
    </row>
    <row r="470" spans="15:15">
      <c r="O470" s="1" t="s">
        <v>151</v>
      </c>
    </row>
    <row r="471" spans="15:15">
      <c r="O471" s="1" t="s">
        <v>151</v>
      </c>
    </row>
    <row r="472" spans="15:15">
      <c r="O472" s="1" t="s">
        <v>151</v>
      </c>
    </row>
    <row r="473" spans="15:15">
      <c r="O473" s="1" t="s">
        <v>151</v>
      </c>
    </row>
    <row r="474" spans="15:15">
      <c r="O474" s="1" t="s">
        <v>151</v>
      </c>
    </row>
    <row r="475" spans="15:15">
      <c r="O475" s="1" t="s">
        <v>151</v>
      </c>
    </row>
    <row r="476" spans="15:15">
      <c r="O476" s="1" t="s">
        <v>151</v>
      </c>
    </row>
    <row r="477" spans="15:15">
      <c r="O477" s="1" t="s">
        <v>151</v>
      </c>
    </row>
    <row r="478" spans="15:15">
      <c r="O478" s="1" t="s">
        <v>151</v>
      </c>
    </row>
    <row r="479" spans="15:15">
      <c r="O479" s="1" t="s">
        <v>151</v>
      </c>
    </row>
    <row r="480" spans="15:15">
      <c r="O480" s="1" t="s">
        <v>151</v>
      </c>
    </row>
    <row r="481" spans="15:15">
      <c r="O481" s="1" t="s">
        <v>151</v>
      </c>
    </row>
    <row r="482" spans="15:15">
      <c r="O482" s="1" t="s">
        <v>151</v>
      </c>
    </row>
    <row r="483" spans="15:15">
      <c r="O483" s="1" t="s">
        <v>151</v>
      </c>
    </row>
    <row r="484" spans="15:15">
      <c r="O484" s="1" t="s">
        <v>151</v>
      </c>
    </row>
    <row r="485" spans="15:15">
      <c r="O485" s="1" t="s">
        <v>151</v>
      </c>
    </row>
    <row r="486" spans="15:15">
      <c r="O486" s="1" t="s">
        <v>151</v>
      </c>
    </row>
    <row r="487" spans="15:15">
      <c r="O487" s="1" t="s">
        <v>151</v>
      </c>
    </row>
    <row r="488" spans="15:15">
      <c r="O488" s="1" t="s">
        <v>151</v>
      </c>
    </row>
    <row r="489" spans="15:15">
      <c r="O489" s="1" t="s">
        <v>151</v>
      </c>
    </row>
    <row r="490" spans="15:15">
      <c r="O490" s="1" t="s">
        <v>151</v>
      </c>
    </row>
    <row r="491" spans="15:15">
      <c r="O491" s="1" t="s">
        <v>151</v>
      </c>
    </row>
    <row r="492" spans="15:15">
      <c r="O492" s="1" t="s">
        <v>151</v>
      </c>
    </row>
    <row r="493" spans="15:15">
      <c r="O493" s="1" t="s">
        <v>151</v>
      </c>
    </row>
    <row r="494" spans="15:15">
      <c r="O494" s="1" t="s">
        <v>151</v>
      </c>
    </row>
    <row r="495" spans="15:15">
      <c r="O495" s="1" t="s">
        <v>151</v>
      </c>
    </row>
    <row r="496" spans="15:15">
      <c r="O496" s="1" t="s">
        <v>151</v>
      </c>
    </row>
    <row r="497" spans="15:15">
      <c r="O497" s="1" t="s">
        <v>151</v>
      </c>
    </row>
    <row r="498" spans="15:15">
      <c r="O498" s="1" t="s">
        <v>151</v>
      </c>
    </row>
    <row r="499" spans="15:15">
      <c r="O499" s="1" t="s">
        <v>151</v>
      </c>
    </row>
    <row r="500" spans="15:15">
      <c r="O500" s="1" t="s">
        <v>151</v>
      </c>
    </row>
    <row r="501" spans="15:15">
      <c r="O501" s="1" t="s">
        <v>151</v>
      </c>
    </row>
    <row r="502" spans="15:15">
      <c r="O502" s="1" t="s">
        <v>151</v>
      </c>
    </row>
    <row r="503" spans="15:15">
      <c r="O503" s="1" t="s">
        <v>151</v>
      </c>
    </row>
    <row r="504" spans="15:15">
      <c r="O504" s="1" t="s">
        <v>151</v>
      </c>
    </row>
    <row r="505" spans="15:15">
      <c r="O505" s="1" t="s">
        <v>151</v>
      </c>
    </row>
    <row r="506" spans="15:15">
      <c r="O506" s="1" t="s">
        <v>151</v>
      </c>
    </row>
    <row r="507" spans="15:15">
      <c r="O507" s="1" t="s">
        <v>151</v>
      </c>
    </row>
    <row r="508" spans="15:15">
      <c r="O508" s="1" t="s">
        <v>151</v>
      </c>
    </row>
    <row r="509" spans="15:15">
      <c r="O509" s="1" t="s">
        <v>151</v>
      </c>
    </row>
    <row r="510" spans="15:15">
      <c r="O510" s="1" t="s">
        <v>151</v>
      </c>
    </row>
    <row r="511" spans="15:15">
      <c r="O511" s="1" t="s">
        <v>151</v>
      </c>
    </row>
    <row r="512" spans="15:15">
      <c r="O512" s="1" t="s">
        <v>151</v>
      </c>
    </row>
    <row r="513" spans="15:15">
      <c r="O513" s="1" t="s">
        <v>151</v>
      </c>
    </row>
    <row r="514" spans="15:15">
      <c r="O514" s="1" t="s">
        <v>151</v>
      </c>
    </row>
    <row r="515" spans="15:15">
      <c r="O515" s="1" t="s">
        <v>151</v>
      </c>
    </row>
    <row r="516" spans="15:15">
      <c r="O516" s="1" t="s">
        <v>151</v>
      </c>
    </row>
    <row r="517" spans="15:15">
      <c r="O517" s="1" t="s">
        <v>151</v>
      </c>
    </row>
    <row r="518" spans="15:15">
      <c r="O518" s="1" t="s">
        <v>151</v>
      </c>
    </row>
    <row r="519" spans="15:15">
      <c r="O519" s="1" t="s">
        <v>151</v>
      </c>
    </row>
    <row r="520" spans="15:15">
      <c r="O520" s="1" t="s">
        <v>151</v>
      </c>
    </row>
    <row r="521" spans="15:15">
      <c r="O521" s="1" t="s">
        <v>151</v>
      </c>
    </row>
    <row r="522" spans="15:15">
      <c r="O522" s="1" t="s">
        <v>151</v>
      </c>
    </row>
    <row r="523" spans="15:15">
      <c r="O523" s="1" t="s">
        <v>151</v>
      </c>
    </row>
    <row r="524" spans="15:15">
      <c r="O524" s="1" t="s">
        <v>151</v>
      </c>
    </row>
    <row r="525" spans="15:15">
      <c r="O525" s="1" t="s">
        <v>151</v>
      </c>
    </row>
    <row r="526" spans="15:15">
      <c r="O526" s="1" t="s">
        <v>151</v>
      </c>
    </row>
    <row r="527" spans="15:15">
      <c r="O527" s="1" t="s">
        <v>151</v>
      </c>
    </row>
    <row r="528" spans="15:15">
      <c r="O528" s="1" t="s">
        <v>151</v>
      </c>
    </row>
    <row r="529" spans="15:15">
      <c r="O529" s="1" t="s">
        <v>151</v>
      </c>
    </row>
    <row r="530" spans="15:15">
      <c r="O530" s="1" t="s">
        <v>151</v>
      </c>
    </row>
    <row r="531" spans="15:15">
      <c r="O531" s="1" t="s">
        <v>151</v>
      </c>
    </row>
    <row r="532" spans="15:15">
      <c r="O532" s="1" t="s">
        <v>151</v>
      </c>
    </row>
    <row r="533" spans="15:15">
      <c r="O533" s="1" t="s">
        <v>151</v>
      </c>
    </row>
    <row r="534" spans="15:15">
      <c r="O534" s="1" t="s">
        <v>151</v>
      </c>
    </row>
    <row r="535" spans="15:15">
      <c r="O535" s="1" t="s">
        <v>151</v>
      </c>
    </row>
    <row r="536" spans="15:15">
      <c r="O536" s="1" t="s">
        <v>151</v>
      </c>
    </row>
    <row r="537" spans="15:15">
      <c r="O537" s="1" t="s">
        <v>151</v>
      </c>
    </row>
    <row r="538" spans="15:15">
      <c r="O538" s="1" t="s">
        <v>151</v>
      </c>
    </row>
    <row r="539" spans="15:15">
      <c r="O539" s="1" t="s">
        <v>151</v>
      </c>
    </row>
    <row r="540" spans="15:15">
      <c r="O540" s="1" t="s">
        <v>151</v>
      </c>
    </row>
    <row r="541" spans="15:15">
      <c r="O541" s="1" t="s">
        <v>151</v>
      </c>
    </row>
    <row r="542" spans="15:15">
      <c r="O542" s="1" t="s">
        <v>151</v>
      </c>
    </row>
    <row r="543" spans="15:15">
      <c r="O543" s="1" t="s">
        <v>151</v>
      </c>
    </row>
    <row r="544" spans="15:15">
      <c r="O544" s="1" t="s">
        <v>151</v>
      </c>
    </row>
    <row r="545" spans="15:19">
      <c r="O545" s="1" t="s">
        <v>151</v>
      </c>
    </row>
    <row r="546" spans="15:19">
      <c r="O546" s="1" t="s">
        <v>151</v>
      </c>
    </row>
    <row r="547" spans="15:19">
      <c r="O547" s="1" t="s">
        <v>151</v>
      </c>
    </row>
    <row r="548" spans="15:19">
      <c r="O548" s="1" t="s">
        <v>151</v>
      </c>
    </row>
    <row r="549" spans="15:19">
      <c r="O549" s="1" t="s">
        <v>151</v>
      </c>
    </row>
    <row r="550" spans="15:19">
      <c r="O550" s="1" t="s">
        <v>151</v>
      </c>
    </row>
    <row r="553" spans="15:19">
      <c r="S553" s="1" t="s">
        <v>141</v>
      </c>
    </row>
    <row r="554" spans="15:19">
      <c r="S554" s="1" t="s">
        <v>691</v>
      </c>
    </row>
    <row r="555" spans="15:19">
      <c r="S555" s="1" t="s">
        <v>151</v>
      </c>
    </row>
    <row r="556" spans="15:19">
      <c r="S556" s="1" t="s">
        <v>151</v>
      </c>
    </row>
    <row r="557" spans="15:19">
      <c r="S557" s="1" t="s">
        <v>151</v>
      </c>
    </row>
    <row r="558" spans="15:19">
      <c r="S558" s="1" t="s">
        <v>151</v>
      </c>
    </row>
    <row r="559" spans="15:19">
      <c r="S559" s="1" t="s">
        <v>151</v>
      </c>
    </row>
    <row r="560" spans="15:19">
      <c r="S560" s="1" t="s">
        <v>151</v>
      </c>
    </row>
    <row r="561" spans="19:19">
      <c r="S561" s="1" t="s">
        <v>151</v>
      </c>
    </row>
    <row r="562" spans="19:19">
      <c r="S562" s="1" t="s">
        <v>151</v>
      </c>
    </row>
    <row r="563" spans="19:19">
      <c r="S563" s="1" t="s">
        <v>151</v>
      </c>
    </row>
    <row r="564" spans="19:19">
      <c r="S564" s="1" t="s">
        <v>151</v>
      </c>
    </row>
    <row r="565" spans="19:19">
      <c r="S565" s="1" t="s">
        <v>151</v>
      </c>
    </row>
    <row r="566" spans="19:19">
      <c r="S566" s="1" t="s">
        <v>151</v>
      </c>
    </row>
    <row r="567" spans="19:19">
      <c r="S567" s="1" t="s">
        <v>151</v>
      </c>
    </row>
    <row r="568" spans="19:19">
      <c r="S568" s="1" t="s">
        <v>151</v>
      </c>
    </row>
    <row r="569" spans="19:19">
      <c r="S569" s="1" t="s">
        <v>151</v>
      </c>
    </row>
    <row r="570" spans="19:19">
      <c r="S570" s="1" t="s">
        <v>151</v>
      </c>
    </row>
    <row r="571" spans="19:19">
      <c r="S571" s="1" t="s">
        <v>151</v>
      </c>
    </row>
    <row r="572" spans="19:19">
      <c r="S572" s="1" t="s">
        <v>151</v>
      </c>
    </row>
    <row r="573" spans="19:19">
      <c r="S573" s="1" t="s">
        <v>151</v>
      </c>
    </row>
    <row r="574" spans="19:19">
      <c r="S574" s="1" t="s">
        <v>151</v>
      </c>
    </row>
    <row r="575" spans="19:19">
      <c r="S575" s="1" t="s">
        <v>151</v>
      </c>
    </row>
    <row r="576" spans="19:19">
      <c r="S576" s="1" t="s">
        <v>151</v>
      </c>
    </row>
    <row r="577" spans="19:19">
      <c r="S577" s="1" t="s">
        <v>151</v>
      </c>
    </row>
    <row r="578" spans="19:19">
      <c r="S578" s="1" t="s">
        <v>151</v>
      </c>
    </row>
    <row r="579" spans="19:19">
      <c r="S579" s="1" t="s">
        <v>151</v>
      </c>
    </row>
    <row r="580" spans="19:19">
      <c r="S580" s="1" t="s">
        <v>151</v>
      </c>
    </row>
    <row r="581" spans="19:19">
      <c r="S581" s="1" t="s">
        <v>151</v>
      </c>
    </row>
    <row r="582" spans="19:19">
      <c r="S582" s="1" t="s">
        <v>151</v>
      </c>
    </row>
    <row r="583" spans="19:19">
      <c r="S583" s="1" t="s">
        <v>151</v>
      </c>
    </row>
    <row r="584" spans="19:19">
      <c r="S584" s="1" t="s">
        <v>151</v>
      </c>
    </row>
    <row r="585" spans="19:19">
      <c r="S585" s="1" t="s">
        <v>151</v>
      </c>
    </row>
    <row r="586" spans="19:19">
      <c r="S586" s="1" t="s">
        <v>151</v>
      </c>
    </row>
    <row r="587" spans="19:19">
      <c r="S587" s="1" t="s">
        <v>151</v>
      </c>
    </row>
    <row r="588" spans="19:19">
      <c r="S588" s="1" t="s">
        <v>151</v>
      </c>
    </row>
    <row r="589" spans="19:19">
      <c r="S589" s="1" t="s">
        <v>151</v>
      </c>
    </row>
    <row r="590" spans="19:19">
      <c r="S590" s="1" t="s">
        <v>151</v>
      </c>
    </row>
    <row r="591" spans="19:19">
      <c r="S591" s="1" t="s">
        <v>151</v>
      </c>
    </row>
    <row r="592" spans="19:19">
      <c r="S592" s="1" t="s">
        <v>151</v>
      </c>
    </row>
    <row r="593" spans="19:19">
      <c r="S593" s="1" t="s">
        <v>151</v>
      </c>
    </row>
    <row r="594" spans="19:19">
      <c r="S594" s="1" t="s">
        <v>151</v>
      </c>
    </row>
    <row r="595" spans="19:19">
      <c r="S595" s="1" t="s">
        <v>151</v>
      </c>
    </row>
    <row r="596" spans="19:19">
      <c r="S596" s="1" t="s">
        <v>151</v>
      </c>
    </row>
    <row r="597" spans="19:19">
      <c r="S597" s="1" t="s">
        <v>151</v>
      </c>
    </row>
    <row r="598" spans="19:19">
      <c r="S598" s="1" t="s">
        <v>151</v>
      </c>
    </row>
    <row r="599" spans="19:19">
      <c r="S599" s="1" t="s">
        <v>151</v>
      </c>
    </row>
    <row r="600" spans="19:19">
      <c r="S600" s="1" t="s">
        <v>151</v>
      </c>
    </row>
    <row r="601" spans="19:19">
      <c r="S601" s="1" t="s">
        <v>151</v>
      </c>
    </row>
    <row r="602" spans="19:19">
      <c r="S602" s="1" t="s">
        <v>151</v>
      </c>
    </row>
    <row r="603" spans="19:19">
      <c r="S603" s="1" t="s">
        <v>151</v>
      </c>
    </row>
    <row r="604" spans="19:19">
      <c r="S604" s="1" t="s">
        <v>151</v>
      </c>
    </row>
    <row r="605" spans="19:19">
      <c r="S605" s="1" t="s">
        <v>151</v>
      </c>
    </row>
    <row r="606" spans="19:19">
      <c r="S606" s="1" t="s">
        <v>151</v>
      </c>
    </row>
    <row r="607" spans="19:19">
      <c r="S607" s="1" t="s">
        <v>151</v>
      </c>
    </row>
    <row r="608" spans="19:19">
      <c r="S608" s="1" t="s">
        <v>151</v>
      </c>
    </row>
    <row r="609" spans="19:19">
      <c r="S609" s="1" t="s">
        <v>151</v>
      </c>
    </row>
    <row r="610" spans="19:19">
      <c r="S610" s="1" t="s">
        <v>151</v>
      </c>
    </row>
    <row r="611" spans="19:19">
      <c r="S611" s="1" t="s">
        <v>151</v>
      </c>
    </row>
    <row r="612" spans="19:19">
      <c r="S612" s="1" t="s">
        <v>151</v>
      </c>
    </row>
    <row r="613" spans="19:19">
      <c r="S613" s="1" t="s">
        <v>151</v>
      </c>
    </row>
    <row r="614" spans="19:19">
      <c r="S614" s="1" t="s">
        <v>151</v>
      </c>
    </row>
    <row r="615" spans="19:19">
      <c r="S615" s="1" t="s">
        <v>151</v>
      </c>
    </row>
    <row r="616" spans="19:19">
      <c r="S616" s="1" t="s">
        <v>151</v>
      </c>
    </row>
    <row r="617" spans="19:19">
      <c r="S617" s="1" t="s">
        <v>151</v>
      </c>
    </row>
    <row r="618" spans="19:19">
      <c r="S618" s="1" t="s">
        <v>151</v>
      </c>
    </row>
    <row r="619" spans="19:19">
      <c r="S619" s="1" t="s">
        <v>151</v>
      </c>
    </row>
    <row r="620" spans="19:19">
      <c r="S620" s="1" t="s">
        <v>151</v>
      </c>
    </row>
    <row r="621" spans="19:19">
      <c r="S621" s="1" t="s">
        <v>151</v>
      </c>
    </row>
    <row r="622" spans="19:19">
      <c r="S622" s="1" t="s">
        <v>151</v>
      </c>
    </row>
    <row r="623" spans="19:19">
      <c r="S623" s="1" t="s">
        <v>151</v>
      </c>
    </row>
    <row r="624" spans="19:19">
      <c r="S624" s="1" t="s">
        <v>151</v>
      </c>
    </row>
    <row r="625" spans="19:19">
      <c r="S625" s="1" t="s">
        <v>151</v>
      </c>
    </row>
    <row r="626" spans="19:19">
      <c r="S626" s="1" t="s">
        <v>151</v>
      </c>
    </row>
    <row r="627" spans="19:19">
      <c r="S627" s="1" t="s">
        <v>151</v>
      </c>
    </row>
    <row r="628" spans="19:19">
      <c r="S628" s="1" t="s">
        <v>151</v>
      </c>
    </row>
    <row r="629" spans="19:19">
      <c r="S629" s="1" t="s">
        <v>151</v>
      </c>
    </row>
    <row r="630" spans="19:19">
      <c r="S630" s="1" t="s">
        <v>151</v>
      </c>
    </row>
    <row r="631" spans="19:19">
      <c r="S631" s="1" t="s">
        <v>151</v>
      </c>
    </row>
    <row r="632" spans="19:19">
      <c r="S632" s="1" t="s">
        <v>151</v>
      </c>
    </row>
    <row r="633" spans="19:19">
      <c r="S633" s="1" t="s">
        <v>151</v>
      </c>
    </row>
    <row r="634" spans="19:19">
      <c r="S634" s="1" t="s">
        <v>151</v>
      </c>
    </row>
    <row r="635" spans="19:19">
      <c r="S635" s="1" t="s">
        <v>151</v>
      </c>
    </row>
    <row r="636" spans="19:19">
      <c r="S636" s="1" t="s">
        <v>151</v>
      </c>
    </row>
    <row r="637" spans="19:19">
      <c r="S637" s="1" t="s">
        <v>151</v>
      </c>
    </row>
    <row r="638" spans="19:19">
      <c r="S638" s="1" t="s">
        <v>151</v>
      </c>
    </row>
    <row r="639" spans="19:19">
      <c r="S639" s="1" t="s">
        <v>151</v>
      </c>
    </row>
    <row r="640" spans="19:19">
      <c r="S640" s="1" t="s">
        <v>151</v>
      </c>
    </row>
    <row r="641" spans="19:23">
      <c r="S641" s="1" t="s">
        <v>151</v>
      </c>
    </row>
    <row r="642" spans="19:23">
      <c r="S642" s="1" t="s">
        <v>151</v>
      </c>
    </row>
    <row r="643" spans="19:23">
      <c r="S643" s="1" t="s">
        <v>151</v>
      </c>
    </row>
    <row r="644" spans="19:23">
      <c r="S644" s="1" t="s">
        <v>151</v>
      </c>
    </row>
    <row r="645" spans="19:23">
      <c r="S645" s="1" t="s">
        <v>151</v>
      </c>
    </row>
    <row r="646" spans="19:23">
      <c r="S646" s="1" t="s">
        <v>151</v>
      </c>
    </row>
    <row r="647" spans="19:23">
      <c r="S647" s="1" t="s">
        <v>151</v>
      </c>
    </row>
    <row r="648" spans="19:23">
      <c r="S648" s="1" t="s">
        <v>151</v>
      </c>
    </row>
    <row r="649" spans="19:23">
      <c r="S649" s="1" t="s">
        <v>151</v>
      </c>
    </row>
    <row r="650" spans="19:23">
      <c r="S650" s="1" t="s">
        <v>151</v>
      </c>
    </row>
    <row r="653" spans="19:23">
      <c r="W653" s="1" t="s">
        <v>141</v>
      </c>
    </row>
    <row r="654" spans="19:23">
      <c r="W654" s="1" t="s">
        <v>151</v>
      </c>
    </row>
    <row r="655" spans="19:23">
      <c r="W655" s="1" t="s">
        <v>151</v>
      </c>
    </row>
    <row r="656" spans="19:23">
      <c r="W656" s="1" t="s">
        <v>151</v>
      </c>
    </row>
    <row r="657" spans="23:23">
      <c r="W657" s="1" t="s">
        <v>151</v>
      </c>
    </row>
    <row r="658" spans="23:23">
      <c r="W658" s="1" t="s">
        <v>151</v>
      </c>
    </row>
    <row r="659" spans="23:23">
      <c r="W659" s="1" t="s">
        <v>151</v>
      </c>
    </row>
    <row r="660" spans="23:23">
      <c r="W660" s="1" t="s">
        <v>151</v>
      </c>
    </row>
    <row r="661" spans="23:23">
      <c r="W661" s="1" t="s">
        <v>151</v>
      </c>
    </row>
    <row r="662" spans="23:23">
      <c r="W662" s="1" t="s">
        <v>151</v>
      </c>
    </row>
    <row r="663" spans="23:23">
      <c r="W663" s="1" t="s">
        <v>151</v>
      </c>
    </row>
    <row r="664" spans="23:23">
      <c r="W664" s="1" t="s">
        <v>151</v>
      </c>
    </row>
    <row r="665" spans="23:23">
      <c r="W665" s="1" t="s">
        <v>151</v>
      </c>
    </row>
    <row r="666" spans="23:23">
      <c r="W666" s="1" t="s">
        <v>151</v>
      </c>
    </row>
    <row r="667" spans="23:23">
      <c r="W667" s="1" t="s">
        <v>151</v>
      </c>
    </row>
    <row r="668" spans="23:23">
      <c r="W668" s="1" t="s">
        <v>151</v>
      </c>
    </row>
    <row r="669" spans="23:23">
      <c r="W669" s="1" t="s">
        <v>151</v>
      </c>
    </row>
    <row r="670" spans="23:23">
      <c r="W670" s="1" t="s">
        <v>151</v>
      </c>
    </row>
    <row r="671" spans="23:23">
      <c r="W671" s="1" t="s">
        <v>151</v>
      </c>
    </row>
    <row r="672" spans="23:23">
      <c r="W672" s="1" t="s">
        <v>151</v>
      </c>
    </row>
    <row r="673" spans="23:23">
      <c r="W673" s="1" t="s">
        <v>151</v>
      </c>
    </row>
    <row r="674" spans="23:23">
      <c r="W674" s="1" t="s">
        <v>151</v>
      </c>
    </row>
    <row r="675" spans="23:23">
      <c r="W675" s="1" t="s">
        <v>151</v>
      </c>
    </row>
    <row r="676" spans="23:23">
      <c r="W676" s="1" t="s">
        <v>151</v>
      </c>
    </row>
    <row r="677" spans="23:23">
      <c r="W677" s="1" t="s">
        <v>151</v>
      </c>
    </row>
    <row r="678" spans="23:23">
      <c r="W678" s="1" t="s">
        <v>151</v>
      </c>
    </row>
    <row r="679" spans="23:23">
      <c r="W679" s="1" t="s">
        <v>151</v>
      </c>
    </row>
    <row r="680" spans="23:23">
      <c r="W680" s="1" t="s">
        <v>151</v>
      </c>
    </row>
    <row r="681" spans="23:23">
      <c r="W681" s="1" t="s">
        <v>151</v>
      </c>
    </row>
    <row r="682" spans="23:23">
      <c r="W682" s="1" t="s">
        <v>151</v>
      </c>
    </row>
    <row r="683" spans="23:23">
      <c r="W683" s="1" t="s">
        <v>151</v>
      </c>
    </row>
    <row r="684" spans="23:23">
      <c r="W684" s="1" t="s">
        <v>151</v>
      </c>
    </row>
    <row r="685" spans="23:23">
      <c r="W685" s="1" t="s">
        <v>151</v>
      </c>
    </row>
    <row r="686" spans="23:23">
      <c r="W686" s="1" t="s">
        <v>151</v>
      </c>
    </row>
    <row r="687" spans="23:23">
      <c r="W687" s="1" t="s">
        <v>151</v>
      </c>
    </row>
    <row r="688" spans="23:23">
      <c r="W688" s="1" t="s">
        <v>151</v>
      </c>
    </row>
    <row r="689" spans="23:23">
      <c r="W689" s="1" t="s">
        <v>151</v>
      </c>
    </row>
    <row r="690" spans="23:23">
      <c r="W690" s="1" t="s">
        <v>151</v>
      </c>
    </row>
    <row r="691" spans="23:23">
      <c r="W691" s="1" t="s">
        <v>151</v>
      </c>
    </row>
    <row r="692" spans="23:23">
      <c r="W692" s="1" t="s">
        <v>151</v>
      </c>
    </row>
    <row r="693" spans="23:23">
      <c r="W693" s="1" t="s">
        <v>151</v>
      </c>
    </row>
    <row r="694" spans="23:23">
      <c r="W694" s="1" t="s">
        <v>151</v>
      </c>
    </row>
    <row r="695" spans="23:23">
      <c r="W695" s="1" t="s">
        <v>151</v>
      </c>
    </row>
    <row r="696" spans="23:23">
      <c r="W696" s="1" t="s">
        <v>151</v>
      </c>
    </row>
    <row r="697" spans="23:23">
      <c r="W697" s="1" t="s">
        <v>151</v>
      </c>
    </row>
    <row r="698" spans="23:23">
      <c r="W698" s="1" t="s">
        <v>151</v>
      </c>
    </row>
    <row r="699" spans="23:23">
      <c r="W699" s="1" t="s">
        <v>151</v>
      </c>
    </row>
    <row r="700" spans="23:23">
      <c r="W700" s="1" t="s">
        <v>151</v>
      </c>
    </row>
    <row r="701" spans="23:23">
      <c r="W701" s="1" t="s">
        <v>151</v>
      </c>
    </row>
    <row r="702" spans="23:23">
      <c r="W702" s="1" t="s">
        <v>151</v>
      </c>
    </row>
    <row r="703" spans="23:23">
      <c r="W703" s="1" t="s">
        <v>151</v>
      </c>
    </row>
    <row r="704" spans="23:23">
      <c r="W704" s="1" t="s">
        <v>151</v>
      </c>
    </row>
    <row r="705" spans="23:23">
      <c r="W705" s="1" t="s">
        <v>151</v>
      </c>
    </row>
    <row r="706" spans="23:23">
      <c r="W706" s="1" t="s">
        <v>151</v>
      </c>
    </row>
    <row r="707" spans="23:23">
      <c r="W707" s="1" t="s">
        <v>151</v>
      </c>
    </row>
    <row r="708" spans="23:23">
      <c r="W708" s="1" t="s">
        <v>151</v>
      </c>
    </row>
    <row r="709" spans="23:23">
      <c r="W709" s="1" t="s">
        <v>151</v>
      </c>
    </row>
    <row r="710" spans="23:23">
      <c r="W710" s="1" t="s">
        <v>151</v>
      </c>
    </row>
    <row r="711" spans="23:23">
      <c r="W711" s="1" t="s">
        <v>151</v>
      </c>
    </row>
    <row r="712" spans="23:23">
      <c r="W712" s="1" t="s">
        <v>151</v>
      </c>
    </row>
    <row r="713" spans="23:23">
      <c r="W713" s="1" t="s">
        <v>151</v>
      </c>
    </row>
    <row r="714" spans="23:23">
      <c r="W714" s="1" t="s">
        <v>151</v>
      </c>
    </row>
    <row r="715" spans="23:23">
      <c r="W715" s="1" t="s">
        <v>151</v>
      </c>
    </row>
    <row r="716" spans="23:23">
      <c r="W716" s="1" t="s">
        <v>151</v>
      </c>
    </row>
    <row r="717" spans="23:23">
      <c r="W717" s="1" t="s">
        <v>151</v>
      </c>
    </row>
    <row r="718" spans="23:23">
      <c r="W718" s="1" t="s">
        <v>151</v>
      </c>
    </row>
    <row r="719" spans="23:23">
      <c r="W719" s="1" t="s">
        <v>151</v>
      </c>
    </row>
    <row r="720" spans="23:23">
      <c r="W720" s="1" t="s">
        <v>151</v>
      </c>
    </row>
    <row r="721" spans="23:23">
      <c r="W721" s="1" t="s">
        <v>151</v>
      </c>
    </row>
    <row r="722" spans="23:23">
      <c r="W722" s="1" t="s">
        <v>151</v>
      </c>
    </row>
    <row r="723" spans="23:23">
      <c r="W723" s="1" t="s">
        <v>151</v>
      </c>
    </row>
    <row r="724" spans="23:23">
      <c r="W724" s="1" t="s">
        <v>151</v>
      </c>
    </row>
    <row r="725" spans="23:23">
      <c r="W725" s="1" t="s">
        <v>151</v>
      </c>
    </row>
    <row r="726" spans="23:23">
      <c r="W726" s="1" t="s">
        <v>151</v>
      </c>
    </row>
    <row r="727" spans="23:23">
      <c r="W727" s="1" t="s">
        <v>151</v>
      </c>
    </row>
    <row r="728" spans="23:23">
      <c r="W728" s="1" t="s">
        <v>151</v>
      </c>
    </row>
    <row r="729" spans="23:23">
      <c r="W729" s="1" t="s">
        <v>151</v>
      </c>
    </row>
    <row r="730" spans="23:23">
      <c r="W730" s="1" t="s">
        <v>151</v>
      </c>
    </row>
    <row r="731" spans="23:23">
      <c r="W731" s="1" t="s">
        <v>151</v>
      </c>
    </row>
    <row r="732" spans="23:23">
      <c r="W732" s="1" t="s">
        <v>151</v>
      </c>
    </row>
    <row r="733" spans="23:23">
      <c r="W733" s="1" t="s">
        <v>151</v>
      </c>
    </row>
    <row r="734" spans="23:23">
      <c r="W734" s="1" t="s">
        <v>151</v>
      </c>
    </row>
    <row r="735" spans="23:23">
      <c r="W735" s="1" t="s">
        <v>151</v>
      </c>
    </row>
    <row r="736" spans="23:23">
      <c r="W736" s="1" t="s">
        <v>151</v>
      </c>
    </row>
    <row r="737" spans="23:23">
      <c r="W737" s="1" t="s">
        <v>151</v>
      </c>
    </row>
    <row r="738" spans="23:23">
      <c r="W738" s="1" t="s">
        <v>151</v>
      </c>
    </row>
    <row r="739" spans="23:23">
      <c r="W739" s="1" t="s">
        <v>151</v>
      </c>
    </row>
    <row r="740" spans="23:23">
      <c r="W740" s="1" t="s">
        <v>151</v>
      </c>
    </row>
    <row r="741" spans="23:23">
      <c r="W741" s="1" t="s">
        <v>151</v>
      </c>
    </row>
    <row r="742" spans="23:23">
      <c r="W742" s="1" t="s">
        <v>151</v>
      </c>
    </row>
    <row r="743" spans="23:23">
      <c r="W743" s="1" t="s">
        <v>151</v>
      </c>
    </row>
    <row r="744" spans="23:23">
      <c r="W744" s="1" t="s">
        <v>151</v>
      </c>
    </row>
    <row r="745" spans="23:23">
      <c r="W745" s="1" t="s">
        <v>151</v>
      </c>
    </row>
    <row r="746" spans="23:23">
      <c r="W746" s="1" t="s">
        <v>151</v>
      </c>
    </row>
    <row r="747" spans="23:23">
      <c r="W747" s="1" t="s">
        <v>151</v>
      </c>
    </row>
    <row r="748" spans="23:23">
      <c r="W748" s="1" t="s">
        <v>151</v>
      </c>
    </row>
    <row r="749" spans="23:23">
      <c r="W749" s="1" t="s">
        <v>151</v>
      </c>
    </row>
    <row r="750" spans="23:23">
      <c r="W750" s="1" t="s">
        <v>151</v>
      </c>
    </row>
    <row r="753" spans="27:31">
      <c r="AA753" s="1" t="s">
        <v>141</v>
      </c>
      <c r="AE753" s="1" t="s">
        <v>141</v>
      </c>
    </row>
    <row r="754" spans="27:31">
      <c r="AA754" s="1" t="s">
        <v>151</v>
      </c>
      <c r="AE754" s="1" t="s">
        <v>151</v>
      </c>
    </row>
    <row r="755" spans="27:31">
      <c r="AA755" s="1" t="s">
        <v>151</v>
      </c>
      <c r="AE755" s="1" t="s">
        <v>151</v>
      </c>
    </row>
    <row r="756" spans="27:31">
      <c r="AA756" s="1" t="s">
        <v>151</v>
      </c>
      <c r="AE756" s="1" t="s">
        <v>151</v>
      </c>
    </row>
    <row r="757" spans="27:31">
      <c r="AA757" s="1" t="s">
        <v>151</v>
      </c>
      <c r="AE757" s="1" t="s">
        <v>151</v>
      </c>
    </row>
    <row r="758" spans="27:31">
      <c r="AA758" s="1" t="s">
        <v>151</v>
      </c>
      <c r="AE758" s="1" t="s">
        <v>151</v>
      </c>
    </row>
    <row r="759" spans="27:31">
      <c r="AA759" s="1" t="s">
        <v>151</v>
      </c>
      <c r="AE759" s="1" t="s">
        <v>151</v>
      </c>
    </row>
    <row r="760" spans="27:31">
      <c r="AA760" s="1" t="s">
        <v>151</v>
      </c>
      <c r="AE760" s="1" t="s">
        <v>151</v>
      </c>
    </row>
    <row r="761" spans="27:31">
      <c r="AA761" s="1" t="s">
        <v>151</v>
      </c>
      <c r="AE761" s="1" t="s">
        <v>151</v>
      </c>
    </row>
    <row r="762" spans="27:31">
      <c r="AA762" s="1" t="s">
        <v>151</v>
      </c>
      <c r="AE762" s="1" t="s">
        <v>151</v>
      </c>
    </row>
    <row r="763" spans="27:31">
      <c r="AA763" s="1" t="s">
        <v>151</v>
      </c>
      <c r="AE763" s="1" t="s">
        <v>151</v>
      </c>
    </row>
    <row r="764" spans="27:31">
      <c r="AA764" s="1" t="s">
        <v>151</v>
      </c>
      <c r="AE764" s="1" t="s">
        <v>151</v>
      </c>
    </row>
    <row r="765" spans="27:31">
      <c r="AA765" s="1" t="s">
        <v>151</v>
      </c>
      <c r="AE765" s="1" t="s">
        <v>151</v>
      </c>
    </row>
    <row r="766" spans="27:31">
      <c r="AA766" s="1" t="s">
        <v>151</v>
      </c>
      <c r="AE766" s="1" t="s">
        <v>151</v>
      </c>
    </row>
    <row r="767" spans="27:31">
      <c r="AA767" s="1" t="s">
        <v>151</v>
      </c>
      <c r="AE767" s="1" t="s">
        <v>151</v>
      </c>
    </row>
    <row r="768" spans="27:31">
      <c r="AA768" s="1" t="s">
        <v>151</v>
      </c>
      <c r="AE768" s="1" t="s">
        <v>151</v>
      </c>
    </row>
    <row r="769" spans="27:31">
      <c r="AA769" s="1" t="s">
        <v>151</v>
      </c>
      <c r="AE769" s="1" t="s">
        <v>151</v>
      </c>
    </row>
    <row r="770" spans="27:31">
      <c r="AA770" s="1" t="s">
        <v>151</v>
      </c>
      <c r="AE770" s="1" t="s">
        <v>151</v>
      </c>
    </row>
    <row r="771" spans="27:31">
      <c r="AA771" s="1" t="s">
        <v>151</v>
      </c>
      <c r="AE771" s="1" t="s">
        <v>151</v>
      </c>
    </row>
    <row r="772" spans="27:31">
      <c r="AA772" s="1" t="s">
        <v>151</v>
      </c>
      <c r="AE772" s="1" t="s">
        <v>151</v>
      </c>
    </row>
    <row r="773" spans="27:31">
      <c r="AA773" s="1" t="s">
        <v>151</v>
      </c>
      <c r="AE773" s="1" t="s">
        <v>151</v>
      </c>
    </row>
    <row r="774" spans="27:31">
      <c r="AA774" s="1" t="s">
        <v>151</v>
      </c>
      <c r="AE774" s="1" t="s">
        <v>151</v>
      </c>
    </row>
    <row r="775" spans="27:31">
      <c r="AA775" s="1" t="s">
        <v>151</v>
      </c>
      <c r="AE775" s="1" t="s">
        <v>151</v>
      </c>
    </row>
    <row r="776" spans="27:31">
      <c r="AA776" s="1" t="s">
        <v>151</v>
      </c>
      <c r="AE776" s="1" t="s">
        <v>151</v>
      </c>
    </row>
    <row r="777" spans="27:31">
      <c r="AA777" s="1" t="s">
        <v>151</v>
      </c>
      <c r="AE777" s="1" t="s">
        <v>151</v>
      </c>
    </row>
    <row r="778" spans="27:31">
      <c r="AA778" s="1" t="s">
        <v>151</v>
      </c>
      <c r="AE778" s="1" t="s">
        <v>151</v>
      </c>
    </row>
    <row r="779" spans="27:31">
      <c r="AA779" s="1" t="s">
        <v>151</v>
      </c>
      <c r="AE779" s="1" t="s">
        <v>151</v>
      </c>
    </row>
    <row r="780" spans="27:31">
      <c r="AA780" s="1" t="s">
        <v>151</v>
      </c>
      <c r="AE780" s="1" t="s">
        <v>151</v>
      </c>
    </row>
    <row r="781" spans="27:31">
      <c r="AA781" s="1" t="s">
        <v>151</v>
      </c>
      <c r="AE781" s="1" t="s">
        <v>151</v>
      </c>
    </row>
    <row r="782" spans="27:31">
      <c r="AA782" s="1" t="s">
        <v>151</v>
      </c>
      <c r="AE782" s="1" t="s">
        <v>151</v>
      </c>
    </row>
    <row r="783" spans="27:31">
      <c r="AA783" s="1" t="s">
        <v>151</v>
      </c>
      <c r="AE783" s="1" t="s">
        <v>151</v>
      </c>
    </row>
    <row r="784" spans="27:31">
      <c r="AA784" s="1" t="s">
        <v>151</v>
      </c>
      <c r="AE784" s="1" t="s">
        <v>151</v>
      </c>
    </row>
    <row r="785" spans="27:31">
      <c r="AA785" s="1" t="s">
        <v>151</v>
      </c>
      <c r="AE785" s="1" t="s">
        <v>151</v>
      </c>
    </row>
    <row r="786" spans="27:31">
      <c r="AA786" s="1" t="s">
        <v>151</v>
      </c>
      <c r="AE786" s="1" t="s">
        <v>151</v>
      </c>
    </row>
    <row r="787" spans="27:31">
      <c r="AA787" s="1" t="s">
        <v>151</v>
      </c>
      <c r="AE787" s="1" t="s">
        <v>151</v>
      </c>
    </row>
    <row r="788" spans="27:31">
      <c r="AA788" s="1" t="s">
        <v>151</v>
      </c>
      <c r="AE788" s="1" t="s">
        <v>151</v>
      </c>
    </row>
    <row r="789" spans="27:31">
      <c r="AA789" s="1" t="s">
        <v>151</v>
      </c>
      <c r="AE789" s="1" t="s">
        <v>151</v>
      </c>
    </row>
    <row r="790" spans="27:31">
      <c r="AA790" s="1" t="s">
        <v>151</v>
      </c>
      <c r="AE790" s="1" t="s">
        <v>151</v>
      </c>
    </row>
    <row r="791" spans="27:31">
      <c r="AA791" s="1" t="s">
        <v>151</v>
      </c>
      <c r="AE791" s="1" t="s">
        <v>151</v>
      </c>
    </row>
    <row r="792" spans="27:31">
      <c r="AA792" s="1" t="s">
        <v>151</v>
      </c>
      <c r="AE792" s="1" t="s">
        <v>151</v>
      </c>
    </row>
    <row r="793" spans="27:31">
      <c r="AA793" s="1" t="s">
        <v>151</v>
      </c>
      <c r="AE793" s="1" t="s">
        <v>151</v>
      </c>
    </row>
    <row r="794" spans="27:31">
      <c r="AA794" s="1" t="s">
        <v>151</v>
      </c>
      <c r="AE794" s="1" t="s">
        <v>151</v>
      </c>
    </row>
    <row r="795" spans="27:31">
      <c r="AA795" s="1" t="s">
        <v>151</v>
      </c>
      <c r="AE795" s="1" t="s">
        <v>151</v>
      </c>
    </row>
    <row r="796" spans="27:31">
      <c r="AA796" s="1" t="s">
        <v>151</v>
      </c>
      <c r="AE796" s="1" t="s">
        <v>151</v>
      </c>
    </row>
    <row r="797" spans="27:31">
      <c r="AA797" s="1" t="s">
        <v>151</v>
      </c>
      <c r="AE797" s="1" t="s">
        <v>151</v>
      </c>
    </row>
    <row r="798" spans="27:31">
      <c r="AA798" s="1" t="s">
        <v>151</v>
      </c>
      <c r="AE798" s="1" t="s">
        <v>151</v>
      </c>
    </row>
    <row r="799" spans="27:31">
      <c r="AA799" s="1" t="s">
        <v>151</v>
      </c>
      <c r="AE799" s="1" t="s">
        <v>151</v>
      </c>
    </row>
    <row r="800" spans="27:31">
      <c r="AA800" s="1" t="s">
        <v>151</v>
      </c>
      <c r="AE800" s="1" t="s">
        <v>151</v>
      </c>
    </row>
    <row r="801" spans="27:31">
      <c r="AA801" s="1" t="s">
        <v>151</v>
      </c>
      <c r="AE801" s="1" t="s">
        <v>151</v>
      </c>
    </row>
    <row r="802" spans="27:31">
      <c r="AA802" s="1" t="s">
        <v>151</v>
      </c>
      <c r="AE802" s="1" t="s">
        <v>151</v>
      </c>
    </row>
    <row r="803" spans="27:31">
      <c r="AA803" s="1" t="s">
        <v>151</v>
      </c>
      <c r="AE803" s="1" t="s">
        <v>151</v>
      </c>
    </row>
    <row r="804" spans="27:31">
      <c r="AA804" s="1" t="s">
        <v>151</v>
      </c>
      <c r="AE804" s="1" t="s">
        <v>151</v>
      </c>
    </row>
    <row r="805" spans="27:31">
      <c r="AA805" s="1" t="s">
        <v>151</v>
      </c>
      <c r="AE805" s="1" t="s">
        <v>151</v>
      </c>
    </row>
    <row r="806" spans="27:31">
      <c r="AA806" s="1" t="s">
        <v>151</v>
      </c>
      <c r="AE806" s="1" t="s">
        <v>151</v>
      </c>
    </row>
    <row r="807" spans="27:31">
      <c r="AA807" s="1" t="s">
        <v>151</v>
      </c>
      <c r="AE807" s="1" t="s">
        <v>151</v>
      </c>
    </row>
    <row r="808" spans="27:31">
      <c r="AA808" s="1" t="s">
        <v>151</v>
      </c>
      <c r="AE808" s="1" t="s">
        <v>151</v>
      </c>
    </row>
    <row r="809" spans="27:31">
      <c r="AA809" s="1" t="s">
        <v>151</v>
      </c>
      <c r="AE809" s="1" t="s">
        <v>151</v>
      </c>
    </row>
    <row r="810" spans="27:31">
      <c r="AA810" s="1" t="s">
        <v>151</v>
      </c>
      <c r="AE810" s="1" t="s">
        <v>151</v>
      </c>
    </row>
    <row r="811" spans="27:31">
      <c r="AA811" s="1" t="s">
        <v>151</v>
      </c>
      <c r="AE811" s="1" t="s">
        <v>151</v>
      </c>
    </row>
    <row r="812" spans="27:31">
      <c r="AA812" s="1" t="s">
        <v>151</v>
      </c>
      <c r="AE812" s="1" t="s">
        <v>151</v>
      </c>
    </row>
    <row r="813" spans="27:31">
      <c r="AA813" s="1" t="s">
        <v>151</v>
      </c>
      <c r="AE813" s="1" t="s">
        <v>151</v>
      </c>
    </row>
    <row r="814" spans="27:31">
      <c r="AA814" s="1" t="s">
        <v>151</v>
      </c>
      <c r="AE814" s="1" t="s">
        <v>151</v>
      </c>
    </row>
    <row r="815" spans="27:31">
      <c r="AA815" s="1" t="s">
        <v>151</v>
      </c>
      <c r="AE815" s="1" t="s">
        <v>151</v>
      </c>
    </row>
    <row r="816" spans="27:31">
      <c r="AA816" s="1" t="s">
        <v>151</v>
      </c>
      <c r="AE816" s="1" t="s">
        <v>151</v>
      </c>
    </row>
    <row r="817" spans="27:31">
      <c r="AA817" s="1" t="s">
        <v>151</v>
      </c>
      <c r="AE817" s="1" t="s">
        <v>151</v>
      </c>
    </row>
    <row r="818" spans="27:31">
      <c r="AA818" s="1" t="s">
        <v>151</v>
      </c>
      <c r="AE818" s="1" t="s">
        <v>151</v>
      </c>
    </row>
    <row r="819" spans="27:31">
      <c r="AA819" s="1" t="s">
        <v>151</v>
      </c>
      <c r="AE819" s="1" t="s">
        <v>151</v>
      </c>
    </row>
    <row r="820" spans="27:31">
      <c r="AA820" s="1" t="s">
        <v>151</v>
      </c>
      <c r="AE820" s="1" t="s">
        <v>151</v>
      </c>
    </row>
    <row r="821" spans="27:31">
      <c r="AA821" s="1" t="s">
        <v>151</v>
      </c>
      <c r="AE821" s="1" t="s">
        <v>151</v>
      </c>
    </row>
    <row r="822" spans="27:31">
      <c r="AA822" s="1" t="s">
        <v>151</v>
      </c>
      <c r="AE822" s="1" t="s">
        <v>151</v>
      </c>
    </row>
    <row r="823" spans="27:31">
      <c r="AA823" s="1" t="s">
        <v>151</v>
      </c>
      <c r="AE823" s="1" t="s">
        <v>151</v>
      </c>
    </row>
    <row r="824" spans="27:31">
      <c r="AA824" s="1" t="s">
        <v>151</v>
      </c>
      <c r="AE824" s="1" t="s">
        <v>151</v>
      </c>
    </row>
    <row r="825" spans="27:31">
      <c r="AA825" s="1" t="s">
        <v>151</v>
      </c>
      <c r="AE825" s="1" t="s">
        <v>151</v>
      </c>
    </row>
    <row r="826" spans="27:31">
      <c r="AA826" s="1" t="s">
        <v>151</v>
      </c>
      <c r="AE826" s="1" t="s">
        <v>151</v>
      </c>
    </row>
    <row r="827" spans="27:31">
      <c r="AA827" s="1" t="s">
        <v>151</v>
      </c>
      <c r="AE827" s="1" t="s">
        <v>151</v>
      </c>
    </row>
    <row r="828" spans="27:31">
      <c r="AA828" s="1" t="s">
        <v>151</v>
      </c>
      <c r="AE828" s="1" t="s">
        <v>151</v>
      </c>
    </row>
    <row r="829" spans="27:31">
      <c r="AA829" s="1" t="s">
        <v>151</v>
      </c>
      <c r="AE829" s="1" t="s">
        <v>151</v>
      </c>
    </row>
    <row r="830" spans="27:31">
      <c r="AA830" s="1" t="s">
        <v>151</v>
      </c>
      <c r="AE830" s="1" t="s">
        <v>151</v>
      </c>
    </row>
    <row r="831" spans="27:31">
      <c r="AA831" s="1" t="s">
        <v>151</v>
      </c>
      <c r="AE831" s="1" t="s">
        <v>151</v>
      </c>
    </row>
    <row r="832" spans="27:31">
      <c r="AA832" s="1" t="s">
        <v>151</v>
      </c>
      <c r="AE832" s="1" t="s">
        <v>151</v>
      </c>
    </row>
    <row r="833" spans="27:31">
      <c r="AA833" s="1" t="s">
        <v>151</v>
      </c>
      <c r="AE833" s="1" t="s">
        <v>151</v>
      </c>
    </row>
    <row r="834" spans="27:31">
      <c r="AA834" s="1" t="s">
        <v>151</v>
      </c>
      <c r="AE834" s="1" t="s">
        <v>151</v>
      </c>
    </row>
    <row r="835" spans="27:31">
      <c r="AA835" s="1" t="s">
        <v>151</v>
      </c>
      <c r="AE835" s="1" t="s">
        <v>151</v>
      </c>
    </row>
    <row r="836" spans="27:31">
      <c r="AA836" s="1" t="s">
        <v>151</v>
      </c>
      <c r="AE836" s="1" t="s">
        <v>151</v>
      </c>
    </row>
    <row r="837" spans="27:31">
      <c r="AA837" s="1" t="s">
        <v>151</v>
      </c>
      <c r="AE837" s="1" t="s">
        <v>151</v>
      </c>
    </row>
    <row r="838" spans="27:31">
      <c r="AA838" s="1" t="s">
        <v>151</v>
      </c>
      <c r="AE838" s="1" t="s">
        <v>151</v>
      </c>
    </row>
    <row r="839" spans="27:31">
      <c r="AA839" s="1" t="s">
        <v>151</v>
      </c>
      <c r="AE839" s="1" t="s">
        <v>151</v>
      </c>
    </row>
    <row r="840" spans="27:31">
      <c r="AA840" s="1" t="s">
        <v>151</v>
      </c>
      <c r="AE840" s="1" t="s">
        <v>151</v>
      </c>
    </row>
    <row r="841" spans="27:31">
      <c r="AA841" s="1" t="s">
        <v>151</v>
      </c>
      <c r="AE841" s="1" t="s">
        <v>151</v>
      </c>
    </row>
    <row r="842" spans="27:31">
      <c r="AA842" s="1" t="s">
        <v>151</v>
      </c>
      <c r="AE842" s="1" t="s">
        <v>151</v>
      </c>
    </row>
    <row r="843" spans="27:31">
      <c r="AA843" s="1" t="s">
        <v>151</v>
      </c>
      <c r="AE843" s="1" t="s">
        <v>151</v>
      </c>
    </row>
    <row r="844" spans="27:31">
      <c r="AA844" s="1" t="s">
        <v>151</v>
      </c>
      <c r="AE844" s="1" t="s">
        <v>151</v>
      </c>
    </row>
    <row r="845" spans="27:31">
      <c r="AA845" s="1" t="s">
        <v>151</v>
      </c>
      <c r="AE845" s="1" t="s">
        <v>151</v>
      </c>
    </row>
    <row r="846" spans="27:31">
      <c r="AA846" s="1" t="s">
        <v>151</v>
      </c>
      <c r="AE846" s="1" t="s">
        <v>151</v>
      </c>
    </row>
    <row r="847" spans="27:31">
      <c r="AA847" s="1" t="s">
        <v>151</v>
      </c>
      <c r="AE847" s="1" t="s">
        <v>151</v>
      </c>
    </row>
    <row r="848" spans="27:31">
      <c r="AA848" s="1" t="s">
        <v>151</v>
      </c>
      <c r="AE848" s="1" t="s">
        <v>151</v>
      </c>
    </row>
    <row r="849" spans="27:35">
      <c r="AA849" s="1" t="s">
        <v>151</v>
      </c>
      <c r="AE849" s="1" t="s">
        <v>151</v>
      </c>
    </row>
    <row r="850" spans="27:35">
      <c r="AA850" s="1" t="s">
        <v>151</v>
      </c>
      <c r="AE850" s="1" t="s">
        <v>151</v>
      </c>
    </row>
    <row r="853" spans="27:35">
      <c r="AI853" s="1" t="s">
        <v>141</v>
      </c>
    </row>
    <row r="854" spans="27:35">
      <c r="AI854" s="1" t="s">
        <v>151</v>
      </c>
    </row>
    <row r="855" spans="27:35">
      <c r="AI855" s="1" t="s">
        <v>151</v>
      </c>
    </row>
    <row r="856" spans="27:35">
      <c r="AI856" s="1" t="s">
        <v>151</v>
      </c>
    </row>
    <row r="857" spans="27:35">
      <c r="AI857" s="1" t="s">
        <v>151</v>
      </c>
    </row>
    <row r="858" spans="27:35">
      <c r="AI858" s="1" t="s">
        <v>151</v>
      </c>
    </row>
    <row r="859" spans="27:35">
      <c r="AI859" s="1" t="s">
        <v>151</v>
      </c>
    </row>
    <row r="860" spans="27:35">
      <c r="AI860" s="1" t="s">
        <v>151</v>
      </c>
    </row>
    <row r="861" spans="27:35">
      <c r="AI861" s="1" t="s">
        <v>151</v>
      </c>
    </row>
    <row r="862" spans="27:35">
      <c r="AI862" s="1" t="s">
        <v>151</v>
      </c>
    </row>
    <row r="863" spans="27:35">
      <c r="AI863" s="1" t="s">
        <v>151</v>
      </c>
    </row>
    <row r="864" spans="27:35">
      <c r="AI864" s="1" t="s">
        <v>151</v>
      </c>
    </row>
    <row r="865" spans="35:35">
      <c r="AI865" s="1" t="s">
        <v>151</v>
      </c>
    </row>
    <row r="866" spans="35:35">
      <c r="AI866" s="1" t="s">
        <v>151</v>
      </c>
    </row>
    <row r="867" spans="35:35">
      <c r="AI867" s="1" t="s">
        <v>151</v>
      </c>
    </row>
    <row r="868" spans="35:35">
      <c r="AI868" s="1" t="s">
        <v>151</v>
      </c>
    </row>
    <row r="869" spans="35:35">
      <c r="AI869" s="1" t="s">
        <v>151</v>
      </c>
    </row>
    <row r="870" spans="35:35">
      <c r="AI870" s="1" t="s">
        <v>151</v>
      </c>
    </row>
    <row r="871" spans="35:35">
      <c r="AI871" s="1" t="s">
        <v>151</v>
      </c>
    </row>
    <row r="872" spans="35:35">
      <c r="AI872" s="1" t="s">
        <v>151</v>
      </c>
    </row>
    <row r="873" spans="35:35">
      <c r="AI873" s="1" t="s">
        <v>151</v>
      </c>
    </row>
    <row r="874" spans="35:35">
      <c r="AI874" s="1" t="s">
        <v>151</v>
      </c>
    </row>
    <row r="875" spans="35:35">
      <c r="AI875" s="1" t="s">
        <v>151</v>
      </c>
    </row>
    <row r="876" spans="35:35">
      <c r="AI876" s="1" t="s">
        <v>151</v>
      </c>
    </row>
    <row r="877" spans="35:35">
      <c r="AI877" s="1" t="s">
        <v>151</v>
      </c>
    </row>
    <row r="878" spans="35:35">
      <c r="AI878" s="1" t="s">
        <v>151</v>
      </c>
    </row>
    <row r="879" spans="35:35">
      <c r="AI879" s="1" t="s">
        <v>151</v>
      </c>
    </row>
    <row r="880" spans="35:35">
      <c r="AI880" s="1" t="s">
        <v>151</v>
      </c>
    </row>
    <row r="881" spans="35:35">
      <c r="AI881" s="1" t="s">
        <v>151</v>
      </c>
    </row>
    <row r="882" spans="35:35">
      <c r="AI882" s="1" t="s">
        <v>151</v>
      </c>
    </row>
    <row r="883" spans="35:35">
      <c r="AI883" s="1" t="s">
        <v>151</v>
      </c>
    </row>
    <row r="884" spans="35:35">
      <c r="AI884" s="1" t="s">
        <v>151</v>
      </c>
    </row>
    <row r="885" spans="35:35">
      <c r="AI885" s="1" t="s">
        <v>151</v>
      </c>
    </row>
    <row r="886" spans="35:35">
      <c r="AI886" s="1" t="s">
        <v>151</v>
      </c>
    </row>
    <row r="887" spans="35:35">
      <c r="AI887" s="1" t="s">
        <v>151</v>
      </c>
    </row>
    <row r="888" spans="35:35">
      <c r="AI888" s="1" t="s">
        <v>151</v>
      </c>
    </row>
    <row r="889" spans="35:35">
      <c r="AI889" s="1" t="s">
        <v>151</v>
      </c>
    </row>
    <row r="890" spans="35:35">
      <c r="AI890" s="1" t="s">
        <v>151</v>
      </c>
    </row>
    <row r="891" spans="35:35">
      <c r="AI891" s="1" t="s">
        <v>151</v>
      </c>
    </row>
    <row r="892" spans="35:35">
      <c r="AI892" s="1" t="s">
        <v>151</v>
      </c>
    </row>
    <row r="893" spans="35:35">
      <c r="AI893" s="1" t="s">
        <v>151</v>
      </c>
    </row>
    <row r="894" spans="35:35">
      <c r="AI894" s="1" t="s">
        <v>151</v>
      </c>
    </row>
    <row r="895" spans="35:35">
      <c r="AI895" s="1" t="s">
        <v>151</v>
      </c>
    </row>
    <row r="896" spans="35:35">
      <c r="AI896" s="1" t="s">
        <v>151</v>
      </c>
    </row>
    <row r="897" spans="35:35">
      <c r="AI897" s="1" t="s">
        <v>151</v>
      </c>
    </row>
    <row r="898" spans="35:35">
      <c r="AI898" s="1" t="s">
        <v>151</v>
      </c>
    </row>
    <row r="899" spans="35:35">
      <c r="AI899" s="1" t="s">
        <v>151</v>
      </c>
    </row>
    <row r="900" spans="35:35">
      <c r="AI900" s="1" t="s">
        <v>151</v>
      </c>
    </row>
    <row r="901" spans="35:35">
      <c r="AI901" s="1" t="s">
        <v>151</v>
      </c>
    </row>
    <row r="902" spans="35:35">
      <c r="AI902" s="1" t="s">
        <v>151</v>
      </c>
    </row>
    <row r="903" spans="35:35">
      <c r="AI903" s="1" t="s">
        <v>151</v>
      </c>
    </row>
    <row r="904" spans="35:35">
      <c r="AI904" s="1" t="s">
        <v>151</v>
      </c>
    </row>
    <row r="905" spans="35:35">
      <c r="AI905" s="1" t="s">
        <v>151</v>
      </c>
    </row>
    <row r="906" spans="35:35">
      <c r="AI906" s="1" t="s">
        <v>151</v>
      </c>
    </row>
    <row r="907" spans="35:35">
      <c r="AI907" s="1" t="s">
        <v>151</v>
      </c>
    </row>
    <row r="908" spans="35:35">
      <c r="AI908" s="1" t="s">
        <v>151</v>
      </c>
    </row>
    <row r="909" spans="35:35">
      <c r="AI909" s="1" t="s">
        <v>151</v>
      </c>
    </row>
    <row r="910" spans="35:35">
      <c r="AI910" s="1" t="s">
        <v>151</v>
      </c>
    </row>
    <row r="911" spans="35:35">
      <c r="AI911" s="1" t="s">
        <v>151</v>
      </c>
    </row>
    <row r="912" spans="35:35">
      <c r="AI912" s="1" t="s">
        <v>151</v>
      </c>
    </row>
    <row r="913" spans="35:35">
      <c r="AI913" s="1" t="s">
        <v>151</v>
      </c>
    </row>
    <row r="914" spans="35:35">
      <c r="AI914" s="1" t="s">
        <v>151</v>
      </c>
    </row>
    <row r="915" spans="35:35">
      <c r="AI915" s="1" t="s">
        <v>151</v>
      </c>
    </row>
    <row r="916" spans="35:35">
      <c r="AI916" s="1" t="s">
        <v>151</v>
      </c>
    </row>
    <row r="917" spans="35:35">
      <c r="AI917" s="1" t="s">
        <v>151</v>
      </c>
    </row>
    <row r="918" spans="35:35">
      <c r="AI918" s="1" t="s">
        <v>151</v>
      </c>
    </row>
    <row r="919" spans="35:35">
      <c r="AI919" s="1" t="s">
        <v>151</v>
      </c>
    </row>
    <row r="920" spans="35:35">
      <c r="AI920" s="1" t="s">
        <v>151</v>
      </c>
    </row>
    <row r="921" spans="35:35">
      <c r="AI921" s="1" t="s">
        <v>151</v>
      </c>
    </row>
    <row r="922" spans="35:35">
      <c r="AI922" s="1" t="s">
        <v>151</v>
      </c>
    </row>
    <row r="923" spans="35:35">
      <c r="AI923" s="1" t="s">
        <v>151</v>
      </c>
    </row>
    <row r="924" spans="35:35">
      <c r="AI924" s="1" t="s">
        <v>151</v>
      </c>
    </row>
    <row r="925" spans="35:35">
      <c r="AI925" s="1" t="s">
        <v>151</v>
      </c>
    </row>
    <row r="926" spans="35:35">
      <c r="AI926" s="1" t="s">
        <v>151</v>
      </c>
    </row>
    <row r="927" spans="35:35">
      <c r="AI927" s="1" t="s">
        <v>151</v>
      </c>
    </row>
    <row r="928" spans="35:35">
      <c r="AI928" s="1" t="s">
        <v>151</v>
      </c>
    </row>
    <row r="929" spans="35:35">
      <c r="AI929" s="1" t="s">
        <v>151</v>
      </c>
    </row>
    <row r="930" spans="35:35">
      <c r="AI930" s="1" t="s">
        <v>151</v>
      </c>
    </row>
    <row r="931" spans="35:35">
      <c r="AI931" s="1" t="s">
        <v>151</v>
      </c>
    </row>
    <row r="932" spans="35:35">
      <c r="AI932" s="1" t="s">
        <v>151</v>
      </c>
    </row>
    <row r="933" spans="35:35">
      <c r="AI933" s="1" t="s">
        <v>151</v>
      </c>
    </row>
    <row r="934" spans="35:35">
      <c r="AI934" s="1" t="s">
        <v>151</v>
      </c>
    </row>
    <row r="935" spans="35:35">
      <c r="AI935" s="1" t="s">
        <v>151</v>
      </c>
    </row>
    <row r="936" spans="35:35">
      <c r="AI936" s="1" t="s">
        <v>151</v>
      </c>
    </row>
    <row r="937" spans="35:35">
      <c r="AI937" s="1" t="s">
        <v>151</v>
      </c>
    </row>
    <row r="938" spans="35:35">
      <c r="AI938" s="1" t="s">
        <v>151</v>
      </c>
    </row>
    <row r="939" spans="35:35">
      <c r="AI939" s="1" t="s">
        <v>151</v>
      </c>
    </row>
    <row r="940" spans="35:35">
      <c r="AI940" s="1" t="s">
        <v>151</v>
      </c>
    </row>
    <row r="941" spans="35:35">
      <c r="AI941" s="1" t="s">
        <v>151</v>
      </c>
    </row>
    <row r="942" spans="35:35">
      <c r="AI942" s="1" t="s">
        <v>151</v>
      </c>
    </row>
    <row r="943" spans="35:35">
      <c r="AI943" s="1" t="s">
        <v>151</v>
      </c>
    </row>
    <row r="944" spans="35:35">
      <c r="AI944" s="1" t="s">
        <v>151</v>
      </c>
    </row>
    <row r="945" spans="35:39">
      <c r="AI945" s="1" t="s">
        <v>151</v>
      </c>
    </row>
    <row r="946" spans="35:39">
      <c r="AI946" s="1" t="s">
        <v>151</v>
      </c>
    </row>
    <row r="947" spans="35:39">
      <c r="AI947" s="1" t="s">
        <v>151</v>
      </c>
    </row>
    <row r="948" spans="35:39">
      <c r="AI948" s="1" t="s">
        <v>151</v>
      </c>
    </row>
    <row r="949" spans="35:39">
      <c r="AI949" s="1" t="s">
        <v>151</v>
      </c>
    </row>
    <row r="950" spans="35:39">
      <c r="AI950" s="1" t="s">
        <v>151</v>
      </c>
    </row>
    <row r="953" spans="35:39">
      <c r="AM953" s="1" t="s">
        <v>141</v>
      </c>
    </row>
    <row r="954" spans="35:39">
      <c r="AM954" s="1" t="s">
        <v>151</v>
      </c>
    </row>
    <row r="955" spans="35:39">
      <c r="AM955" s="1" t="s">
        <v>151</v>
      </c>
    </row>
    <row r="956" spans="35:39">
      <c r="AM956" s="1" t="s">
        <v>151</v>
      </c>
    </row>
    <row r="957" spans="35:39">
      <c r="AM957" s="1" t="s">
        <v>151</v>
      </c>
    </row>
    <row r="958" spans="35:39">
      <c r="AM958" s="1" t="s">
        <v>151</v>
      </c>
    </row>
    <row r="959" spans="35:39">
      <c r="AM959" s="1" t="s">
        <v>151</v>
      </c>
    </row>
    <row r="960" spans="35:39">
      <c r="AM960" s="1" t="s">
        <v>151</v>
      </c>
    </row>
    <row r="961" spans="39:39">
      <c r="AM961" s="1" t="s">
        <v>151</v>
      </c>
    </row>
    <row r="962" spans="39:39">
      <c r="AM962" s="1" t="s">
        <v>151</v>
      </c>
    </row>
    <row r="963" spans="39:39">
      <c r="AM963" s="1" t="s">
        <v>151</v>
      </c>
    </row>
    <row r="964" spans="39:39">
      <c r="AM964" s="1" t="s">
        <v>151</v>
      </c>
    </row>
    <row r="965" spans="39:39">
      <c r="AM965" s="1" t="s">
        <v>151</v>
      </c>
    </row>
    <row r="966" spans="39:39">
      <c r="AM966" s="1" t="s">
        <v>151</v>
      </c>
    </row>
    <row r="967" spans="39:39">
      <c r="AM967" s="1" t="s">
        <v>151</v>
      </c>
    </row>
    <row r="968" spans="39:39">
      <c r="AM968" s="1" t="s">
        <v>151</v>
      </c>
    </row>
    <row r="969" spans="39:39">
      <c r="AM969" s="1" t="s">
        <v>151</v>
      </c>
    </row>
    <row r="970" spans="39:39">
      <c r="AM970" s="1" t="s">
        <v>151</v>
      </c>
    </row>
    <row r="971" spans="39:39">
      <c r="AM971" s="1" t="s">
        <v>151</v>
      </c>
    </row>
    <row r="972" spans="39:39">
      <c r="AM972" s="1" t="s">
        <v>151</v>
      </c>
    </row>
    <row r="973" spans="39:39">
      <c r="AM973" s="1" t="s">
        <v>151</v>
      </c>
    </row>
    <row r="974" spans="39:39">
      <c r="AM974" s="1" t="s">
        <v>151</v>
      </c>
    </row>
    <row r="975" spans="39:39">
      <c r="AM975" s="1" t="s">
        <v>151</v>
      </c>
    </row>
    <row r="976" spans="39:39">
      <c r="AM976" s="1" t="s">
        <v>151</v>
      </c>
    </row>
    <row r="977" spans="39:39">
      <c r="AM977" s="1" t="s">
        <v>151</v>
      </c>
    </row>
    <row r="978" spans="39:39">
      <c r="AM978" s="1" t="s">
        <v>151</v>
      </c>
    </row>
    <row r="979" spans="39:39">
      <c r="AM979" s="1" t="s">
        <v>151</v>
      </c>
    </row>
    <row r="980" spans="39:39">
      <c r="AM980" s="1" t="s">
        <v>151</v>
      </c>
    </row>
    <row r="981" spans="39:39">
      <c r="AM981" s="1" t="s">
        <v>151</v>
      </c>
    </row>
    <row r="982" spans="39:39">
      <c r="AM982" s="1" t="s">
        <v>151</v>
      </c>
    </row>
    <row r="983" spans="39:39">
      <c r="AM983" s="1" t="s">
        <v>151</v>
      </c>
    </row>
    <row r="984" spans="39:39">
      <c r="AM984" s="1" t="s">
        <v>151</v>
      </c>
    </row>
    <row r="985" spans="39:39">
      <c r="AM985" s="1" t="s">
        <v>151</v>
      </c>
    </row>
    <row r="986" spans="39:39">
      <c r="AM986" s="1" t="s">
        <v>151</v>
      </c>
    </row>
    <row r="987" spans="39:39">
      <c r="AM987" s="1" t="s">
        <v>151</v>
      </c>
    </row>
    <row r="988" spans="39:39">
      <c r="AM988" s="1" t="s">
        <v>151</v>
      </c>
    </row>
    <row r="989" spans="39:39">
      <c r="AM989" s="1" t="s">
        <v>151</v>
      </c>
    </row>
    <row r="990" spans="39:39">
      <c r="AM990" s="1" t="s">
        <v>151</v>
      </c>
    </row>
    <row r="991" spans="39:39">
      <c r="AM991" s="1" t="s">
        <v>151</v>
      </c>
    </row>
    <row r="992" spans="39:39">
      <c r="AM992" s="1" t="s">
        <v>151</v>
      </c>
    </row>
    <row r="993" spans="39:39">
      <c r="AM993" s="1" t="s">
        <v>151</v>
      </c>
    </row>
    <row r="994" spans="39:39">
      <c r="AM994" s="1" t="s">
        <v>151</v>
      </c>
    </row>
    <row r="995" spans="39:39">
      <c r="AM995" s="1" t="s">
        <v>151</v>
      </c>
    </row>
    <row r="996" spans="39:39">
      <c r="AM996" s="1" t="s">
        <v>151</v>
      </c>
    </row>
    <row r="997" spans="39:39">
      <c r="AM997" s="1" t="s">
        <v>151</v>
      </c>
    </row>
    <row r="998" spans="39:39">
      <c r="AM998" s="1" t="s">
        <v>151</v>
      </c>
    </row>
    <row r="999" spans="39:39">
      <c r="AM999" s="1" t="s">
        <v>151</v>
      </c>
    </row>
    <row r="1000" spans="39:39">
      <c r="AM1000" s="1" t="s">
        <v>151</v>
      </c>
    </row>
    <row r="1001" spans="39:39">
      <c r="AM1001" s="1" t="s">
        <v>151</v>
      </c>
    </row>
    <row r="1002" spans="39:39">
      <c r="AM1002" s="1" t="s">
        <v>151</v>
      </c>
    </row>
    <row r="1003" spans="39:39">
      <c r="AM1003" s="1" t="s">
        <v>151</v>
      </c>
    </row>
    <row r="1004" spans="39:39">
      <c r="AM1004" s="1" t="s">
        <v>151</v>
      </c>
    </row>
    <row r="1005" spans="39:39">
      <c r="AM1005" s="1" t="s">
        <v>151</v>
      </c>
    </row>
    <row r="1006" spans="39:39">
      <c r="AM1006" s="1" t="s">
        <v>151</v>
      </c>
    </row>
    <row r="1007" spans="39:39">
      <c r="AM1007" s="1" t="s">
        <v>151</v>
      </c>
    </row>
    <row r="1008" spans="39:39">
      <c r="AM1008" s="1" t="s">
        <v>151</v>
      </c>
    </row>
    <row r="1009" spans="39:39">
      <c r="AM1009" s="1" t="s">
        <v>151</v>
      </c>
    </row>
    <row r="1010" spans="39:39">
      <c r="AM1010" s="1" t="s">
        <v>151</v>
      </c>
    </row>
    <row r="1011" spans="39:39">
      <c r="AM1011" s="1" t="s">
        <v>151</v>
      </c>
    </row>
    <row r="1012" spans="39:39">
      <c r="AM1012" s="1" t="s">
        <v>151</v>
      </c>
    </row>
    <row r="1013" spans="39:39">
      <c r="AM1013" s="1" t="s">
        <v>151</v>
      </c>
    </row>
    <row r="1014" spans="39:39">
      <c r="AM1014" s="1" t="s">
        <v>151</v>
      </c>
    </row>
    <row r="1015" spans="39:39">
      <c r="AM1015" s="1" t="s">
        <v>151</v>
      </c>
    </row>
    <row r="1016" spans="39:39">
      <c r="AM1016" s="1" t="s">
        <v>151</v>
      </c>
    </row>
    <row r="1017" spans="39:39">
      <c r="AM1017" s="1" t="s">
        <v>151</v>
      </c>
    </row>
    <row r="1018" spans="39:39">
      <c r="AM1018" s="1" t="s">
        <v>151</v>
      </c>
    </row>
    <row r="1019" spans="39:39">
      <c r="AM1019" s="1" t="s">
        <v>151</v>
      </c>
    </row>
    <row r="1020" spans="39:39">
      <c r="AM1020" s="1" t="s">
        <v>151</v>
      </c>
    </row>
    <row r="1021" spans="39:39">
      <c r="AM1021" s="1" t="s">
        <v>151</v>
      </c>
    </row>
    <row r="1022" spans="39:39">
      <c r="AM1022" s="1" t="s">
        <v>151</v>
      </c>
    </row>
    <row r="1023" spans="39:39">
      <c r="AM1023" s="1" t="s">
        <v>151</v>
      </c>
    </row>
    <row r="1024" spans="39:39">
      <c r="AM1024" s="1" t="s">
        <v>151</v>
      </c>
    </row>
    <row r="1025" spans="39:39">
      <c r="AM1025" s="1" t="s">
        <v>151</v>
      </c>
    </row>
    <row r="1026" spans="39:39">
      <c r="AM1026" s="1" t="s">
        <v>151</v>
      </c>
    </row>
    <row r="1027" spans="39:39">
      <c r="AM1027" s="1" t="s">
        <v>151</v>
      </c>
    </row>
    <row r="1028" spans="39:39">
      <c r="AM1028" s="1" t="s">
        <v>151</v>
      </c>
    </row>
    <row r="1029" spans="39:39">
      <c r="AM1029" s="1" t="s">
        <v>151</v>
      </c>
    </row>
    <row r="1030" spans="39:39">
      <c r="AM1030" s="1" t="s">
        <v>151</v>
      </c>
    </row>
    <row r="1031" spans="39:39">
      <c r="AM1031" s="1" t="s">
        <v>151</v>
      </c>
    </row>
    <row r="1032" spans="39:39">
      <c r="AM1032" s="1" t="s">
        <v>151</v>
      </c>
    </row>
    <row r="1033" spans="39:39">
      <c r="AM1033" s="1" t="s">
        <v>151</v>
      </c>
    </row>
    <row r="1034" spans="39:39">
      <c r="AM1034" s="1" t="s">
        <v>151</v>
      </c>
    </row>
    <row r="1035" spans="39:39">
      <c r="AM1035" s="1" t="s">
        <v>151</v>
      </c>
    </row>
    <row r="1036" spans="39:39">
      <c r="AM1036" s="1" t="s">
        <v>151</v>
      </c>
    </row>
    <row r="1037" spans="39:39">
      <c r="AM1037" s="1" t="s">
        <v>151</v>
      </c>
    </row>
    <row r="1038" spans="39:39">
      <c r="AM1038" s="1" t="s">
        <v>151</v>
      </c>
    </row>
    <row r="1039" spans="39:39">
      <c r="AM1039" s="1" t="s">
        <v>151</v>
      </c>
    </row>
    <row r="1040" spans="39:39">
      <c r="AM1040" s="1" t="s">
        <v>151</v>
      </c>
    </row>
    <row r="1041" spans="39:43">
      <c r="AM1041" s="1" t="s">
        <v>151</v>
      </c>
    </row>
    <row r="1042" spans="39:43">
      <c r="AM1042" s="1" t="s">
        <v>151</v>
      </c>
    </row>
    <row r="1043" spans="39:43">
      <c r="AM1043" s="1" t="s">
        <v>151</v>
      </c>
    </row>
    <row r="1044" spans="39:43">
      <c r="AM1044" s="1" t="s">
        <v>151</v>
      </c>
    </row>
    <row r="1045" spans="39:43">
      <c r="AM1045" s="1" t="s">
        <v>151</v>
      </c>
    </row>
    <row r="1046" spans="39:43">
      <c r="AM1046" s="1" t="s">
        <v>151</v>
      </c>
    </row>
    <row r="1047" spans="39:43">
      <c r="AM1047" s="1" t="s">
        <v>151</v>
      </c>
    </row>
    <row r="1048" spans="39:43">
      <c r="AM1048" s="1" t="s">
        <v>151</v>
      </c>
    </row>
    <row r="1049" spans="39:43">
      <c r="AM1049" s="1" t="s">
        <v>151</v>
      </c>
    </row>
    <row r="1050" spans="39:43">
      <c r="AM1050" s="1" t="s">
        <v>151</v>
      </c>
    </row>
    <row r="1053" spans="39:43">
      <c r="AQ1053" s="1" t="s">
        <v>141</v>
      </c>
    </row>
    <row r="1054" spans="39:43">
      <c r="AQ1054" s="1" t="s">
        <v>151</v>
      </c>
    </row>
    <row r="1055" spans="39:43">
      <c r="AQ1055" s="1" t="s">
        <v>151</v>
      </c>
    </row>
    <row r="1056" spans="39:43">
      <c r="AQ1056" s="1" t="s">
        <v>151</v>
      </c>
    </row>
    <row r="1057" spans="43:43">
      <c r="AQ1057" s="1" t="s">
        <v>151</v>
      </c>
    </row>
    <row r="1058" spans="43:43">
      <c r="AQ1058" s="1" t="s">
        <v>151</v>
      </c>
    </row>
    <row r="1059" spans="43:43">
      <c r="AQ1059" s="1" t="s">
        <v>151</v>
      </c>
    </row>
    <row r="1060" spans="43:43">
      <c r="AQ1060" s="1" t="s">
        <v>151</v>
      </c>
    </row>
    <row r="1061" spans="43:43">
      <c r="AQ1061" s="1" t="s">
        <v>151</v>
      </c>
    </row>
    <row r="1062" spans="43:43">
      <c r="AQ1062" s="1" t="s">
        <v>151</v>
      </c>
    </row>
    <row r="1063" spans="43:43">
      <c r="AQ1063" s="1" t="s">
        <v>151</v>
      </c>
    </row>
    <row r="1064" spans="43:43">
      <c r="AQ1064" s="1" t="s">
        <v>151</v>
      </c>
    </row>
    <row r="1065" spans="43:43">
      <c r="AQ1065" s="1" t="s">
        <v>151</v>
      </c>
    </row>
    <row r="1066" spans="43:43">
      <c r="AQ1066" s="1" t="s">
        <v>151</v>
      </c>
    </row>
    <row r="1067" spans="43:43">
      <c r="AQ1067" s="1" t="s">
        <v>151</v>
      </c>
    </row>
    <row r="1068" spans="43:43">
      <c r="AQ1068" s="1" t="s">
        <v>151</v>
      </c>
    </row>
    <row r="1069" spans="43:43">
      <c r="AQ1069" s="1" t="s">
        <v>151</v>
      </c>
    </row>
    <row r="1070" spans="43:43">
      <c r="AQ1070" s="1" t="s">
        <v>151</v>
      </c>
    </row>
    <row r="1071" spans="43:43">
      <c r="AQ1071" s="1" t="s">
        <v>151</v>
      </c>
    </row>
    <row r="1072" spans="43:43">
      <c r="AQ1072" s="1" t="s">
        <v>151</v>
      </c>
    </row>
    <row r="1073" spans="43:43">
      <c r="AQ1073" s="1" t="s">
        <v>151</v>
      </c>
    </row>
    <row r="1074" spans="43:43">
      <c r="AQ1074" s="1" t="s">
        <v>151</v>
      </c>
    </row>
    <row r="1075" spans="43:43">
      <c r="AQ1075" s="1" t="s">
        <v>151</v>
      </c>
    </row>
    <row r="1076" spans="43:43">
      <c r="AQ1076" s="1" t="s">
        <v>151</v>
      </c>
    </row>
    <row r="1077" spans="43:43">
      <c r="AQ1077" s="1" t="s">
        <v>151</v>
      </c>
    </row>
    <row r="1078" spans="43:43">
      <c r="AQ1078" s="1" t="s">
        <v>151</v>
      </c>
    </row>
    <row r="1079" spans="43:43">
      <c r="AQ1079" s="1" t="s">
        <v>151</v>
      </c>
    </row>
    <row r="1080" spans="43:43">
      <c r="AQ1080" s="1" t="s">
        <v>151</v>
      </c>
    </row>
    <row r="1081" spans="43:43">
      <c r="AQ1081" s="1" t="s">
        <v>151</v>
      </c>
    </row>
    <row r="1082" spans="43:43">
      <c r="AQ1082" s="1" t="s">
        <v>151</v>
      </c>
    </row>
    <row r="1083" spans="43:43">
      <c r="AQ1083" s="1" t="s">
        <v>151</v>
      </c>
    </row>
    <row r="1084" spans="43:43">
      <c r="AQ1084" s="1" t="s">
        <v>151</v>
      </c>
    </row>
    <row r="1085" spans="43:43">
      <c r="AQ1085" s="1" t="s">
        <v>151</v>
      </c>
    </row>
    <row r="1086" spans="43:43">
      <c r="AQ1086" s="1" t="s">
        <v>151</v>
      </c>
    </row>
    <row r="1087" spans="43:43">
      <c r="AQ1087" s="1" t="s">
        <v>151</v>
      </c>
    </row>
    <row r="1088" spans="43:43">
      <c r="AQ1088" s="1" t="s">
        <v>151</v>
      </c>
    </row>
    <row r="1089" spans="43:43">
      <c r="AQ1089" s="1" t="s">
        <v>151</v>
      </c>
    </row>
    <row r="1090" spans="43:43">
      <c r="AQ1090" s="1" t="s">
        <v>151</v>
      </c>
    </row>
    <row r="1091" spans="43:43">
      <c r="AQ1091" s="1" t="s">
        <v>151</v>
      </c>
    </row>
    <row r="1092" spans="43:43">
      <c r="AQ1092" s="1" t="s">
        <v>151</v>
      </c>
    </row>
    <row r="1093" spans="43:43">
      <c r="AQ1093" s="1" t="s">
        <v>151</v>
      </c>
    </row>
    <row r="1094" spans="43:43">
      <c r="AQ1094" s="1" t="s">
        <v>151</v>
      </c>
    </row>
    <row r="1095" spans="43:43">
      <c r="AQ1095" s="1" t="s">
        <v>151</v>
      </c>
    </row>
    <row r="1096" spans="43:43">
      <c r="AQ1096" s="1" t="s">
        <v>151</v>
      </c>
    </row>
    <row r="1097" spans="43:43">
      <c r="AQ1097" s="1" t="s">
        <v>151</v>
      </c>
    </row>
    <row r="1098" spans="43:43">
      <c r="AQ1098" s="1" t="s">
        <v>151</v>
      </c>
    </row>
    <row r="1099" spans="43:43">
      <c r="AQ1099" s="1" t="s">
        <v>151</v>
      </c>
    </row>
    <row r="1100" spans="43:43">
      <c r="AQ1100" s="1" t="s">
        <v>151</v>
      </c>
    </row>
    <row r="1101" spans="43:43">
      <c r="AQ1101" s="1" t="s">
        <v>151</v>
      </c>
    </row>
    <row r="1102" spans="43:43">
      <c r="AQ1102" s="1" t="s">
        <v>151</v>
      </c>
    </row>
    <row r="1103" spans="43:43">
      <c r="AQ1103" s="1" t="s">
        <v>151</v>
      </c>
    </row>
    <row r="1104" spans="43:43">
      <c r="AQ1104" s="1" t="s">
        <v>151</v>
      </c>
    </row>
    <row r="1105" spans="43:43">
      <c r="AQ1105" s="1" t="s">
        <v>151</v>
      </c>
    </row>
    <row r="1106" spans="43:43">
      <c r="AQ1106" s="1" t="s">
        <v>151</v>
      </c>
    </row>
    <row r="1107" spans="43:43">
      <c r="AQ1107" s="1" t="s">
        <v>151</v>
      </c>
    </row>
    <row r="1108" spans="43:43">
      <c r="AQ1108" s="1" t="s">
        <v>151</v>
      </c>
    </row>
    <row r="1109" spans="43:43">
      <c r="AQ1109" s="1" t="s">
        <v>151</v>
      </c>
    </row>
    <row r="1110" spans="43:43">
      <c r="AQ1110" s="1" t="s">
        <v>151</v>
      </c>
    </row>
    <row r="1111" spans="43:43">
      <c r="AQ1111" s="1" t="s">
        <v>151</v>
      </c>
    </row>
    <row r="1112" spans="43:43">
      <c r="AQ1112" s="1" t="s">
        <v>151</v>
      </c>
    </row>
    <row r="1113" spans="43:43">
      <c r="AQ1113" s="1" t="s">
        <v>151</v>
      </c>
    </row>
    <row r="1114" spans="43:43">
      <c r="AQ1114" s="1" t="s">
        <v>151</v>
      </c>
    </row>
    <row r="1115" spans="43:43">
      <c r="AQ1115" s="1" t="s">
        <v>151</v>
      </c>
    </row>
    <row r="1116" spans="43:43">
      <c r="AQ1116" s="1" t="s">
        <v>151</v>
      </c>
    </row>
    <row r="1117" spans="43:43">
      <c r="AQ1117" s="1" t="s">
        <v>151</v>
      </c>
    </row>
    <row r="1118" spans="43:43">
      <c r="AQ1118" s="1" t="s">
        <v>151</v>
      </c>
    </row>
    <row r="1119" spans="43:43">
      <c r="AQ1119" s="1" t="s">
        <v>151</v>
      </c>
    </row>
    <row r="1120" spans="43:43">
      <c r="AQ1120" s="1" t="s">
        <v>151</v>
      </c>
    </row>
    <row r="1121" spans="43:43">
      <c r="AQ1121" s="1" t="s">
        <v>151</v>
      </c>
    </row>
    <row r="1122" spans="43:43">
      <c r="AQ1122" s="1" t="s">
        <v>151</v>
      </c>
    </row>
    <row r="1123" spans="43:43">
      <c r="AQ1123" s="1" t="s">
        <v>151</v>
      </c>
    </row>
    <row r="1124" spans="43:43">
      <c r="AQ1124" s="1" t="s">
        <v>151</v>
      </c>
    </row>
    <row r="1125" spans="43:43">
      <c r="AQ1125" s="1" t="s">
        <v>151</v>
      </c>
    </row>
    <row r="1126" spans="43:43">
      <c r="AQ1126" s="1" t="s">
        <v>151</v>
      </c>
    </row>
    <row r="1127" spans="43:43">
      <c r="AQ1127" s="1" t="s">
        <v>151</v>
      </c>
    </row>
    <row r="1128" spans="43:43">
      <c r="AQ1128" s="1" t="s">
        <v>151</v>
      </c>
    </row>
    <row r="1129" spans="43:43">
      <c r="AQ1129" s="1" t="s">
        <v>151</v>
      </c>
    </row>
    <row r="1130" spans="43:43">
      <c r="AQ1130" s="1" t="s">
        <v>151</v>
      </c>
    </row>
    <row r="1131" spans="43:43">
      <c r="AQ1131" s="1" t="s">
        <v>151</v>
      </c>
    </row>
    <row r="1132" spans="43:43">
      <c r="AQ1132" s="1" t="s">
        <v>151</v>
      </c>
    </row>
    <row r="1133" spans="43:43">
      <c r="AQ1133" s="1" t="s">
        <v>151</v>
      </c>
    </row>
    <row r="1134" spans="43:43">
      <c r="AQ1134" s="1" t="s">
        <v>151</v>
      </c>
    </row>
    <row r="1135" spans="43:43">
      <c r="AQ1135" s="1" t="s">
        <v>151</v>
      </c>
    </row>
    <row r="1136" spans="43:43">
      <c r="AQ1136" s="1" t="s">
        <v>151</v>
      </c>
    </row>
    <row r="1137" spans="43:43">
      <c r="AQ1137" s="1" t="s">
        <v>151</v>
      </c>
    </row>
    <row r="1138" spans="43:43">
      <c r="AQ1138" s="1" t="s">
        <v>151</v>
      </c>
    </row>
    <row r="1139" spans="43:43">
      <c r="AQ1139" s="1" t="s">
        <v>151</v>
      </c>
    </row>
    <row r="1140" spans="43:43">
      <c r="AQ1140" s="1" t="s">
        <v>151</v>
      </c>
    </row>
    <row r="1141" spans="43:43">
      <c r="AQ1141" s="1" t="s">
        <v>151</v>
      </c>
    </row>
    <row r="1142" spans="43:43">
      <c r="AQ1142" s="1" t="s">
        <v>151</v>
      </c>
    </row>
    <row r="1143" spans="43:43">
      <c r="AQ1143" s="1" t="s">
        <v>151</v>
      </c>
    </row>
    <row r="1144" spans="43:43">
      <c r="AQ1144" s="1" t="s">
        <v>151</v>
      </c>
    </row>
    <row r="1145" spans="43:43">
      <c r="AQ1145" s="1" t="s">
        <v>151</v>
      </c>
    </row>
    <row r="1146" spans="43:43">
      <c r="AQ1146" s="1" t="s">
        <v>151</v>
      </c>
    </row>
    <row r="1147" spans="43:43">
      <c r="AQ1147" s="1" t="s">
        <v>151</v>
      </c>
    </row>
    <row r="1148" spans="43:43">
      <c r="AQ1148" s="1" t="s">
        <v>151</v>
      </c>
    </row>
    <row r="1149" spans="43:43">
      <c r="AQ1149" s="1" t="s">
        <v>151</v>
      </c>
    </row>
    <row r="1150" spans="43:43">
      <c r="AQ1150" s="1" t="s">
        <v>151</v>
      </c>
    </row>
    <row r="1153" spans="47:47">
      <c r="AU1153" s="1" t="s">
        <v>141</v>
      </c>
    </row>
    <row r="1154" spans="47:47">
      <c r="AU1154" s="1" t="s">
        <v>151</v>
      </c>
    </row>
    <row r="1155" spans="47:47">
      <c r="AU1155" s="1" t="s">
        <v>151</v>
      </c>
    </row>
    <row r="1156" spans="47:47">
      <c r="AU1156" s="1" t="s">
        <v>151</v>
      </c>
    </row>
    <row r="1157" spans="47:47">
      <c r="AU1157" s="1" t="s">
        <v>151</v>
      </c>
    </row>
    <row r="1158" spans="47:47">
      <c r="AU1158" s="1" t="s">
        <v>151</v>
      </c>
    </row>
    <row r="1159" spans="47:47">
      <c r="AU1159" s="1" t="s">
        <v>151</v>
      </c>
    </row>
    <row r="1160" spans="47:47">
      <c r="AU1160" s="1" t="s">
        <v>151</v>
      </c>
    </row>
    <row r="1161" spans="47:47">
      <c r="AU1161" s="1" t="s">
        <v>151</v>
      </c>
    </row>
    <row r="1162" spans="47:47">
      <c r="AU1162" s="1" t="s">
        <v>151</v>
      </c>
    </row>
    <row r="1163" spans="47:47">
      <c r="AU1163" s="1" t="s">
        <v>151</v>
      </c>
    </row>
    <row r="1164" spans="47:47">
      <c r="AU1164" s="1" t="s">
        <v>151</v>
      </c>
    </row>
    <row r="1165" spans="47:47">
      <c r="AU1165" s="1" t="s">
        <v>151</v>
      </c>
    </row>
    <row r="1166" spans="47:47">
      <c r="AU1166" s="1" t="s">
        <v>151</v>
      </c>
    </row>
    <row r="1167" spans="47:47">
      <c r="AU1167" s="1" t="s">
        <v>151</v>
      </c>
    </row>
    <row r="1168" spans="47:47">
      <c r="AU1168" s="1" t="s">
        <v>151</v>
      </c>
    </row>
    <row r="1169" spans="47:47">
      <c r="AU1169" s="1" t="s">
        <v>151</v>
      </c>
    </row>
    <row r="1170" spans="47:47">
      <c r="AU1170" s="1" t="s">
        <v>151</v>
      </c>
    </row>
    <row r="1171" spans="47:47">
      <c r="AU1171" s="1" t="s">
        <v>151</v>
      </c>
    </row>
    <row r="1172" spans="47:47">
      <c r="AU1172" s="1" t="s">
        <v>151</v>
      </c>
    </row>
    <row r="1173" spans="47:47">
      <c r="AU1173" s="1" t="s">
        <v>151</v>
      </c>
    </row>
    <row r="1174" spans="47:47">
      <c r="AU1174" s="1" t="s">
        <v>151</v>
      </c>
    </row>
    <row r="1175" spans="47:47">
      <c r="AU1175" s="1" t="s">
        <v>151</v>
      </c>
    </row>
    <row r="1176" spans="47:47">
      <c r="AU1176" s="1" t="s">
        <v>151</v>
      </c>
    </row>
    <row r="1177" spans="47:47">
      <c r="AU1177" s="1" t="s">
        <v>151</v>
      </c>
    </row>
    <row r="1178" spans="47:47">
      <c r="AU1178" s="1" t="s">
        <v>151</v>
      </c>
    </row>
    <row r="1179" spans="47:47">
      <c r="AU1179" s="1" t="s">
        <v>151</v>
      </c>
    </row>
    <row r="1180" spans="47:47">
      <c r="AU1180" s="1" t="s">
        <v>151</v>
      </c>
    </row>
    <row r="1181" spans="47:47">
      <c r="AU1181" s="1" t="s">
        <v>151</v>
      </c>
    </row>
    <row r="1182" spans="47:47">
      <c r="AU1182" s="1" t="s">
        <v>151</v>
      </c>
    </row>
    <row r="1183" spans="47:47">
      <c r="AU1183" s="1" t="s">
        <v>151</v>
      </c>
    </row>
    <row r="1184" spans="47:47">
      <c r="AU1184" s="1" t="s">
        <v>151</v>
      </c>
    </row>
    <row r="1185" spans="47:47">
      <c r="AU1185" s="1" t="s">
        <v>151</v>
      </c>
    </row>
    <row r="1186" spans="47:47">
      <c r="AU1186" s="1" t="s">
        <v>151</v>
      </c>
    </row>
    <row r="1187" spans="47:47">
      <c r="AU1187" s="1" t="s">
        <v>151</v>
      </c>
    </row>
    <row r="1188" spans="47:47">
      <c r="AU1188" s="1" t="s">
        <v>151</v>
      </c>
    </row>
    <row r="1189" spans="47:47">
      <c r="AU1189" s="1" t="s">
        <v>151</v>
      </c>
    </row>
    <row r="1190" spans="47:47">
      <c r="AU1190" s="1" t="s">
        <v>151</v>
      </c>
    </row>
    <row r="1191" spans="47:47">
      <c r="AU1191" s="1" t="s">
        <v>151</v>
      </c>
    </row>
    <row r="1192" spans="47:47">
      <c r="AU1192" s="1" t="s">
        <v>151</v>
      </c>
    </row>
    <row r="1193" spans="47:47">
      <c r="AU1193" s="1" t="s">
        <v>151</v>
      </c>
    </row>
    <row r="1194" spans="47:47">
      <c r="AU1194" s="1" t="s">
        <v>151</v>
      </c>
    </row>
    <row r="1195" spans="47:47">
      <c r="AU1195" s="1" t="s">
        <v>151</v>
      </c>
    </row>
    <row r="1196" spans="47:47">
      <c r="AU1196" s="1" t="s">
        <v>151</v>
      </c>
    </row>
    <row r="1197" spans="47:47">
      <c r="AU1197" s="1" t="s">
        <v>151</v>
      </c>
    </row>
    <row r="1198" spans="47:47">
      <c r="AU1198" s="1" t="s">
        <v>151</v>
      </c>
    </row>
    <row r="1199" spans="47:47">
      <c r="AU1199" s="1" t="s">
        <v>151</v>
      </c>
    </row>
    <row r="1200" spans="47:47">
      <c r="AU1200" s="1" t="s">
        <v>151</v>
      </c>
    </row>
    <row r="1201" spans="47:47">
      <c r="AU1201" s="1" t="s">
        <v>151</v>
      </c>
    </row>
    <row r="1202" spans="47:47">
      <c r="AU1202" s="1" t="s">
        <v>151</v>
      </c>
    </row>
    <row r="1203" spans="47:47">
      <c r="AU1203" s="1" t="s">
        <v>151</v>
      </c>
    </row>
    <row r="1204" spans="47:47">
      <c r="AU1204" s="1" t="s">
        <v>151</v>
      </c>
    </row>
    <row r="1205" spans="47:47">
      <c r="AU1205" s="1" t="s">
        <v>151</v>
      </c>
    </row>
    <row r="1206" spans="47:47">
      <c r="AU1206" s="1" t="s">
        <v>151</v>
      </c>
    </row>
    <row r="1207" spans="47:47">
      <c r="AU1207" s="1" t="s">
        <v>151</v>
      </c>
    </row>
    <row r="1208" spans="47:47">
      <c r="AU1208" s="1" t="s">
        <v>151</v>
      </c>
    </row>
    <row r="1209" spans="47:47">
      <c r="AU1209" s="1" t="s">
        <v>151</v>
      </c>
    </row>
    <row r="1210" spans="47:47">
      <c r="AU1210" s="1" t="s">
        <v>151</v>
      </c>
    </row>
    <row r="1211" spans="47:47">
      <c r="AU1211" s="1" t="s">
        <v>151</v>
      </c>
    </row>
    <row r="1212" spans="47:47">
      <c r="AU1212" s="1" t="s">
        <v>151</v>
      </c>
    </row>
    <row r="1213" spans="47:47">
      <c r="AU1213" s="1" t="s">
        <v>151</v>
      </c>
    </row>
    <row r="1214" spans="47:47">
      <c r="AU1214" s="1" t="s">
        <v>151</v>
      </c>
    </row>
    <row r="1215" spans="47:47">
      <c r="AU1215" s="1" t="s">
        <v>151</v>
      </c>
    </row>
    <row r="1216" spans="47:47">
      <c r="AU1216" s="1" t="s">
        <v>151</v>
      </c>
    </row>
    <row r="1217" spans="47:47">
      <c r="AU1217" s="1" t="s">
        <v>151</v>
      </c>
    </row>
    <row r="1218" spans="47:47">
      <c r="AU1218" s="1" t="s">
        <v>151</v>
      </c>
    </row>
    <row r="1219" spans="47:47">
      <c r="AU1219" s="1" t="s">
        <v>151</v>
      </c>
    </row>
    <row r="1220" spans="47:47">
      <c r="AU1220" s="1" t="s">
        <v>151</v>
      </c>
    </row>
    <row r="1221" spans="47:47">
      <c r="AU1221" s="1" t="s">
        <v>151</v>
      </c>
    </row>
    <row r="1222" spans="47:47">
      <c r="AU1222" s="1" t="s">
        <v>151</v>
      </c>
    </row>
    <row r="1223" spans="47:47">
      <c r="AU1223" s="1" t="s">
        <v>151</v>
      </c>
    </row>
    <row r="1224" spans="47:47">
      <c r="AU1224" s="1" t="s">
        <v>151</v>
      </c>
    </row>
    <row r="1225" spans="47:47">
      <c r="AU1225" s="1" t="s">
        <v>151</v>
      </c>
    </row>
    <row r="1226" spans="47:47">
      <c r="AU1226" s="1" t="s">
        <v>151</v>
      </c>
    </row>
    <row r="1227" spans="47:47">
      <c r="AU1227" s="1" t="s">
        <v>151</v>
      </c>
    </row>
    <row r="1228" spans="47:47">
      <c r="AU1228" s="1" t="s">
        <v>151</v>
      </c>
    </row>
    <row r="1229" spans="47:47">
      <c r="AU1229" s="1" t="s">
        <v>151</v>
      </c>
    </row>
    <row r="1230" spans="47:47">
      <c r="AU1230" s="1" t="s">
        <v>151</v>
      </c>
    </row>
    <row r="1231" spans="47:47">
      <c r="AU1231" s="1" t="s">
        <v>151</v>
      </c>
    </row>
    <row r="1232" spans="47:47">
      <c r="AU1232" s="1" t="s">
        <v>151</v>
      </c>
    </row>
    <row r="1233" spans="47:47">
      <c r="AU1233" s="1" t="s">
        <v>151</v>
      </c>
    </row>
    <row r="1234" spans="47:47">
      <c r="AU1234" s="1" t="s">
        <v>151</v>
      </c>
    </row>
    <row r="1235" spans="47:47">
      <c r="AU1235" s="1" t="s">
        <v>151</v>
      </c>
    </row>
    <row r="1236" spans="47:47">
      <c r="AU1236" s="1" t="s">
        <v>151</v>
      </c>
    </row>
    <row r="1237" spans="47:47">
      <c r="AU1237" s="1" t="s">
        <v>151</v>
      </c>
    </row>
    <row r="1238" spans="47:47">
      <c r="AU1238" s="1" t="s">
        <v>151</v>
      </c>
    </row>
    <row r="1239" spans="47:47">
      <c r="AU1239" s="1" t="s">
        <v>151</v>
      </c>
    </row>
    <row r="1240" spans="47:47">
      <c r="AU1240" s="1" t="s">
        <v>151</v>
      </c>
    </row>
    <row r="1241" spans="47:47">
      <c r="AU1241" s="1" t="s">
        <v>151</v>
      </c>
    </row>
    <row r="1242" spans="47:47">
      <c r="AU1242" s="1" t="s">
        <v>151</v>
      </c>
    </row>
    <row r="1243" spans="47:47">
      <c r="AU1243" s="1" t="s">
        <v>151</v>
      </c>
    </row>
    <row r="1244" spans="47:47">
      <c r="AU1244" s="1" t="s">
        <v>151</v>
      </c>
    </row>
    <row r="1245" spans="47:47">
      <c r="AU1245" s="1" t="s">
        <v>151</v>
      </c>
    </row>
    <row r="1246" spans="47:47">
      <c r="AU1246" s="1" t="s">
        <v>151</v>
      </c>
    </row>
    <row r="1247" spans="47:47">
      <c r="AU1247" s="1" t="s">
        <v>151</v>
      </c>
    </row>
    <row r="1248" spans="47:47">
      <c r="AU1248" s="1" t="s">
        <v>151</v>
      </c>
    </row>
    <row r="1249" spans="47:51">
      <c r="AU1249" s="1" t="s">
        <v>151</v>
      </c>
    </row>
    <row r="1250" spans="47:51">
      <c r="AU1250" s="1" t="s">
        <v>151</v>
      </c>
    </row>
    <row r="1253" spans="47:51">
      <c r="AY1253" s="1" t="s">
        <v>141</v>
      </c>
    </row>
    <row r="1254" spans="47:51">
      <c r="AY1254" s="1" t="s">
        <v>151</v>
      </c>
    </row>
    <row r="1255" spans="47:51">
      <c r="AY1255" s="1" t="s">
        <v>151</v>
      </c>
    </row>
    <row r="1256" spans="47:51">
      <c r="AY1256" s="1" t="s">
        <v>151</v>
      </c>
    </row>
    <row r="1257" spans="47:51">
      <c r="AY1257" s="1" t="s">
        <v>151</v>
      </c>
    </row>
    <row r="1258" spans="47:51">
      <c r="AY1258" s="1" t="s">
        <v>151</v>
      </c>
    </row>
    <row r="1259" spans="47:51">
      <c r="AY1259" s="1" t="s">
        <v>151</v>
      </c>
    </row>
    <row r="1260" spans="47:51">
      <c r="AY1260" s="1" t="s">
        <v>151</v>
      </c>
    </row>
    <row r="1261" spans="47:51">
      <c r="AY1261" s="1" t="s">
        <v>151</v>
      </c>
    </row>
    <row r="1262" spans="47:51">
      <c r="AY1262" s="1" t="s">
        <v>151</v>
      </c>
    </row>
    <row r="1263" spans="47:51">
      <c r="AY1263" s="1" t="s">
        <v>151</v>
      </c>
    </row>
    <row r="1264" spans="47:51">
      <c r="AY1264" s="1" t="s">
        <v>151</v>
      </c>
    </row>
    <row r="1265" spans="51:51">
      <c r="AY1265" s="1" t="s">
        <v>151</v>
      </c>
    </row>
    <row r="1266" spans="51:51">
      <c r="AY1266" s="1" t="s">
        <v>151</v>
      </c>
    </row>
    <row r="1267" spans="51:51">
      <c r="AY1267" s="1" t="s">
        <v>151</v>
      </c>
    </row>
    <row r="1268" spans="51:51">
      <c r="AY1268" s="1" t="s">
        <v>151</v>
      </c>
    </row>
    <row r="1269" spans="51:51">
      <c r="AY1269" s="1" t="s">
        <v>151</v>
      </c>
    </row>
    <row r="1270" spans="51:51">
      <c r="AY1270" s="1" t="s">
        <v>151</v>
      </c>
    </row>
    <row r="1271" spans="51:51">
      <c r="AY1271" s="1" t="s">
        <v>151</v>
      </c>
    </row>
    <row r="1272" spans="51:51">
      <c r="AY1272" s="1" t="s">
        <v>151</v>
      </c>
    </row>
    <row r="1273" spans="51:51">
      <c r="AY1273" s="1" t="s">
        <v>151</v>
      </c>
    </row>
    <row r="1274" spans="51:51">
      <c r="AY1274" s="1" t="s">
        <v>151</v>
      </c>
    </row>
    <row r="1275" spans="51:51">
      <c r="AY1275" s="1" t="s">
        <v>151</v>
      </c>
    </row>
    <row r="1276" spans="51:51">
      <c r="AY1276" s="1" t="s">
        <v>151</v>
      </c>
    </row>
    <row r="1277" spans="51:51">
      <c r="AY1277" s="1" t="s">
        <v>151</v>
      </c>
    </row>
    <row r="1278" spans="51:51">
      <c r="AY1278" s="1" t="s">
        <v>151</v>
      </c>
    </row>
    <row r="1279" spans="51:51">
      <c r="AY1279" s="1" t="s">
        <v>151</v>
      </c>
    </row>
    <row r="1280" spans="51:51">
      <c r="AY1280" s="1" t="s">
        <v>151</v>
      </c>
    </row>
    <row r="1281" spans="51:51">
      <c r="AY1281" s="1" t="s">
        <v>151</v>
      </c>
    </row>
    <row r="1282" spans="51:51">
      <c r="AY1282" s="1" t="s">
        <v>151</v>
      </c>
    </row>
    <row r="1283" spans="51:51">
      <c r="AY1283" s="1" t="s">
        <v>151</v>
      </c>
    </row>
    <row r="1284" spans="51:51">
      <c r="AY1284" s="1" t="s">
        <v>151</v>
      </c>
    </row>
    <row r="1285" spans="51:51">
      <c r="AY1285" s="1" t="s">
        <v>151</v>
      </c>
    </row>
    <row r="1286" spans="51:51">
      <c r="AY1286" s="1" t="s">
        <v>151</v>
      </c>
    </row>
    <row r="1287" spans="51:51">
      <c r="AY1287" s="1" t="s">
        <v>151</v>
      </c>
    </row>
    <row r="1288" spans="51:51">
      <c r="AY1288" s="1" t="s">
        <v>151</v>
      </c>
    </row>
    <row r="1289" spans="51:51">
      <c r="AY1289" s="1" t="s">
        <v>151</v>
      </c>
    </row>
    <row r="1290" spans="51:51">
      <c r="AY1290" s="1" t="s">
        <v>151</v>
      </c>
    </row>
    <row r="1291" spans="51:51">
      <c r="AY1291" s="1" t="s">
        <v>151</v>
      </c>
    </row>
    <row r="1292" spans="51:51">
      <c r="AY1292" s="1" t="s">
        <v>151</v>
      </c>
    </row>
    <row r="1293" spans="51:51">
      <c r="AY1293" s="1" t="s">
        <v>151</v>
      </c>
    </row>
    <row r="1294" spans="51:51">
      <c r="AY1294" s="1" t="s">
        <v>151</v>
      </c>
    </row>
    <row r="1295" spans="51:51">
      <c r="AY1295" s="1" t="s">
        <v>151</v>
      </c>
    </row>
    <row r="1296" spans="51:51">
      <c r="AY1296" s="1" t="s">
        <v>151</v>
      </c>
    </row>
    <row r="1297" spans="51:51">
      <c r="AY1297" s="1" t="s">
        <v>151</v>
      </c>
    </row>
    <row r="1298" spans="51:51">
      <c r="AY1298" s="1" t="s">
        <v>151</v>
      </c>
    </row>
    <row r="1299" spans="51:51">
      <c r="AY1299" s="1" t="s">
        <v>151</v>
      </c>
    </row>
    <row r="1300" spans="51:51">
      <c r="AY1300" s="1" t="s">
        <v>151</v>
      </c>
    </row>
    <row r="1301" spans="51:51">
      <c r="AY1301" s="1" t="s">
        <v>151</v>
      </c>
    </row>
    <row r="1302" spans="51:51">
      <c r="AY1302" s="1" t="s">
        <v>151</v>
      </c>
    </row>
    <row r="1303" spans="51:51">
      <c r="AY1303" s="1" t="s">
        <v>151</v>
      </c>
    </row>
    <row r="1304" spans="51:51">
      <c r="AY1304" s="1" t="s">
        <v>151</v>
      </c>
    </row>
    <row r="1305" spans="51:51">
      <c r="AY1305" s="1" t="s">
        <v>151</v>
      </c>
    </row>
    <row r="1306" spans="51:51">
      <c r="AY1306" s="1" t="s">
        <v>151</v>
      </c>
    </row>
    <row r="1307" spans="51:51">
      <c r="AY1307" s="1" t="s">
        <v>151</v>
      </c>
    </row>
    <row r="1308" spans="51:51">
      <c r="AY1308" s="1" t="s">
        <v>151</v>
      </c>
    </row>
    <row r="1309" spans="51:51">
      <c r="AY1309" s="1" t="s">
        <v>151</v>
      </c>
    </row>
    <row r="1310" spans="51:51">
      <c r="AY1310" s="1" t="s">
        <v>151</v>
      </c>
    </row>
    <row r="1311" spans="51:51">
      <c r="AY1311" s="1" t="s">
        <v>151</v>
      </c>
    </row>
    <row r="1312" spans="51:51">
      <c r="AY1312" s="1" t="s">
        <v>151</v>
      </c>
    </row>
    <row r="1313" spans="51:51">
      <c r="AY1313" s="1" t="s">
        <v>151</v>
      </c>
    </row>
    <row r="1314" spans="51:51">
      <c r="AY1314" s="1" t="s">
        <v>151</v>
      </c>
    </row>
    <row r="1315" spans="51:51">
      <c r="AY1315" s="1" t="s">
        <v>151</v>
      </c>
    </row>
    <row r="1316" spans="51:51">
      <c r="AY1316" s="1" t="s">
        <v>151</v>
      </c>
    </row>
    <row r="1317" spans="51:51">
      <c r="AY1317" s="1" t="s">
        <v>151</v>
      </c>
    </row>
    <row r="1318" spans="51:51">
      <c r="AY1318" s="1" t="s">
        <v>151</v>
      </c>
    </row>
    <row r="1319" spans="51:51">
      <c r="AY1319" s="1" t="s">
        <v>151</v>
      </c>
    </row>
    <row r="1320" spans="51:51">
      <c r="AY1320" s="1" t="s">
        <v>151</v>
      </c>
    </row>
    <row r="1321" spans="51:51">
      <c r="AY1321" s="1" t="s">
        <v>151</v>
      </c>
    </row>
    <row r="1322" spans="51:51">
      <c r="AY1322" s="1" t="s">
        <v>151</v>
      </c>
    </row>
    <row r="1323" spans="51:51">
      <c r="AY1323" s="1" t="s">
        <v>151</v>
      </c>
    </row>
    <row r="1324" spans="51:51">
      <c r="AY1324" s="1" t="s">
        <v>151</v>
      </c>
    </row>
    <row r="1325" spans="51:51">
      <c r="AY1325" s="1" t="s">
        <v>151</v>
      </c>
    </row>
    <row r="1326" spans="51:51">
      <c r="AY1326" s="1" t="s">
        <v>151</v>
      </c>
    </row>
    <row r="1327" spans="51:51">
      <c r="AY1327" s="1" t="s">
        <v>151</v>
      </c>
    </row>
    <row r="1328" spans="51:51">
      <c r="AY1328" s="1" t="s">
        <v>151</v>
      </c>
    </row>
    <row r="1329" spans="51:51">
      <c r="AY1329" s="1" t="s">
        <v>151</v>
      </c>
    </row>
    <row r="1330" spans="51:51">
      <c r="AY1330" s="1" t="s">
        <v>151</v>
      </c>
    </row>
    <row r="1331" spans="51:51">
      <c r="AY1331" s="1" t="s">
        <v>151</v>
      </c>
    </row>
    <row r="1332" spans="51:51">
      <c r="AY1332" s="1" t="s">
        <v>151</v>
      </c>
    </row>
    <row r="1333" spans="51:51">
      <c r="AY1333" s="1" t="s">
        <v>151</v>
      </c>
    </row>
    <row r="1334" spans="51:51">
      <c r="AY1334" s="1" t="s">
        <v>151</v>
      </c>
    </row>
    <row r="1335" spans="51:51">
      <c r="AY1335" s="1" t="s">
        <v>151</v>
      </c>
    </row>
    <row r="1336" spans="51:51">
      <c r="AY1336" s="1" t="s">
        <v>151</v>
      </c>
    </row>
    <row r="1337" spans="51:51">
      <c r="AY1337" s="1" t="s">
        <v>151</v>
      </c>
    </row>
    <row r="1338" spans="51:51">
      <c r="AY1338" s="1" t="s">
        <v>151</v>
      </c>
    </row>
    <row r="1339" spans="51:51">
      <c r="AY1339" s="1" t="s">
        <v>151</v>
      </c>
    </row>
    <row r="1340" spans="51:51">
      <c r="AY1340" s="1" t="s">
        <v>151</v>
      </c>
    </row>
    <row r="1341" spans="51:51">
      <c r="AY1341" s="1" t="s">
        <v>151</v>
      </c>
    </row>
    <row r="1342" spans="51:51">
      <c r="AY1342" s="1" t="s">
        <v>151</v>
      </c>
    </row>
    <row r="1343" spans="51:51">
      <c r="AY1343" s="1" t="s">
        <v>151</v>
      </c>
    </row>
    <row r="1344" spans="51:51">
      <c r="AY1344" s="1" t="s">
        <v>151</v>
      </c>
    </row>
    <row r="1345" spans="51:55">
      <c r="AY1345" s="1" t="s">
        <v>151</v>
      </c>
    </row>
    <row r="1346" spans="51:55">
      <c r="AY1346" s="1" t="s">
        <v>151</v>
      </c>
    </row>
    <row r="1347" spans="51:55">
      <c r="AY1347" s="1" t="s">
        <v>151</v>
      </c>
    </row>
    <row r="1348" spans="51:55">
      <c r="AY1348" s="1" t="s">
        <v>151</v>
      </c>
    </row>
    <row r="1349" spans="51:55">
      <c r="AY1349" s="1" t="s">
        <v>151</v>
      </c>
    </row>
    <row r="1350" spans="51:55">
      <c r="AY1350" s="1" t="s">
        <v>151</v>
      </c>
    </row>
    <row r="1353" spans="51:55">
      <c r="BC1353" s="1" t="s">
        <v>141</v>
      </c>
    </row>
    <row r="1354" spans="51:55">
      <c r="BC1354" s="1" t="s">
        <v>151</v>
      </c>
    </row>
    <row r="1355" spans="51:55">
      <c r="BC1355" s="1" t="s">
        <v>151</v>
      </c>
    </row>
    <row r="1356" spans="51:55">
      <c r="BC1356" s="1" t="s">
        <v>151</v>
      </c>
    </row>
    <row r="1357" spans="51:55">
      <c r="BC1357" s="1" t="s">
        <v>151</v>
      </c>
    </row>
    <row r="1358" spans="51:55">
      <c r="BC1358" s="1" t="s">
        <v>151</v>
      </c>
    </row>
    <row r="1359" spans="51:55">
      <c r="BC1359" s="1" t="s">
        <v>151</v>
      </c>
    </row>
    <row r="1360" spans="51:55">
      <c r="BC1360" s="1" t="s">
        <v>151</v>
      </c>
    </row>
    <row r="1361" spans="55:55">
      <c r="BC1361" s="1" t="s">
        <v>151</v>
      </c>
    </row>
    <row r="1362" spans="55:55">
      <c r="BC1362" s="1" t="s">
        <v>151</v>
      </c>
    </row>
    <row r="1363" spans="55:55">
      <c r="BC1363" s="1" t="s">
        <v>151</v>
      </c>
    </row>
    <row r="1364" spans="55:55">
      <c r="BC1364" s="1" t="s">
        <v>151</v>
      </c>
    </row>
    <row r="1365" spans="55:55">
      <c r="BC1365" s="1" t="s">
        <v>151</v>
      </c>
    </row>
    <row r="1366" spans="55:55">
      <c r="BC1366" s="1" t="s">
        <v>151</v>
      </c>
    </row>
    <row r="1367" spans="55:55">
      <c r="BC1367" s="1" t="s">
        <v>151</v>
      </c>
    </row>
    <row r="1368" spans="55:55">
      <c r="BC1368" s="1" t="s">
        <v>151</v>
      </c>
    </row>
    <row r="1369" spans="55:55">
      <c r="BC1369" s="1" t="s">
        <v>151</v>
      </c>
    </row>
    <row r="1370" spans="55:55">
      <c r="BC1370" s="1" t="s">
        <v>151</v>
      </c>
    </row>
    <row r="1371" spans="55:55">
      <c r="BC1371" s="1" t="s">
        <v>151</v>
      </c>
    </row>
    <row r="1372" spans="55:55">
      <c r="BC1372" s="1" t="s">
        <v>151</v>
      </c>
    </row>
    <row r="1373" spans="55:55">
      <c r="BC1373" s="1" t="s">
        <v>151</v>
      </c>
    </row>
    <row r="1374" spans="55:55">
      <c r="BC1374" s="1" t="s">
        <v>151</v>
      </c>
    </row>
    <row r="1375" spans="55:55">
      <c r="BC1375" s="1" t="s">
        <v>151</v>
      </c>
    </row>
    <row r="1376" spans="55:55">
      <c r="BC1376" s="1" t="s">
        <v>151</v>
      </c>
    </row>
    <row r="1377" spans="55:55">
      <c r="BC1377" s="1" t="s">
        <v>151</v>
      </c>
    </row>
    <row r="1378" spans="55:55">
      <c r="BC1378" s="1" t="s">
        <v>151</v>
      </c>
    </row>
    <row r="1379" spans="55:55">
      <c r="BC1379" s="1" t="s">
        <v>151</v>
      </c>
    </row>
    <row r="1380" spans="55:55">
      <c r="BC1380" s="1" t="s">
        <v>151</v>
      </c>
    </row>
    <row r="1381" spans="55:55">
      <c r="BC1381" s="1" t="s">
        <v>151</v>
      </c>
    </row>
    <row r="1382" spans="55:55">
      <c r="BC1382" s="1" t="s">
        <v>151</v>
      </c>
    </row>
    <row r="1383" spans="55:55">
      <c r="BC1383" s="1" t="s">
        <v>151</v>
      </c>
    </row>
    <row r="1384" spans="55:55">
      <c r="BC1384" s="1" t="s">
        <v>151</v>
      </c>
    </row>
    <row r="1385" spans="55:55">
      <c r="BC1385" s="1" t="s">
        <v>151</v>
      </c>
    </row>
    <row r="1386" spans="55:55">
      <c r="BC1386" s="1" t="s">
        <v>151</v>
      </c>
    </row>
    <row r="1387" spans="55:55">
      <c r="BC1387" s="1" t="s">
        <v>151</v>
      </c>
    </row>
    <row r="1388" spans="55:55">
      <c r="BC1388" s="1" t="s">
        <v>151</v>
      </c>
    </row>
    <row r="1389" spans="55:55">
      <c r="BC1389" s="1" t="s">
        <v>151</v>
      </c>
    </row>
    <row r="1390" spans="55:55">
      <c r="BC1390" s="1" t="s">
        <v>151</v>
      </c>
    </row>
    <row r="1391" spans="55:55">
      <c r="BC1391" s="1" t="s">
        <v>151</v>
      </c>
    </row>
    <row r="1392" spans="55:55">
      <c r="BC1392" s="1" t="s">
        <v>151</v>
      </c>
    </row>
    <row r="1393" spans="55:55">
      <c r="BC1393" s="1" t="s">
        <v>151</v>
      </c>
    </row>
    <row r="1394" spans="55:55">
      <c r="BC1394" s="1" t="s">
        <v>151</v>
      </c>
    </row>
    <row r="1395" spans="55:55">
      <c r="BC1395" s="1" t="s">
        <v>151</v>
      </c>
    </row>
    <row r="1396" spans="55:55">
      <c r="BC1396" s="1" t="s">
        <v>151</v>
      </c>
    </row>
    <row r="1397" spans="55:55">
      <c r="BC1397" s="1" t="s">
        <v>151</v>
      </c>
    </row>
    <row r="1398" spans="55:55">
      <c r="BC1398" s="1" t="s">
        <v>151</v>
      </c>
    </row>
    <row r="1399" spans="55:55">
      <c r="BC1399" s="1" t="s">
        <v>151</v>
      </c>
    </row>
    <row r="1400" spans="55:55">
      <c r="BC1400" s="1" t="s">
        <v>151</v>
      </c>
    </row>
    <row r="1401" spans="55:55">
      <c r="BC1401" s="1" t="s">
        <v>151</v>
      </c>
    </row>
    <row r="1402" spans="55:55">
      <c r="BC1402" s="1" t="s">
        <v>151</v>
      </c>
    </row>
    <row r="1403" spans="55:55">
      <c r="BC1403" s="1" t="s">
        <v>151</v>
      </c>
    </row>
    <row r="1404" spans="55:55">
      <c r="BC1404" s="1" t="s">
        <v>151</v>
      </c>
    </row>
    <row r="1405" spans="55:55">
      <c r="BC1405" s="1" t="s">
        <v>151</v>
      </c>
    </row>
    <row r="1406" spans="55:55">
      <c r="BC1406" s="1" t="s">
        <v>151</v>
      </c>
    </row>
    <row r="1407" spans="55:55">
      <c r="BC1407" s="1" t="s">
        <v>151</v>
      </c>
    </row>
    <row r="1408" spans="55:55">
      <c r="BC1408" s="1" t="s">
        <v>151</v>
      </c>
    </row>
    <row r="1409" spans="55:55">
      <c r="BC1409" s="1" t="s">
        <v>151</v>
      </c>
    </row>
    <row r="1410" spans="55:55">
      <c r="BC1410" s="1" t="s">
        <v>151</v>
      </c>
    </row>
    <row r="1411" spans="55:55">
      <c r="BC1411" s="1" t="s">
        <v>151</v>
      </c>
    </row>
    <row r="1412" spans="55:55">
      <c r="BC1412" s="1" t="s">
        <v>151</v>
      </c>
    </row>
    <row r="1413" spans="55:55">
      <c r="BC1413" s="1" t="s">
        <v>151</v>
      </c>
    </row>
    <row r="1414" spans="55:55">
      <c r="BC1414" s="1" t="s">
        <v>151</v>
      </c>
    </row>
    <row r="1415" spans="55:55">
      <c r="BC1415" s="1" t="s">
        <v>151</v>
      </c>
    </row>
    <row r="1416" spans="55:55">
      <c r="BC1416" s="1" t="s">
        <v>151</v>
      </c>
    </row>
    <row r="1417" spans="55:55">
      <c r="BC1417" s="1" t="s">
        <v>151</v>
      </c>
    </row>
    <row r="1418" spans="55:55">
      <c r="BC1418" s="1" t="s">
        <v>151</v>
      </c>
    </row>
    <row r="1419" spans="55:55">
      <c r="BC1419" s="1" t="s">
        <v>151</v>
      </c>
    </row>
    <row r="1420" spans="55:55">
      <c r="BC1420" s="1" t="s">
        <v>151</v>
      </c>
    </row>
    <row r="1421" spans="55:55">
      <c r="BC1421" s="1" t="s">
        <v>151</v>
      </c>
    </row>
    <row r="1422" spans="55:55">
      <c r="BC1422" s="1" t="s">
        <v>151</v>
      </c>
    </row>
    <row r="1423" spans="55:55">
      <c r="BC1423" s="1" t="s">
        <v>151</v>
      </c>
    </row>
    <row r="1424" spans="55:55">
      <c r="BC1424" s="1" t="s">
        <v>151</v>
      </c>
    </row>
    <row r="1425" spans="55:55">
      <c r="BC1425" s="1" t="s">
        <v>151</v>
      </c>
    </row>
    <row r="1426" spans="55:55">
      <c r="BC1426" s="1" t="s">
        <v>151</v>
      </c>
    </row>
    <row r="1427" spans="55:55">
      <c r="BC1427" s="1" t="s">
        <v>151</v>
      </c>
    </row>
    <row r="1428" spans="55:55">
      <c r="BC1428" s="1" t="s">
        <v>151</v>
      </c>
    </row>
    <row r="1429" spans="55:55">
      <c r="BC1429" s="1" t="s">
        <v>151</v>
      </c>
    </row>
    <row r="1430" spans="55:55">
      <c r="BC1430" s="1" t="s">
        <v>151</v>
      </c>
    </row>
    <row r="1431" spans="55:55">
      <c r="BC1431" s="1" t="s">
        <v>151</v>
      </c>
    </row>
    <row r="1432" spans="55:55">
      <c r="BC1432" s="1" t="s">
        <v>151</v>
      </c>
    </row>
    <row r="1433" spans="55:55">
      <c r="BC1433" s="1" t="s">
        <v>151</v>
      </c>
    </row>
    <row r="1434" spans="55:55">
      <c r="BC1434" s="1" t="s">
        <v>151</v>
      </c>
    </row>
    <row r="1435" spans="55:55">
      <c r="BC1435" s="1" t="s">
        <v>151</v>
      </c>
    </row>
    <row r="1436" spans="55:55">
      <c r="BC1436" s="1" t="s">
        <v>151</v>
      </c>
    </row>
    <row r="1437" spans="55:55">
      <c r="BC1437" s="1" t="s">
        <v>151</v>
      </c>
    </row>
    <row r="1438" spans="55:55">
      <c r="BC1438" s="1" t="s">
        <v>151</v>
      </c>
    </row>
    <row r="1439" spans="55:55">
      <c r="BC1439" s="1" t="s">
        <v>151</v>
      </c>
    </row>
    <row r="1440" spans="55:55">
      <c r="BC1440" s="1" t="s">
        <v>151</v>
      </c>
    </row>
    <row r="1441" spans="55:59">
      <c r="BC1441" s="1" t="s">
        <v>151</v>
      </c>
    </row>
    <row r="1442" spans="55:59">
      <c r="BC1442" s="1" t="s">
        <v>151</v>
      </c>
    </row>
    <row r="1443" spans="55:59">
      <c r="BC1443" s="1" t="s">
        <v>151</v>
      </c>
    </row>
    <row r="1444" spans="55:59">
      <c r="BC1444" s="1" t="s">
        <v>151</v>
      </c>
    </row>
    <row r="1445" spans="55:59">
      <c r="BC1445" s="1" t="s">
        <v>151</v>
      </c>
    </row>
    <row r="1446" spans="55:59">
      <c r="BC1446" s="1" t="s">
        <v>151</v>
      </c>
    </row>
    <row r="1447" spans="55:59">
      <c r="BC1447" s="1" t="s">
        <v>151</v>
      </c>
    </row>
    <row r="1448" spans="55:59">
      <c r="BC1448" s="1" t="s">
        <v>151</v>
      </c>
    </row>
    <row r="1449" spans="55:59">
      <c r="BC1449" s="1" t="s">
        <v>151</v>
      </c>
    </row>
    <row r="1450" spans="55:59">
      <c r="BC1450" s="1" t="s">
        <v>151</v>
      </c>
    </row>
    <row r="1453" spans="55:59">
      <c r="BG1453" s="1" t="s">
        <v>141</v>
      </c>
    </row>
    <row r="1454" spans="55:59">
      <c r="BG1454" s="1" t="s">
        <v>151</v>
      </c>
    </row>
    <row r="1455" spans="55:59">
      <c r="BG1455" s="1" t="s">
        <v>151</v>
      </c>
    </row>
    <row r="1456" spans="55:59">
      <c r="BG1456" s="1" t="s">
        <v>151</v>
      </c>
    </row>
    <row r="1457" spans="59:59">
      <c r="BG1457" s="1" t="s">
        <v>151</v>
      </c>
    </row>
    <row r="1458" spans="59:59">
      <c r="BG1458" s="1" t="s">
        <v>151</v>
      </c>
    </row>
    <row r="1459" spans="59:59">
      <c r="BG1459" s="1" t="s">
        <v>151</v>
      </c>
    </row>
    <row r="1460" spans="59:59">
      <c r="BG1460" s="1" t="s">
        <v>151</v>
      </c>
    </row>
    <row r="1461" spans="59:59">
      <c r="BG1461" s="1" t="s">
        <v>151</v>
      </c>
    </row>
    <row r="1462" spans="59:59">
      <c r="BG1462" s="1" t="s">
        <v>151</v>
      </c>
    </row>
    <row r="1463" spans="59:59">
      <c r="BG1463" s="1" t="s">
        <v>151</v>
      </c>
    </row>
    <row r="1464" spans="59:59">
      <c r="BG1464" s="1" t="s">
        <v>151</v>
      </c>
    </row>
    <row r="1465" spans="59:59">
      <c r="BG1465" s="1" t="s">
        <v>151</v>
      </c>
    </row>
    <row r="1466" spans="59:59">
      <c r="BG1466" s="1" t="s">
        <v>151</v>
      </c>
    </row>
    <row r="1467" spans="59:59">
      <c r="BG1467" s="1" t="s">
        <v>151</v>
      </c>
    </row>
    <row r="1468" spans="59:59">
      <c r="BG1468" s="1" t="s">
        <v>151</v>
      </c>
    </row>
    <row r="1469" spans="59:59">
      <c r="BG1469" s="1" t="s">
        <v>151</v>
      </c>
    </row>
    <row r="1470" spans="59:59">
      <c r="BG1470" s="1" t="s">
        <v>151</v>
      </c>
    </row>
    <row r="1471" spans="59:59">
      <c r="BG1471" s="1" t="s">
        <v>151</v>
      </c>
    </row>
    <row r="1472" spans="59:59">
      <c r="BG1472" s="1" t="s">
        <v>151</v>
      </c>
    </row>
    <row r="1473" spans="59:59">
      <c r="BG1473" s="1" t="s">
        <v>151</v>
      </c>
    </row>
    <row r="1474" spans="59:59">
      <c r="BG1474" s="1" t="s">
        <v>151</v>
      </c>
    </row>
    <row r="1475" spans="59:59">
      <c r="BG1475" s="1" t="s">
        <v>151</v>
      </c>
    </row>
    <row r="1476" spans="59:59">
      <c r="BG1476" s="1" t="s">
        <v>151</v>
      </c>
    </row>
    <row r="1477" spans="59:59">
      <c r="BG1477" s="1" t="s">
        <v>151</v>
      </c>
    </row>
    <row r="1478" spans="59:59">
      <c r="BG1478" s="1" t="s">
        <v>151</v>
      </c>
    </row>
    <row r="1479" spans="59:59">
      <c r="BG1479" s="1" t="s">
        <v>151</v>
      </c>
    </row>
    <row r="1480" spans="59:59">
      <c r="BG1480" s="1" t="s">
        <v>151</v>
      </c>
    </row>
    <row r="1481" spans="59:59">
      <c r="BG1481" s="1" t="s">
        <v>151</v>
      </c>
    </row>
    <row r="1482" spans="59:59">
      <c r="BG1482" s="1" t="s">
        <v>151</v>
      </c>
    </row>
    <row r="1483" spans="59:59">
      <c r="BG1483" s="1" t="s">
        <v>151</v>
      </c>
    </row>
    <row r="1484" spans="59:59">
      <c r="BG1484" s="1" t="s">
        <v>151</v>
      </c>
    </row>
    <row r="1485" spans="59:59">
      <c r="BG1485" s="1" t="s">
        <v>151</v>
      </c>
    </row>
    <row r="1486" spans="59:59">
      <c r="BG1486" s="1" t="s">
        <v>151</v>
      </c>
    </row>
    <row r="1487" spans="59:59">
      <c r="BG1487" s="1" t="s">
        <v>151</v>
      </c>
    </row>
    <row r="1488" spans="59:59">
      <c r="BG1488" s="1" t="s">
        <v>151</v>
      </c>
    </row>
    <row r="1489" spans="59:59">
      <c r="BG1489" s="1" t="s">
        <v>151</v>
      </c>
    </row>
    <row r="1490" spans="59:59">
      <c r="BG1490" s="1" t="s">
        <v>151</v>
      </c>
    </row>
    <row r="1491" spans="59:59">
      <c r="BG1491" s="1" t="s">
        <v>151</v>
      </c>
    </row>
    <row r="1492" spans="59:59">
      <c r="BG1492" s="1" t="s">
        <v>151</v>
      </c>
    </row>
    <row r="1493" spans="59:59">
      <c r="BG1493" s="1" t="s">
        <v>151</v>
      </c>
    </row>
    <row r="1494" spans="59:59">
      <c r="BG1494" s="1" t="s">
        <v>151</v>
      </c>
    </row>
    <row r="1495" spans="59:59">
      <c r="BG1495" s="1" t="s">
        <v>151</v>
      </c>
    </row>
    <row r="1496" spans="59:59">
      <c r="BG1496" s="1" t="s">
        <v>151</v>
      </c>
    </row>
    <row r="1497" spans="59:59">
      <c r="BG1497" s="1" t="s">
        <v>151</v>
      </c>
    </row>
    <row r="1498" spans="59:59">
      <c r="BG1498" s="1" t="s">
        <v>151</v>
      </c>
    </row>
    <row r="1499" spans="59:59">
      <c r="BG1499" s="1" t="s">
        <v>151</v>
      </c>
    </row>
    <row r="1500" spans="59:59">
      <c r="BG1500" s="1" t="s">
        <v>151</v>
      </c>
    </row>
    <row r="1501" spans="59:59">
      <c r="BG1501" s="1" t="s">
        <v>151</v>
      </c>
    </row>
    <row r="1502" spans="59:59">
      <c r="BG1502" s="1" t="s">
        <v>151</v>
      </c>
    </row>
    <row r="1503" spans="59:59">
      <c r="BG1503" s="1" t="s">
        <v>151</v>
      </c>
    </row>
    <row r="1504" spans="59:59">
      <c r="BG1504" s="1" t="s">
        <v>151</v>
      </c>
    </row>
    <row r="1505" spans="59:59">
      <c r="BG1505" s="1" t="s">
        <v>151</v>
      </c>
    </row>
    <row r="1506" spans="59:59">
      <c r="BG1506" s="1" t="s">
        <v>151</v>
      </c>
    </row>
    <row r="1507" spans="59:59">
      <c r="BG1507" s="1" t="s">
        <v>151</v>
      </c>
    </row>
    <row r="1508" spans="59:59">
      <c r="BG1508" s="1" t="s">
        <v>151</v>
      </c>
    </row>
    <row r="1509" spans="59:59">
      <c r="BG1509" s="1" t="s">
        <v>151</v>
      </c>
    </row>
    <row r="1510" spans="59:59">
      <c r="BG1510" s="1" t="s">
        <v>151</v>
      </c>
    </row>
    <row r="1511" spans="59:59">
      <c r="BG1511" s="1" t="s">
        <v>151</v>
      </c>
    </row>
    <row r="1512" spans="59:59">
      <c r="BG1512" s="1" t="s">
        <v>151</v>
      </c>
    </row>
    <row r="1513" spans="59:59">
      <c r="BG1513" s="1" t="s">
        <v>151</v>
      </c>
    </row>
    <row r="1514" spans="59:59">
      <c r="BG1514" s="1" t="s">
        <v>151</v>
      </c>
    </row>
    <row r="1515" spans="59:59">
      <c r="BG1515" s="1" t="s">
        <v>151</v>
      </c>
    </row>
    <row r="1516" spans="59:59">
      <c r="BG1516" s="1" t="s">
        <v>151</v>
      </c>
    </row>
    <row r="1517" spans="59:59">
      <c r="BG1517" s="1" t="s">
        <v>151</v>
      </c>
    </row>
    <row r="1518" spans="59:59">
      <c r="BG1518" s="1" t="s">
        <v>151</v>
      </c>
    </row>
    <row r="1519" spans="59:59">
      <c r="BG1519" s="1" t="s">
        <v>151</v>
      </c>
    </row>
    <row r="1520" spans="59:59">
      <c r="BG1520" s="1" t="s">
        <v>151</v>
      </c>
    </row>
    <row r="1521" spans="59:59">
      <c r="BG1521" s="1" t="s">
        <v>151</v>
      </c>
    </row>
    <row r="1522" spans="59:59">
      <c r="BG1522" s="1" t="s">
        <v>151</v>
      </c>
    </row>
    <row r="1523" spans="59:59">
      <c r="BG1523" s="1" t="s">
        <v>151</v>
      </c>
    </row>
    <row r="1524" spans="59:59">
      <c r="BG1524" s="1" t="s">
        <v>151</v>
      </c>
    </row>
    <row r="1525" spans="59:59">
      <c r="BG1525" s="1" t="s">
        <v>151</v>
      </c>
    </row>
    <row r="1526" spans="59:59">
      <c r="BG1526" s="1" t="s">
        <v>151</v>
      </c>
    </row>
    <row r="1527" spans="59:59">
      <c r="BG1527" s="1" t="s">
        <v>151</v>
      </c>
    </row>
    <row r="1528" spans="59:59">
      <c r="BG1528" s="1" t="s">
        <v>151</v>
      </c>
    </row>
    <row r="1529" spans="59:59">
      <c r="BG1529" s="1" t="s">
        <v>151</v>
      </c>
    </row>
    <row r="1530" spans="59:59">
      <c r="BG1530" s="1" t="s">
        <v>151</v>
      </c>
    </row>
    <row r="1531" spans="59:59">
      <c r="BG1531" s="1" t="s">
        <v>151</v>
      </c>
    </row>
    <row r="1532" spans="59:59">
      <c r="BG1532" s="1" t="s">
        <v>151</v>
      </c>
    </row>
    <row r="1533" spans="59:59">
      <c r="BG1533" s="1" t="s">
        <v>151</v>
      </c>
    </row>
    <row r="1534" spans="59:59">
      <c r="BG1534" s="1" t="s">
        <v>151</v>
      </c>
    </row>
    <row r="1535" spans="59:59">
      <c r="BG1535" s="1" t="s">
        <v>151</v>
      </c>
    </row>
    <row r="1536" spans="59:59">
      <c r="BG1536" s="1" t="s">
        <v>151</v>
      </c>
    </row>
    <row r="1537" spans="59:59">
      <c r="BG1537" s="1" t="s">
        <v>151</v>
      </c>
    </row>
    <row r="1538" spans="59:59">
      <c r="BG1538" s="1" t="s">
        <v>151</v>
      </c>
    </row>
    <row r="1539" spans="59:59">
      <c r="BG1539" s="1" t="s">
        <v>151</v>
      </c>
    </row>
    <row r="1540" spans="59:59">
      <c r="BG1540" s="1" t="s">
        <v>151</v>
      </c>
    </row>
    <row r="1541" spans="59:59">
      <c r="BG1541" s="1" t="s">
        <v>151</v>
      </c>
    </row>
    <row r="1542" spans="59:59">
      <c r="BG1542" s="1" t="s">
        <v>151</v>
      </c>
    </row>
    <row r="1543" spans="59:59">
      <c r="BG1543" s="1" t="s">
        <v>151</v>
      </c>
    </row>
    <row r="1544" spans="59:59">
      <c r="BG1544" s="1" t="s">
        <v>151</v>
      </c>
    </row>
    <row r="1545" spans="59:59">
      <c r="BG1545" s="1" t="s">
        <v>151</v>
      </c>
    </row>
    <row r="1546" spans="59:59">
      <c r="BG1546" s="1" t="s">
        <v>151</v>
      </c>
    </row>
    <row r="1547" spans="59:59">
      <c r="BG1547" s="1" t="s">
        <v>151</v>
      </c>
    </row>
    <row r="1548" spans="59:59">
      <c r="BG1548" s="1" t="s">
        <v>151</v>
      </c>
    </row>
    <row r="1549" spans="59:59">
      <c r="BG1549" s="1" t="s">
        <v>151</v>
      </c>
    </row>
    <row r="1550" spans="59:59">
      <c r="BG1550" s="1" t="s">
        <v>151</v>
      </c>
    </row>
    <row r="1553" spans="63:63">
      <c r="BK1553" s="1" t="s">
        <v>141</v>
      </c>
    </row>
    <row r="1554" spans="63:63">
      <c r="BK1554" s="1" t="s">
        <v>151</v>
      </c>
    </row>
    <row r="1555" spans="63:63">
      <c r="BK1555" s="1" t="s">
        <v>151</v>
      </c>
    </row>
    <row r="1556" spans="63:63">
      <c r="BK1556" s="1" t="s">
        <v>151</v>
      </c>
    </row>
    <row r="1557" spans="63:63">
      <c r="BK1557" s="1" t="s">
        <v>151</v>
      </c>
    </row>
    <row r="1558" spans="63:63">
      <c r="BK1558" s="1" t="s">
        <v>151</v>
      </c>
    </row>
    <row r="1559" spans="63:63">
      <c r="BK1559" s="1" t="s">
        <v>151</v>
      </c>
    </row>
    <row r="1560" spans="63:63">
      <c r="BK1560" s="1" t="s">
        <v>151</v>
      </c>
    </row>
    <row r="1561" spans="63:63">
      <c r="BK1561" s="1" t="s">
        <v>151</v>
      </c>
    </row>
    <row r="1562" spans="63:63">
      <c r="BK1562" s="1" t="s">
        <v>151</v>
      </c>
    </row>
    <row r="1563" spans="63:63">
      <c r="BK1563" s="1" t="s">
        <v>151</v>
      </c>
    </row>
    <row r="1564" spans="63:63">
      <c r="BK1564" s="1" t="s">
        <v>151</v>
      </c>
    </row>
    <row r="1565" spans="63:63">
      <c r="BK1565" s="1" t="s">
        <v>151</v>
      </c>
    </row>
    <row r="1566" spans="63:63">
      <c r="BK1566" s="1" t="s">
        <v>151</v>
      </c>
    </row>
    <row r="1567" spans="63:63">
      <c r="BK1567" s="1" t="s">
        <v>151</v>
      </c>
    </row>
    <row r="1568" spans="63:63">
      <c r="BK1568" s="1" t="s">
        <v>151</v>
      </c>
    </row>
    <row r="1569" spans="63:63">
      <c r="BK1569" s="1" t="s">
        <v>151</v>
      </c>
    </row>
    <row r="1570" spans="63:63">
      <c r="BK1570" s="1" t="s">
        <v>151</v>
      </c>
    </row>
    <row r="1571" spans="63:63">
      <c r="BK1571" s="1" t="s">
        <v>151</v>
      </c>
    </row>
    <row r="1572" spans="63:63">
      <c r="BK1572" s="1" t="s">
        <v>151</v>
      </c>
    </row>
    <row r="1573" spans="63:63">
      <c r="BK1573" s="1" t="s">
        <v>151</v>
      </c>
    </row>
    <row r="1574" spans="63:63">
      <c r="BK1574" s="1" t="s">
        <v>151</v>
      </c>
    </row>
    <row r="1575" spans="63:63">
      <c r="BK1575" s="1" t="s">
        <v>151</v>
      </c>
    </row>
    <row r="1576" spans="63:63">
      <c r="BK1576" s="1" t="s">
        <v>151</v>
      </c>
    </row>
    <row r="1577" spans="63:63">
      <c r="BK1577" s="1" t="s">
        <v>151</v>
      </c>
    </row>
    <row r="1578" spans="63:63">
      <c r="BK1578" s="1" t="s">
        <v>151</v>
      </c>
    </row>
    <row r="1579" spans="63:63">
      <c r="BK1579" s="1" t="s">
        <v>151</v>
      </c>
    </row>
    <row r="1580" spans="63:63">
      <c r="BK1580" s="1" t="s">
        <v>151</v>
      </c>
    </row>
    <row r="1581" spans="63:63">
      <c r="BK1581" s="1" t="s">
        <v>151</v>
      </c>
    </row>
    <row r="1582" spans="63:63">
      <c r="BK1582" s="1" t="s">
        <v>151</v>
      </c>
    </row>
    <row r="1583" spans="63:63">
      <c r="BK1583" s="1" t="s">
        <v>151</v>
      </c>
    </row>
    <row r="1584" spans="63:63">
      <c r="BK1584" s="1" t="s">
        <v>151</v>
      </c>
    </row>
    <row r="1585" spans="63:63">
      <c r="BK1585" s="1" t="s">
        <v>151</v>
      </c>
    </row>
    <row r="1586" spans="63:63">
      <c r="BK1586" s="1" t="s">
        <v>151</v>
      </c>
    </row>
    <row r="1587" spans="63:63">
      <c r="BK1587" s="1" t="s">
        <v>151</v>
      </c>
    </row>
    <row r="1588" spans="63:63">
      <c r="BK1588" s="1" t="s">
        <v>151</v>
      </c>
    </row>
    <row r="1589" spans="63:63">
      <c r="BK1589" s="1" t="s">
        <v>151</v>
      </c>
    </row>
    <row r="1590" spans="63:63">
      <c r="BK1590" s="1" t="s">
        <v>151</v>
      </c>
    </row>
    <row r="1591" spans="63:63">
      <c r="BK1591" s="1" t="s">
        <v>151</v>
      </c>
    </row>
    <row r="1592" spans="63:63">
      <c r="BK1592" s="1" t="s">
        <v>151</v>
      </c>
    </row>
    <row r="1593" spans="63:63">
      <c r="BK1593" s="1" t="s">
        <v>151</v>
      </c>
    </row>
    <row r="1594" spans="63:63">
      <c r="BK1594" s="1" t="s">
        <v>151</v>
      </c>
    </row>
    <row r="1595" spans="63:63">
      <c r="BK1595" s="1" t="s">
        <v>151</v>
      </c>
    </row>
    <row r="1596" spans="63:63">
      <c r="BK1596" s="1" t="s">
        <v>151</v>
      </c>
    </row>
    <row r="1597" spans="63:63">
      <c r="BK1597" s="1" t="s">
        <v>151</v>
      </c>
    </row>
    <row r="1598" spans="63:63">
      <c r="BK1598" s="1" t="s">
        <v>151</v>
      </c>
    </row>
    <row r="1599" spans="63:63">
      <c r="BK1599" s="1" t="s">
        <v>151</v>
      </c>
    </row>
    <row r="1600" spans="63:63">
      <c r="BK1600" s="1" t="s">
        <v>151</v>
      </c>
    </row>
    <row r="1601" spans="63:63">
      <c r="BK1601" s="1" t="s">
        <v>151</v>
      </c>
    </row>
    <row r="1602" spans="63:63">
      <c r="BK1602" s="1" t="s">
        <v>151</v>
      </c>
    </row>
    <row r="1603" spans="63:63">
      <c r="BK1603" s="1" t="s">
        <v>151</v>
      </c>
    </row>
    <row r="1604" spans="63:63">
      <c r="BK1604" s="1" t="s">
        <v>151</v>
      </c>
    </row>
    <row r="1605" spans="63:63">
      <c r="BK1605" s="1" t="s">
        <v>151</v>
      </c>
    </row>
    <row r="1606" spans="63:63">
      <c r="BK1606" s="1" t="s">
        <v>151</v>
      </c>
    </row>
    <row r="1607" spans="63:63">
      <c r="BK1607" s="1" t="s">
        <v>151</v>
      </c>
    </row>
    <row r="1608" spans="63:63">
      <c r="BK1608" s="1" t="s">
        <v>151</v>
      </c>
    </row>
    <row r="1609" spans="63:63">
      <c r="BK1609" s="1" t="s">
        <v>151</v>
      </c>
    </row>
    <row r="1610" spans="63:63">
      <c r="BK1610" s="1" t="s">
        <v>151</v>
      </c>
    </row>
    <row r="1611" spans="63:63">
      <c r="BK1611" s="1" t="s">
        <v>151</v>
      </c>
    </row>
    <row r="1612" spans="63:63">
      <c r="BK1612" s="1" t="s">
        <v>151</v>
      </c>
    </row>
    <row r="1613" spans="63:63">
      <c r="BK1613" s="1" t="s">
        <v>151</v>
      </c>
    </row>
    <row r="1614" spans="63:63">
      <c r="BK1614" s="1" t="s">
        <v>151</v>
      </c>
    </row>
    <row r="1615" spans="63:63">
      <c r="BK1615" s="1" t="s">
        <v>151</v>
      </c>
    </row>
    <row r="1616" spans="63:63">
      <c r="BK1616" s="1" t="s">
        <v>151</v>
      </c>
    </row>
    <row r="1617" spans="63:63">
      <c r="BK1617" s="1" t="s">
        <v>151</v>
      </c>
    </row>
    <row r="1618" spans="63:63">
      <c r="BK1618" s="1" t="s">
        <v>151</v>
      </c>
    </row>
    <row r="1619" spans="63:63">
      <c r="BK1619" s="1" t="s">
        <v>151</v>
      </c>
    </row>
    <row r="1620" spans="63:63">
      <c r="BK1620" s="1" t="s">
        <v>151</v>
      </c>
    </row>
    <row r="1621" spans="63:63">
      <c r="BK1621" s="1" t="s">
        <v>151</v>
      </c>
    </row>
    <row r="1622" spans="63:63">
      <c r="BK1622" s="1" t="s">
        <v>151</v>
      </c>
    </row>
    <row r="1623" spans="63:63">
      <c r="BK1623" s="1" t="s">
        <v>151</v>
      </c>
    </row>
    <row r="1624" spans="63:63">
      <c r="BK1624" s="1" t="s">
        <v>151</v>
      </c>
    </row>
    <row r="1625" spans="63:63">
      <c r="BK1625" s="1" t="s">
        <v>151</v>
      </c>
    </row>
    <row r="1626" spans="63:63">
      <c r="BK1626" s="1" t="s">
        <v>151</v>
      </c>
    </row>
    <row r="1627" spans="63:63">
      <c r="BK1627" s="1" t="s">
        <v>151</v>
      </c>
    </row>
    <row r="1628" spans="63:63">
      <c r="BK1628" s="1" t="s">
        <v>151</v>
      </c>
    </row>
    <row r="1629" spans="63:63">
      <c r="BK1629" s="1" t="s">
        <v>151</v>
      </c>
    </row>
    <row r="1630" spans="63:63">
      <c r="BK1630" s="1" t="s">
        <v>151</v>
      </c>
    </row>
    <row r="1631" spans="63:63">
      <c r="BK1631" s="1" t="s">
        <v>151</v>
      </c>
    </row>
    <row r="1632" spans="63:63">
      <c r="BK1632" s="1" t="s">
        <v>151</v>
      </c>
    </row>
    <row r="1633" spans="63:63">
      <c r="BK1633" s="1" t="s">
        <v>151</v>
      </c>
    </row>
    <row r="1634" spans="63:63">
      <c r="BK1634" s="1" t="s">
        <v>151</v>
      </c>
    </row>
    <row r="1635" spans="63:63">
      <c r="BK1635" s="1" t="s">
        <v>151</v>
      </c>
    </row>
    <row r="1636" spans="63:63">
      <c r="BK1636" s="1" t="s">
        <v>151</v>
      </c>
    </row>
    <row r="1637" spans="63:63">
      <c r="BK1637" s="1" t="s">
        <v>151</v>
      </c>
    </row>
    <row r="1638" spans="63:63">
      <c r="BK1638" s="1" t="s">
        <v>151</v>
      </c>
    </row>
    <row r="1639" spans="63:63">
      <c r="BK1639" s="1" t="s">
        <v>151</v>
      </c>
    </row>
    <row r="1640" spans="63:63">
      <c r="BK1640" s="1" t="s">
        <v>151</v>
      </c>
    </row>
    <row r="1641" spans="63:63">
      <c r="BK1641" s="1" t="s">
        <v>151</v>
      </c>
    </row>
    <row r="1642" spans="63:63">
      <c r="BK1642" s="1" t="s">
        <v>151</v>
      </c>
    </row>
    <row r="1643" spans="63:63">
      <c r="BK1643" s="1" t="s">
        <v>151</v>
      </c>
    </row>
    <row r="1644" spans="63:63">
      <c r="BK1644" s="1" t="s">
        <v>151</v>
      </c>
    </row>
    <row r="1645" spans="63:63">
      <c r="BK1645" s="1" t="s">
        <v>151</v>
      </c>
    </row>
    <row r="1646" spans="63:63">
      <c r="BK1646" s="1" t="s">
        <v>151</v>
      </c>
    </row>
    <row r="1647" spans="63:63">
      <c r="BK1647" s="1" t="s">
        <v>151</v>
      </c>
    </row>
    <row r="1648" spans="63:63">
      <c r="BK1648" s="1" t="s">
        <v>151</v>
      </c>
    </row>
    <row r="1649" spans="63:67">
      <c r="BK1649" s="1" t="s">
        <v>151</v>
      </c>
    </row>
    <row r="1650" spans="63:67">
      <c r="BK1650" s="1" t="s">
        <v>151</v>
      </c>
    </row>
    <row r="1653" spans="63:67">
      <c r="BO1653" s="1" t="s">
        <v>141</v>
      </c>
    </row>
    <row r="1654" spans="63:67">
      <c r="BO1654" s="1" t="s">
        <v>151</v>
      </c>
    </row>
    <row r="1655" spans="63:67">
      <c r="BO1655" s="1" t="s">
        <v>151</v>
      </c>
    </row>
    <row r="1656" spans="63:67">
      <c r="BO1656" s="1" t="s">
        <v>151</v>
      </c>
    </row>
    <row r="1657" spans="63:67">
      <c r="BO1657" s="1" t="s">
        <v>151</v>
      </c>
    </row>
    <row r="1658" spans="63:67">
      <c r="BO1658" s="1" t="s">
        <v>151</v>
      </c>
    </row>
    <row r="1659" spans="63:67">
      <c r="BO1659" s="1" t="s">
        <v>151</v>
      </c>
    </row>
    <row r="1660" spans="63:67">
      <c r="BO1660" s="1" t="s">
        <v>151</v>
      </c>
    </row>
    <row r="1661" spans="63:67">
      <c r="BO1661" s="1" t="s">
        <v>151</v>
      </c>
    </row>
    <row r="1662" spans="63:67">
      <c r="BO1662" s="1" t="s">
        <v>151</v>
      </c>
    </row>
    <row r="1663" spans="63:67">
      <c r="BO1663" s="1" t="s">
        <v>151</v>
      </c>
    </row>
    <row r="1664" spans="63:67">
      <c r="BO1664" s="1" t="s">
        <v>151</v>
      </c>
    </row>
    <row r="1665" spans="67:67">
      <c r="BO1665" s="1" t="s">
        <v>151</v>
      </c>
    </row>
    <row r="1666" spans="67:67">
      <c r="BO1666" s="1" t="s">
        <v>151</v>
      </c>
    </row>
    <row r="1667" spans="67:67">
      <c r="BO1667" s="1" t="s">
        <v>151</v>
      </c>
    </row>
    <row r="1668" spans="67:67">
      <c r="BO1668" s="1" t="s">
        <v>151</v>
      </c>
    </row>
    <row r="1669" spans="67:67">
      <c r="BO1669" s="1" t="s">
        <v>151</v>
      </c>
    </row>
    <row r="1670" spans="67:67">
      <c r="BO1670" s="1" t="s">
        <v>151</v>
      </c>
    </row>
    <row r="1671" spans="67:67">
      <c r="BO1671" s="1" t="s">
        <v>151</v>
      </c>
    </row>
    <row r="1672" spans="67:67">
      <c r="BO1672" s="1" t="s">
        <v>151</v>
      </c>
    </row>
    <row r="1673" spans="67:67">
      <c r="BO1673" s="1" t="s">
        <v>151</v>
      </c>
    </row>
    <row r="1674" spans="67:67">
      <c r="BO1674" s="1" t="s">
        <v>151</v>
      </c>
    </row>
    <row r="1675" spans="67:67">
      <c r="BO1675" s="1" t="s">
        <v>151</v>
      </c>
    </row>
    <row r="1676" spans="67:67">
      <c r="BO1676" s="1" t="s">
        <v>151</v>
      </c>
    </row>
    <row r="1677" spans="67:67">
      <c r="BO1677" s="1" t="s">
        <v>151</v>
      </c>
    </row>
    <row r="1678" spans="67:67">
      <c r="BO1678" s="1" t="s">
        <v>151</v>
      </c>
    </row>
    <row r="1679" spans="67:67">
      <c r="BO1679" s="1" t="s">
        <v>151</v>
      </c>
    </row>
    <row r="1680" spans="67:67">
      <c r="BO1680" s="1" t="s">
        <v>151</v>
      </c>
    </row>
    <row r="1681" spans="67:67">
      <c r="BO1681" s="1" t="s">
        <v>151</v>
      </c>
    </row>
    <row r="1682" spans="67:67">
      <c r="BO1682" s="1" t="s">
        <v>151</v>
      </c>
    </row>
    <row r="1683" spans="67:67">
      <c r="BO1683" s="1" t="s">
        <v>151</v>
      </c>
    </row>
    <row r="1684" spans="67:67">
      <c r="BO1684" s="1" t="s">
        <v>151</v>
      </c>
    </row>
    <row r="1685" spans="67:67">
      <c r="BO1685" s="1" t="s">
        <v>151</v>
      </c>
    </row>
    <row r="1686" spans="67:67">
      <c r="BO1686" s="1" t="s">
        <v>151</v>
      </c>
    </row>
    <row r="1687" spans="67:67">
      <c r="BO1687" s="1" t="s">
        <v>151</v>
      </c>
    </row>
    <row r="1688" spans="67:67">
      <c r="BO1688" s="1" t="s">
        <v>151</v>
      </c>
    </row>
    <row r="1689" spans="67:67">
      <c r="BO1689" s="1" t="s">
        <v>151</v>
      </c>
    </row>
    <row r="1690" spans="67:67">
      <c r="BO1690" s="1" t="s">
        <v>151</v>
      </c>
    </row>
    <row r="1691" spans="67:67">
      <c r="BO1691" s="1" t="s">
        <v>151</v>
      </c>
    </row>
    <row r="1692" spans="67:67">
      <c r="BO1692" s="1" t="s">
        <v>151</v>
      </c>
    </row>
    <row r="1693" spans="67:67">
      <c r="BO1693" s="1" t="s">
        <v>151</v>
      </c>
    </row>
    <row r="1694" spans="67:67">
      <c r="BO1694" s="1" t="s">
        <v>151</v>
      </c>
    </row>
    <row r="1695" spans="67:67">
      <c r="BO1695" s="1" t="s">
        <v>151</v>
      </c>
    </row>
    <row r="1696" spans="67:67">
      <c r="BO1696" s="1" t="s">
        <v>151</v>
      </c>
    </row>
    <row r="1697" spans="67:67">
      <c r="BO1697" s="1" t="s">
        <v>151</v>
      </c>
    </row>
    <row r="1698" spans="67:67">
      <c r="BO1698" s="1" t="s">
        <v>151</v>
      </c>
    </row>
    <row r="1699" spans="67:67">
      <c r="BO1699" s="1" t="s">
        <v>151</v>
      </c>
    </row>
    <row r="1700" spans="67:67">
      <c r="BO1700" s="1" t="s">
        <v>151</v>
      </c>
    </row>
    <row r="1701" spans="67:67">
      <c r="BO1701" s="1" t="s">
        <v>151</v>
      </c>
    </row>
    <row r="1702" spans="67:67">
      <c r="BO1702" s="1" t="s">
        <v>151</v>
      </c>
    </row>
    <row r="1703" spans="67:67">
      <c r="BO1703" s="1" t="s">
        <v>151</v>
      </c>
    </row>
    <row r="1704" spans="67:67">
      <c r="BO1704" s="1" t="s">
        <v>151</v>
      </c>
    </row>
    <row r="1705" spans="67:67">
      <c r="BO1705" s="1" t="s">
        <v>151</v>
      </c>
    </row>
    <row r="1706" spans="67:67">
      <c r="BO1706" s="1" t="s">
        <v>151</v>
      </c>
    </row>
    <row r="1707" spans="67:67">
      <c r="BO1707" s="1" t="s">
        <v>151</v>
      </c>
    </row>
    <row r="1708" spans="67:67">
      <c r="BO1708" s="1" t="s">
        <v>151</v>
      </c>
    </row>
    <row r="1709" spans="67:67">
      <c r="BO1709" s="1" t="s">
        <v>151</v>
      </c>
    </row>
    <row r="1710" spans="67:67">
      <c r="BO1710" s="1" t="s">
        <v>151</v>
      </c>
    </row>
    <row r="1711" spans="67:67">
      <c r="BO1711" s="1" t="s">
        <v>151</v>
      </c>
    </row>
    <row r="1712" spans="67:67">
      <c r="BO1712" s="1" t="s">
        <v>151</v>
      </c>
    </row>
    <row r="1713" spans="67:67">
      <c r="BO1713" s="1" t="s">
        <v>151</v>
      </c>
    </row>
    <row r="1714" spans="67:67">
      <c r="BO1714" s="1" t="s">
        <v>151</v>
      </c>
    </row>
    <row r="1715" spans="67:67">
      <c r="BO1715" s="1" t="s">
        <v>151</v>
      </c>
    </row>
    <row r="1716" spans="67:67">
      <c r="BO1716" s="1" t="s">
        <v>151</v>
      </c>
    </row>
    <row r="1717" spans="67:67">
      <c r="BO1717" s="1" t="s">
        <v>151</v>
      </c>
    </row>
    <row r="1718" spans="67:67">
      <c r="BO1718" s="1" t="s">
        <v>151</v>
      </c>
    </row>
    <row r="1719" spans="67:67">
      <c r="BO1719" s="1" t="s">
        <v>151</v>
      </c>
    </row>
    <row r="1720" spans="67:67">
      <c r="BO1720" s="1" t="s">
        <v>151</v>
      </c>
    </row>
    <row r="1721" spans="67:67">
      <c r="BO1721" s="1" t="s">
        <v>151</v>
      </c>
    </row>
    <row r="1722" spans="67:67">
      <c r="BO1722" s="1" t="s">
        <v>151</v>
      </c>
    </row>
    <row r="1723" spans="67:67">
      <c r="BO1723" s="1" t="s">
        <v>151</v>
      </c>
    </row>
    <row r="1724" spans="67:67">
      <c r="BO1724" s="1" t="s">
        <v>151</v>
      </c>
    </row>
    <row r="1725" spans="67:67">
      <c r="BO1725" s="1" t="s">
        <v>151</v>
      </c>
    </row>
    <row r="1726" spans="67:67">
      <c r="BO1726" s="1" t="s">
        <v>151</v>
      </c>
    </row>
    <row r="1727" spans="67:67">
      <c r="BO1727" s="1" t="s">
        <v>151</v>
      </c>
    </row>
    <row r="1728" spans="67:67">
      <c r="BO1728" s="1" t="s">
        <v>151</v>
      </c>
    </row>
    <row r="1729" spans="67:67">
      <c r="BO1729" s="1" t="s">
        <v>151</v>
      </c>
    </row>
    <row r="1730" spans="67:67">
      <c r="BO1730" s="1" t="s">
        <v>151</v>
      </c>
    </row>
    <row r="1731" spans="67:67">
      <c r="BO1731" s="1" t="s">
        <v>151</v>
      </c>
    </row>
    <row r="1732" spans="67:67">
      <c r="BO1732" s="1" t="s">
        <v>151</v>
      </c>
    </row>
    <row r="1733" spans="67:67">
      <c r="BO1733" s="1" t="s">
        <v>151</v>
      </c>
    </row>
    <row r="1734" spans="67:67">
      <c r="BO1734" s="1" t="s">
        <v>151</v>
      </c>
    </row>
    <row r="1735" spans="67:67">
      <c r="BO1735" s="1" t="s">
        <v>151</v>
      </c>
    </row>
    <row r="1736" spans="67:67">
      <c r="BO1736" s="1" t="s">
        <v>151</v>
      </c>
    </row>
    <row r="1737" spans="67:67">
      <c r="BO1737" s="1" t="s">
        <v>151</v>
      </c>
    </row>
    <row r="1738" spans="67:67">
      <c r="BO1738" s="1" t="s">
        <v>151</v>
      </c>
    </row>
    <row r="1739" spans="67:67">
      <c r="BO1739" s="1" t="s">
        <v>151</v>
      </c>
    </row>
    <row r="1740" spans="67:67">
      <c r="BO1740" s="1" t="s">
        <v>151</v>
      </c>
    </row>
    <row r="1741" spans="67:67">
      <c r="BO1741" s="1" t="s">
        <v>151</v>
      </c>
    </row>
    <row r="1742" spans="67:67">
      <c r="BO1742" s="1" t="s">
        <v>151</v>
      </c>
    </row>
    <row r="1743" spans="67:67">
      <c r="BO1743" s="1" t="s">
        <v>151</v>
      </c>
    </row>
    <row r="1744" spans="67:67">
      <c r="BO1744" s="1" t="s">
        <v>151</v>
      </c>
    </row>
    <row r="1745" spans="67:79">
      <c r="BO1745" s="1" t="s">
        <v>151</v>
      </c>
    </row>
    <row r="1746" spans="67:79">
      <c r="BO1746" s="1" t="s">
        <v>151</v>
      </c>
    </row>
    <row r="1747" spans="67:79">
      <c r="BO1747" s="1" t="s">
        <v>151</v>
      </c>
    </row>
    <row r="1748" spans="67:79">
      <c r="BO1748" s="1" t="s">
        <v>151</v>
      </c>
    </row>
    <row r="1749" spans="67:79">
      <c r="BO1749" s="1" t="s">
        <v>151</v>
      </c>
    </row>
    <row r="1750" spans="67:79">
      <c r="BO1750" s="1" t="s">
        <v>151</v>
      </c>
    </row>
    <row r="1753" spans="67:79">
      <c r="BS1753" s="1" t="s">
        <v>141</v>
      </c>
      <c r="BW1753" s="1" t="s">
        <v>141</v>
      </c>
      <c r="CA1753" s="1" t="s">
        <v>141</v>
      </c>
    </row>
    <row r="1754" spans="67:79">
      <c r="BS1754" s="1" t="s">
        <v>151</v>
      </c>
      <c r="BW1754" s="1" t="s">
        <v>151</v>
      </c>
      <c r="CA1754" s="1" t="s">
        <v>151</v>
      </c>
    </row>
    <row r="1755" spans="67:79">
      <c r="BS1755" s="1" t="s">
        <v>151</v>
      </c>
      <c r="BW1755" s="1" t="s">
        <v>151</v>
      </c>
      <c r="CA1755" s="1" t="s">
        <v>151</v>
      </c>
    </row>
    <row r="1756" spans="67:79">
      <c r="BS1756" s="1" t="s">
        <v>151</v>
      </c>
      <c r="BW1756" s="1" t="s">
        <v>151</v>
      </c>
      <c r="CA1756" s="1" t="s">
        <v>151</v>
      </c>
    </row>
    <row r="1757" spans="67:79">
      <c r="BS1757" s="1" t="s">
        <v>151</v>
      </c>
      <c r="BW1757" s="1" t="s">
        <v>151</v>
      </c>
      <c r="CA1757" s="1" t="s">
        <v>151</v>
      </c>
    </row>
    <row r="1758" spans="67:79">
      <c r="BS1758" s="1" t="s">
        <v>151</v>
      </c>
      <c r="BW1758" s="1" t="s">
        <v>151</v>
      </c>
      <c r="CA1758" s="1" t="s">
        <v>151</v>
      </c>
    </row>
    <row r="1759" spans="67:79">
      <c r="BS1759" s="1" t="s">
        <v>151</v>
      </c>
      <c r="BW1759" s="1" t="s">
        <v>151</v>
      </c>
      <c r="CA1759" s="1" t="s">
        <v>151</v>
      </c>
    </row>
    <row r="1760" spans="67:79">
      <c r="BS1760" s="1" t="s">
        <v>151</v>
      </c>
      <c r="BW1760" s="1" t="s">
        <v>151</v>
      </c>
      <c r="CA1760" s="1" t="s">
        <v>151</v>
      </c>
    </row>
    <row r="1761" spans="71:79">
      <c r="BS1761" s="1" t="s">
        <v>151</v>
      </c>
      <c r="BW1761" s="1" t="s">
        <v>151</v>
      </c>
      <c r="CA1761" s="1" t="s">
        <v>151</v>
      </c>
    </row>
    <row r="1762" spans="71:79">
      <c r="BS1762" s="1" t="s">
        <v>151</v>
      </c>
      <c r="BW1762" s="1" t="s">
        <v>151</v>
      </c>
      <c r="CA1762" s="1" t="s">
        <v>151</v>
      </c>
    </row>
    <row r="1763" spans="71:79">
      <c r="BS1763" s="1" t="s">
        <v>151</v>
      </c>
      <c r="BW1763" s="1" t="s">
        <v>151</v>
      </c>
      <c r="CA1763" s="1" t="s">
        <v>151</v>
      </c>
    </row>
    <row r="1764" spans="71:79">
      <c r="BS1764" s="1" t="s">
        <v>151</v>
      </c>
      <c r="BW1764" s="1" t="s">
        <v>151</v>
      </c>
      <c r="CA1764" s="1" t="s">
        <v>151</v>
      </c>
    </row>
    <row r="1765" spans="71:79">
      <c r="BS1765" s="1" t="s">
        <v>151</v>
      </c>
      <c r="BW1765" s="1" t="s">
        <v>151</v>
      </c>
      <c r="CA1765" s="1" t="s">
        <v>151</v>
      </c>
    </row>
    <row r="1766" spans="71:79">
      <c r="BS1766" s="1" t="s">
        <v>151</v>
      </c>
      <c r="BW1766" s="1" t="s">
        <v>151</v>
      </c>
      <c r="CA1766" s="1" t="s">
        <v>151</v>
      </c>
    </row>
    <row r="1767" spans="71:79">
      <c r="BS1767" s="1" t="s">
        <v>151</v>
      </c>
      <c r="BW1767" s="1" t="s">
        <v>151</v>
      </c>
      <c r="CA1767" s="1" t="s">
        <v>151</v>
      </c>
    </row>
    <row r="1768" spans="71:79">
      <c r="BS1768" s="1" t="s">
        <v>151</v>
      </c>
      <c r="BW1768" s="1" t="s">
        <v>151</v>
      </c>
      <c r="CA1768" s="1" t="s">
        <v>151</v>
      </c>
    </row>
    <row r="1769" spans="71:79">
      <c r="BS1769" s="1" t="s">
        <v>151</v>
      </c>
      <c r="BW1769" s="1" t="s">
        <v>151</v>
      </c>
      <c r="CA1769" s="1" t="s">
        <v>151</v>
      </c>
    </row>
    <row r="1770" spans="71:79">
      <c r="BS1770" s="1" t="s">
        <v>151</v>
      </c>
      <c r="BW1770" s="1" t="s">
        <v>151</v>
      </c>
      <c r="CA1770" s="1" t="s">
        <v>151</v>
      </c>
    </row>
    <row r="1771" spans="71:79">
      <c r="BS1771" s="1" t="s">
        <v>151</v>
      </c>
      <c r="BW1771" s="1" t="s">
        <v>151</v>
      </c>
      <c r="CA1771" s="1" t="s">
        <v>151</v>
      </c>
    </row>
    <row r="1772" spans="71:79">
      <c r="BS1772" s="1" t="s">
        <v>151</v>
      </c>
      <c r="BW1772" s="1" t="s">
        <v>151</v>
      </c>
      <c r="CA1772" s="1" t="s">
        <v>151</v>
      </c>
    </row>
    <row r="1773" spans="71:79">
      <c r="BS1773" s="1" t="s">
        <v>151</v>
      </c>
      <c r="BW1773" s="1" t="s">
        <v>151</v>
      </c>
      <c r="CA1773" s="1" t="s">
        <v>151</v>
      </c>
    </row>
    <row r="1774" spans="71:79">
      <c r="BS1774" s="1" t="s">
        <v>151</v>
      </c>
      <c r="BW1774" s="1" t="s">
        <v>151</v>
      </c>
      <c r="CA1774" s="1" t="s">
        <v>151</v>
      </c>
    </row>
    <row r="1775" spans="71:79">
      <c r="BS1775" s="1" t="s">
        <v>151</v>
      </c>
      <c r="BW1775" s="1" t="s">
        <v>151</v>
      </c>
      <c r="CA1775" s="1" t="s">
        <v>151</v>
      </c>
    </row>
    <row r="1776" spans="71:79">
      <c r="BS1776" s="1" t="s">
        <v>151</v>
      </c>
      <c r="BW1776" s="1" t="s">
        <v>151</v>
      </c>
      <c r="CA1776" s="1" t="s">
        <v>151</v>
      </c>
    </row>
    <row r="1777" spans="71:79">
      <c r="BS1777" s="1" t="s">
        <v>151</v>
      </c>
      <c r="BW1777" s="1" t="s">
        <v>151</v>
      </c>
      <c r="CA1777" s="1" t="s">
        <v>151</v>
      </c>
    </row>
    <row r="1778" spans="71:79">
      <c r="BS1778" s="1" t="s">
        <v>151</v>
      </c>
      <c r="BW1778" s="1" t="s">
        <v>151</v>
      </c>
      <c r="CA1778" s="1" t="s">
        <v>151</v>
      </c>
    </row>
    <row r="1779" spans="71:79">
      <c r="BS1779" s="1" t="s">
        <v>151</v>
      </c>
      <c r="BW1779" s="1" t="s">
        <v>151</v>
      </c>
      <c r="CA1779" s="1" t="s">
        <v>151</v>
      </c>
    </row>
    <row r="1780" spans="71:79">
      <c r="BS1780" s="1" t="s">
        <v>151</v>
      </c>
      <c r="BW1780" s="1" t="s">
        <v>151</v>
      </c>
      <c r="CA1780" s="1" t="s">
        <v>151</v>
      </c>
    </row>
    <row r="1781" spans="71:79">
      <c r="BS1781" s="1" t="s">
        <v>151</v>
      </c>
      <c r="BW1781" s="1" t="s">
        <v>151</v>
      </c>
      <c r="CA1781" s="1" t="s">
        <v>151</v>
      </c>
    </row>
    <row r="1782" spans="71:79">
      <c r="BS1782" s="1" t="s">
        <v>151</v>
      </c>
      <c r="BW1782" s="1" t="s">
        <v>151</v>
      </c>
      <c r="CA1782" s="1" t="s">
        <v>151</v>
      </c>
    </row>
    <row r="1783" spans="71:79">
      <c r="BS1783" s="1" t="s">
        <v>151</v>
      </c>
      <c r="BW1783" s="1" t="s">
        <v>151</v>
      </c>
      <c r="CA1783" s="1" t="s">
        <v>151</v>
      </c>
    </row>
    <row r="1784" spans="71:79">
      <c r="BS1784" s="1" t="s">
        <v>151</v>
      </c>
      <c r="BW1784" s="1" t="s">
        <v>151</v>
      </c>
      <c r="CA1784" s="1" t="s">
        <v>151</v>
      </c>
    </row>
    <row r="1785" spans="71:79">
      <c r="BS1785" s="1" t="s">
        <v>151</v>
      </c>
      <c r="BW1785" s="1" t="s">
        <v>151</v>
      </c>
      <c r="CA1785" s="1" t="s">
        <v>151</v>
      </c>
    </row>
    <row r="1786" spans="71:79">
      <c r="BS1786" s="1" t="s">
        <v>151</v>
      </c>
      <c r="BW1786" s="1" t="s">
        <v>151</v>
      </c>
      <c r="CA1786" s="1" t="s">
        <v>151</v>
      </c>
    </row>
    <row r="1787" spans="71:79">
      <c r="BS1787" s="1" t="s">
        <v>151</v>
      </c>
      <c r="BW1787" s="1" t="s">
        <v>151</v>
      </c>
      <c r="CA1787" s="1" t="s">
        <v>151</v>
      </c>
    </row>
    <row r="1788" spans="71:79">
      <c r="BS1788" s="1" t="s">
        <v>151</v>
      </c>
      <c r="BW1788" s="1" t="s">
        <v>151</v>
      </c>
      <c r="CA1788" s="1" t="s">
        <v>151</v>
      </c>
    </row>
    <row r="1789" spans="71:79">
      <c r="BS1789" s="1" t="s">
        <v>151</v>
      </c>
      <c r="BW1789" s="1" t="s">
        <v>151</v>
      </c>
      <c r="CA1789" s="1" t="s">
        <v>151</v>
      </c>
    </row>
    <row r="1790" spans="71:79">
      <c r="BS1790" s="1" t="s">
        <v>151</v>
      </c>
      <c r="BW1790" s="1" t="s">
        <v>151</v>
      </c>
      <c r="CA1790" s="1" t="s">
        <v>151</v>
      </c>
    </row>
    <row r="1791" spans="71:79">
      <c r="BS1791" s="1" t="s">
        <v>151</v>
      </c>
      <c r="BW1791" s="1" t="s">
        <v>151</v>
      </c>
      <c r="CA1791" s="1" t="s">
        <v>151</v>
      </c>
    </row>
    <row r="1792" spans="71:79">
      <c r="BS1792" s="1" t="s">
        <v>151</v>
      </c>
      <c r="BW1792" s="1" t="s">
        <v>151</v>
      </c>
      <c r="CA1792" s="1" t="s">
        <v>151</v>
      </c>
    </row>
    <row r="1793" spans="71:79">
      <c r="BS1793" s="1" t="s">
        <v>151</v>
      </c>
      <c r="BW1793" s="1" t="s">
        <v>151</v>
      </c>
      <c r="CA1793" s="1" t="s">
        <v>151</v>
      </c>
    </row>
    <row r="1794" spans="71:79">
      <c r="BS1794" s="1" t="s">
        <v>151</v>
      </c>
      <c r="BW1794" s="1" t="s">
        <v>151</v>
      </c>
      <c r="CA1794" s="1" t="s">
        <v>151</v>
      </c>
    </row>
    <row r="1795" spans="71:79">
      <c r="BS1795" s="1" t="s">
        <v>151</v>
      </c>
      <c r="BW1795" s="1" t="s">
        <v>151</v>
      </c>
      <c r="CA1795" s="1" t="s">
        <v>151</v>
      </c>
    </row>
    <row r="1796" spans="71:79">
      <c r="BS1796" s="1" t="s">
        <v>151</v>
      </c>
      <c r="BW1796" s="1" t="s">
        <v>151</v>
      </c>
      <c r="CA1796" s="1" t="s">
        <v>151</v>
      </c>
    </row>
    <row r="1797" spans="71:79">
      <c r="BS1797" s="1" t="s">
        <v>151</v>
      </c>
      <c r="BW1797" s="1" t="s">
        <v>151</v>
      </c>
      <c r="CA1797" s="1" t="s">
        <v>151</v>
      </c>
    </row>
    <row r="1798" spans="71:79">
      <c r="BS1798" s="1" t="s">
        <v>151</v>
      </c>
      <c r="BW1798" s="1" t="s">
        <v>151</v>
      </c>
      <c r="CA1798" s="1" t="s">
        <v>151</v>
      </c>
    </row>
    <row r="1799" spans="71:79">
      <c r="BS1799" s="1" t="s">
        <v>151</v>
      </c>
      <c r="BW1799" s="1" t="s">
        <v>151</v>
      </c>
      <c r="CA1799" s="1" t="s">
        <v>151</v>
      </c>
    </row>
    <row r="1800" spans="71:79">
      <c r="BS1800" s="1" t="s">
        <v>151</v>
      </c>
      <c r="BW1800" s="1" t="s">
        <v>151</v>
      </c>
      <c r="CA1800" s="1" t="s">
        <v>151</v>
      </c>
    </row>
    <row r="1801" spans="71:79">
      <c r="BS1801" s="1" t="s">
        <v>151</v>
      </c>
      <c r="BW1801" s="1" t="s">
        <v>151</v>
      </c>
      <c r="CA1801" s="1" t="s">
        <v>151</v>
      </c>
    </row>
    <row r="1802" spans="71:79">
      <c r="BS1802" s="1" t="s">
        <v>151</v>
      </c>
      <c r="BW1802" s="1" t="s">
        <v>151</v>
      </c>
      <c r="CA1802" s="1" t="s">
        <v>151</v>
      </c>
    </row>
    <row r="1803" spans="71:79">
      <c r="BS1803" s="1" t="s">
        <v>151</v>
      </c>
      <c r="BW1803" s="1" t="s">
        <v>151</v>
      </c>
      <c r="CA1803" s="1" t="s">
        <v>151</v>
      </c>
    </row>
    <row r="1804" spans="71:79">
      <c r="BS1804" s="1" t="s">
        <v>151</v>
      </c>
      <c r="BW1804" s="1" t="s">
        <v>151</v>
      </c>
      <c r="CA1804" s="1" t="s">
        <v>151</v>
      </c>
    </row>
    <row r="1805" spans="71:79">
      <c r="BS1805" s="1" t="s">
        <v>151</v>
      </c>
      <c r="BW1805" s="1" t="s">
        <v>151</v>
      </c>
      <c r="CA1805" s="1" t="s">
        <v>151</v>
      </c>
    </row>
    <row r="1806" spans="71:79">
      <c r="BS1806" s="1" t="s">
        <v>151</v>
      </c>
      <c r="BW1806" s="1" t="s">
        <v>151</v>
      </c>
      <c r="CA1806" s="1" t="s">
        <v>151</v>
      </c>
    </row>
    <row r="1807" spans="71:79">
      <c r="BS1807" s="1" t="s">
        <v>151</v>
      </c>
      <c r="BW1807" s="1" t="s">
        <v>151</v>
      </c>
      <c r="CA1807" s="1" t="s">
        <v>151</v>
      </c>
    </row>
    <row r="1808" spans="71:79">
      <c r="BS1808" s="1" t="s">
        <v>151</v>
      </c>
      <c r="BW1808" s="1" t="s">
        <v>151</v>
      </c>
      <c r="CA1808" s="1" t="s">
        <v>151</v>
      </c>
    </row>
    <row r="1809" spans="71:79">
      <c r="BS1809" s="1" t="s">
        <v>151</v>
      </c>
      <c r="BW1809" s="1" t="s">
        <v>151</v>
      </c>
      <c r="CA1809" s="1" t="s">
        <v>151</v>
      </c>
    </row>
    <row r="1810" spans="71:79">
      <c r="BS1810" s="1" t="s">
        <v>151</v>
      </c>
      <c r="BW1810" s="1" t="s">
        <v>151</v>
      </c>
      <c r="CA1810" s="1" t="s">
        <v>151</v>
      </c>
    </row>
    <row r="1811" spans="71:79">
      <c r="BS1811" s="1" t="s">
        <v>151</v>
      </c>
      <c r="BW1811" s="1" t="s">
        <v>151</v>
      </c>
      <c r="CA1811" s="1" t="s">
        <v>151</v>
      </c>
    </row>
    <row r="1812" spans="71:79">
      <c r="BS1812" s="1" t="s">
        <v>151</v>
      </c>
      <c r="BW1812" s="1" t="s">
        <v>151</v>
      </c>
      <c r="CA1812" s="1" t="s">
        <v>151</v>
      </c>
    </row>
    <row r="1813" spans="71:79">
      <c r="BS1813" s="1" t="s">
        <v>151</v>
      </c>
      <c r="BW1813" s="1" t="s">
        <v>151</v>
      </c>
      <c r="CA1813" s="1" t="s">
        <v>151</v>
      </c>
    </row>
    <row r="1814" spans="71:79">
      <c r="BS1814" s="1" t="s">
        <v>151</v>
      </c>
      <c r="BW1814" s="1" t="s">
        <v>151</v>
      </c>
      <c r="CA1814" s="1" t="s">
        <v>151</v>
      </c>
    </row>
    <row r="1815" spans="71:79">
      <c r="BS1815" s="1" t="s">
        <v>151</v>
      </c>
      <c r="BW1815" s="1" t="s">
        <v>151</v>
      </c>
      <c r="CA1815" s="1" t="s">
        <v>151</v>
      </c>
    </row>
    <row r="1816" spans="71:79">
      <c r="BS1816" s="1" t="s">
        <v>151</v>
      </c>
      <c r="BW1816" s="1" t="s">
        <v>151</v>
      </c>
      <c r="CA1816" s="1" t="s">
        <v>151</v>
      </c>
    </row>
    <row r="1817" spans="71:79">
      <c r="BS1817" s="1" t="s">
        <v>151</v>
      </c>
      <c r="BW1817" s="1" t="s">
        <v>151</v>
      </c>
      <c r="CA1817" s="1" t="s">
        <v>151</v>
      </c>
    </row>
    <row r="1818" spans="71:79">
      <c r="BS1818" s="1" t="s">
        <v>151</v>
      </c>
      <c r="BW1818" s="1" t="s">
        <v>151</v>
      </c>
      <c r="CA1818" s="1" t="s">
        <v>151</v>
      </c>
    </row>
    <row r="1819" spans="71:79">
      <c r="BS1819" s="1" t="s">
        <v>151</v>
      </c>
      <c r="BW1819" s="1" t="s">
        <v>151</v>
      </c>
      <c r="CA1819" s="1" t="s">
        <v>151</v>
      </c>
    </row>
    <row r="1820" spans="71:79">
      <c r="BS1820" s="1" t="s">
        <v>151</v>
      </c>
      <c r="BW1820" s="1" t="s">
        <v>151</v>
      </c>
      <c r="CA1820" s="1" t="s">
        <v>151</v>
      </c>
    </row>
    <row r="1821" spans="71:79">
      <c r="BS1821" s="1" t="s">
        <v>151</v>
      </c>
      <c r="BW1821" s="1" t="s">
        <v>151</v>
      </c>
      <c r="CA1821" s="1" t="s">
        <v>151</v>
      </c>
    </row>
    <row r="1822" spans="71:79">
      <c r="BS1822" s="1" t="s">
        <v>151</v>
      </c>
      <c r="BW1822" s="1" t="s">
        <v>151</v>
      </c>
      <c r="CA1822" s="1" t="s">
        <v>151</v>
      </c>
    </row>
    <row r="1823" spans="71:79">
      <c r="BS1823" s="1" t="s">
        <v>151</v>
      </c>
      <c r="BW1823" s="1" t="s">
        <v>151</v>
      </c>
      <c r="CA1823" s="1" t="s">
        <v>151</v>
      </c>
    </row>
    <row r="1824" spans="71:79">
      <c r="BS1824" s="1" t="s">
        <v>151</v>
      </c>
      <c r="BW1824" s="1" t="s">
        <v>151</v>
      </c>
      <c r="CA1824" s="1" t="s">
        <v>151</v>
      </c>
    </row>
    <row r="1825" spans="71:79">
      <c r="BS1825" s="1" t="s">
        <v>151</v>
      </c>
      <c r="BW1825" s="1" t="s">
        <v>151</v>
      </c>
      <c r="CA1825" s="1" t="s">
        <v>151</v>
      </c>
    </row>
    <row r="1826" spans="71:79">
      <c r="BS1826" s="1" t="s">
        <v>151</v>
      </c>
      <c r="BW1826" s="1" t="s">
        <v>151</v>
      </c>
      <c r="CA1826" s="1" t="s">
        <v>151</v>
      </c>
    </row>
    <row r="1827" spans="71:79">
      <c r="BS1827" s="1" t="s">
        <v>151</v>
      </c>
      <c r="BW1827" s="1" t="s">
        <v>151</v>
      </c>
      <c r="CA1827" s="1" t="s">
        <v>151</v>
      </c>
    </row>
    <row r="1828" spans="71:79">
      <c r="BS1828" s="1" t="s">
        <v>151</v>
      </c>
      <c r="BW1828" s="1" t="s">
        <v>151</v>
      </c>
      <c r="CA1828" s="1" t="s">
        <v>151</v>
      </c>
    </row>
    <row r="1829" spans="71:79">
      <c r="BS1829" s="1" t="s">
        <v>151</v>
      </c>
      <c r="BW1829" s="1" t="s">
        <v>151</v>
      </c>
      <c r="CA1829" s="1" t="s">
        <v>151</v>
      </c>
    </row>
    <row r="1830" spans="71:79">
      <c r="BS1830" s="1" t="s">
        <v>151</v>
      </c>
      <c r="BW1830" s="1" t="s">
        <v>151</v>
      </c>
      <c r="CA1830" s="1" t="s">
        <v>151</v>
      </c>
    </row>
    <row r="1831" spans="71:79">
      <c r="BS1831" s="1" t="s">
        <v>151</v>
      </c>
      <c r="BW1831" s="1" t="s">
        <v>151</v>
      </c>
      <c r="CA1831" s="1" t="s">
        <v>151</v>
      </c>
    </row>
    <row r="1832" spans="71:79">
      <c r="BS1832" s="1" t="s">
        <v>151</v>
      </c>
      <c r="BW1832" s="1" t="s">
        <v>151</v>
      </c>
      <c r="CA1832" s="1" t="s">
        <v>151</v>
      </c>
    </row>
    <row r="1833" spans="71:79">
      <c r="BS1833" s="1" t="s">
        <v>151</v>
      </c>
      <c r="BW1833" s="1" t="s">
        <v>151</v>
      </c>
      <c r="CA1833" s="1" t="s">
        <v>151</v>
      </c>
    </row>
    <row r="1834" spans="71:79">
      <c r="BS1834" s="1" t="s">
        <v>151</v>
      </c>
      <c r="BW1834" s="1" t="s">
        <v>151</v>
      </c>
      <c r="CA1834" s="1" t="s">
        <v>151</v>
      </c>
    </row>
    <row r="1835" spans="71:79">
      <c r="BS1835" s="1" t="s">
        <v>151</v>
      </c>
      <c r="BW1835" s="1" t="s">
        <v>151</v>
      </c>
      <c r="CA1835" s="1" t="s">
        <v>151</v>
      </c>
    </row>
    <row r="1836" spans="71:79">
      <c r="BS1836" s="1" t="s">
        <v>151</v>
      </c>
      <c r="BW1836" s="1" t="s">
        <v>151</v>
      </c>
      <c r="CA1836" s="1" t="s">
        <v>151</v>
      </c>
    </row>
    <row r="1837" spans="71:79">
      <c r="BS1837" s="1" t="s">
        <v>151</v>
      </c>
      <c r="BW1837" s="1" t="s">
        <v>151</v>
      </c>
      <c r="CA1837" s="1" t="s">
        <v>151</v>
      </c>
    </row>
    <row r="1838" spans="71:79">
      <c r="BS1838" s="1" t="s">
        <v>151</v>
      </c>
      <c r="BW1838" s="1" t="s">
        <v>151</v>
      </c>
      <c r="CA1838" s="1" t="s">
        <v>151</v>
      </c>
    </row>
    <row r="1839" spans="71:79">
      <c r="BS1839" s="1" t="s">
        <v>151</v>
      </c>
      <c r="BW1839" s="1" t="s">
        <v>151</v>
      </c>
      <c r="CA1839" s="1" t="s">
        <v>151</v>
      </c>
    </row>
    <row r="1840" spans="71:79">
      <c r="BS1840" s="1" t="s">
        <v>151</v>
      </c>
      <c r="BW1840" s="1" t="s">
        <v>151</v>
      </c>
      <c r="CA1840" s="1" t="s">
        <v>151</v>
      </c>
    </row>
    <row r="1841" spans="71:79">
      <c r="BS1841" s="1" t="s">
        <v>151</v>
      </c>
      <c r="BW1841" s="1" t="s">
        <v>151</v>
      </c>
      <c r="CA1841" s="1" t="s">
        <v>151</v>
      </c>
    </row>
    <row r="1842" spans="71:79">
      <c r="BS1842" s="1" t="s">
        <v>151</v>
      </c>
      <c r="BW1842" s="1" t="s">
        <v>151</v>
      </c>
      <c r="CA1842" s="1" t="s">
        <v>151</v>
      </c>
    </row>
    <row r="1843" spans="71:79">
      <c r="BS1843" s="1" t="s">
        <v>151</v>
      </c>
      <c r="BW1843" s="1" t="s">
        <v>151</v>
      </c>
      <c r="CA1843" s="1" t="s">
        <v>151</v>
      </c>
    </row>
    <row r="1844" spans="71:79">
      <c r="BS1844" s="1" t="s">
        <v>151</v>
      </c>
      <c r="BW1844" s="1" t="s">
        <v>151</v>
      </c>
      <c r="CA1844" s="1" t="s">
        <v>151</v>
      </c>
    </row>
    <row r="1845" spans="71:79">
      <c r="BS1845" s="1" t="s">
        <v>151</v>
      </c>
      <c r="BW1845" s="1" t="s">
        <v>151</v>
      </c>
      <c r="CA1845" s="1" t="s">
        <v>151</v>
      </c>
    </row>
    <row r="1846" spans="71:79">
      <c r="BS1846" s="1" t="s">
        <v>151</v>
      </c>
      <c r="BW1846" s="1" t="s">
        <v>151</v>
      </c>
      <c r="CA1846" s="1" t="s">
        <v>151</v>
      </c>
    </row>
    <row r="1847" spans="71:79">
      <c r="BS1847" s="1" t="s">
        <v>151</v>
      </c>
      <c r="BW1847" s="1" t="s">
        <v>151</v>
      </c>
      <c r="CA1847" s="1" t="s">
        <v>151</v>
      </c>
    </row>
    <row r="1848" spans="71:79">
      <c r="BS1848" s="1" t="s">
        <v>151</v>
      </c>
      <c r="BW1848" s="1" t="s">
        <v>151</v>
      </c>
      <c r="CA1848" s="1" t="s">
        <v>151</v>
      </c>
    </row>
    <row r="1849" spans="71:79">
      <c r="BS1849" s="1" t="s">
        <v>151</v>
      </c>
      <c r="BW1849" s="1" t="s">
        <v>151</v>
      </c>
      <c r="CA1849" s="1" t="s">
        <v>151</v>
      </c>
    </row>
    <row r="1850" spans="71:79">
      <c r="BS1850" s="1" t="s">
        <v>151</v>
      </c>
      <c r="BW1850" s="1" t="s">
        <v>151</v>
      </c>
      <c r="CA1850" s="1" t="s">
        <v>151</v>
      </c>
    </row>
  </sheetData>
  <phoneticPr fontId="26"/>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10"/>
  <sheetViews>
    <sheetView workbookViewId="0">
      <selection activeCell="I12" sqref="A1:I12"/>
    </sheetView>
  </sheetViews>
  <sheetFormatPr defaultRowHeight="13.5"/>
  <cols>
    <col min="1" max="1" width="17.75" customWidth="1"/>
    <col min="9" max="9" width="20.75" bestFit="1" customWidth="1"/>
  </cols>
  <sheetData>
    <row r="1" spans="1:9">
      <c r="A1" s="1" t="s">
        <v>68</v>
      </c>
    </row>
    <row r="2" spans="1:9">
      <c r="A2" s="1" t="s">
        <v>69</v>
      </c>
    </row>
    <row r="3" spans="1:9">
      <c r="A3" s="1" t="s">
        <v>70</v>
      </c>
      <c r="G3" s="1" t="s">
        <v>931</v>
      </c>
      <c r="I3" s="1" t="s">
        <v>926</v>
      </c>
    </row>
    <row r="4" spans="1:9">
      <c r="G4" s="1" t="s">
        <v>932</v>
      </c>
      <c r="I4" s="1" t="s">
        <v>927</v>
      </c>
    </row>
    <row r="5" spans="1:9">
      <c r="G5" s="1" t="s">
        <v>933</v>
      </c>
      <c r="I5" s="1" t="s">
        <v>928</v>
      </c>
    </row>
    <row r="6" spans="1:9">
      <c r="G6" s="1" t="s">
        <v>934</v>
      </c>
      <c r="I6" s="1" t="s">
        <v>929</v>
      </c>
    </row>
    <row r="7" spans="1:9">
      <c r="G7" s="1" t="s">
        <v>935</v>
      </c>
    </row>
    <row r="8" spans="1:9">
      <c r="G8" s="1" t="s">
        <v>936</v>
      </c>
    </row>
    <row r="9" spans="1:9">
      <c r="G9" s="1" t="s">
        <v>937</v>
      </c>
    </row>
    <row r="10" spans="1:9">
      <c r="G10" s="1" t="s">
        <v>938</v>
      </c>
    </row>
  </sheetData>
  <phoneticPr fontId="2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要望書（令和６年度）</vt:lpstr>
      <vt:lpstr>インプットシート</vt:lpstr>
      <vt:lpstr>（別紙1）他の助成・補助・委託への応募状況</vt:lpstr>
      <vt:lpstr>（別紙2）役員名簿</vt:lpstr>
      <vt:lpstr>リスト</vt:lpstr>
      <vt:lpstr>触れないでください。</vt:lpstr>
      <vt:lpstr>プルダウンリスト</vt:lpstr>
      <vt:lpstr>'（別紙1）他の助成・補助・委託への応募状況'!Print_Area</vt:lpstr>
      <vt:lpstr>'（別紙2）役員名簿'!Print_Area</vt:lpstr>
      <vt:lpstr>インプットシート!Print_Area</vt:lpstr>
      <vt:lpstr>'要望書（令和６年度）'!Print_Area</vt:lpstr>
      <vt:lpstr>インプットシート!Print_Titles</vt:lpstr>
      <vt:lpstr>法人格</vt:lpstr>
      <vt:lpstr>法人核</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2023-08-09T01:11:17Z</dcterms:created>
  <dcterms:modified xsi:type="dcterms:W3CDTF">2023-08-10T02:22:27Z</dcterms:modified>
</cp:coreProperties>
</file>