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ThisWorkbook" defaultThemeVersion="124226"/>
  <mc:AlternateContent xmlns:mc="http://schemas.openxmlformats.org/markup-compatibility/2006">
    <mc:Choice Requires="x15">
      <x15ac:absPath xmlns:x15ac="http://schemas.microsoft.com/office/spreadsheetml/2010/11/ac" url="\\svr26101\110\020.ＮＰＯ支援課\★R8こどもの未来応援基金\HP\"/>
    </mc:Choice>
  </mc:AlternateContent>
  <xr:revisionPtr revIDLastSave="0" documentId="13_ncr:1_{2F43ABB6-0184-4664-B8B1-8B3C4017AAC2}" xr6:coauthVersionLast="47" xr6:coauthVersionMax="47" xr10:uidLastSave="{00000000-0000-0000-0000-000000000000}"/>
  <workbookProtection workbookAlgorithmName="SHA-512" workbookHashValue="3b5LVFfIYnWVwMzkqW00RlOBvQrv+DeG6rpuQXRuoEVOlMU5AxYjPxnRrM7Jtdx7KT7tlhcBaVHQYwOEy7/1Ww==" workbookSaltValue="MIsvo8FlwcDyhBtLGwcwWA==" workbookSpinCount="100000" lockStructure="1"/>
  <bookViews>
    <workbookView xWindow="-110" yWindow="-110" windowWidth="19420" windowHeight="10300" xr2:uid="{00000000-000D-0000-FFFF-FFFF00000000}"/>
  </bookViews>
  <sheets>
    <sheet name="要望書Ⓐ" sheetId="1" r:id="rId1"/>
    <sheet name="【別紙1】要望書（他の助成等）" sheetId="2" r:id="rId2"/>
    <sheet name="【別紙2】要望書（役員名簿)" sheetId="3" r:id="rId3"/>
    <sheet name="インプットシート" sheetId="4" r:id="rId4"/>
    <sheet name="リスト" sheetId="5" state="hidden" r:id="rId5"/>
    <sheet name="要望書 (様式)" sheetId="6" state="hidden" r:id="rId6"/>
    <sheet name="プルダウンリスト" sheetId="7" state="hidden" r:id="rId7"/>
    <sheet name="触れないでください。" sheetId="8" state="hidden" r:id="rId8"/>
  </sheets>
  <externalReferences>
    <externalReference r:id="rId9"/>
    <externalReference r:id="rId10"/>
  </externalReferences>
  <definedNames>
    <definedName name="_xlnm.Print_Area" localSheetId="1">'【別紙1】要望書（他の助成等）'!$B$1:$AV$27</definedName>
    <definedName name="_xlnm.Print_Area" localSheetId="2">'【別紙2】要望書（役員名簿)'!$A$1:$K$39</definedName>
    <definedName name="_xlnm.Print_Area" localSheetId="3">インプットシート!$D$2:$U$97</definedName>
    <definedName name="_xlnm.Print_Area" localSheetId="5">'要望書 (様式)'!$A$1:$K$121</definedName>
    <definedName name="_xlnm.Print_Area" localSheetId="0">要望書Ⓐ!$A$1:$K$224</definedName>
    <definedName name="Z_CECEFE1F_3D0E_49C9_8137_7E8FB2FD8FE8_.wvu.Cols" localSheetId="2" hidden="1">'【別紙2】要望書（役員名簿)'!$L:$L</definedName>
    <definedName name="Z_CECEFE1F_3D0E_49C9_8137_7E8FB2FD8FE8_.wvu.Cols" localSheetId="3" hidden="1">インプットシート!$B:$C,インプットシート!$V:$AA</definedName>
    <definedName name="Z_CECEFE1F_3D0E_49C9_8137_7E8FB2FD8FE8_.wvu.Cols" localSheetId="5" hidden="1">'要望書 (様式)'!$L:$L</definedName>
    <definedName name="Z_CECEFE1F_3D0E_49C9_8137_7E8FB2FD8FE8_.wvu.Cols" localSheetId="0" hidden="1">要望書Ⓐ!$L:$L</definedName>
    <definedName name="Z_CECEFE1F_3D0E_49C9_8137_7E8FB2FD8FE8_.wvu.PrintArea" localSheetId="1" hidden="1">'【別紙1】要望書（他の助成等）'!$B$1:$AV$27</definedName>
    <definedName name="Z_CECEFE1F_3D0E_49C9_8137_7E8FB2FD8FE8_.wvu.PrintArea" localSheetId="2" hidden="1">'【別紙2】要望書（役員名簿)'!$A$1:$K$39</definedName>
    <definedName name="Z_CECEFE1F_3D0E_49C9_8137_7E8FB2FD8FE8_.wvu.PrintArea" localSheetId="3" hidden="1">インプットシート!$D$2:$U$97</definedName>
    <definedName name="Z_CECEFE1F_3D0E_49C9_8137_7E8FB2FD8FE8_.wvu.PrintArea" localSheetId="5" hidden="1">'要望書 (様式)'!$A$1:$K$121</definedName>
    <definedName name="Z_CECEFE1F_3D0E_49C9_8137_7E8FB2FD8FE8_.wvu.PrintArea" localSheetId="0" hidden="1">要望書Ⓐ!$A$1:$L$224</definedName>
    <definedName name="Z_CECEFE1F_3D0E_49C9_8137_7E8FB2FD8FE8_.wvu.Rows" localSheetId="3" hidden="1">インプットシート!$1:$1</definedName>
    <definedName name="月" localSheetId="2">[1]空き店舗・民家等のリフォーム!$A$596:$A$608</definedName>
    <definedName name="月" localSheetId="5">[1]空き店舗・民家等のリフォーム!$A$596:$A$608</definedName>
    <definedName name="月" localSheetId="0">[1]空き店舗・民家等のリフォーム!$A$596:$A$608</definedName>
    <definedName name="県２" localSheetId="2">[1]空き店舗・民家等のリフォーム!$A$651:$A$698</definedName>
    <definedName name="県２" localSheetId="5">[1]空き店舗・民家等のリフォーム!$A$651:$A$698</definedName>
    <definedName name="県２" localSheetId="0">[1]空き店舗・民家等のリフォーム!$A$651:$A$698</definedName>
    <definedName name="国" localSheetId="2">[1]空き店舗・民家等のリフォーム!$A$880:$A$1000</definedName>
    <definedName name="国" localSheetId="5">[1]空き店舗・民家等のリフォーム!$A$880:$A$1000</definedName>
    <definedName name="国" localSheetId="0">[1]空き店舗・民家等のリフォーム!$A$880:$A$1000</definedName>
    <definedName name="日" localSheetId="2">[1]空き店舗・民家等のリフォーム!$A$612:$A$646</definedName>
    <definedName name="日" localSheetId="5">[1]空き店舗・民家等のリフォーム!$A$612:$A$646</definedName>
    <definedName name="日" localSheetId="0">[1]空き店舗・民家等のリフォーム!$A$612:$A$646</definedName>
    <definedName name="法人格">リスト!$A$14:$A$25</definedName>
    <definedName name="法人核">リスト!$A$14:$A$25</definedName>
  </definedNames>
  <calcPr calcId="191028"/>
  <customWorkbookViews>
    <customWorkbookView name="user - 個人用ビュー" guid="{CECEFE1F-3D0E-49C9-8137-7E8FB2FD8FE8}" mergeInterval="0" personalView="1" xWindow="135" windowWidth="1193" windowHeight="72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7" i="1" l="1"/>
  <c r="M9" i="1"/>
  <c r="M11" i="1"/>
  <c r="K134" i="1"/>
  <c r="G134" i="1"/>
  <c r="K129" i="1"/>
  <c r="G129" i="1"/>
  <c r="G132" i="1"/>
  <c r="C148" i="8"/>
  <c r="CB53" i="8"/>
  <c r="BX53" i="8"/>
  <c r="BT53" i="8"/>
  <c r="BP53" i="8"/>
  <c r="BL53" i="8"/>
  <c r="BH53" i="8"/>
  <c r="BD53" i="8"/>
  <c r="AZ53" i="8"/>
  <c r="AV53" i="8"/>
  <c r="AR53" i="8"/>
  <c r="AN53" i="8"/>
  <c r="AJ53" i="8"/>
  <c r="AF53" i="8"/>
  <c r="AB53" i="8"/>
  <c r="X53" i="8"/>
  <c r="T53" i="8"/>
  <c r="P53" i="8"/>
  <c r="L53" i="8"/>
  <c r="H53" i="8"/>
  <c r="D53" i="8"/>
  <c r="CB52" i="8"/>
  <c r="CA52" i="8"/>
  <c r="BX52" i="8"/>
  <c r="BW52" i="8"/>
  <c r="BT52" i="8"/>
  <c r="BS52" i="8"/>
  <c r="BP52" i="8"/>
  <c r="BO52" i="8"/>
  <c r="BL52" i="8"/>
  <c r="BK52" i="8"/>
  <c r="BH52" i="8"/>
  <c r="BG52" i="8"/>
  <c r="BD52" i="8"/>
  <c r="BC52" i="8"/>
  <c r="AZ52" i="8"/>
  <c r="AY52" i="8"/>
  <c r="AV52" i="8"/>
  <c r="AU52" i="8"/>
  <c r="AR52" i="8"/>
  <c r="AQ52" i="8"/>
  <c r="AN52" i="8"/>
  <c r="AM52" i="8"/>
  <c r="AJ52" i="8"/>
  <c r="AI52" i="8"/>
  <c r="AF52" i="8"/>
  <c r="AE52" i="8"/>
  <c r="AD52" i="8"/>
  <c r="AB52" i="8"/>
  <c r="AA52" i="8"/>
  <c r="X52" i="8"/>
  <c r="W52" i="8"/>
  <c r="T52" i="8"/>
  <c r="S52" i="8"/>
  <c r="P52" i="8"/>
  <c r="O52" i="8"/>
  <c r="L52" i="8"/>
  <c r="K52" i="8"/>
  <c r="H52" i="8"/>
  <c r="G52" i="8"/>
  <c r="D52" i="8"/>
  <c r="C52" i="8"/>
  <c r="CB51" i="8"/>
  <c r="CA51" i="8"/>
  <c r="BX51" i="8"/>
  <c r="BW51" i="8"/>
  <c r="BT51" i="8"/>
  <c r="BS51" i="8"/>
  <c r="BP51" i="8"/>
  <c r="BO51" i="8"/>
  <c r="BL51" i="8"/>
  <c r="BK51" i="8"/>
  <c r="BH51" i="8"/>
  <c r="BG51" i="8"/>
  <c r="BD51" i="8"/>
  <c r="BC51" i="8"/>
  <c r="AZ51" i="8"/>
  <c r="AY51" i="8"/>
  <c r="AV51" i="8"/>
  <c r="AU51" i="8"/>
  <c r="AR51" i="8"/>
  <c r="AQ51" i="8"/>
  <c r="AN51" i="8"/>
  <c r="AM51" i="8"/>
  <c r="AJ51" i="8"/>
  <c r="AI51" i="8"/>
  <c r="AF51" i="8"/>
  <c r="AE51" i="8"/>
  <c r="AD51" i="8"/>
  <c r="AB51" i="8"/>
  <c r="AA51" i="8"/>
  <c r="X51" i="8"/>
  <c r="W51" i="8"/>
  <c r="T51" i="8"/>
  <c r="S51" i="8"/>
  <c r="P51" i="8"/>
  <c r="O51" i="8"/>
  <c r="L51" i="8"/>
  <c r="K51" i="8"/>
  <c r="H51" i="8"/>
  <c r="G51" i="8"/>
  <c r="D51" i="8"/>
  <c r="C51" i="8"/>
  <c r="CB50" i="8"/>
  <c r="CA50" i="8"/>
  <c r="BX50" i="8"/>
  <c r="BW50" i="8"/>
  <c r="BT50" i="8"/>
  <c r="BS50" i="8"/>
  <c r="BP50" i="8"/>
  <c r="BO50" i="8"/>
  <c r="BL50" i="8"/>
  <c r="BK50" i="8"/>
  <c r="BH50" i="8"/>
  <c r="BG50" i="8"/>
  <c r="BD50" i="8"/>
  <c r="BC50" i="8"/>
  <c r="AZ50" i="8"/>
  <c r="AY50" i="8"/>
  <c r="AV50" i="8"/>
  <c r="AU50" i="8"/>
  <c r="AR50" i="8"/>
  <c r="AQ50" i="8"/>
  <c r="AN50" i="8"/>
  <c r="AM50" i="8"/>
  <c r="AJ50" i="8"/>
  <c r="AI50" i="8"/>
  <c r="AF50" i="8"/>
  <c r="AE50" i="8"/>
  <c r="AD50" i="8"/>
  <c r="AB50" i="8"/>
  <c r="AA50" i="8"/>
  <c r="X50" i="8"/>
  <c r="W50" i="8"/>
  <c r="T50" i="8"/>
  <c r="S50" i="8"/>
  <c r="P50" i="8"/>
  <c r="O50" i="8"/>
  <c r="L50" i="8"/>
  <c r="K50" i="8"/>
  <c r="H50" i="8"/>
  <c r="G50" i="8"/>
  <c r="D50" i="8"/>
  <c r="C50" i="8"/>
  <c r="CB49" i="8"/>
  <c r="CA49" i="8"/>
  <c r="BX49" i="8"/>
  <c r="BW49" i="8"/>
  <c r="BT49" i="8"/>
  <c r="BS49" i="8"/>
  <c r="BP49" i="8"/>
  <c r="BO49" i="8"/>
  <c r="BL49" i="8"/>
  <c r="BK49" i="8"/>
  <c r="BH49" i="8"/>
  <c r="BG49" i="8"/>
  <c r="BD49" i="8"/>
  <c r="BC49" i="8"/>
  <c r="AZ49" i="8"/>
  <c r="AY49" i="8"/>
  <c r="AV49" i="8"/>
  <c r="AU49" i="8"/>
  <c r="AR49" i="8"/>
  <c r="AQ49" i="8"/>
  <c r="AN49" i="8"/>
  <c r="AM49" i="8"/>
  <c r="AJ49" i="8"/>
  <c r="AI49" i="8"/>
  <c r="AF49" i="8"/>
  <c r="AE49" i="8"/>
  <c r="AD49" i="8"/>
  <c r="AB49" i="8"/>
  <c r="AA49" i="8"/>
  <c r="X49" i="8"/>
  <c r="W49" i="8"/>
  <c r="T49" i="8"/>
  <c r="S49" i="8"/>
  <c r="P49" i="8"/>
  <c r="O49" i="8"/>
  <c r="L49" i="8"/>
  <c r="K49" i="8"/>
  <c r="H49" i="8"/>
  <c r="G49" i="8"/>
  <c r="D49" i="8"/>
  <c r="C49" i="8"/>
  <c r="CB48" i="8"/>
  <c r="CA48" i="8"/>
  <c r="BX48" i="8"/>
  <c r="BW48" i="8"/>
  <c r="BT48" i="8"/>
  <c r="BS48" i="8"/>
  <c r="BP48" i="8"/>
  <c r="BO48" i="8"/>
  <c r="BL48" i="8"/>
  <c r="BK48" i="8"/>
  <c r="BH48" i="8"/>
  <c r="BG48" i="8"/>
  <c r="BD48" i="8"/>
  <c r="BC48" i="8"/>
  <c r="AZ48" i="8"/>
  <c r="AY48" i="8"/>
  <c r="AV48" i="8"/>
  <c r="AU48" i="8"/>
  <c r="AR48" i="8"/>
  <c r="AQ48" i="8"/>
  <c r="AN48" i="8"/>
  <c r="AM48" i="8"/>
  <c r="AJ48" i="8"/>
  <c r="AI48" i="8"/>
  <c r="AF48" i="8"/>
  <c r="AE48" i="8"/>
  <c r="AD48" i="8"/>
  <c r="AB48" i="8"/>
  <c r="AA48" i="8"/>
  <c r="X48" i="8"/>
  <c r="W48" i="8"/>
  <c r="T48" i="8"/>
  <c r="S48" i="8"/>
  <c r="P48" i="8"/>
  <c r="O48" i="8"/>
  <c r="L48" i="8"/>
  <c r="K48" i="8"/>
  <c r="H48" i="8"/>
  <c r="G48" i="8"/>
  <c r="D48" i="8"/>
  <c r="C48" i="8"/>
  <c r="CB47" i="8"/>
  <c r="CA47" i="8"/>
  <c r="BX47" i="8"/>
  <c r="BW47" i="8"/>
  <c r="BT47" i="8"/>
  <c r="BS47" i="8"/>
  <c r="BP47" i="8"/>
  <c r="BO47" i="8"/>
  <c r="BL47" i="8"/>
  <c r="BK47" i="8"/>
  <c r="BH47" i="8"/>
  <c r="BG47" i="8"/>
  <c r="BD47" i="8"/>
  <c r="BC47" i="8"/>
  <c r="AZ47" i="8"/>
  <c r="AY47" i="8"/>
  <c r="AV47" i="8"/>
  <c r="AU47" i="8"/>
  <c r="AR47" i="8"/>
  <c r="AQ47" i="8"/>
  <c r="AN47" i="8"/>
  <c r="AM47" i="8"/>
  <c r="AJ47" i="8"/>
  <c r="AI47" i="8"/>
  <c r="AF47" i="8"/>
  <c r="AE47" i="8"/>
  <c r="AD47" i="8"/>
  <c r="AB47" i="8"/>
  <c r="AA47" i="8"/>
  <c r="X47" i="8"/>
  <c r="W47" i="8"/>
  <c r="T47" i="8"/>
  <c r="S47" i="8"/>
  <c r="P47" i="8"/>
  <c r="O47" i="8"/>
  <c r="L47" i="8"/>
  <c r="K47" i="8"/>
  <c r="H47" i="8"/>
  <c r="G47" i="8"/>
  <c r="D47" i="8"/>
  <c r="C47" i="8"/>
  <c r="CB46" i="8"/>
  <c r="CA46" i="8"/>
  <c r="BX46" i="8"/>
  <c r="BW46" i="8"/>
  <c r="BT46" i="8"/>
  <c r="BS46" i="8"/>
  <c r="BP46" i="8"/>
  <c r="BO46" i="8"/>
  <c r="BL46" i="8"/>
  <c r="BK46" i="8"/>
  <c r="BH46" i="8"/>
  <c r="BG46" i="8"/>
  <c r="BD46" i="8"/>
  <c r="BC46" i="8"/>
  <c r="AZ46" i="8"/>
  <c r="AY46" i="8"/>
  <c r="AV46" i="8"/>
  <c r="AU46" i="8"/>
  <c r="AR46" i="8"/>
  <c r="AQ46" i="8"/>
  <c r="AN46" i="8"/>
  <c r="AM46" i="8"/>
  <c r="AJ46" i="8"/>
  <c r="AI46" i="8"/>
  <c r="AF46" i="8"/>
  <c r="AE46" i="8"/>
  <c r="AD46" i="8"/>
  <c r="AB46" i="8"/>
  <c r="AA46" i="8"/>
  <c r="X46" i="8"/>
  <c r="W46" i="8"/>
  <c r="T46" i="8"/>
  <c r="S46" i="8"/>
  <c r="P46" i="8"/>
  <c r="O46" i="8"/>
  <c r="L46" i="8"/>
  <c r="K46" i="8"/>
  <c r="H46" i="8"/>
  <c r="G46" i="8"/>
  <c r="D46" i="8"/>
  <c r="C46" i="8"/>
  <c r="CB45" i="8"/>
  <c r="CA45" i="8"/>
  <c r="BX45" i="8"/>
  <c r="BW45" i="8"/>
  <c r="BT45" i="8"/>
  <c r="BS45" i="8"/>
  <c r="BP45" i="8"/>
  <c r="BO45" i="8"/>
  <c r="BL45" i="8"/>
  <c r="BK45" i="8"/>
  <c r="BH45" i="8"/>
  <c r="BG45" i="8"/>
  <c r="BD45" i="8"/>
  <c r="BC45" i="8"/>
  <c r="AZ45" i="8"/>
  <c r="AY45" i="8"/>
  <c r="AV45" i="8"/>
  <c r="AU45" i="8"/>
  <c r="AR45" i="8"/>
  <c r="AQ45" i="8"/>
  <c r="AN45" i="8"/>
  <c r="AM45" i="8"/>
  <c r="AJ45" i="8"/>
  <c r="AI45" i="8"/>
  <c r="AF45" i="8"/>
  <c r="AE45" i="8"/>
  <c r="AD45" i="8"/>
  <c r="AB45" i="8"/>
  <c r="AA45" i="8"/>
  <c r="X45" i="8"/>
  <c r="W45" i="8"/>
  <c r="T45" i="8"/>
  <c r="S45" i="8"/>
  <c r="P45" i="8"/>
  <c r="O45" i="8"/>
  <c r="L45" i="8"/>
  <c r="K45" i="8"/>
  <c r="H45" i="8"/>
  <c r="G45" i="8"/>
  <c r="D45" i="8"/>
  <c r="C45" i="8"/>
  <c r="CB44" i="8"/>
  <c r="CA44" i="8"/>
  <c r="BX44" i="8"/>
  <c r="BW44" i="8"/>
  <c r="BT44" i="8"/>
  <c r="BS44" i="8"/>
  <c r="BP44" i="8"/>
  <c r="BO44" i="8"/>
  <c r="BL44" i="8"/>
  <c r="BK44" i="8"/>
  <c r="BH44" i="8"/>
  <c r="BG44" i="8"/>
  <c r="BD44" i="8"/>
  <c r="BC44" i="8"/>
  <c r="AZ44" i="8"/>
  <c r="AY44" i="8"/>
  <c r="AV44" i="8"/>
  <c r="AU44" i="8"/>
  <c r="AR44" i="8"/>
  <c r="AQ44" i="8"/>
  <c r="AN44" i="8"/>
  <c r="AM44" i="8"/>
  <c r="AJ44" i="8"/>
  <c r="AI44" i="8"/>
  <c r="AF44" i="8"/>
  <c r="AE44" i="8"/>
  <c r="AD44" i="8"/>
  <c r="AB44" i="8"/>
  <c r="AA44" i="8"/>
  <c r="X44" i="8"/>
  <c r="W44" i="8"/>
  <c r="T44" i="8"/>
  <c r="S44" i="8"/>
  <c r="P44" i="8"/>
  <c r="O44" i="8"/>
  <c r="L44" i="8"/>
  <c r="K44" i="8"/>
  <c r="H44" i="8"/>
  <c r="G44" i="8"/>
  <c r="D44" i="8"/>
  <c r="C44" i="8"/>
  <c r="CB43" i="8"/>
  <c r="CA43" i="8"/>
  <c r="BX43" i="8"/>
  <c r="BW43" i="8"/>
  <c r="BT43" i="8"/>
  <c r="BS43" i="8"/>
  <c r="BP43" i="8"/>
  <c r="BO43" i="8"/>
  <c r="BL43" i="8"/>
  <c r="BK43" i="8"/>
  <c r="BH43" i="8"/>
  <c r="BG43" i="8"/>
  <c r="BD43" i="8"/>
  <c r="BC43" i="8"/>
  <c r="AZ43" i="8"/>
  <c r="AY43" i="8"/>
  <c r="AV43" i="8"/>
  <c r="AU43" i="8"/>
  <c r="AR43" i="8"/>
  <c r="AQ43" i="8"/>
  <c r="AN43" i="8"/>
  <c r="AM43" i="8"/>
  <c r="AJ43" i="8"/>
  <c r="AI43" i="8"/>
  <c r="AF43" i="8"/>
  <c r="AE43" i="8"/>
  <c r="AD43" i="8"/>
  <c r="AB43" i="8"/>
  <c r="AA43" i="8"/>
  <c r="X43" i="8"/>
  <c r="W43" i="8"/>
  <c r="T43" i="8"/>
  <c r="S43" i="8"/>
  <c r="P43" i="8"/>
  <c r="O43" i="8"/>
  <c r="L43" i="8"/>
  <c r="K43" i="8"/>
  <c r="H43" i="8"/>
  <c r="G43" i="8"/>
  <c r="D43" i="8"/>
  <c r="C43" i="8"/>
  <c r="CB42" i="8"/>
  <c r="CA42" i="8"/>
  <c r="BX42" i="8"/>
  <c r="BW42" i="8"/>
  <c r="BT42" i="8"/>
  <c r="BS42" i="8"/>
  <c r="BP42" i="8"/>
  <c r="BO42" i="8"/>
  <c r="BL42" i="8"/>
  <c r="BK42" i="8"/>
  <c r="BH42" i="8"/>
  <c r="BG42" i="8"/>
  <c r="BD42" i="8"/>
  <c r="BC42" i="8"/>
  <c r="AZ42" i="8"/>
  <c r="AY42" i="8"/>
  <c r="AV42" i="8"/>
  <c r="AU42" i="8"/>
  <c r="AR42" i="8"/>
  <c r="AQ42" i="8"/>
  <c r="AN42" i="8"/>
  <c r="AM42" i="8"/>
  <c r="AJ42" i="8"/>
  <c r="AI42" i="8"/>
  <c r="AF42" i="8"/>
  <c r="AE42" i="8"/>
  <c r="AD42" i="8"/>
  <c r="AB42" i="8"/>
  <c r="AA42" i="8"/>
  <c r="X42" i="8"/>
  <c r="W42" i="8"/>
  <c r="T42" i="8"/>
  <c r="S42" i="8"/>
  <c r="P42" i="8"/>
  <c r="O42" i="8"/>
  <c r="L42" i="8"/>
  <c r="K42" i="8"/>
  <c r="H42" i="8"/>
  <c r="G42" i="8"/>
  <c r="D42" i="8"/>
  <c r="C42" i="8"/>
  <c r="CB41" i="8"/>
  <c r="CA41" i="8"/>
  <c r="BX41" i="8"/>
  <c r="BW41" i="8"/>
  <c r="BT41" i="8"/>
  <c r="BS41" i="8"/>
  <c r="BP41" i="8"/>
  <c r="BO41" i="8"/>
  <c r="BL41" i="8"/>
  <c r="BK41" i="8"/>
  <c r="BH41" i="8"/>
  <c r="BG41" i="8"/>
  <c r="BD41" i="8"/>
  <c r="BC41" i="8"/>
  <c r="AZ41" i="8"/>
  <c r="AY41" i="8"/>
  <c r="AV41" i="8"/>
  <c r="AU41" i="8"/>
  <c r="AR41" i="8"/>
  <c r="AQ41" i="8"/>
  <c r="AN41" i="8"/>
  <c r="AM41" i="8"/>
  <c r="AJ41" i="8"/>
  <c r="AI41" i="8"/>
  <c r="AF41" i="8"/>
  <c r="AE41" i="8"/>
  <c r="AD41" i="8"/>
  <c r="AB41" i="8"/>
  <c r="AA41" i="8"/>
  <c r="X41" i="8"/>
  <c r="W41" i="8"/>
  <c r="T41" i="8"/>
  <c r="S41" i="8"/>
  <c r="P41" i="8"/>
  <c r="O41" i="8"/>
  <c r="L41" i="8"/>
  <c r="K41" i="8"/>
  <c r="H41" i="8"/>
  <c r="G41" i="8"/>
  <c r="D41" i="8"/>
  <c r="C41" i="8"/>
  <c r="CB40" i="8"/>
  <c r="CA40" i="8"/>
  <c r="BX40" i="8"/>
  <c r="BW40" i="8"/>
  <c r="BT40" i="8"/>
  <c r="BS40" i="8"/>
  <c r="BP40" i="8"/>
  <c r="BO40" i="8"/>
  <c r="BL40" i="8"/>
  <c r="BK40" i="8"/>
  <c r="BH40" i="8"/>
  <c r="BG40" i="8"/>
  <c r="BD40" i="8"/>
  <c r="BC40" i="8"/>
  <c r="AZ40" i="8"/>
  <c r="AY40" i="8"/>
  <c r="AV40" i="8"/>
  <c r="AU40" i="8"/>
  <c r="AR40" i="8"/>
  <c r="AQ40" i="8"/>
  <c r="AN40" i="8"/>
  <c r="AM40" i="8"/>
  <c r="AJ40" i="8"/>
  <c r="AI40" i="8"/>
  <c r="AF40" i="8"/>
  <c r="AE40" i="8"/>
  <c r="AD40" i="8"/>
  <c r="AB40" i="8"/>
  <c r="AA40" i="8"/>
  <c r="X40" i="8"/>
  <c r="W40" i="8"/>
  <c r="T40" i="8"/>
  <c r="S40" i="8"/>
  <c r="P40" i="8"/>
  <c r="O40" i="8"/>
  <c r="L40" i="8"/>
  <c r="K40" i="8"/>
  <c r="H40" i="8"/>
  <c r="G40" i="8"/>
  <c r="D40" i="8"/>
  <c r="C40" i="8"/>
  <c r="CB39" i="8"/>
  <c r="CA39" i="8"/>
  <c r="BX39" i="8"/>
  <c r="BW39" i="8"/>
  <c r="BT39" i="8"/>
  <c r="BS39" i="8"/>
  <c r="BP39" i="8"/>
  <c r="BO39" i="8"/>
  <c r="BL39" i="8"/>
  <c r="BK39" i="8"/>
  <c r="BH39" i="8"/>
  <c r="BG39" i="8"/>
  <c r="BD39" i="8"/>
  <c r="BC39" i="8"/>
  <c r="AZ39" i="8"/>
  <c r="AY39" i="8"/>
  <c r="AV39" i="8"/>
  <c r="AU39" i="8"/>
  <c r="AR39" i="8"/>
  <c r="AQ39" i="8"/>
  <c r="AN39" i="8"/>
  <c r="AM39" i="8"/>
  <c r="AJ39" i="8"/>
  <c r="AI39" i="8"/>
  <c r="AF39" i="8"/>
  <c r="AE39" i="8"/>
  <c r="AD39" i="8"/>
  <c r="AB39" i="8"/>
  <c r="AA39" i="8"/>
  <c r="X39" i="8"/>
  <c r="W39" i="8"/>
  <c r="T39" i="8"/>
  <c r="S39" i="8"/>
  <c r="P39" i="8"/>
  <c r="O39" i="8"/>
  <c r="L39" i="8"/>
  <c r="K39" i="8"/>
  <c r="H39" i="8"/>
  <c r="G39" i="8"/>
  <c r="D39" i="8"/>
  <c r="C39" i="8"/>
  <c r="CB38" i="8"/>
  <c r="CA38" i="8"/>
  <c r="BX38" i="8"/>
  <c r="BW38" i="8"/>
  <c r="BT38" i="8"/>
  <c r="BS38" i="8"/>
  <c r="BP38" i="8"/>
  <c r="BO38" i="8"/>
  <c r="BL38" i="8"/>
  <c r="BK38" i="8"/>
  <c r="BH38" i="8"/>
  <c r="BG38" i="8"/>
  <c r="BD38" i="8"/>
  <c r="BC38" i="8"/>
  <c r="AZ38" i="8"/>
  <c r="AY38" i="8"/>
  <c r="AV38" i="8"/>
  <c r="AU38" i="8"/>
  <c r="AR38" i="8"/>
  <c r="AQ38" i="8"/>
  <c r="AN38" i="8"/>
  <c r="AM38" i="8"/>
  <c r="AJ38" i="8"/>
  <c r="AI38" i="8"/>
  <c r="AF38" i="8"/>
  <c r="AE38" i="8"/>
  <c r="AD38" i="8"/>
  <c r="AB38" i="8"/>
  <c r="AA38" i="8"/>
  <c r="X38" i="8"/>
  <c r="W38" i="8"/>
  <c r="T38" i="8"/>
  <c r="S38" i="8"/>
  <c r="P38" i="8"/>
  <c r="O38" i="8"/>
  <c r="L38" i="8"/>
  <c r="K38" i="8"/>
  <c r="H38" i="8"/>
  <c r="G38" i="8"/>
  <c r="D38" i="8"/>
  <c r="C38" i="8"/>
  <c r="CB37" i="8"/>
  <c r="CA37" i="8"/>
  <c r="BX37" i="8"/>
  <c r="BW37" i="8"/>
  <c r="BT37" i="8"/>
  <c r="BS37" i="8"/>
  <c r="BP37" i="8"/>
  <c r="BO37" i="8"/>
  <c r="BL37" i="8"/>
  <c r="BK37" i="8"/>
  <c r="BH37" i="8"/>
  <c r="BG37" i="8"/>
  <c r="BD37" i="8"/>
  <c r="BC37" i="8"/>
  <c r="AZ37" i="8"/>
  <c r="AY37" i="8"/>
  <c r="AV37" i="8"/>
  <c r="AU37" i="8"/>
  <c r="AR37" i="8"/>
  <c r="AQ37" i="8"/>
  <c r="AN37" i="8"/>
  <c r="AM37" i="8"/>
  <c r="AJ37" i="8"/>
  <c r="AI37" i="8"/>
  <c r="AF37" i="8"/>
  <c r="AE37" i="8"/>
  <c r="AD37" i="8"/>
  <c r="AB37" i="8"/>
  <c r="AA37" i="8"/>
  <c r="X37" i="8"/>
  <c r="W37" i="8"/>
  <c r="T37" i="8"/>
  <c r="S37" i="8"/>
  <c r="P37" i="8"/>
  <c r="O37" i="8"/>
  <c r="L37" i="8"/>
  <c r="K37" i="8"/>
  <c r="H37" i="8"/>
  <c r="G37" i="8"/>
  <c r="D37" i="8"/>
  <c r="C37" i="8"/>
  <c r="CB36" i="8"/>
  <c r="CA36" i="8"/>
  <c r="BX36" i="8"/>
  <c r="BW36" i="8"/>
  <c r="BT36" i="8"/>
  <c r="BS36" i="8"/>
  <c r="BP36" i="8"/>
  <c r="BO36" i="8"/>
  <c r="BL36" i="8"/>
  <c r="BK36" i="8"/>
  <c r="BH36" i="8"/>
  <c r="BG36" i="8"/>
  <c r="BD36" i="8"/>
  <c r="BC36" i="8"/>
  <c r="AZ36" i="8"/>
  <c r="AY36" i="8"/>
  <c r="AV36" i="8"/>
  <c r="AU36" i="8"/>
  <c r="AR36" i="8"/>
  <c r="AQ36" i="8"/>
  <c r="AN36" i="8"/>
  <c r="AM36" i="8"/>
  <c r="AJ36" i="8"/>
  <c r="AI36" i="8"/>
  <c r="AF36" i="8"/>
  <c r="AE36" i="8"/>
  <c r="AD36" i="8"/>
  <c r="AB36" i="8"/>
  <c r="AA36" i="8"/>
  <c r="X36" i="8"/>
  <c r="W36" i="8"/>
  <c r="T36" i="8"/>
  <c r="S36" i="8"/>
  <c r="P36" i="8"/>
  <c r="O36" i="8"/>
  <c r="L36" i="8"/>
  <c r="K36" i="8"/>
  <c r="H36" i="8"/>
  <c r="G36" i="8"/>
  <c r="D36" i="8"/>
  <c r="C36" i="8"/>
  <c r="CB35" i="8"/>
  <c r="CA35" i="8"/>
  <c r="BX35" i="8"/>
  <c r="BW35" i="8"/>
  <c r="BT35" i="8"/>
  <c r="BS35" i="8"/>
  <c r="BP35" i="8"/>
  <c r="BO35" i="8"/>
  <c r="BL35" i="8"/>
  <c r="BK35" i="8"/>
  <c r="BH35" i="8"/>
  <c r="BG35" i="8"/>
  <c r="BD35" i="8"/>
  <c r="BC35" i="8"/>
  <c r="AZ35" i="8"/>
  <c r="AY35" i="8"/>
  <c r="AV35" i="8"/>
  <c r="AU35" i="8"/>
  <c r="AR35" i="8"/>
  <c r="AQ35" i="8"/>
  <c r="AN35" i="8"/>
  <c r="AM35" i="8"/>
  <c r="AJ35" i="8"/>
  <c r="AI35" i="8"/>
  <c r="AF35" i="8"/>
  <c r="AE35" i="8"/>
  <c r="AD35" i="8"/>
  <c r="AB35" i="8"/>
  <c r="AA35" i="8"/>
  <c r="X35" i="8"/>
  <c r="W35" i="8"/>
  <c r="T35" i="8"/>
  <c r="S35" i="8"/>
  <c r="P35" i="8"/>
  <c r="O35" i="8"/>
  <c r="L35" i="8"/>
  <c r="K35" i="8"/>
  <c r="H35" i="8"/>
  <c r="G35" i="8"/>
  <c r="D35" i="8"/>
  <c r="C35" i="8"/>
  <c r="CB34" i="8"/>
  <c r="CA34" i="8"/>
  <c r="BX34" i="8"/>
  <c r="BW34" i="8"/>
  <c r="BT34" i="8"/>
  <c r="BS34" i="8"/>
  <c r="BP34" i="8"/>
  <c r="BO34" i="8"/>
  <c r="BL34" i="8"/>
  <c r="BK34" i="8"/>
  <c r="BH34" i="8"/>
  <c r="BG34" i="8"/>
  <c r="BD34" i="8"/>
  <c r="BC34" i="8"/>
  <c r="AZ34" i="8"/>
  <c r="AY34" i="8"/>
  <c r="AV34" i="8"/>
  <c r="AU34" i="8"/>
  <c r="AR34" i="8"/>
  <c r="AQ34" i="8"/>
  <c r="AN34" i="8"/>
  <c r="AM34" i="8"/>
  <c r="AJ34" i="8"/>
  <c r="AI34" i="8"/>
  <c r="AF34" i="8"/>
  <c r="AE34" i="8"/>
  <c r="AD34" i="8"/>
  <c r="AB34" i="8"/>
  <c r="AA34" i="8"/>
  <c r="X34" i="8"/>
  <c r="W34" i="8"/>
  <c r="T34" i="8"/>
  <c r="S34" i="8"/>
  <c r="P34" i="8"/>
  <c r="O34" i="8"/>
  <c r="L34" i="8"/>
  <c r="K34" i="8"/>
  <c r="H34" i="8"/>
  <c r="G34" i="8"/>
  <c r="D34" i="8"/>
  <c r="C34" i="8"/>
  <c r="CB33" i="8"/>
  <c r="CA33" i="8"/>
  <c r="BX33" i="8"/>
  <c r="BW33" i="8"/>
  <c r="BT33" i="8"/>
  <c r="BS33" i="8"/>
  <c r="BP33" i="8"/>
  <c r="BO33" i="8"/>
  <c r="BL33" i="8"/>
  <c r="BK33" i="8"/>
  <c r="BH33" i="8"/>
  <c r="BG33" i="8"/>
  <c r="BD33" i="8"/>
  <c r="BC33" i="8"/>
  <c r="AZ33" i="8"/>
  <c r="AY33" i="8"/>
  <c r="AV33" i="8"/>
  <c r="AU33" i="8"/>
  <c r="AR33" i="8"/>
  <c r="AQ33" i="8"/>
  <c r="AN33" i="8"/>
  <c r="AM33" i="8"/>
  <c r="AJ33" i="8"/>
  <c r="AI33" i="8"/>
  <c r="AF33" i="8"/>
  <c r="AE33" i="8"/>
  <c r="AD33" i="8"/>
  <c r="AB33" i="8"/>
  <c r="AA33" i="8"/>
  <c r="X33" i="8"/>
  <c r="W33" i="8"/>
  <c r="T33" i="8"/>
  <c r="S33" i="8"/>
  <c r="P33" i="8"/>
  <c r="O33" i="8"/>
  <c r="L33" i="8"/>
  <c r="K33" i="8"/>
  <c r="H33" i="8"/>
  <c r="G33" i="8"/>
  <c r="D33" i="8"/>
  <c r="C33" i="8"/>
  <c r="CB32" i="8"/>
  <c r="CA32" i="8"/>
  <c r="BX32" i="8"/>
  <c r="BW32" i="8"/>
  <c r="BT32" i="8"/>
  <c r="BS32" i="8"/>
  <c r="BP32" i="8"/>
  <c r="BO32" i="8"/>
  <c r="BL32" i="8"/>
  <c r="BK32" i="8"/>
  <c r="BH32" i="8"/>
  <c r="BG32" i="8"/>
  <c r="BD32" i="8"/>
  <c r="BC32" i="8"/>
  <c r="AZ32" i="8"/>
  <c r="AY32" i="8"/>
  <c r="AV32" i="8"/>
  <c r="AU32" i="8"/>
  <c r="AR32" i="8"/>
  <c r="AQ32" i="8"/>
  <c r="AN32" i="8"/>
  <c r="AM32" i="8"/>
  <c r="AJ32" i="8"/>
  <c r="AI32" i="8"/>
  <c r="AF32" i="8"/>
  <c r="AE32" i="8"/>
  <c r="AD32" i="8"/>
  <c r="AB32" i="8"/>
  <c r="AA32" i="8"/>
  <c r="X32" i="8"/>
  <c r="W32" i="8"/>
  <c r="T32" i="8"/>
  <c r="S32" i="8"/>
  <c r="P32" i="8"/>
  <c r="O32" i="8"/>
  <c r="L32" i="8"/>
  <c r="K32" i="8"/>
  <c r="H32" i="8"/>
  <c r="G32" i="8"/>
  <c r="D32" i="8"/>
  <c r="C32" i="8"/>
  <c r="CB31" i="8"/>
  <c r="CA31" i="8"/>
  <c r="BX31" i="8"/>
  <c r="BW31" i="8"/>
  <c r="BT31" i="8"/>
  <c r="BS31" i="8"/>
  <c r="BP31" i="8"/>
  <c r="BO31" i="8"/>
  <c r="BL31" i="8"/>
  <c r="BK31" i="8"/>
  <c r="BH31" i="8"/>
  <c r="BG31" i="8"/>
  <c r="BD31" i="8"/>
  <c r="BC31" i="8"/>
  <c r="AZ31" i="8"/>
  <c r="AY31" i="8"/>
  <c r="AV31" i="8"/>
  <c r="AU31" i="8"/>
  <c r="AR31" i="8"/>
  <c r="AQ31" i="8"/>
  <c r="AN31" i="8"/>
  <c r="AM31" i="8"/>
  <c r="AJ31" i="8"/>
  <c r="AI31" i="8"/>
  <c r="AF31" i="8"/>
  <c r="AE31" i="8"/>
  <c r="AD31" i="8"/>
  <c r="AB31" i="8"/>
  <c r="AA31" i="8"/>
  <c r="X31" i="8"/>
  <c r="W31" i="8"/>
  <c r="T31" i="8"/>
  <c r="S31" i="8"/>
  <c r="P31" i="8"/>
  <c r="O31" i="8"/>
  <c r="L31" i="8"/>
  <c r="K31" i="8"/>
  <c r="H31" i="8"/>
  <c r="G31" i="8"/>
  <c r="D31" i="8"/>
  <c r="C31" i="8"/>
  <c r="CB30" i="8"/>
  <c r="CA30" i="8"/>
  <c r="BX30" i="8"/>
  <c r="BW30" i="8"/>
  <c r="BT30" i="8"/>
  <c r="BS30" i="8"/>
  <c r="BP30" i="8"/>
  <c r="BO30" i="8"/>
  <c r="BL30" i="8"/>
  <c r="BK30" i="8"/>
  <c r="BH30" i="8"/>
  <c r="BG30" i="8"/>
  <c r="BD30" i="8"/>
  <c r="BC30" i="8"/>
  <c r="AZ30" i="8"/>
  <c r="AY30" i="8"/>
  <c r="AV30" i="8"/>
  <c r="AU30" i="8"/>
  <c r="AR30" i="8"/>
  <c r="AQ30" i="8"/>
  <c r="AN30" i="8"/>
  <c r="AM30" i="8"/>
  <c r="AJ30" i="8"/>
  <c r="AI30" i="8"/>
  <c r="AF30" i="8"/>
  <c r="AE30" i="8"/>
  <c r="AD30" i="8"/>
  <c r="AB30" i="8"/>
  <c r="AA30" i="8"/>
  <c r="X30" i="8"/>
  <c r="W30" i="8"/>
  <c r="T30" i="8"/>
  <c r="S30" i="8"/>
  <c r="P30" i="8"/>
  <c r="O30" i="8"/>
  <c r="L30" i="8"/>
  <c r="K30" i="8"/>
  <c r="H30" i="8"/>
  <c r="G30" i="8"/>
  <c r="D30" i="8"/>
  <c r="C30" i="8"/>
  <c r="CB29" i="8"/>
  <c r="CA29" i="8"/>
  <c r="BX29" i="8"/>
  <c r="BW29" i="8"/>
  <c r="BT29" i="8"/>
  <c r="BS29" i="8"/>
  <c r="BP29" i="8"/>
  <c r="BO29" i="8"/>
  <c r="BL29" i="8"/>
  <c r="BK29" i="8"/>
  <c r="BH29" i="8"/>
  <c r="BG29" i="8"/>
  <c r="BD29" i="8"/>
  <c r="BC29" i="8"/>
  <c r="AZ29" i="8"/>
  <c r="AY29" i="8"/>
  <c r="AV29" i="8"/>
  <c r="AU29" i="8"/>
  <c r="AR29" i="8"/>
  <c r="AQ29" i="8"/>
  <c r="AN29" i="8"/>
  <c r="AM29" i="8"/>
  <c r="AJ29" i="8"/>
  <c r="AI29" i="8"/>
  <c r="AF29" i="8"/>
  <c r="AE29" i="8"/>
  <c r="AD29" i="8"/>
  <c r="AB29" i="8"/>
  <c r="AA29" i="8"/>
  <c r="X29" i="8"/>
  <c r="W29" i="8"/>
  <c r="T29" i="8"/>
  <c r="S29" i="8"/>
  <c r="P29" i="8"/>
  <c r="O29" i="8"/>
  <c r="L29" i="8"/>
  <c r="K29" i="8"/>
  <c r="H29" i="8"/>
  <c r="G29" i="8"/>
  <c r="D29" i="8"/>
  <c r="C29" i="8"/>
  <c r="CB28" i="8"/>
  <c r="CA28" i="8"/>
  <c r="BX28" i="8"/>
  <c r="BW28" i="8"/>
  <c r="BT28" i="8"/>
  <c r="BS28" i="8"/>
  <c r="BP28" i="8"/>
  <c r="BO28" i="8"/>
  <c r="BL28" i="8"/>
  <c r="BK28" i="8"/>
  <c r="BH28" i="8"/>
  <c r="BG28" i="8"/>
  <c r="BD28" i="8"/>
  <c r="BC28" i="8"/>
  <c r="AZ28" i="8"/>
  <c r="AY28" i="8"/>
  <c r="AV28" i="8"/>
  <c r="AU28" i="8"/>
  <c r="AR28" i="8"/>
  <c r="AQ28" i="8"/>
  <c r="AN28" i="8"/>
  <c r="AM28" i="8"/>
  <c r="AJ28" i="8"/>
  <c r="AI28" i="8"/>
  <c r="AF28" i="8"/>
  <c r="AE28" i="8"/>
  <c r="AD28" i="8"/>
  <c r="AB28" i="8"/>
  <c r="AA28" i="8"/>
  <c r="X28" i="8"/>
  <c r="W28" i="8"/>
  <c r="T28" i="8"/>
  <c r="S28" i="8"/>
  <c r="P28" i="8"/>
  <c r="O28" i="8"/>
  <c r="L28" i="8"/>
  <c r="K28" i="8"/>
  <c r="H28" i="8"/>
  <c r="G28" i="8"/>
  <c r="D28" i="8"/>
  <c r="C28" i="8"/>
  <c r="CB27" i="8"/>
  <c r="CA27" i="8"/>
  <c r="BX27" i="8"/>
  <c r="BW27" i="8"/>
  <c r="BT27" i="8"/>
  <c r="BS27" i="8"/>
  <c r="BP27" i="8"/>
  <c r="BO27" i="8"/>
  <c r="BL27" i="8"/>
  <c r="BK27" i="8"/>
  <c r="BH27" i="8"/>
  <c r="BG27" i="8"/>
  <c r="BD27" i="8"/>
  <c r="BC27" i="8"/>
  <c r="AZ27" i="8"/>
  <c r="AY27" i="8"/>
  <c r="AV27" i="8"/>
  <c r="AU27" i="8"/>
  <c r="AR27" i="8"/>
  <c r="AQ27" i="8"/>
  <c r="AN27" i="8"/>
  <c r="AM27" i="8"/>
  <c r="AJ27" i="8"/>
  <c r="AI27" i="8"/>
  <c r="AF27" i="8"/>
  <c r="AE27" i="8"/>
  <c r="AD27" i="8"/>
  <c r="AB27" i="8"/>
  <c r="AA27" i="8"/>
  <c r="X27" i="8"/>
  <c r="W27" i="8"/>
  <c r="T27" i="8"/>
  <c r="S27" i="8"/>
  <c r="P27" i="8"/>
  <c r="O27" i="8"/>
  <c r="L27" i="8"/>
  <c r="K27" i="8"/>
  <c r="H27" i="8"/>
  <c r="G27" i="8"/>
  <c r="D27" i="8"/>
  <c r="C27" i="8"/>
  <c r="CB26" i="8"/>
  <c r="CA26" i="8"/>
  <c r="BX26" i="8"/>
  <c r="BW26" i="8"/>
  <c r="BT26" i="8"/>
  <c r="BS26" i="8"/>
  <c r="BP26" i="8"/>
  <c r="BO26" i="8"/>
  <c r="BL26" i="8"/>
  <c r="BK26" i="8"/>
  <c r="BH26" i="8"/>
  <c r="BG26" i="8"/>
  <c r="BD26" i="8"/>
  <c r="BC26" i="8"/>
  <c r="AZ26" i="8"/>
  <c r="AY26" i="8"/>
  <c r="AV26" i="8"/>
  <c r="AU26" i="8"/>
  <c r="AR26" i="8"/>
  <c r="AQ26" i="8"/>
  <c r="AN26" i="8"/>
  <c r="AM26" i="8"/>
  <c r="AJ26" i="8"/>
  <c r="AI26" i="8"/>
  <c r="AF26" i="8"/>
  <c r="AE26" i="8"/>
  <c r="AD26" i="8"/>
  <c r="AB26" i="8"/>
  <c r="AA26" i="8"/>
  <c r="X26" i="8"/>
  <c r="W26" i="8"/>
  <c r="T26" i="8"/>
  <c r="S26" i="8"/>
  <c r="P26" i="8"/>
  <c r="O26" i="8"/>
  <c r="L26" i="8"/>
  <c r="K26" i="8"/>
  <c r="H26" i="8"/>
  <c r="G26" i="8"/>
  <c r="D26" i="8"/>
  <c r="C26" i="8"/>
  <c r="CB25" i="8"/>
  <c r="CA25" i="8"/>
  <c r="BX25" i="8"/>
  <c r="BW25" i="8"/>
  <c r="BT25" i="8"/>
  <c r="BS25" i="8"/>
  <c r="BP25" i="8"/>
  <c r="BO25" i="8"/>
  <c r="BL25" i="8"/>
  <c r="BK25" i="8"/>
  <c r="BH25" i="8"/>
  <c r="BG25" i="8"/>
  <c r="BD25" i="8"/>
  <c r="BC25" i="8"/>
  <c r="AZ25" i="8"/>
  <c r="AY25" i="8"/>
  <c r="AV25" i="8"/>
  <c r="AU25" i="8"/>
  <c r="AR25" i="8"/>
  <c r="AQ25" i="8"/>
  <c r="AN25" i="8"/>
  <c r="AM25" i="8"/>
  <c r="AJ25" i="8"/>
  <c r="AI25" i="8"/>
  <c r="AF25" i="8"/>
  <c r="AE25" i="8"/>
  <c r="AD25" i="8"/>
  <c r="AB25" i="8"/>
  <c r="AA25" i="8"/>
  <c r="X25" i="8"/>
  <c r="W25" i="8"/>
  <c r="T25" i="8"/>
  <c r="S25" i="8"/>
  <c r="P25" i="8"/>
  <c r="O25" i="8"/>
  <c r="L25" i="8"/>
  <c r="K25" i="8"/>
  <c r="H25" i="8"/>
  <c r="G25" i="8"/>
  <c r="D25" i="8"/>
  <c r="C25" i="8"/>
  <c r="CB24" i="8"/>
  <c r="CA24" i="8"/>
  <c r="BX24" i="8"/>
  <c r="BW24" i="8"/>
  <c r="BT24" i="8"/>
  <c r="BS24" i="8"/>
  <c r="BP24" i="8"/>
  <c r="BO24" i="8"/>
  <c r="BL24" i="8"/>
  <c r="BK24" i="8"/>
  <c r="BH24" i="8"/>
  <c r="BG24" i="8"/>
  <c r="BD24" i="8"/>
  <c r="BC24" i="8"/>
  <c r="AZ24" i="8"/>
  <c r="AY24" i="8"/>
  <c r="AV24" i="8"/>
  <c r="AU24" i="8"/>
  <c r="AR24" i="8"/>
  <c r="AQ24" i="8"/>
  <c r="AN24" i="8"/>
  <c r="AM24" i="8"/>
  <c r="AJ24" i="8"/>
  <c r="AI24" i="8"/>
  <c r="AF24" i="8"/>
  <c r="AE24" i="8"/>
  <c r="AD24" i="8"/>
  <c r="AB24" i="8"/>
  <c r="AA24" i="8"/>
  <c r="X24" i="8"/>
  <c r="W24" i="8"/>
  <c r="T24" i="8"/>
  <c r="S24" i="8"/>
  <c r="P24" i="8"/>
  <c r="O24" i="8"/>
  <c r="L24" i="8"/>
  <c r="K24" i="8"/>
  <c r="H24" i="8"/>
  <c r="G24" i="8"/>
  <c r="D24" i="8"/>
  <c r="C24" i="8"/>
  <c r="CB23" i="8"/>
  <c r="CA23" i="8"/>
  <c r="BX23" i="8"/>
  <c r="BW23" i="8"/>
  <c r="BT23" i="8"/>
  <c r="BS23" i="8"/>
  <c r="BP23" i="8"/>
  <c r="BO23" i="8"/>
  <c r="BL23" i="8"/>
  <c r="BK23" i="8"/>
  <c r="BH23" i="8"/>
  <c r="BG23" i="8"/>
  <c r="BD23" i="8"/>
  <c r="BC23" i="8"/>
  <c r="AZ23" i="8"/>
  <c r="AY23" i="8"/>
  <c r="AV23" i="8"/>
  <c r="AU23" i="8"/>
  <c r="AR23" i="8"/>
  <c r="AQ23" i="8"/>
  <c r="AN23" i="8"/>
  <c r="AM23" i="8"/>
  <c r="AJ23" i="8"/>
  <c r="AI23" i="8"/>
  <c r="AF23" i="8"/>
  <c r="AE23" i="8"/>
  <c r="AD23" i="8"/>
  <c r="AB23" i="8"/>
  <c r="AA23" i="8"/>
  <c r="X23" i="8"/>
  <c r="W23" i="8"/>
  <c r="T23" i="8"/>
  <c r="S23" i="8"/>
  <c r="P23" i="8"/>
  <c r="O23" i="8"/>
  <c r="L23" i="8"/>
  <c r="K23" i="8"/>
  <c r="H23" i="8"/>
  <c r="G23" i="8"/>
  <c r="D23" i="8"/>
  <c r="C23" i="8"/>
  <c r="CB22" i="8"/>
  <c r="CA22" i="8"/>
  <c r="BX22" i="8"/>
  <c r="BW22" i="8"/>
  <c r="BT22" i="8"/>
  <c r="BS22" i="8"/>
  <c r="BP22" i="8"/>
  <c r="BO22" i="8"/>
  <c r="BL22" i="8"/>
  <c r="BK22" i="8"/>
  <c r="BH22" i="8"/>
  <c r="BG22" i="8"/>
  <c r="BD22" i="8"/>
  <c r="BC22" i="8"/>
  <c r="AZ22" i="8"/>
  <c r="AY22" i="8"/>
  <c r="AV22" i="8"/>
  <c r="AU22" i="8"/>
  <c r="AR22" i="8"/>
  <c r="AQ22" i="8"/>
  <c r="AN22" i="8"/>
  <c r="AM22" i="8"/>
  <c r="AJ22" i="8"/>
  <c r="AI22" i="8"/>
  <c r="AF22" i="8"/>
  <c r="AE22" i="8"/>
  <c r="AD22" i="8"/>
  <c r="AB22" i="8"/>
  <c r="AA22" i="8"/>
  <c r="X22" i="8"/>
  <c r="W22" i="8"/>
  <c r="T22" i="8"/>
  <c r="S22" i="8"/>
  <c r="P22" i="8"/>
  <c r="O22" i="8"/>
  <c r="L22" i="8"/>
  <c r="K22" i="8"/>
  <c r="H22" i="8"/>
  <c r="G22" i="8"/>
  <c r="D22" i="8"/>
  <c r="C22" i="8"/>
  <c r="CB21" i="8"/>
  <c r="CA21" i="8"/>
  <c r="BX21" i="8"/>
  <c r="BW21" i="8"/>
  <c r="BT21" i="8"/>
  <c r="BS21" i="8"/>
  <c r="BP21" i="8"/>
  <c r="BO21" i="8"/>
  <c r="BL21" i="8"/>
  <c r="BK21" i="8"/>
  <c r="BH21" i="8"/>
  <c r="BG21" i="8"/>
  <c r="BD21" i="8"/>
  <c r="BC21" i="8"/>
  <c r="AZ21" i="8"/>
  <c r="AY21" i="8"/>
  <c r="AV21" i="8"/>
  <c r="AU21" i="8"/>
  <c r="AR21" i="8"/>
  <c r="AQ21" i="8"/>
  <c r="AN21" i="8"/>
  <c r="AM21" i="8"/>
  <c r="AJ21" i="8"/>
  <c r="AI21" i="8"/>
  <c r="AF21" i="8"/>
  <c r="AE21" i="8"/>
  <c r="AD21" i="8"/>
  <c r="AB21" i="8"/>
  <c r="AA21" i="8"/>
  <c r="X21" i="8"/>
  <c r="W21" i="8"/>
  <c r="T21" i="8"/>
  <c r="S21" i="8"/>
  <c r="P21" i="8"/>
  <c r="O21" i="8"/>
  <c r="L21" i="8"/>
  <c r="K21" i="8"/>
  <c r="H21" i="8"/>
  <c r="G21" i="8"/>
  <c r="D21" i="8"/>
  <c r="C21" i="8"/>
  <c r="CB20" i="8"/>
  <c r="CA20" i="8"/>
  <c r="BX20" i="8"/>
  <c r="BW20" i="8"/>
  <c r="BT20" i="8"/>
  <c r="BS20" i="8"/>
  <c r="BP20" i="8"/>
  <c r="BO20" i="8"/>
  <c r="BL20" i="8"/>
  <c r="BK20" i="8"/>
  <c r="BH20" i="8"/>
  <c r="BG20" i="8"/>
  <c r="BD20" i="8"/>
  <c r="BC20" i="8"/>
  <c r="AZ20" i="8"/>
  <c r="AY20" i="8"/>
  <c r="AV20" i="8"/>
  <c r="AU20" i="8"/>
  <c r="AR20" i="8"/>
  <c r="AQ20" i="8"/>
  <c r="AN20" i="8"/>
  <c r="AM20" i="8"/>
  <c r="AJ20" i="8"/>
  <c r="AI20" i="8"/>
  <c r="AF20" i="8"/>
  <c r="AE20" i="8"/>
  <c r="AD20" i="8"/>
  <c r="AB20" i="8"/>
  <c r="AA20" i="8"/>
  <c r="X20" i="8"/>
  <c r="W20" i="8"/>
  <c r="T20" i="8"/>
  <c r="S20" i="8"/>
  <c r="P20" i="8"/>
  <c r="O20" i="8"/>
  <c r="L20" i="8"/>
  <c r="K20" i="8"/>
  <c r="H20" i="8"/>
  <c r="G20" i="8"/>
  <c r="D20" i="8"/>
  <c r="C20" i="8"/>
  <c r="CB19" i="8"/>
  <c r="CA19" i="8"/>
  <c r="BX19" i="8"/>
  <c r="BW19" i="8"/>
  <c r="BT19" i="8"/>
  <c r="BS19" i="8"/>
  <c r="BP19" i="8"/>
  <c r="BO19" i="8"/>
  <c r="BL19" i="8"/>
  <c r="BK19" i="8"/>
  <c r="BH19" i="8"/>
  <c r="BG19" i="8"/>
  <c r="BD19" i="8"/>
  <c r="BC19" i="8"/>
  <c r="AZ19" i="8"/>
  <c r="AY19" i="8"/>
  <c r="AV19" i="8"/>
  <c r="AU19" i="8"/>
  <c r="AR19" i="8"/>
  <c r="AQ19" i="8"/>
  <c r="AN19" i="8"/>
  <c r="AM19" i="8"/>
  <c r="AJ19" i="8"/>
  <c r="AI19" i="8"/>
  <c r="AF19" i="8"/>
  <c r="AE19" i="8"/>
  <c r="AD19" i="8"/>
  <c r="AB19" i="8"/>
  <c r="AA19" i="8"/>
  <c r="X19" i="8"/>
  <c r="W19" i="8"/>
  <c r="T19" i="8"/>
  <c r="S19" i="8"/>
  <c r="P19" i="8"/>
  <c r="O19" i="8"/>
  <c r="L19" i="8"/>
  <c r="K19" i="8"/>
  <c r="H19" i="8"/>
  <c r="G19" i="8"/>
  <c r="D19" i="8"/>
  <c r="C19" i="8"/>
  <c r="CB18" i="8"/>
  <c r="CA18" i="8"/>
  <c r="BX18" i="8"/>
  <c r="BW18" i="8"/>
  <c r="BT18" i="8"/>
  <c r="BS18" i="8"/>
  <c r="BP18" i="8"/>
  <c r="BO18" i="8"/>
  <c r="BL18" i="8"/>
  <c r="BK18" i="8"/>
  <c r="BH18" i="8"/>
  <c r="BG18" i="8"/>
  <c r="BD18" i="8"/>
  <c r="BC18" i="8"/>
  <c r="AZ18" i="8"/>
  <c r="AY18" i="8"/>
  <c r="AV18" i="8"/>
  <c r="AU18" i="8"/>
  <c r="AR18" i="8"/>
  <c r="AQ18" i="8"/>
  <c r="AN18" i="8"/>
  <c r="AM18" i="8"/>
  <c r="AJ18" i="8"/>
  <c r="AI18" i="8"/>
  <c r="AF18" i="8"/>
  <c r="AE18" i="8"/>
  <c r="AD18" i="8"/>
  <c r="AB18" i="8"/>
  <c r="AA18" i="8"/>
  <c r="X18" i="8"/>
  <c r="W18" i="8"/>
  <c r="T18" i="8"/>
  <c r="S18" i="8"/>
  <c r="P18" i="8"/>
  <c r="O18" i="8"/>
  <c r="L18" i="8"/>
  <c r="K18" i="8"/>
  <c r="H18" i="8"/>
  <c r="G18" i="8"/>
  <c r="D18" i="8"/>
  <c r="C18" i="8"/>
  <c r="CB17" i="8"/>
  <c r="CA17" i="8"/>
  <c r="BX17" i="8"/>
  <c r="BW17" i="8"/>
  <c r="BT17" i="8"/>
  <c r="BS17" i="8"/>
  <c r="BP17" i="8"/>
  <c r="BO17" i="8"/>
  <c r="BL17" i="8"/>
  <c r="BK17" i="8"/>
  <c r="BH17" i="8"/>
  <c r="BG17" i="8"/>
  <c r="BD17" i="8"/>
  <c r="BC17" i="8"/>
  <c r="AZ17" i="8"/>
  <c r="AY17" i="8"/>
  <c r="AV17" i="8"/>
  <c r="AU17" i="8"/>
  <c r="AR17" i="8"/>
  <c r="AQ17" i="8"/>
  <c r="AN17" i="8"/>
  <c r="AM17" i="8"/>
  <c r="AJ17" i="8"/>
  <c r="AI17" i="8"/>
  <c r="AF17" i="8"/>
  <c r="AE17" i="8"/>
  <c r="AD17" i="8"/>
  <c r="AB17" i="8"/>
  <c r="AA17" i="8"/>
  <c r="X17" i="8"/>
  <c r="W17" i="8"/>
  <c r="T17" i="8"/>
  <c r="S17" i="8"/>
  <c r="P17" i="8"/>
  <c r="O17" i="8"/>
  <c r="L17" i="8"/>
  <c r="K17" i="8"/>
  <c r="H17" i="8"/>
  <c r="G17" i="8"/>
  <c r="D17" i="8"/>
  <c r="C17" i="8"/>
  <c r="CB16" i="8"/>
  <c r="CA16" i="8"/>
  <c r="BX16" i="8"/>
  <c r="BW16" i="8"/>
  <c r="BT16" i="8"/>
  <c r="BS16" i="8"/>
  <c r="BP16" i="8"/>
  <c r="BO16" i="8"/>
  <c r="BL16" i="8"/>
  <c r="BK16" i="8"/>
  <c r="BH16" i="8"/>
  <c r="BG16" i="8"/>
  <c r="BD16" i="8"/>
  <c r="BC16" i="8"/>
  <c r="AZ16" i="8"/>
  <c r="AY16" i="8"/>
  <c r="AV16" i="8"/>
  <c r="AU16" i="8"/>
  <c r="AR16" i="8"/>
  <c r="AQ16" i="8"/>
  <c r="AN16" i="8"/>
  <c r="AM16" i="8"/>
  <c r="AJ16" i="8"/>
  <c r="AI16" i="8"/>
  <c r="AF16" i="8"/>
  <c r="AE16" i="8"/>
  <c r="AD16" i="8"/>
  <c r="AB16" i="8"/>
  <c r="AA16" i="8"/>
  <c r="X16" i="8"/>
  <c r="W16" i="8"/>
  <c r="T16" i="8"/>
  <c r="S16" i="8"/>
  <c r="P16" i="8"/>
  <c r="O16" i="8"/>
  <c r="L16" i="8"/>
  <c r="K16" i="8"/>
  <c r="H16" i="8"/>
  <c r="G16" i="8"/>
  <c r="D16" i="8"/>
  <c r="C16" i="8"/>
  <c r="CB15" i="8"/>
  <c r="CA15" i="8"/>
  <c r="BX15" i="8"/>
  <c r="BW15" i="8"/>
  <c r="BT15" i="8"/>
  <c r="BS15" i="8"/>
  <c r="BP15" i="8"/>
  <c r="BO15" i="8"/>
  <c r="BL15" i="8"/>
  <c r="BK15" i="8"/>
  <c r="BH15" i="8"/>
  <c r="BG15" i="8"/>
  <c r="BD15" i="8"/>
  <c r="BC15" i="8"/>
  <c r="AZ15" i="8"/>
  <c r="AY15" i="8"/>
  <c r="AV15" i="8"/>
  <c r="AU15" i="8"/>
  <c r="AR15" i="8"/>
  <c r="AQ15" i="8"/>
  <c r="AN15" i="8"/>
  <c r="AM15" i="8"/>
  <c r="AJ15" i="8"/>
  <c r="AI15" i="8"/>
  <c r="AF15" i="8"/>
  <c r="AE15" i="8"/>
  <c r="AD15" i="8"/>
  <c r="AB15" i="8"/>
  <c r="AA15" i="8"/>
  <c r="X15" i="8"/>
  <c r="W15" i="8"/>
  <c r="T15" i="8"/>
  <c r="S15" i="8"/>
  <c r="P15" i="8"/>
  <c r="O15" i="8"/>
  <c r="L15" i="8"/>
  <c r="K15" i="8"/>
  <c r="H15" i="8"/>
  <c r="G15" i="8"/>
  <c r="D15" i="8"/>
  <c r="C15" i="8"/>
  <c r="CB14" i="8"/>
  <c r="CA14" i="8"/>
  <c r="BX14" i="8"/>
  <c r="BW14" i="8"/>
  <c r="BT14" i="8"/>
  <c r="BS14" i="8"/>
  <c r="BP14" i="8"/>
  <c r="BO14" i="8"/>
  <c r="BL14" i="8"/>
  <c r="BK14" i="8"/>
  <c r="BH14" i="8"/>
  <c r="BG14" i="8"/>
  <c r="BD14" i="8"/>
  <c r="BC14" i="8"/>
  <c r="AZ14" i="8"/>
  <c r="AY14" i="8"/>
  <c r="AV14" i="8"/>
  <c r="AU14" i="8"/>
  <c r="AR14" i="8"/>
  <c r="AQ14" i="8"/>
  <c r="AN14" i="8"/>
  <c r="AM14" i="8"/>
  <c r="AJ14" i="8"/>
  <c r="AI14" i="8"/>
  <c r="AF14" i="8"/>
  <c r="AE14" i="8"/>
  <c r="AD14" i="8"/>
  <c r="AB14" i="8"/>
  <c r="AA14" i="8"/>
  <c r="X14" i="8"/>
  <c r="W14" i="8"/>
  <c r="T14" i="8"/>
  <c r="S14" i="8"/>
  <c r="P14" i="8"/>
  <c r="O14" i="8"/>
  <c r="L14" i="8"/>
  <c r="K14" i="8"/>
  <c r="H14" i="8"/>
  <c r="G14" i="8"/>
  <c r="D14" i="8"/>
  <c r="C14" i="8"/>
  <c r="CB13" i="8"/>
  <c r="CA13" i="8"/>
  <c r="BX13" i="8"/>
  <c r="BW13" i="8"/>
  <c r="BT13" i="8"/>
  <c r="BS13" i="8"/>
  <c r="BP13" i="8"/>
  <c r="BO13" i="8"/>
  <c r="BL13" i="8"/>
  <c r="BK13" i="8"/>
  <c r="BH13" i="8"/>
  <c r="BG13" i="8"/>
  <c r="BD13" i="8"/>
  <c r="BC13" i="8"/>
  <c r="AZ13" i="8"/>
  <c r="AY13" i="8"/>
  <c r="AV13" i="8"/>
  <c r="AU13" i="8"/>
  <c r="AR13" i="8"/>
  <c r="AQ13" i="8"/>
  <c r="AN13" i="8"/>
  <c r="AM13" i="8"/>
  <c r="AJ13" i="8"/>
  <c r="AI13" i="8"/>
  <c r="AF13" i="8"/>
  <c r="AE13" i="8"/>
  <c r="AD13" i="8"/>
  <c r="AB13" i="8"/>
  <c r="AA13" i="8"/>
  <c r="X13" i="8"/>
  <c r="W13" i="8"/>
  <c r="T13" i="8"/>
  <c r="S13" i="8"/>
  <c r="P13" i="8"/>
  <c r="O13" i="8"/>
  <c r="L13" i="8"/>
  <c r="K13" i="8"/>
  <c r="H13" i="8"/>
  <c r="G13" i="8"/>
  <c r="D13" i="8"/>
  <c r="C13" i="8"/>
  <c r="CB12" i="8"/>
  <c r="CA12" i="8"/>
  <c r="BX12" i="8"/>
  <c r="BW12" i="8"/>
  <c r="BT12" i="8"/>
  <c r="BS12" i="8"/>
  <c r="BP12" i="8"/>
  <c r="BO12" i="8"/>
  <c r="BL12" i="8"/>
  <c r="BK12" i="8"/>
  <c r="BH12" i="8"/>
  <c r="BG12" i="8"/>
  <c r="BD12" i="8"/>
  <c r="BC12" i="8"/>
  <c r="AZ12" i="8"/>
  <c r="AY12" i="8"/>
  <c r="AV12" i="8"/>
  <c r="AU12" i="8"/>
  <c r="AR12" i="8"/>
  <c r="AQ12" i="8"/>
  <c r="AN12" i="8"/>
  <c r="AM12" i="8"/>
  <c r="AJ12" i="8"/>
  <c r="AI12" i="8"/>
  <c r="AF12" i="8"/>
  <c r="AE12" i="8"/>
  <c r="AD12" i="8"/>
  <c r="AB12" i="8"/>
  <c r="AA12" i="8"/>
  <c r="X12" i="8"/>
  <c r="W12" i="8"/>
  <c r="T12" i="8"/>
  <c r="S12" i="8"/>
  <c r="P12" i="8"/>
  <c r="O12" i="8"/>
  <c r="L12" i="8"/>
  <c r="K12" i="8"/>
  <c r="H12" i="8"/>
  <c r="G12" i="8"/>
  <c r="D12" i="8"/>
  <c r="C12" i="8"/>
  <c r="CB11" i="8"/>
  <c r="CA11" i="8"/>
  <c r="BX11" i="8"/>
  <c r="BW11" i="8"/>
  <c r="BT11" i="8"/>
  <c r="BS11" i="8"/>
  <c r="BP11" i="8"/>
  <c r="BO11" i="8"/>
  <c r="BL11" i="8"/>
  <c r="BK11" i="8"/>
  <c r="BH11" i="8"/>
  <c r="BG11" i="8"/>
  <c r="BD11" i="8"/>
  <c r="BC11" i="8"/>
  <c r="AZ11" i="8"/>
  <c r="AY11" i="8"/>
  <c r="AV11" i="8"/>
  <c r="AU11" i="8"/>
  <c r="AR11" i="8"/>
  <c r="AQ11" i="8"/>
  <c r="AN11" i="8"/>
  <c r="AM11" i="8"/>
  <c r="AJ11" i="8"/>
  <c r="AI11" i="8"/>
  <c r="AF11" i="8"/>
  <c r="AE11" i="8"/>
  <c r="AD11" i="8"/>
  <c r="AB11" i="8"/>
  <c r="AA11" i="8"/>
  <c r="X11" i="8"/>
  <c r="W11" i="8"/>
  <c r="T11" i="8"/>
  <c r="S11" i="8"/>
  <c r="P11" i="8"/>
  <c r="O11" i="8"/>
  <c r="L11" i="8"/>
  <c r="K11" i="8"/>
  <c r="H11" i="8"/>
  <c r="G11" i="8"/>
  <c r="D11" i="8"/>
  <c r="C11" i="8"/>
  <c r="CB10" i="8"/>
  <c r="CA10" i="8"/>
  <c r="BX10" i="8"/>
  <c r="BW10" i="8"/>
  <c r="BT10" i="8"/>
  <c r="BS10" i="8"/>
  <c r="BP10" i="8"/>
  <c r="BO10" i="8"/>
  <c r="BL10" i="8"/>
  <c r="BK10" i="8"/>
  <c r="BH10" i="8"/>
  <c r="BG10" i="8"/>
  <c r="BD10" i="8"/>
  <c r="BC10" i="8"/>
  <c r="AZ10" i="8"/>
  <c r="AY10" i="8"/>
  <c r="AV10" i="8"/>
  <c r="AU10" i="8"/>
  <c r="AR10" i="8"/>
  <c r="AQ10" i="8"/>
  <c r="AN10" i="8"/>
  <c r="AM10" i="8"/>
  <c r="AJ10" i="8"/>
  <c r="AI10" i="8"/>
  <c r="AF10" i="8"/>
  <c r="AE10" i="8"/>
  <c r="AD10" i="8"/>
  <c r="AB10" i="8"/>
  <c r="AA10" i="8"/>
  <c r="X10" i="8"/>
  <c r="W10" i="8"/>
  <c r="T10" i="8"/>
  <c r="S10" i="8"/>
  <c r="P10" i="8"/>
  <c r="O10" i="8"/>
  <c r="L10" i="8"/>
  <c r="K10" i="8"/>
  <c r="H10" i="8"/>
  <c r="G10" i="8"/>
  <c r="D10" i="8"/>
  <c r="C10" i="8"/>
  <c r="CB9" i="8"/>
  <c r="CA9" i="8"/>
  <c r="BX9" i="8"/>
  <c r="BW9" i="8"/>
  <c r="BT9" i="8"/>
  <c r="BS9" i="8"/>
  <c r="BP9" i="8"/>
  <c r="BO9" i="8"/>
  <c r="BL9" i="8"/>
  <c r="BK9" i="8"/>
  <c r="BH9" i="8"/>
  <c r="BG9" i="8"/>
  <c r="BD9" i="8"/>
  <c r="BC9" i="8"/>
  <c r="AZ9" i="8"/>
  <c r="AY9" i="8"/>
  <c r="AV9" i="8"/>
  <c r="AU9" i="8"/>
  <c r="AR9" i="8"/>
  <c r="AQ9" i="8"/>
  <c r="AN9" i="8"/>
  <c r="AM9" i="8"/>
  <c r="AJ9" i="8"/>
  <c r="AI9" i="8"/>
  <c r="AF9" i="8"/>
  <c r="AE9" i="8"/>
  <c r="AD9" i="8"/>
  <c r="AB9" i="8"/>
  <c r="AA9" i="8"/>
  <c r="X9" i="8"/>
  <c r="W9" i="8"/>
  <c r="T9" i="8"/>
  <c r="S9" i="8"/>
  <c r="P9" i="8"/>
  <c r="O9" i="8"/>
  <c r="L9" i="8"/>
  <c r="K9" i="8"/>
  <c r="H9" i="8"/>
  <c r="G9" i="8"/>
  <c r="D9" i="8"/>
  <c r="C9" i="8"/>
  <c r="CB8" i="8"/>
  <c r="CA8" i="8"/>
  <c r="BX8" i="8"/>
  <c r="BW8" i="8"/>
  <c r="BT8" i="8"/>
  <c r="BS8" i="8"/>
  <c r="BP8" i="8"/>
  <c r="BO8" i="8"/>
  <c r="BL8" i="8"/>
  <c r="BK8" i="8"/>
  <c r="BH8" i="8"/>
  <c r="BG8" i="8"/>
  <c r="BD8" i="8"/>
  <c r="BC8" i="8"/>
  <c r="AZ8" i="8"/>
  <c r="AY8" i="8"/>
  <c r="AV8" i="8"/>
  <c r="AU8" i="8"/>
  <c r="AR8" i="8"/>
  <c r="AQ8" i="8"/>
  <c r="AN8" i="8"/>
  <c r="AM8" i="8"/>
  <c r="AJ8" i="8"/>
  <c r="AI8" i="8"/>
  <c r="AF8" i="8"/>
  <c r="AE8" i="8"/>
  <c r="AD8" i="8"/>
  <c r="AB8" i="8"/>
  <c r="AA8" i="8"/>
  <c r="X8" i="8"/>
  <c r="W8" i="8"/>
  <c r="T8" i="8"/>
  <c r="S8" i="8"/>
  <c r="P8" i="8"/>
  <c r="O8" i="8"/>
  <c r="L8" i="8"/>
  <c r="K8" i="8"/>
  <c r="H8" i="8"/>
  <c r="G8" i="8"/>
  <c r="D8" i="8"/>
  <c r="C8" i="8"/>
  <c r="CB7" i="8"/>
  <c r="CA7" i="8"/>
  <c r="BX7" i="8"/>
  <c r="BW7" i="8"/>
  <c r="BT7" i="8"/>
  <c r="BS7" i="8"/>
  <c r="BP7" i="8"/>
  <c r="BO7" i="8"/>
  <c r="BL7" i="8"/>
  <c r="BK7" i="8"/>
  <c r="BH7" i="8"/>
  <c r="BG7" i="8"/>
  <c r="BD7" i="8"/>
  <c r="BC7" i="8"/>
  <c r="AZ7" i="8"/>
  <c r="AY7" i="8"/>
  <c r="AV7" i="8"/>
  <c r="AU7" i="8"/>
  <c r="AR7" i="8"/>
  <c r="AQ7" i="8"/>
  <c r="AN7" i="8"/>
  <c r="AM7" i="8"/>
  <c r="AJ7" i="8"/>
  <c r="AI7" i="8"/>
  <c r="AF7" i="8"/>
  <c r="AE7" i="8"/>
  <c r="AD7" i="8"/>
  <c r="AB7" i="8"/>
  <c r="AA7" i="8"/>
  <c r="X7" i="8"/>
  <c r="W7" i="8"/>
  <c r="T7" i="8"/>
  <c r="S7" i="8"/>
  <c r="P7" i="8"/>
  <c r="O7" i="8"/>
  <c r="L7" i="8"/>
  <c r="K7" i="8"/>
  <c r="H7" i="8"/>
  <c r="G7" i="8"/>
  <c r="D7" i="8"/>
  <c r="C7" i="8"/>
  <c r="CB6" i="8"/>
  <c r="CA6" i="8"/>
  <c r="BX6" i="8"/>
  <c r="BW6" i="8"/>
  <c r="BT6" i="8"/>
  <c r="BS6" i="8"/>
  <c r="BP6" i="8"/>
  <c r="BO6" i="8"/>
  <c r="BL6" i="8"/>
  <c r="BK6" i="8"/>
  <c r="BH6" i="8"/>
  <c r="BG6" i="8"/>
  <c r="BD6" i="8"/>
  <c r="BC6" i="8"/>
  <c r="AZ6" i="8"/>
  <c r="AY6" i="8"/>
  <c r="AV6" i="8"/>
  <c r="AU6" i="8"/>
  <c r="AR6" i="8"/>
  <c r="AQ6" i="8"/>
  <c r="AN6" i="8"/>
  <c r="AM6" i="8"/>
  <c r="AJ6" i="8"/>
  <c r="AI6" i="8"/>
  <c r="AF6" i="8"/>
  <c r="AE6" i="8"/>
  <c r="AD6" i="8"/>
  <c r="AB6" i="8"/>
  <c r="AA6" i="8"/>
  <c r="X6" i="8"/>
  <c r="W6" i="8"/>
  <c r="T6" i="8"/>
  <c r="S6" i="8"/>
  <c r="P6" i="8"/>
  <c r="O6" i="8"/>
  <c r="L6" i="8"/>
  <c r="K6" i="8"/>
  <c r="H6" i="8"/>
  <c r="G6" i="8"/>
  <c r="D6" i="8"/>
  <c r="C6" i="8"/>
  <c r="CB5" i="8"/>
  <c r="CA5" i="8"/>
  <c r="BX5" i="8"/>
  <c r="BW5" i="8"/>
  <c r="BT5" i="8"/>
  <c r="BS5" i="8"/>
  <c r="BP5" i="8"/>
  <c r="BO5" i="8"/>
  <c r="BL5" i="8"/>
  <c r="BK5" i="8"/>
  <c r="BH5" i="8"/>
  <c r="BG5" i="8"/>
  <c r="BD5" i="8"/>
  <c r="BC5" i="8"/>
  <c r="AZ5" i="8"/>
  <c r="AY5" i="8"/>
  <c r="AV5" i="8"/>
  <c r="AU5" i="8"/>
  <c r="AR5" i="8"/>
  <c r="AQ5" i="8"/>
  <c r="AN5" i="8"/>
  <c r="AM5" i="8"/>
  <c r="AJ5" i="8"/>
  <c r="AI5" i="8"/>
  <c r="AF5" i="8"/>
  <c r="AE5" i="8"/>
  <c r="AD5" i="8"/>
  <c r="AB5" i="8"/>
  <c r="AA5" i="8"/>
  <c r="X5" i="8"/>
  <c r="W5" i="8"/>
  <c r="T5" i="8"/>
  <c r="S5" i="8"/>
  <c r="P5" i="8"/>
  <c r="O5" i="8"/>
  <c r="L5" i="8"/>
  <c r="K5" i="8"/>
  <c r="H5" i="8"/>
  <c r="G5" i="8"/>
  <c r="D5" i="8"/>
  <c r="C5" i="8"/>
  <c r="CB4" i="8"/>
  <c r="CA4" i="8"/>
  <c r="BX4" i="8"/>
  <c r="BW4" i="8"/>
  <c r="BT4" i="8"/>
  <c r="BS4" i="8"/>
  <c r="BP4" i="8"/>
  <c r="BO4" i="8"/>
  <c r="BL4" i="8"/>
  <c r="BK4" i="8"/>
  <c r="BH4" i="8"/>
  <c r="BG4" i="8"/>
  <c r="BD4" i="8"/>
  <c r="BC4" i="8"/>
  <c r="AZ4" i="8"/>
  <c r="AY4" i="8"/>
  <c r="AV4" i="8"/>
  <c r="AU4" i="8"/>
  <c r="AR4" i="8"/>
  <c r="AQ4" i="8"/>
  <c r="AN4" i="8"/>
  <c r="AM4" i="8"/>
  <c r="AJ4" i="8"/>
  <c r="AI4" i="8"/>
  <c r="AF4" i="8"/>
  <c r="AE4" i="8"/>
  <c r="AD4" i="8"/>
  <c r="AB4" i="8"/>
  <c r="AA4" i="8"/>
  <c r="X4" i="8"/>
  <c r="W4" i="8"/>
  <c r="T4" i="8"/>
  <c r="S4" i="8"/>
  <c r="P4" i="8"/>
  <c r="O4" i="8"/>
  <c r="L4" i="8"/>
  <c r="K4" i="8"/>
  <c r="H4" i="8"/>
  <c r="G4" i="8"/>
  <c r="D4" i="8"/>
  <c r="C4" i="8"/>
  <c r="CB3" i="8"/>
  <c r="CA3" i="8"/>
  <c r="BX3" i="8"/>
  <c r="BW3" i="8"/>
  <c r="BT3" i="8"/>
  <c r="BS3" i="8"/>
  <c r="BP3" i="8"/>
  <c r="BO3" i="8"/>
  <c r="BL3" i="8"/>
  <c r="BK3" i="8"/>
  <c r="BH3" i="8"/>
  <c r="BG3" i="8"/>
  <c r="BD3" i="8"/>
  <c r="BC3" i="8"/>
  <c r="AZ3" i="8"/>
  <c r="AY3" i="8"/>
  <c r="AV3" i="8"/>
  <c r="AU3" i="8"/>
  <c r="AR3" i="8"/>
  <c r="AQ3" i="8"/>
  <c r="AN3" i="8"/>
  <c r="AM3" i="8"/>
  <c r="AJ3" i="8"/>
  <c r="AI3" i="8"/>
  <c r="AF3" i="8"/>
  <c r="AE3" i="8"/>
  <c r="AD3" i="8"/>
  <c r="AB3" i="8"/>
  <c r="AA3" i="8"/>
  <c r="X3" i="8"/>
  <c r="W3" i="8"/>
  <c r="T3" i="8"/>
  <c r="S3" i="8"/>
  <c r="P3" i="8"/>
  <c r="O3" i="8"/>
  <c r="L3" i="8"/>
  <c r="K3" i="8"/>
  <c r="H3" i="8"/>
  <c r="G3" i="8"/>
  <c r="D3" i="8"/>
  <c r="C3" i="8"/>
  <c r="F121" i="6"/>
  <c r="F118" i="6"/>
  <c r="F110" i="6"/>
  <c r="F104" i="6"/>
  <c r="F92" i="6"/>
  <c r="X97" i="4"/>
  <c r="T97" i="4"/>
  <c r="P97" i="4"/>
  <c r="M97" i="4"/>
  <c r="J97" i="4"/>
  <c r="C97" i="4"/>
  <c r="B97" i="4"/>
  <c r="X96" i="4"/>
  <c r="T96" i="4"/>
  <c r="P96" i="4"/>
  <c r="M96" i="4"/>
  <c r="J96" i="4"/>
  <c r="C96" i="4"/>
  <c r="B96" i="4"/>
  <c r="X95" i="4"/>
  <c r="T95" i="4"/>
  <c r="P95" i="4"/>
  <c r="M95" i="4"/>
  <c r="J95" i="4"/>
  <c r="C95" i="4"/>
  <c r="B95" i="4"/>
  <c r="X94" i="4"/>
  <c r="T94" i="4"/>
  <c r="P94" i="4"/>
  <c r="M94" i="4"/>
  <c r="J94" i="4"/>
  <c r="C94" i="4"/>
  <c r="B94" i="4"/>
  <c r="X93" i="4"/>
  <c r="T93" i="4"/>
  <c r="P93" i="4"/>
  <c r="M93" i="4"/>
  <c r="J93" i="4"/>
  <c r="C93" i="4"/>
  <c r="B93" i="4"/>
  <c r="X92" i="4"/>
  <c r="T92" i="4"/>
  <c r="P92" i="4"/>
  <c r="M92" i="4"/>
  <c r="J92" i="4"/>
  <c r="C92" i="4"/>
  <c r="B92" i="4"/>
  <c r="X91" i="4"/>
  <c r="T91" i="4"/>
  <c r="P91" i="4"/>
  <c r="M91" i="4"/>
  <c r="J91" i="4"/>
  <c r="C91" i="4"/>
  <c r="B91" i="4"/>
  <c r="X90" i="4"/>
  <c r="T90" i="4"/>
  <c r="P90" i="4"/>
  <c r="M90" i="4"/>
  <c r="J90" i="4"/>
  <c r="C90" i="4"/>
  <c r="B90" i="4"/>
  <c r="X89" i="4"/>
  <c r="T89" i="4"/>
  <c r="P89" i="4"/>
  <c r="M89" i="4"/>
  <c r="J89" i="4"/>
  <c r="C89" i="4"/>
  <c r="B89" i="4"/>
  <c r="X88" i="4"/>
  <c r="T88" i="4"/>
  <c r="P88" i="4"/>
  <c r="M88" i="4"/>
  <c r="J88" i="4"/>
  <c r="C88" i="4"/>
  <c r="B88" i="4"/>
  <c r="X87" i="4"/>
  <c r="T87" i="4"/>
  <c r="P87" i="4"/>
  <c r="M87" i="4"/>
  <c r="J87" i="4"/>
  <c r="C87" i="4"/>
  <c r="B87" i="4"/>
  <c r="X86" i="4"/>
  <c r="T86" i="4"/>
  <c r="P86" i="4"/>
  <c r="M86" i="4"/>
  <c r="J86" i="4"/>
  <c r="C86" i="4"/>
  <c r="B86" i="4"/>
  <c r="X85" i="4"/>
  <c r="T85" i="4"/>
  <c r="P85" i="4"/>
  <c r="M85" i="4"/>
  <c r="J85" i="4"/>
  <c r="C85" i="4"/>
  <c r="B85" i="4"/>
  <c r="X84" i="4"/>
  <c r="T84" i="4"/>
  <c r="P84" i="4"/>
  <c r="M84" i="4"/>
  <c r="J84" i="4"/>
  <c r="C84" i="4"/>
  <c r="B84" i="4"/>
  <c r="X83" i="4"/>
  <c r="T83" i="4"/>
  <c r="P83" i="4"/>
  <c r="M83" i="4"/>
  <c r="J83" i="4"/>
  <c r="C83" i="4"/>
  <c r="B83" i="4"/>
  <c r="X82" i="4"/>
  <c r="T82" i="4"/>
  <c r="P82" i="4"/>
  <c r="M82" i="4"/>
  <c r="J82" i="4"/>
  <c r="C82" i="4"/>
  <c r="B82" i="4"/>
  <c r="X81" i="4"/>
  <c r="T81" i="4"/>
  <c r="P81" i="4"/>
  <c r="M81" i="4"/>
  <c r="J81" i="4"/>
  <c r="C81" i="4"/>
  <c r="B81" i="4"/>
  <c r="X80" i="4"/>
  <c r="T80" i="4"/>
  <c r="P80" i="4"/>
  <c r="M80" i="4"/>
  <c r="J80" i="4"/>
  <c r="C80" i="4"/>
  <c r="B80" i="4"/>
  <c r="X79" i="4"/>
  <c r="T79" i="4"/>
  <c r="P79" i="4"/>
  <c r="M79" i="4"/>
  <c r="J79" i="4"/>
  <c r="C79" i="4"/>
  <c r="B79" i="4"/>
  <c r="X78" i="4"/>
  <c r="T78" i="4"/>
  <c r="P78" i="4"/>
  <c r="M78" i="4"/>
  <c r="J78" i="4"/>
  <c r="C78" i="4"/>
  <c r="B78" i="4"/>
  <c r="X77" i="4"/>
  <c r="T77" i="4"/>
  <c r="P77" i="4"/>
  <c r="M77" i="4"/>
  <c r="J77" i="4"/>
  <c r="C77" i="4"/>
  <c r="B77" i="4"/>
  <c r="X76" i="4"/>
  <c r="T76" i="4"/>
  <c r="P76" i="4"/>
  <c r="M76" i="4"/>
  <c r="J76" i="4"/>
  <c r="C76" i="4"/>
  <c r="B76" i="4"/>
  <c r="X75" i="4"/>
  <c r="T75" i="4"/>
  <c r="P75" i="4"/>
  <c r="M75" i="4"/>
  <c r="J75" i="4"/>
  <c r="C75" i="4"/>
  <c r="B75" i="4"/>
  <c r="X74" i="4"/>
  <c r="T74" i="4"/>
  <c r="P74" i="4"/>
  <c r="M74" i="4"/>
  <c r="J74" i="4"/>
  <c r="C74" i="4"/>
  <c r="B74" i="4"/>
  <c r="X73" i="4"/>
  <c r="T73" i="4"/>
  <c r="P73" i="4"/>
  <c r="M73" i="4"/>
  <c r="J73" i="4"/>
  <c r="C73" i="4"/>
  <c r="B73" i="4"/>
  <c r="X72" i="4"/>
  <c r="T72" i="4"/>
  <c r="P72" i="4"/>
  <c r="M72" i="4"/>
  <c r="J72" i="4"/>
  <c r="C72" i="4"/>
  <c r="B72" i="4"/>
  <c r="X71" i="4"/>
  <c r="T71" i="4"/>
  <c r="P71" i="4"/>
  <c r="M71" i="4"/>
  <c r="J71" i="4"/>
  <c r="C71" i="4"/>
  <c r="B71" i="4"/>
  <c r="X70" i="4"/>
  <c r="T70" i="4"/>
  <c r="P70" i="4"/>
  <c r="M70" i="4"/>
  <c r="J70" i="4"/>
  <c r="C70" i="4"/>
  <c r="B70" i="4"/>
  <c r="X69" i="4"/>
  <c r="T69" i="4"/>
  <c r="P69" i="4"/>
  <c r="M69" i="4"/>
  <c r="J69" i="4"/>
  <c r="C69" i="4"/>
  <c r="B69" i="4"/>
  <c r="X68" i="4"/>
  <c r="T68" i="4"/>
  <c r="P68" i="4"/>
  <c r="M68" i="4"/>
  <c r="J68" i="4"/>
  <c r="C68" i="4"/>
  <c r="B68" i="4"/>
  <c r="X67" i="4"/>
  <c r="T67" i="4"/>
  <c r="P67" i="4"/>
  <c r="M67" i="4"/>
  <c r="J67" i="4"/>
  <c r="C67" i="4"/>
  <c r="B67" i="4"/>
  <c r="X66" i="4"/>
  <c r="T66" i="4"/>
  <c r="P66" i="4"/>
  <c r="M66" i="4"/>
  <c r="J66" i="4"/>
  <c r="C66" i="4"/>
  <c r="B66" i="4"/>
  <c r="X65" i="4"/>
  <c r="T65" i="4"/>
  <c r="P65" i="4"/>
  <c r="M65" i="4"/>
  <c r="J65" i="4"/>
  <c r="C65" i="4"/>
  <c r="B65" i="4"/>
  <c r="X64" i="4"/>
  <c r="T64" i="4"/>
  <c r="P64" i="4"/>
  <c r="M64" i="4"/>
  <c r="J64" i="4"/>
  <c r="C64" i="4"/>
  <c r="B64" i="4"/>
  <c r="X63" i="4"/>
  <c r="T63" i="4"/>
  <c r="P63" i="4"/>
  <c r="M63" i="4"/>
  <c r="J63" i="4"/>
  <c r="C63" i="4"/>
  <c r="B63" i="4"/>
  <c r="X62" i="4"/>
  <c r="T62" i="4"/>
  <c r="P62" i="4"/>
  <c r="M62" i="4"/>
  <c r="J62" i="4"/>
  <c r="C62" i="4"/>
  <c r="B62" i="4"/>
  <c r="X61" i="4"/>
  <c r="T61" i="4"/>
  <c r="P61" i="4"/>
  <c r="M61" i="4"/>
  <c r="J61" i="4"/>
  <c r="C61" i="4"/>
  <c r="B61" i="4"/>
  <c r="X60" i="4"/>
  <c r="T60" i="4"/>
  <c r="P60" i="4"/>
  <c r="M60" i="4"/>
  <c r="J60" i="4"/>
  <c r="C60" i="4"/>
  <c r="B60" i="4"/>
  <c r="X59" i="4"/>
  <c r="T59" i="4"/>
  <c r="P59" i="4"/>
  <c r="M59" i="4"/>
  <c r="J59" i="4"/>
  <c r="C59" i="4"/>
  <c r="B59" i="4"/>
  <c r="X58" i="4"/>
  <c r="T58" i="4"/>
  <c r="P58" i="4"/>
  <c r="M58" i="4"/>
  <c r="J58" i="4"/>
  <c r="C58" i="4"/>
  <c r="B58" i="4"/>
  <c r="X57" i="4"/>
  <c r="T57" i="4"/>
  <c r="P57" i="4"/>
  <c r="M57" i="4"/>
  <c r="J57" i="4"/>
  <c r="C57" i="4"/>
  <c r="B57" i="4"/>
  <c r="X56" i="4"/>
  <c r="T56" i="4"/>
  <c r="P56" i="4"/>
  <c r="M56" i="4"/>
  <c r="J56" i="4"/>
  <c r="C56" i="4"/>
  <c r="B56" i="4"/>
  <c r="X55" i="4"/>
  <c r="T55" i="4"/>
  <c r="P55" i="4"/>
  <c r="M55" i="4"/>
  <c r="J55" i="4"/>
  <c r="C55" i="4"/>
  <c r="B55" i="4"/>
  <c r="X54" i="4"/>
  <c r="T54" i="4"/>
  <c r="P54" i="4"/>
  <c r="M54" i="4"/>
  <c r="J54" i="4"/>
  <c r="C54" i="4"/>
  <c r="B54" i="4"/>
  <c r="X53" i="4"/>
  <c r="T53" i="4"/>
  <c r="P53" i="4"/>
  <c r="M53" i="4"/>
  <c r="J53" i="4"/>
  <c r="C53" i="4"/>
  <c r="B53" i="4"/>
  <c r="X52" i="4"/>
  <c r="T52" i="4"/>
  <c r="P52" i="4"/>
  <c r="M52" i="4"/>
  <c r="J52" i="4"/>
  <c r="C52" i="4"/>
  <c r="B52" i="4"/>
  <c r="X51" i="4"/>
  <c r="T51" i="4"/>
  <c r="P51" i="4"/>
  <c r="M51" i="4"/>
  <c r="J51" i="4"/>
  <c r="C51" i="4"/>
  <c r="B51" i="4"/>
  <c r="X50" i="4"/>
  <c r="T50" i="4"/>
  <c r="P50" i="4"/>
  <c r="M50" i="4"/>
  <c r="J50" i="4"/>
  <c r="C50" i="4"/>
  <c r="B50" i="4"/>
  <c r="X49" i="4"/>
  <c r="T49" i="4"/>
  <c r="P49" i="4"/>
  <c r="M49" i="4"/>
  <c r="J49" i="4"/>
  <c r="C49" i="4"/>
  <c r="B49" i="4"/>
  <c r="X48" i="4"/>
  <c r="T48" i="4"/>
  <c r="P48" i="4"/>
  <c r="M48" i="4"/>
  <c r="J48" i="4"/>
  <c r="C48" i="4"/>
  <c r="B48" i="4"/>
  <c r="X47" i="4"/>
  <c r="T47" i="4"/>
  <c r="P47" i="4"/>
  <c r="M47" i="4"/>
  <c r="J47" i="4"/>
  <c r="C47" i="4"/>
  <c r="B47" i="4"/>
  <c r="X46" i="4"/>
  <c r="T46" i="4"/>
  <c r="P46" i="4"/>
  <c r="M46" i="4"/>
  <c r="J46" i="4"/>
  <c r="C46" i="4"/>
  <c r="B46" i="4"/>
  <c r="X45" i="4"/>
  <c r="T45" i="4"/>
  <c r="P45" i="4"/>
  <c r="M45" i="4"/>
  <c r="J45" i="4"/>
  <c r="C45" i="4"/>
  <c r="B45" i="4"/>
  <c r="X44" i="4"/>
  <c r="T44" i="4"/>
  <c r="P44" i="4"/>
  <c r="M44" i="4"/>
  <c r="J44" i="4"/>
  <c r="C44" i="4"/>
  <c r="B44" i="4"/>
  <c r="X43" i="4"/>
  <c r="T43" i="4"/>
  <c r="P43" i="4"/>
  <c r="M43" i="4"/>
  <c r="J43" i="4"/>
  <c r="C43" i="4"/>
  <c r="B43" i="4"/>
  <c r="X42" i="4"/>
  <c r="T42" i="4"/>
  <c r="P42" i="4"/>
  <c r="M42" i="4"/>
  <c r="J42" i="4"/>
  <c r="C42" i="4"/>
  <c r="B42" i="4"/>
  <c r="X41" i="4"/>
  <c r="T41" i="4"/>
  <c r="P41" i="4"/>
  <c r="M41" i="4"/>
  <c r="J41" i="4"/>
  <c r="C41" i="4"/>
  <c r="B41" i="4"/>
  <c r="X40" i="4"/>
  <c r="T40" i="4"/>
  <c r="P40" i="4"/>
  <c r="M40" i="4"/>
  <c r="J40" i="4"/>
  <c r="C40" i="4"/>
  <c r="B40" i="4"/>
  <c r="X39" i="4"/>
  <c r="T39" i="4"/>
  <c r="P39" i="4"/>
  <c r="M39" i="4"/>
  <c r="J39" i="4"/>
  <c r="C39" i="4"/>
  <c r="B39" i="4"/>
  <c r="X38" i="4"/>
  <c r="T38" i="4"/>
  <c r="P38" i="4"/>
  <c r="M38" i="4"/>
  <c r="J38" i="4"/>
  <c r="C38" i="4"/>
  <c r="B38" i="4"/>
  <c r="X37" i="4"/>
  <c r="T37" i="4"/>
  <c r="P37" i="4"/>
  <c r="M37" i="4"/>
  <c r="J37" i="4"/>
  <c r="C37" i="4"/>
  <c r="B37" i="4"/>
  <c r="X36" i="4"/>
  <c r="T36" i="4"/>
  <c r="P36" i="4"/>
  <c r="M36" i="4"/>
  <c r="J36" i="4"/>
  <c r="C36" i="4"/>
  <c r="B36" i="4"/>
  <c r="X35" i="4"/>
  <c r="T35" i="4"/>
  <c r="P35" i="4"/>
  <c r="M35" i="4"/>
  <c r="J35" i="4"/>
  <c r="C35" i="4"/>
  <c r="B35" i="4"/>
  <c r="X34" i="4"/>
  <c r="T34" i="4"/>
  <c r="P34" i="4"/>
  <c r="M34" i="4"/>
  <c r="J34" i="4"/>
  <c r="C34" i="4"/>
  <c r="B34" i="4"/>
  <c r="X33" i="4"/>
  <c r="T33" i="4"/>
  <c r="P33" i="4"/>
  <c r="M33" i="4"/>
  <c r="J33" i="4"/>
  <c r="C33" i="4"/>
  <c r="B33" i="4"/>
  <c r="X32" i="4"/>
  <c r="T32" i="4"/>
  <c r="P32" i="4"/>
  <c r="M32" i="4"/>
  <c r="J32" i="4"/>
  <c r="C32" i="4"/>
  <c r="B32" i="4"/>
  <c r="X31" i="4"/>
  <c r="T31" i="4"/>
  <c r="P31" i="4"/>
  <c r="M31" i="4"/>
  <c r="J31" i="4"/>
  <c r="C31" i="4"/>
  <c r="B31" i="4"/>
  <c r="X30" i="4"/>
  <c r="T30" i="4"/>
  <c r="P30" i="4"/>
  <c r="M30" i="4"/>
  <c r="J30" i="4"/>
  <c r="C30" i="4"/>
  <c r="B30" i="4"/>
  <c r="X29" i="4"/>
  <c r="T29" i="4"/>
  <c r="P29" i="4"/>
  <c r="M29" i="4"/>
  <c r="J29" i="4"/>
  <c r="C29" i="4"/>
  <c r="B29" i="4"/>
  <c r="X28" i="4"/>
  <c r="T28" i="4"/>
  <c r="P28" i="4"/>
  <c r="M28" i="4"/>
  <c r="J28" i="4"/>
  <c r="C28" i="4"/>
  <c r="B28" i="4"/>
  <c r="X27" i="4"/>
  <c r="T27" i="4"/>
  <c r="P27" i="4"/>
  <c r="M27" i="4"/>
  <c r="J27" i="4"/>
  <c r="C27" i="4"/>
  <c r="B27" i="4"/>
  <c r="X26" i="4"/>
  <c r="T26" i="4"/>
  <c r="P26" i="4"/>
  <c r="M26" i="4"/>
  <c r="J26" i="4"/>
  <c r="C26" i="4"/>
  <c r="B26" i="4"/>
  <c r="X25" i="4"/>
  <c r="T25" i="4"/>
  <c r="P25" i="4"/>
  <c r="M25" i="4"/>
  <c r="J25" i="4"/>
  <c r="C25" i="4"/>
  <c r="B25" i="4"/>
  <c r="X24" i="4"/>
  <c r="T24" i="4"/>
  <c r="P24" i="4"/>
  <c r="M24" i="4"/>
  <c r="J24" i="4"/>
  <c r="C24" i="4"/>
  <c r="B24" i="4"/>
  <c r="X23" i="4"/>
  <c r="T23" i="4"/>
  <c r="P23" i="4"/>
  <c r="M23" i="4"/>
  <c r="J23" i="4"/>
  <c r="C23" i="4"/>
  <c r="B23" i="4"/>
  <c r="X22" i="4"/>
  <c r="T22" i="4"/>
  <c r="P22" i="4"/>
  <c r="M22" i="4"/>
  <c r="J22" i="4"/>
  <c r="C22" i="4"/>
  <c r="B22" i="4"/>
  <c r="X21" i="4"/>
  <c r="T21" i="4"/>
  <c r="P21" i="4"/>
  <c r="M21" i="4"/>
  <c r="J21" i="4"/>
  <c r="C21" i="4"/>
  <c r="B21" i="4"/>
  <c r="X20" i="4"/>
  <c r="T20" i="4"/>
  <c r="P20" i="4"/>
  <c r="M20" i="4"/>
  <c r="J20" i="4"/>
  <c r="C20" i="4"/>
  <c r="B20" i="4"/>
  <c r="X19" i="4"/>
  <c r="T19" i="4"/>
  <c r="P19" i="4"/>
  <c r="M19" i="4"/>
  <c r="J19" i="4"/>
  <c r="C19" i="4"/>
  <c r="B19" i="4"/>
  <c r="X18" i="4"/>
  <c r="T18" i="4"/>
  <c r="P18" i="4"/>
  <c r="M18" i="4"/>
  <c r="J18" i="4"/>
  <c r="C18" i="4"/>
  <c r="B18" i="4"/>
  <c r="X17" i="4"/>
  <c r="T17" i="4"/>
  <c r="P17" i="4"/>
  <c r="M17" i="4"/>
  <c r="J17" i="4"/>
  <c r="C17" i="4"/>
  <c r="B17" i="4"/>
  <c r="X16" i="4"/>
  <c r="T16" i="4"/>
  <c r="P16" i="4"/>
  <c r="M16" i="4"/>
  <c r="J16" i="4"/>
  <c r="C16" i="4"/>
  <c r="B16" i="4"/>
  <c r="X15" i="4"/>
  <c r="T15" i="4"/>
  <c r="P15" i="4"/>
  <c r="M15" i="4"/>
  <c r="J15" i="4"/>
  <c r="C15" i="4"/>
  <c r="B15" i="4"/>
  <c r="X14" i="4"/>
  <c r="T14" i="4"/>
  <c r="P14" i="4"/>
  <c r="M14" i="4"/>
  <c r="J14" i="4"/>
  <c r="C14" i="4"/>
  <c r="B14" i="4"/>
  <c r="X13" i="4"/>
  <c r="T13" i="4"/>
  <c r="P13" i="4"/>
  <c r="M13" i="4"/>
  <c r="J13" i="4"/>
  <c r="C13" i="4"/>
  <c r="B13" i="4"/>
  <c r="X12" i="4"/>
  <c r="T12" i="4"/>
  <c r="P12" i="4"/>
  <c r="M12" i="4"/>
  <c r="J12" i="4"/>
  <c r="C12" i="4"/>
  <c r="B12" i="4"/>
  <c r="X11" i="4"/>
  <c r="T11" i="4"/>
  <c r="P11" i="4"/>
  <c r="M11" i="4"/>
  <c r="J11" i="4"/>
  <c r="C11" i="4"/>
  <c r="B11" i="4"/>
  <c r="X10" i="4"/>
  <c r="T10" i="4"/>
  <c r="P10" i="4"/>
  <c r="M10" i="4"/>
  <c r="J10" i="4"/>
  <c r="C10" i="4"/>
  <c r="B10" i="4"/>
  <c r="X9" i="4"/>
  <c r="T9" i="4"/>
  <c r="P9" i="4"/>
  <c r="M9" i="4"/>
  <c r="J9" i="4"/>
  <c r="C9" i="4"/>
  <c r="B9" i="4"/>
  <c r="X8" i="4"/>
  <c r="T8" i="4"/>
  <c r="P8" i="4"/>
  <c r="M8" i="4"/>
  <c r="J8" i="4"/>
  <c r="C8" i="4"/>
  <c r="B8" i="4"/>
  <c r="X7" i="4"/>
  <c r="T7" i="4"/>
  <c r="P7" i="4"/>
  <c r="M7" i="4"/>
  <c r="J7" i="4"/>
  <c r="C7" i="4"/>
  <c r="B7" i="4"/>
  <c r="X6" i="4"/>
  <c r="T6" i="4"/>
  <c r="P6" i="4"/>
  <c r="M6" i="4"/>
  <c r="J6" i="4"/>
  <c r="C6" i="4"/>
  <c r="B6" i="4"/>
  <c r="X5" i="4"/>
  <c r="T5" i="4"/>
  <c r="P5" i="4"/>
  <c r="M5" i="4"/>
  <c r="J5" i="4"/>
  <c r="C5" i="4"/>
  <c r="B5" i="4"/>
  <c r="X4" i="4"/>
  <c r="T4" i="4"/>
  <c r="P4" i="4"/>
  <c r="M4" i="4"/>
  <c r="J4" i="4"/>
  <c r="C4" i="4"/>
  <c r="B4" i="4"/>
  <c r="I4" i="3"/>
  <c r="H186" i="1"/>
  <c r="F186" i="1"/>
  <c r="A186" i="1"/>
  <c r="H185" i="1"/>
  <c r="F185" i="1"/>
  <c r="A185" i="1"/>
  <c r="H184" i="1"/>
  <c r="F184" i="1"/>
  <c r="A184" i="1"/>
  <c r="H183" i="1"/>
  <c r="F183" i="1"/>
  <c r="A183" i="1"/>
  <c r="H176" i="1"/>
  <c r="F176" i="1"/>
  <c r="A176" i="1"/>
  <c r="F175" i="1"/>
  <c r="H171" i="1"/>
  <c r="F171" i="1"/>
  <c r="A171" i="1"/>
  <c r="H170" i="1"/>
  <c r="F170" i="1"/>
  <c r="A170" i="1"/>
  <c r="H169" i="1"/>
  <c r="F169" i="1"/>
  <c r="A169" i="1"/>
  <c r="H168" i="1"/>
  <c r="F168" i="1"/>
  <c r="A168" i="1"/>
  <c r="H167" i="1"/>
  <c r="F167" i="1"/>
  <c r="A167" i="1"/>
  <c r="H166" i="1"/>
  <c r="F166" i="1"/>
  <c r="A166" i="1"/>
  <c r="H165" i="1"/>
  <c r="F165" i="1"/>
  <c r="A165" i="1"/>
  <c r="H164" i="1"/>
  <c r="F164" i="1"/>
  <c r="H163" i="1"/>
  <c r="F163" i="1"/>
  <c r="A163" i="1"/>
  <c r="H162" i="1"/>
  <c r="F162" i="1"/>
  <c r="A162" i="1"/>
  <c r="H161" i="1"/>
  <c r="F161" i="1"/>
  <c r="A161" i="1"/>
  <c r="H160" i="1"/>
  <c r="F160" i="1"/>
  <c r="A160" i="1"/>
  <c r="H159" i="1"/>
  <c r="F159" i="1"/>
  <c r="F158" i="1" s="1"/>
  <c r="A159" i="1"/>
  <c r="H157" i="1"/>
  <c r="F157" i="1"/>
  <c r="A157" i="1"/>
  <c r="H156" i="1"/>
  <c r="F156" i="1"/>
  <c r="A156" i="1"/>
  <c r="M150" i="1"/>
  <c r="M148" i="1"/>
  <c r="M147" i="1"/>
  <c r="M146" i="1"/>
  <c r="M145" i="1"/>
  <c r="M144" i="1"/>
  <c r="M143" i="1"/>
  <c r="M142" i="1"/>
  <c r="K137" i="1"/>
  <c r="G137" i="1"/>
  <c r="K132" i="1"/>
  <c r="K127" i="1"/>
  <c r="G127" i="1"/>
  <c r="M123" i="1"/>
  <c r="M121" i="1"/>
  <c r="M119" i="1"/>
  <c r="M117" i="1"/>
  <c r="M104" i="1"/>
  <c r="P89" i="1"/>
  <c r="O89" i="1"/>
  <c r="J89" i="1" s="1"/>
  <c r="M88" i="1"/>
  <c r="M86" i="1"/>
  <c r="M65" i="1"/>
  <c r="M63" i="1"/>
  <c r="M61" i="1"/>
  <c r="M59" i="1"/>
  <c r="M54" i="1"/>
  <c r="G53" i="1"/>
  <c r="K46" i="1"/>
  <c r="M29" i="1"/>
  <c r="M19" i="1"/>
  <c r="M14" i="1"/>
  <c r="F187" i="1"/>
  <c r="H187" i="1" s="1"/>
  <c r="F172" i="1" l="1"/>
  <c r="F178" i="1" s="1"/>
  <c r="F190" i="1" s="1"/>
  <c r="J190" i="1" s="1"/>
  <c r="F18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yamashina</author>
    <author>作成者</author>
  </authors>
  <commentList>
    <comment ref="J5" authorId="0" shapeId="0" xr:uid="{347F8C86-4476-403C-8036-C82962C6A3FD}">
      <text>
        <r>
          <rPr>
            <b/>
            <sz val="11"/>
            <color indexed="81"/>
            <rFont val="BIZ UDPゴシック"/>
            <family val="3"/>
            <charset val="128"/>
          </rPr>
          <t xml:space="preserve">○○○○/▲▲/□□　のような形で入力してください。
（例）20XX年8月8日　→　20XX/08/08
</t>
        </r>
      </text>
    </comment>
    <comment ref="F32" authorId="0" shapeId="0" xr:uid="{ABF02CFF-6095-43F1-A1C9-BA919BAEB50C}">
      <text>
        <r>
          <rPr>
            <b/>
            <sz val="11"/>
            <color indexed="81"/>
            <rFont val="BIZ UDPゴシック"/>
            <family val="3"/>
            <charset val="128"/>
          </rPr>
          <t xml:space="preserve">○○○○/▲▲/□□　のような形で入力してください。
（例）20XX年8月8日　→　20XX/08/08
</t>
        </r>
      </text>
    </comment>
    <comment ref="F33" authorId="0" shapeId="0" xr:uid="{9EF8C820-28BB-424C-8226-BEF728A1F8D0}">
      <text>
        <r>
          <rPr>
            <b/>
            <sz val="11"/>
            <color indexed="81"/>
            <rFont val="BIZ UDPゴシック"/>
            <family val="3"/>
            <charset val="128"/>
          </rPr>
          <t>都道府県から入力してください。</t>
        </r>
      </text>
    </comment>
    <comment ref="F42" authorId="0" shapeId="0" xr:uid="{679FD586-E3F4-4EB4-91D9-DE5E7B5CF555}">
      <text>
        <r>
          <rPr>
            <b/>
            <sz val="11"/>
            <color indexed="81"/>
            <rFont val="BIZ UDPゴシック"/>
            <family val="3"/>
            <charset val="128"/>
          </rPr>
          <t>○○○○/▲▲/□□　のような形で入力してください。
（例）20XX年8月8日　→　20XX/08/08</t>
        </r>
      </text>
    </comment>
    <comment ref="G46" authorId="0" shapeId="0" xr:uid="{516D4D32-97ED-4955-9DC1-5AE1592065F5}">
      <text>
        <r>
          <rPr>
            <b/>
            <sz val="11"/>
            <color indexed="81"/>
            <rFont val="BIZ UDPゴシック"/>
            <family val="3"/>
            <charset val="128"/>
          </rPr>
          <t>現在の状況を入力してください。
（非常勤職員数、ボランティア数、会員数も同じ）</t>
        </r>
      </text>
    </comment>
    <comment ref="I67" authorId="0" shapeId="0" xr:uid="{5FAB1B3D-4B1E-4A21-BC34-21B9906DE33A}">
      <text>
        <r>
          <rPr>
            <b/>
            <sz val="11"/>
            <color indexed="81"/>
            <rFont val="BIZ UDPゴシック"/>
            <family val="3"/>
            <charset val="128"/>
          </rPr>
          <t>○○○○/▲▲/□□　のような形で入力してください。
（例）20XX年8月8日　→　20XX/08/08</t>
        </r>
        <r>
          <rPr>
            <sz val="11"/>
            <color indexed="81"/>
            <rFont val="BIZ UDPゴシック"/>
            <family val="3"/>
            <charset val="128"/>
          </rPr>
          <t xml:space="preserve">
</t>
        </r>
      </text>
    </comment>
    <comment ref="I68" authorId="0" shapeId="0" xr:uid="{652E2A34-5F4E-477F-9062-84469307E81F}">
      <text>
        <r>
          <rPr>
            <b/>
            <sz val="9"/>
            <color indexed="81"/>
            <rFont val="MS P ゴシック"/>
            <family val="3"/>
            <charset val="128"/>
          </rPr>
          <t>＜プルダウン選択＞
常勤（役員報酬有）
常勤（役員報酬無）
非常勤（役員報酬有）
非常勤（役員報酬無）</t>
        </r>
      </text>
    </comment>
    <comment ref="I80" authorId="0" shapeId="0" xr:uid="{77129C2E-D023-43D0-BEEC-09027D2E188C}">
      <text>
        <r>
          <rPr>
            <b/>
            <sz val="9"/>
            <color indexed="81"/>
            <rFont val="MS P ゴシック"/>
            <family val="3"/>
            <charset val="128"/>
          </rPr>
          <t>＜プルダウン選択＞
常勤（役員報酬有）
常勤（役員報酬無）
非常勤（役員報酬有）
非常勤（役員報酬無）</t>
        </r>
      </text>
    </comment>
    <comment ref="D114" authorId="1" shapeId="0" xr:uid="{CA218FB5-9B7A-4C29-9558-F60ED55219C5}">
      <text>
        <r>
          <rPr>
            <b/>
            <u/>
            <sz val="12"/>
            <color indexed="81"/>
            <rFont val="MS P ゴシック"/>
            <family val="3"/>
            <charset val="128"/>
          </rPr>
          <t>【既存事業と同様の取り組み】のみの申請は支援対象外</t>
        </r>
        <r>
          <rPr>
            <b/>
            <sz val="12"/>
            <color indexed="81"/>
            <rFont val="MS P ゴシック"/>
            <family val="3"/>
            <charset val="128"/>
          </rPr>
          <t>となります。
【新たな取り組み】【既存事業の拡充を図る取り組み】とあわせて申請するようにしてください。</t>
        </r>
      </text>
    </comment>
    <comment ref="O156" authorId="2" shapeId="0" xr:uid="{335408FF-6015-46C8-8909-687C7A6843EF}">
      <text>
        <r>
          <rPr>
            <b/>
            <sz val="11"/>
            <color indexed="81"/>
            <rFont val="MS P ゴシック"/>
            <family val="3"/>
            <charset val="128"/>
          </rPr>
          <t>手打ち入力では金額は自動で算出されません。合計金額をこちらに入力してください。</t>
        </r>
      </text>
    </comment>
    <comment ref="H176" authorId="1" shapeId="0" xr:uid="{418FF68E-B56B-4D0C-B2A5-F365F808921C}">
      <text>
        <r>
          <rPr>
            <b/>
            <sz val="11"/>
            <color indexed="81"/>
            <rFont val="MS P ゴシック"/>
            <family val="3"/>
            <charset val="128"/>
          </rPr>
          <t xml:space="preserve">上記に当てはまらない費用がある場合、具体的な内容及び単価×数量を入力してください。
</t>
        </r>
        <r>
          <rPr>
            <b/>
            <u/>
            <sz val="11"/>
            <color indexed="81"/>
            <rFont val="MS P ゴシック"/>
            <family val="3"/>
            <charset val="128"/>
          </rPr>
          <t>この事業にかかる国または地方公共団体及び民間からの補助金・助成金等がある場合は、その他の助成等に計上した経費の総額を「対象外経費」に入力してください。</t>
        </r>
      </text>
    </comment>
    <comment ref="H184" authorId="1" shapeId="0" xr:uid="{AC869898-748C-46ED-885D-8CE23B8C2F7C}">
      <text>
        <r>
          <rPr>
            <b/>
            <sz val="11"/>
            <color indexed="81"/>
            <rFont val="MS P ゴシック"/>
            <family val="3"/>
            <charset val="128"/>
          </rPr>
          <t>この事業に限定された使途指定のある寄付・協賛金等が見込まれる場合、こちらに入力してください。</t>
        </r>
      </text>
    </comment>
    <comment ref="H185" authorId="1" shapeId="0" xr:uid="{0D64D8E2-650D-488C-B5BB-5E30A8820B69}">
      <text>
        <r>
          <rPr>
            <b/>
            <sz val="11"/>
            <color indexed="81"/>
            <rFont val="MS P ゴシック"/>
            <family val="3"/>
            <charset val="128"/>
          </rPr>
          <t>この事業にかかる国または地方公共団体及び民間からの補助金・助成金等がある場合は、どこからの補助金・助成金等をどの経費に充当するか、こちらに入力してください。</t>
        </r>
        <r>
          <rPr>
            <b/>
            <u/>
            <sz val="11"/>
            <color indexed="81"/>
            <rFont val="MS P ゴシック"/>
            <family val="3"/>
            <charset val="128"/>
          </rPr>
          <t>未来応援ネットワーク事業と同一費目の経費計上はできません。</t>
        </r>
      </text>
    </comment>
    <comment ref="F186" authorId="1" shapeId="0" xr:uid="{8164422D-6CF5-478A-B4D5-2A3D294EA3C1}">
      <text>
        <r>
          <rPr>
            <b/>
            <sz val="11"/>
            <color indexed="81"/>
            <rFont val="MS P ゴシック"/>
            <family val="3"/>
            <charset val="128"/>
          </rPr>
          <t>自己資金その他団体に寄せられた寄付等から繰り入れる場合、こちらに入力してください。
要望額が上限を超えている場合も、この項目で調整することが可能です。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7" authorId="0" shapeId="0" xr:uid="{994050F8-737D-4F60-8C60-8A82E5B87AC8}">
      <text>
        <r>
          <rPr>
            <b/>
            <sz val="9"/>
            <color indexed="81"/>
            <rFont val="MS P ゴシック"/>
            <family val="3"/>
            <charset val="128"/>
          </rPr>
          <t>＜プルダウン選択＞
常勤（役員報酬有）
常勤（役員報酬無）
非常勤（役員報酬有）
非常勤（役員報酬無）</t>
        </r>
      </text>
    </comment>
    <comment ref="I33" authorId="0" shapeId="0" xr:uid="{A1FCAE74-18D8-446F-AAA8-29E4C323648E}">
      <text>
        <r>
          <rPr>
            <b/>
            <sz val="9"/>
            <color indexed="81"/>
            <rFont val="MS P ゴシック"/>
            <family val="3"/>
            <charset val="128"/>
          </rPr>
          <t>＜プルダウン選択＞
常勤（役員報酬有）
常勤（役員報酬無）
非常勤（役員報酬有）
非常勤（役員報酬無）</t>
        </r>
      </text>
    </comment>
  </commentList>
</comments>
</file>

<file path=xl/sharedStrings.xml><?xml version="1.0" encoding="utf-8"?>
<sst xmlns="http://schemas.openxmlformats.org/spreadsheetml/2006/main" count="4098" uniqueCount="1336">
  <si>
    <t>Ⓐ</t>
    <phoneticPr fontId="28"/>
  </si>
  <si>
    <t>令和9年度
事業A要望書</t>
    <rPh sb="0" eb="2">
      <t>レイワ</t>
    </rPh>
    <rPh sb="3" eb="5">
      <t>ネンド</t>
    </rPh>
    <rPh sb="6" eb="8">
      <t>ジギョウ</t>
    </rPh>
    <rPh sb="9" eb="12">
      <t>ヨウボウショ</t>
    </rPh>
    <phoneticPr fontId="28"/>
  </si>
  <si>
    <r>
      <t>こ ど も の 未 来 応 援 国 民 運 動 推</t>
    </r>
    <r>
      <rPr>
        <sz val="16"/>
        <rFont val="BIZ UDPゴシック"/>
        <family val="3"/>
        <charset val="128"/>
      </rPr>
      <t xml:space="preserve"> </t>
    </r>
    <r>
      <rPr>
        <b/>
        <sz val="16"/>
        <rFont val="BIZ UDPゴシック"/>
        <family val="3"/>
        <charset val="128"/>
      </rPr>
      <t xml:space="preserve">進 事 務 局　御中 </t>
    </r>
    <rPh sb="24" eb="25">
      <t>スイ</t>
    </rPh>
    <rPh sb="26" eb="27">
      <t>ススム</t>
    </rPh>
    <rPh sb="28" eb="29">
      <t>コト</t>
    </rPh>
    <phoneticPr fontId="3"/>
  </si>
  <si>
    <t>※記載例と著しく異なる場合は、支援対象外となる可能性があります。</t>
    <phoneticPr fontId="28"/>
  </si>
  <si>
    <t>※記載例を事前に必ずご確認ください。
※改行は「Ａｌｔ＋Ｅｎｔｅｒ」で行ってください。
※指定がある場合を除き、全ての項目について記載してください。</t>
    <rPh sb="1" eb="3">
      <t>キサイ</t>
    </rPh>
    <rPh sb="3" eb="4">
      <t>レイ</t>
    </rPh>
    <rPh sb="5" eb="7">
      <t>ジゼン</t>
    </rPh>
    <rPh sb="8" eb="9">
      <t>カナラ</t>
    </rPh>
    <rPh sb="11" eb="13">
      <t>カクニン</t>
    </rPh>
    <rPh sb="20" eb="22">
      <t>カイギョウ</t>
    </rPh>
    <rPh sb="35" eb="36">
      <t>オコナ</t>
    </rPh>
    <phoneticPr fontId="28"/>
  </si>
  <si>
    <t>応募日：（西暦）</t>
    <rPh sb="0" eb="2">
      <t>オウボ</t>
    </rPh>
    <rPh sb="2" eb="3">
      <t>ビ</t>
    </rPh>
    <rPh sb="5" eb="7">
      <t>セイレキ</t>
    </rPh>
    <phoneticPr fontId="3"/>
  </si>
  <si>
    <t>（注意）過去５年以内にこの応募の関係者が暴力団等反社会的勢力に該当し、又は反社会的勢力と関係を有する場合には、支援をお断りしております。</t>
    <rPh sb="13" eb="15">
      <t>オウボ</t>
    </rPh>
    <rPh sb="55" eb="57">
      <t>シエン</t>
    </rPh>
    <phoneticPr fontId="3"/>
  </si>
  <si>
    <t xml:space="preserve">  当該事実の有無   </t>
    <phoneticPr fontId="3"/>
  </si>
  <si>
    <t>有</t>
    <rPh sb="0" eb="1">
      <t>アリ</t>
    </rPh>
    <phoneticPr fontId="3"/>
  </si>
  <si>
    <t>・</t>
    <phoneticPr fontId="3"/>
  </si>
  <si>
    <t>無</t>
    <rPh sb="0" eb="1">
      <t>ナシ</t>
    </rPh>
    <phoneticPr fontId="3"/>
  </si>
  <si>
    <t>（注意）過去において法令等に違反する等の不正行為を行い、不正を行った年度の翌年度以降５年間を経過しない場合には、支援をお断りしております。</t>
    <rPh sb="10" eb="13">
      <t>ホウレイトウ</t>
    </rPh>
    <rPh sb="14" eb="16">
      <t>イハン</t>
    </rPh>
    <rPh sb="18" eb="19">
      <t>トウ</t>
    </rPh>
    <rPh sb="20" eb="22">
      <t>フセイ</t>
    </rPh>
    <rPh sb="22" eb="24">
      <t>コウイ</t>
    </rPh>
    <rPh sb="25" eb="26">
      <t>オコナ</t>
    </rPh>
    <rPh sb="28" eb="30">
      <t>フセイ</t>
    </rPh>
    <rPh sb="31" eb="32">
      <t>オコナ</t>
    </rPh>
    <rPh sb="34" eb="36">
      <t>ネンド</t>
    </rPh>
    <rPh sb="37" eb="40">
      <t>ヨクネンド</t>
    </rPh>
    <rPh sb="40" eb="42">
      <t>イコウ</t>
    </rPh>
    <rPh sb="43" eb="45">
      <t>ネンカン</t>
    </rPh>
    <rPh sb="46" eb="48">
      <t>ケイカ</t>
    </rPh>
    <rPh sb="51" eb="53">
      <t>バアイ</t>
    </rPh>
    <phoneticPr fontId="3"/>
  </si>
  <si>
    <t>（注意）この要望書に虚偽の内容が記載されている場合には、支援をお断りしております。</t>
    <rPh sb="6" eb="9">
      <t>ヨウボウショ</t>
    </rPh>
    <rPh sb="10" eb="12">
      <t>キョギ</t>
    </rPh>
    <rPh sb="13" eb="15">
      <t>ナイヨウ</t>
    </rPh>
    <rPh sb="16" eb="18">
      <t>キサイ</t>
    </rPh>
    <rPh sb="23" eb="25">
      <t>バアイ</t>
    </rPh>
    <phoneticPr fontId="3"/>
  </si>
  <si>
    <t>1.　応　募　者</t>
    <rPh sb="3" eb="4">
      <t>オウ</t>
    </rPh>
    <rPh sb="5" eb="6">
      <t>ボ</t>
    </rPh>
    <rPh sb="7" eb="8">
      <t>シャ</t>
    </rPh>
    <phoneticPr fontId="3"/>
  </si>
  <si>
    <t>1-1.
名称</t>
    <rPh sb="5" eb="7">
      <t>メイショウ</t>
    </rPh>
    <phoneticPr fontId="3"/>
  </si>
  <si>
    <t>①団体種別（法人格等）</t>
    <rPh sb="1" eb="3">
      <t>ダンタイ</t>
    </rPh>
    <rPh sb="3" eb="5">
      <t>シュベツ</t>
    </rPh>
    <rPh sb="6" eb="7">
      <t>ホウ</t>
    </rPh>
    <rPh sb="7" eb="9">
      <t>ジンカク</t>
    </rPh>
    <rPh sb="9" eb="10">
      <t>ナド</t>
    </rPh>
    <phoneticPr fontId="3"/>
  </si>
  <si>
    <t>②ﾌﾘｶﾞﾅ（半角）</t>
    <rPh sb="7" eb="9">
      <t>ハンカク</t>
    </rPh>
    <phoneticPr fontId="3"/>
  </si>
  <si>
    <t>③団体名称(法人格除く)</t>
    <rPh sb="1" eb="3">
      <t>ダンタイ</t>
    </rPh>
    <rPh sb="3" eb="5">
      <t>メイショウ</t>
    </rPh>
    <rPh sb="6" eb="7">
      <t>ホウ</t>
    </rPh>
    <rPh sb="7" eb="9">
      <t>ジンカク</t>
    </rPh>
    <rPh sb="9" eb="10">
      <t>ノゾ</t>
    </rPh>
    <phoneticPr fontId="3"/>
  </si>
  <si>
    <t>④法人番号（付与されている場合は13桁を記入）</t>
    <rPh sb="1" eb="3">
      <t>ホウジン</t>
    </rPh>
    <rPh sb="3" eb="5">
      <t>バンゴウ</t>
    </rPh>
    <rPh sb="6" eb="8">
      <t>フヨ</t>
    </rPh>
    <rPh sb="13" eb="15">
      <t>バアイ</t>
    </rPh>
    <rPh sb="18" eb="19">
      <t>ケタ</t>
    </rPh>
    <phoneticPr fontId="3"/>
  </si>
  <si>
    <t>1-2.
団体所在地</t>
    <rPh sb="5" eb="7">
      <t>ダンタイ</t>
    </rPh>
    <rPh sb="7" eb="10">
      <t>ショザイチ</t>
    </rPh>
    <phoneticPr fontId="3"/>
  </si>
  <si>
    <t>①郵便番号（ハイフンあり、半角）</t>
    <rPh sb="1" eb="5">
      <t>ユウビンバンゴウ</t>
    </rPh>
    <rPh sb="13" eb="15">
      <t>ハンカク</t>
    </rPh>
    <phoneticPr fontId="3"/>
  </si>
  <si>
    <t>②都道府県名</t>
    <rPh sb="1" eb="5">
      <t>トドウフケン</t>
    </rPh>
    <rPh sb="5" eb="6">
      <t>メイ</t>
    </rPh>
    <phoneticPr fontId="3"/>
  </si>
  <si>
    <t>③ﾌﾘｶﾞﾅ（半角）</t>
    <phoneticPr fontId="3"/>
  </si>
  <si>
    <t>④市区町村丁目番地(全角)</t>
    <rPh sb="1" eb="3">
      <t>シク</t>
    </rPh>
    <rPh sb="3" eb="5">
      <t>チョウソン</t>
    </rPh>
    <rPh sb="5" eb="7">
      <t>チョウメ</t>
    </rPh>
    <rPh sb="7" eb="9">
      <t>バンチ</t>
    </rPh>
    <rPh sb="10" eb="12">
      <t>ゼンカク</t>
    </rPh>
    <phoneticPr fontId="3"/>
  </si>
  <si>
    <t>⑤ﾌﾘｶﾞﾅ（半角）</t>
    <rPh sb="7" eb="9">
      <t>ハンカク</t>
    </rPh>
    <phoneticPr fontId="3"/>
  </si>
  <si>
    <t>⑥建物（マンション）、部屋番号（全角）</t>
    <rPh sb="16" eb="18">
      <t>ゼンカク</t>
    </rPh>
    <phoneticPr fontId="3"/>
  </si>
  <si>
    <t>⑦電話番号（ハイフンあり、半角）</t>
    <rPh sb="1" eb="3">
      <t>デンワ</t>
    </rPh>
    <rPh sb="3" eb="5">
      <t>バンゴウ</t>
    </rPh>
    <rPh sb="13" eb="15">
      <t>ハンカク</t>
    </rPh>
    <phoneticPr fontId="3"/>
  </si>
  <si>
    <t>⑧FAX番号（ハイフンあり、半角）</t>
    <rPh sb="4" eb="6">
      <t>バンゴウ</t>
    </rPh>
    <rPh sb="14" eb="16">
      <t>ハンカク</t>
    </rPh>
    <phoneticPr fontId="3"/>
  </si>
  <si>
    <t>⑨ホームページURL（半角）</t>
    <rPh sb="11" eb="13">
      <t>ハンカク</t>
    </rPh>
    <phoneticPr fontId="3"/>
  </si>
  <si>
    <r>
      <t>⑩E-Mail（半角）
　</t>
    </r>
    <r>
      <rPr>
        <b/>
        <u/>
        <sz val="12"/>
        <rFont val="BIZ UDPゴシック"/>
        <family val="3"/>
        <charset val="128"/>
      </rPr>
      <t>※PCアドレス推奨</t>
    </r>
    <rPh sb="8" eb="10">
      <t>ハンカク</t>
    </rPh>
    <rPh sb="20" eb="22">
      <t>スイショウ</t>
    </rPh>
    <phoneticPr fontId="3"/>
  </si>
  <si>
    <t>1-3.
実施場所</t>
    <rPh sb="5" eb="7">
      <t>ジッシ</t>
    </rPh>
    <rPh sb="7" eb="9">
      <t>バショ</t>
    </rPh>
    <phoneticPr fontId="28"/>
  </si>
  <si>
    <t>1-4.
代表者</t>
    <rPh sb="5" eb="8">
      <t>ダイヒョウシャ</t>
    </rPh>
    <phoneticPr fontId="3"/>
  </si>
  <si>
    <t>①役職名</t>
    <rPh sb="1" eb="3">
      <t>ヤクショク</t>
    </rPh>
    <phoneticPr fontId="3"/>
  </si>
  <si>
    <t>③氏名</t>
    <rPh sb="1" eb="3">
      <t>シメイ</t>
    </rPh>
    <phoneticPr fontId="3"/>
  </si>
  <si>
    <t>④生年月日（西暦）</t>
    <rPh sb="1" eb="3">
      <t>セイネン</t>
    </rPh>
    <rPh sb="3" eb="5">
      <t>ガッピ</t>
    </rPh>
    <rPh sb="6" eb="8">
      <t>セイレキ</t>
    </rPh>
    <rPh sb="7" eb="8">
      <t>コヨミ</t>
    </rPh>
    <phoneticPr fontId="3"/>
  </si>
  <si>
    <t>⑤代表者住所（代表者自宅、全角）</t>
    <rPh sb="1" eb="4">
      <t>ダイヒョウシャ</t>
    </rPh>
    <rPh sb="4" eb="6">
      <t>ジュウショ</t>
    </rPh>
    <rPh sb="7" eb="10">
      <t>ダイヒョウシャ</t>
    </rPh>
    <rPh sb="10" eb="12">
      <t>ジタク</t>
    </rPh>
    <rPh sb="13" eb="15">
      <t>ゼンカク</t>
    </rPh>
    <phoneticPr fontId="3"/>
  </si>
  <si>
    <t>⑥代表者電話番号（ハイフンあり、半角）</t>
    <rPh sb="1" eb="4">
      <t>ダイヒョウシャ</t>
    </rPh>
    <rPh sb="4" eb="6">
      <t>デンワ</t>
    </rPh>
    <rPh sb="6" eb="8">
      <t>バンゴウ</t>
    </rPh>
    <rPh sb="16" eb="18">
      <t>ハンカク</t>
    </rPh>
    <phoneticPr fontId="3"/>
  </si>
  <si>
    <t>⑦略歴
（主な職歴・福祉活動歴や、現在の他の勤務先・他に代表を務める団体等）</t>
    <rPh sb="1" eb="3">
      <t>リャクレキ</t>
    </rPh>
    <rPh sb="5" eb="6">
      <t>オモ</t>
    </rPh>
    <rPh sb="7" eb="9">
      <t>ショクレキ</t>
    </rPh>
    <rPh sb="10" eb="12">
      <t>フクシ</t>
    </rPh>
    <rPh sb="12" eb="14">
      <t>カツドウ</t>
    </rPh>
    <rPh sb="14" eb="15">
      <t>レキ</t>
    </rPh>
    <rPh sb="17" eb="19">
      <t>ゲンザイ</t>
    </rPh>
    <rPh sb="20" eb="21">
      <t>タ</t>
    </rPh>
    <rPh sb="22" eb="25">
      <t>キンムサキ</t>
    </rPh>
    <rPh sb="26" eb="27">
      <t>ホカ</t>
    </rPh>
    <rPh sb="28" eb="30">
      <t>ダイヒョウ</t>
    </rPh>
    <rPh sb="31" eb="32">
      <t>ツト</t>
    </rPh>
    <rPh sb="34" eb="36">
      <t>ダンタイ</t>
    </rPh>
    <rPh sb="36" eb="37">
      <t>トウ</t>
    </rPh>
    <phoneticPr fontId="3"/>
  </si>
  <si>
    <t>1-5.
担当者
連絡先</t>
    <rPh sb="5" eb="8">
      <t>タントウシャ</t>
    </rPh>
    <rPh sb="9" eb="12">
      <t>レンラクサキ</t>
    </rPh>
    <phoneticPr fontId="3"/>
  </si>
  <si>
    <t>①ﾌﾘｶﾞﾅ（半角）</t>
    <phoneticPr fontId="3"/>
  </si>
  <si>
    <t>②氏名</t>
    <rPh sb="1" eb="3">
      <t>シメイ</t>
    </rPh>
    <phoneticPr fontId="3"/>
  </si>
  <si>
    <t>③電話番号（ハイフンあり、半角）</t>
    <rPh sb="1" eb="3">
      <t>デンワ</t>
    </rPh>
    <rPh sb="3" eb="5">
      <t>バンゴウ</t>
    </rPh>
    <phoneticPr fontId="3"/>
  </si>
  <si>
    <t>←該当するものをプルダウンから選択</t>
    <rPh sb="1" eb="3">
      <t>ガイトウ</t>
    </rPh>
    <rPh sb="15" eb="17">
      <t>センタク</t>
    </rPh>
    <phoneticPr fontId="28"/>
  </si>
  <si>
    <t>④連絡希望時間等</t>
    <rPh sb="1" eb="3">
      <t>レンラク</t>
    </rPh>
    <rPh sb="3" eb="5">
      <t>キボウ</t>
    </rPh>
    <rPh sb="5" eb="7">
      <t>ジカン</t>
    </rPh>
    <rPh sb="7" eb="8">
      <t>トウ</t>
    </rPh>
    <phoneticPr fontId="3"/>
  </si>
  <si>
    <t>1-6.
団体概要</t>
    <rPh sb="5" eb="7">
      <t>ダンタイ</t>
    </rPh>
    <rPh sb="7" eb="9">
      <t>ガイヨウ</t>
    </rPh>
    <phoneticPr fontId="3"/>
  </si>
  <si>
    <t>①設立年月日（西暦）</t>
    <rPh sb="1" eb="3">
      <t>セツリツ</t>
    </rPh>
    <rPh sb="3" eb="6">
      <t>ネンガッピ</t>
    </rPh>
    <rPh sb="7" eb="9">
      <t>セイレキ</t>
    </rPh>
    <rPh sb="8" eb="9">
      <t>コヨミ</t>
    </rPh>
    <phoneticPr fontId="3"/>
  </si>
  <si>
    <t>②前事業年度収入</t>
    <rPh sb="1" eb="2">
      <t>マエ</t>
    </rPh>
    <rPh sb="2" eb="4">
      <t>ジギョウ</t>
    </rPh>
    <rPh sb="4" eb="6">
      <t>ネンド</t>
    </rPh>
    <rPh sb="7" eb="8">
      <t>ニュウ</t>
    </rPh>
    <phoneticPr fontId="3"/>
  </si>
  <si>
    <t>,000円</t>
    <rPh sb="4" eb="5">
      <t>エン</t>
    </rPh>
    <phoneticPr fontId="3"/>
  </si>
  <si>
    <t>③前事業年度収支差（最終利益）</t>
    <rPh sb="1" eb="2">
      <t>マエ</t>
    </rPh>
    <rPh sb="2" eb="4">
      <t>ジギョウ</t>
    </rPh>
    <rPh sb="4" eb="6">
      <t>ネンド</t>
    </rPh>
    <rPh sb="6" eb="8">
      <t>シュウシ</t>
    </rPh>
    <rPh sb="8" eb="9">
      <t>サ</t>
    </rPh>
    <rPh sb="10" eb="12">
      <t>サイシュウ</t>
    </rPh>
    <rPh sb="12" eb="14">
      <t>リエキ</t>
    </rPh>
    <phoneticPr fontId="3"/>
  </si>
  <si>
    <t>※マイナスの場合は数字の前に「-」を入れてください。</t>
    <rPh sb="6" eb="8">
      <t>バアイ</t>
    </rPh>
    <rPh sb="9" eb="11">
      <t>スウジ</t>
    </rPh>
    <rPh sb="12" eb="13">
      <t>マエ</t>
    </rPh>
    <rPh sb="18" eb="19">
      <t>イ</t>
    </rPh>
    <phoneticPr fontId="28"/>
  </si>
  <si>
    <t>④財務状況（直近決算年度の貸借対照表の正味財産合計額）</t>
    <rPh sb="1" eb="3">
      <t>ザイム</t>
    </rPh>
    <rPh sb="3" eb="5">
      <t>ジョウキョウ</t>
    </rPh>
    <rPh sb="6" eb="8">
      <t>チョッキン</t>
    </rPh>
    <rPh sb="8" eb="10">
      <t>ケッサン</t>
    </rPh>
    <rPh sb="10" eb="12">
      <t>ネンド</t>
    </rPh>
    <rPh sb="13" eb="18">
      <t>タイシャクタイショウヒョウ</t>
    </rPh>
    <rPh sb="19" eb="21">
      <t>ショウミ</t>
    </rPh>
    <rPh sb="21" eb="23">
      <t>ザイサン</t>
    </rPh>
    <rPh sb="23" eb="25">
      <t>ゴウケイ</t>
    </rPh>
    <rPh sb="25" eb="26">
      <t>ガク</t>
    </rPh>
    <phoneticPr fontId="3"/>
  </si>
  <si>
    <t>⑤職員数</t>
    <rPh sb="1" eb="4">
      <t>ショクインスウ</t>
    </rPh>
    <rPh sb="2" eb="3">
      <t>イン</t>
    </rPh>
    <rPh sb="3" eb="4">
      <t>スウ</t>
    </rPh>
    <phoneticPr fontId="3"/>
  </si>
  <si>
    <t>（常勤職員）</t>
    <rPh sb="1" eb="3">
      <t>ジョウキン</t>
    </rPh>
    <rPh sb="3" eb="5">
      <t>ショクイン</t>
    </rPh>
    <phoneticPr fontId="28"/>
  </si>
  <si>
    <t>（非常勤職員）</t>
    <rPh sb="1" eb="4">
      <t>ヒジョウキン</t>
    </rPh>
    <rPh sb="4" eb="6">
      <t>ショクイン</t>
    </rPh>
    <phoneticPr fontId="28"/>
  </si>
  <si>
    <t>合　計</t>
    <rPh sb="0" eb="1">
      <t>ゴウ</t>
    </rPh>
    <rPh sb="2" eb="3">
      <t>ケイ</t>
    </rPh>
    <phoneticPr fontId="28"/>
  </si>
  <si>
    <t>⑥ボランティア数</t>
    <rPh sb="7" eb="8">
      <t>スウ</t>
    </rPh>
    <phoneticPr fontId="3"/>
  </si>
  <si>
    <t>名</t>
    <rPh sb="0" eb="1">
      <t>メイ</t>
    </rPh>
    <phoneticPr fontId="16"/>
  </si>
  <si>
    <t>⑦会員</t>
    <rPh sb="1" eb="3">
      <t>カイイン</t>
    </rPh>
    <phoneticPr fontId="3"/>
  </si>
  <si>
    <t>個人　　：</t>
    <rPh sb="0" eb="2">
      <t>コジン</t>
    </rPh>
    <phoneticPr fontId="3"/>
  </si>
  <si>
    <t>　　　　　人</t>
    <rPh sb="5" eb="6">
      <t>ニン</t>
    </rPh>
    <phoneticPr fontId="3"/>
  </si>
  <si>
    <t>団体　　：</t>
    <rPh sb="0" eb="2">
      <t>ダンタイ</t>
    </rPh>
    <phoneticPr fontId="3"/>
  </si>
  <si>
    <t>団体</t>
    <rPh sb="0" eb="2">
      <t>ダンタイ</t>
    </rPh>
    <phoneticPr fontId="16"/>
  </si>
  <si>
    <t>⑧団体の沿革
　（箇条書きで記載）</t>
    <rPh sb="1" eb="3">
      <t>ダンタイ</t>
    </rPh>
    <rPh sb="4" eb="6">
      <t>エンカク</t>
    </rPh>
    <rPh sb="9" eb="12">
      <t>カジョウガ</t>
    </rPh>
    <rPh sb="14" eb="16">
      <t>キサイ</t>
    </rPh>
    <phoneticPr fontId="3"/>
  </si>
  <si>
    <r>
      <rPr>
        <b/>
        <sz val="10"/>
        <color rgb="FF0070C0"/>
        <rFont val="BIZ UDPゴシック"/>
        <family val="3"/>
        <charset val="128"/>
      </rPr>
      <t>【記載事項】</t>
    </r>
    <r>
      <rPr>
        <sz val="10"/>
        <rFont val="BIZ UDPゴシック"/>
        <family val="3"/>
        <charset val="128"/>
      </rPr>
      <t xml:space="preserve">
○事業を開始した年
○法人格がある場合、法人格を取得した年
○行政から事業を受託した実績がある場合は当該受託年度・委託自治体・事業名称</t>
    </r>
    <phoneticPr fontId="28"/>
  </si>
  <si>
    <t xml:space="preserve">⑨直近３年間の主な活動実績とその財源について
</t>
    <rPh sb="1" eb="3">
      <t>チョッキン</t>
    </rPh>
    <rPh sb="4" eb="6">
      <t>ネンカン</t>
    </rPh>
    <rPh sb="7" eb="8">
      <t>オモ</t>
    </rPh>
    <rPh sb="9" eb="11">
      <t>カツドウ</t>
    </rPh>
    <rPh sb="11" eb="13">
      <t>ジッセキ</t>
    </rPh>
    <rPh sb="16" eb="18">
      <t>ザイゲン</t>
    </rPh>
    <phoneticPr fontId="3"/>
  </si>
  <si>
    <r>
      <t xml:space="preserve">※事業名に財源を紐付けて記入してください（例：○○事業（○○助成金）、△△事業（自己資金）など）。
</t>
    </r>
    <r>
      <rPr>
        <b/>
        <sz val="10"/>
        <color rgb="FF0070C0"/>
        <rFont val="BIZ UDPゴシック"/>
        <family val="3"/>
        <charset val="128"/>
      </rPr>
      <t>【記載事項】</t>
    </r>
    <r>
      <rPr>
        <sz val="10"/>
        <rFont val="BIZ UDPゴシック"/>
        <family val="3"/>
        <charset val="128"/>
      </rPr>
      <t xml:space="preserve">
○実施回数・実施箇所数
○支援した人数又は（対象が不特定多数の場合）参加者数
○支援したこどものうち、受験を支援したこどもがいた場合、進学者数・進学状況（高校・専門学校・大学進学等）
○支援したこどものうち、就職を支援したこどもがいた場合、就職者数・就職状況
○食料支援の場合、配布した食料の量及び配布先の人数・施設数
○その他、上記以外の数値的な成果又は数値以外の成果
○地域広報誌やその他の報道で取り上げられたことがある場合、実績について具体的に記入</t>
    </r>
    <phoneticPr fontId="28"/>
  </si>
  <si>
    <t>⑩未来応援ネットワーク事業の実績について</t>
    <rPh sb="1" eb="3">
      <t>ミライ</t>
    </rPh>
    <rPh sb="3" eb="5">
      <t>オウエン</t>
    </rPh>
    <rPh sb="11" eb="13">
      <t>ジギョウ</t>
    </rPh>
    <rPh sb="14" eb="16">
      <t>ジッセキ</t>
    </rPh>
    <phoneticPr fontId="3"/>
  </si>
  <si>
    <t>支援を受けた回数</t>
    <rPh sb="0" eb="2">
      <t>シエン</t>
    </rPh>
    <rPh sb="3" eb="4">
      <t>ウ</t>
    </rPh>
    <rPh sb="6" eb="8">
      <t>カイスウ</t>
    </rPh>
    <phoneticPr fontId="3"/>
  </si>
  <si>
    <t>　回　（下記プルダウン入力に応じ、自動計算されます）</t>
    <rPh sb="1" eb="2">
      <t>カイ</t>
    </rPh>
    <rPh sb="4" eb="6">
      <t>カキ</t>
    </rPh>
    <rPh sb="11" eb="13">
      <t>ニュウリョク</t>
    </rPh>
    <rPh sb="14" eb="15">
      <t>オウ</t>
    </rPh>
    <rPh sb="17" eb="19">
      <t>ジドウ</t>
    </rPh>
    <rPh sb="19" eb="21">
      <t>ケイサン</t>
    </rPh>
    <phoneticPr fontId="28"/>
  </si>
  <si>
    <t>第1回</t>
    <rPh sb="0" eb="1">
      <t>ダイ</t>
    </rPh>
    <rPh sb="2" eb="3">
      <t>カイ</t>
    </rPh>
    <phoneticPr fontId="28"/>
  </si>
  <si>
    <t>第2回</t>
    <rPh sb="0" eb="1">
      <t>ダイ</t>
    </rPh>
    <rPh sb="2" eb="3">
      <t>カイ</t>
    </rPh>
    <phoneticPr fontId="28"/>
  </si>
  <si>
    <t>第3回</t>
    <rPh sb="0" eb="1">
      <t>ダイ</t>
    </rPh>
    <rPh sb="2" eb="3">
      <t>カイ</t>
    </rPh>
    <phoneticPr fontId="28"/>
  </si>
  <si>
    <r>
      <t xml:space="preserve">支援を受けた年度
（プルダウン選択）
</t>
    </r>
    <r>
      <rPr>
        <u/>
        <sz val="10"/>
        <color rgb="FFFF0000"/>
        <rFont val="BIZ UDPゴシック"/>
        <family val="3"/>
        <charset val="128"/>
      </rPr>
      <t>※誤って重複選択するとセル全体が赤になり「エラー表示」されますので再確認してください。</t>
    </r>
    <rPh sb="0" eb="2">
      <t>シエン</t>
    </rPh>
    <rPh sb="3" eb="4">
      <t>ウ</t>
    </rPh>
    <rPh sb="6" eb="8">
      <t>ネンド</t>
    </rPh>
    <rPh sb="15" eb="17">
      <t>センタク</t>
    </rPh>
    <rPh sb="20" eb="21">
      <t>アヤマ</t>
    </rPh>
    <rPh sb="23" eb="25">
      <t>チョウフク</t>
    </rPh>
    <rPh sb="25" eb="27">
      <t>センタク</t>
    </rPh>
    <rPh sb="32" eb="34">
      <t>ゼンタイ</t>
    </rPh>
    <rPh sb="35" eb="36">
      <t>アカ</t>
    </rPh>
    <rPh sb="43" eb="45">
      <t>ヒョウジ</t>
    </rPh>
    <rPh sb="52" eb="53">
      <t>サイ</t>
    </rPh>
    <rPh sb="53" eb="55">
      <t>カクニン</t>
    </rPh>
    <phoneticPr fontId="3"/>
  </si>
  <si>
    <t>⑪未来応援ネットワーク事業の実績がある場合、その事業の実施状況及び成果</t>
    <rPh sb="1" eb="5">
      <t>ミライオウエン</t>
    </rPh>
    <rPh sb="11" eb="13">
      <t>ジギョウ</t>
    </rPh>
    <rPh sb="14" eb="16">
      <t>ジッセキ</t>
    </rPh>
    <rPh sb="19" eb="21">
      <t>バアイ</t>
    </rPh>
    <rPh sb="24" eb="26">
      <t>ジギョウ</t>
    </rPh>
    <rPh sb="27" eb="29">
      <t>ジッシ</t>
    </rPh>
    <rPh sb="29" eb="31">
      <t>ジョウキョウ</t>
    </rPh>
    <rPh sb="31" eb="32">
      <t>オヨ</t>
    </rPh>
    <rPh sb="33" eb="35">
      <t>セイカ</t>
    </rPh>
    <phoneticPr fontId="3"/>
  </si>
  <si>
    <r>
      <t>※実施したことによる効果（変化）などを具体的な数字を交えて実施状況及び成果を</t>
    </r>
    <r>
      <rPr>
        <b/>
        <u/>
        <sz val="10"/>
        <rFont val="BIZ UDPゴシック"/>
        <family val="3"/>
        <charset val="128"/>
      </rPr>
      <t>600文字以内</t>
    </r>
    <r>
      <rPr>
        <sz val="10"/>
        <rFont val="BIZ UDPゴシック"/>
        <family val="3"/>
        <charset val="128"/>
      </rPr>
      <t xml:space="preserve">で記入してください。
</t>
    </r>
    <r>
      <rPr>
        <b/>
        <sz val="10"/>
        <color rgb="FF0070C0"/>
        <rFont val="BIZ UDPゴシック"/>
        <family val="3"/>
        <charset val="128"/>
      </rPr>
      <t xml:space="preserve">【記載事項】
</t>
    </r>
    <r>
      <rPr>
        <sz val="10"/>
        <rFont val="BIZ UDPゴシック"/>
        <family val="3"/>
        <charset val="128"/>
      </rPr>
      <t>○実施箇所数
○支援した人数又は（対象が不特定多数の場合）参加者数
○支援したこどものうち、受験を支援したこどもがいた場合、進学者数・進学状況（高校・専門学校・大学進学等）
○支援したこどものうち、就職を支援したこどもがいた場合、就職者数・就職状況
○食料支援の場合、配布した食料の量及び配布先の人数・施設数
○その他、上記以外の数値的な成果又は数値以外の成果</t>
    </r>
    <rPh sb="57" eb="59">
      <t>キサイ</t>
    </rPh>
    <rPh sb="59" eb="61">
      <t>ジコウ</t>
    </rPh>
    <rPh sb="64" eb="66">
      <t>ジッシ</t>
    </rPh>
    <rPh sb="66" eb="68">
      <t>カショ</t>
    </rPh>
    <rPh sb="68" eb="69">
      <t>スウ</t>
    </rPh>
    <phoneticPr fontId="28"/>
  </si>
  <si>
    <t>文字</t>
    <rPh sb="0" eb="2">
      <t>モジ</t>
    </rPh>
    <phoneticPr fontId="28"/>
  </si>
  <si>
    <r>
      <t>1-7.
営利を目的としない法人化に向けた計画</t>
    </r>
    <r>
      <rPr>
        <b/>
        <u/>
        <sz val="14"/>
        <rFont val="BIZ UDPゴシック"/>
        <family val="3"/>
        <charset val="128"/>
      </rPr>
      <t>（任意団体のみ回答）</t>
    </r>
    <rPh sb="5" eb="7">
      <t>エイリ</t>
    </rPh>
    <rPh sb="8" eb="10">
      <t>モクテキ</t>
    </rPh>
    <rPh sb="14" eb="17">
      <t>ホウジンカ</t>
    </rPh>
    <rPh sb="18" eb="19">
      <t>ム</t>
    </rPh>
    <rPh sb="21" eb="23">
      <t>ケイカク</t>
    </rPh>
    <rPh sb="24" eb="26">
      <t>ニンイ</t>
    </rPh>
    <rPh sb="26" eb="28">
      <t>ダンタイ</t>
    </rPh>
    <rPh sb="30" eb="32">
      <t>カイトウ</t>
    </rPh>
    <phoneticPr fontId="3"/>
  </si>
  <si>
    <r>
      <t>※営利を目的としない法人化の計画の有無を選択してください。（</t>
    </r>
    <r>
      <rPr>
        <b/>
        <u/>
        <sz val="11"/>
        <rFont val="BIZ UDPゴシック"/>
        <family val="3"/>
        <charset val="128"/>
      </rPr>
      <t>該当するものに「〇」</t>
    </r>
    <r>
      <rPr>
        <sz val="11"/>
        <rFont val="BIZ UDPゴシック"/>
        <family val="3"/>
        <charset val="128"/>
      </rPr>
      <t>）</t>
    </r>
    <rPh sb="1" eb="3">
      <t>エイリ</t>
    </rPh>
    <rPh sb="4" eb="6">
      <t>モクテキ</t>
    </rPh>
    <rPh sb="10" eb="13">
      <t>ホウジンカ</t>
    </rPh>
    <rPh sb="14" eb="16">
      <t>ケイカク</t>
    </rPh>
    <rPh sb="17" eb="19">
      <t>ウム</t>
    </rPh>
    <rPh sb="20" eb="22">
      <t>センタク</t>
    </rPh>
    <rPh sb="30" eb="32">
      <t>ガイトウ</t>
    </rPh>
    <phoneticPr fontId="28"/>
  </si>
  <si>
    <t>〇</t>
    <phoneticPr fontId="28"/>
  </si>
  <si>
    <t>営利を目的としない法人化の計画あり</t>
    <rPh sb="0" eb="2">
      <t>エイリ</t>
    </rPh>
    <rPh sb="3" eb="5">
      <t>モクテキ</t>
    </rPh>
    <rPh sb="9" eb="12">
      <t>ホウジンカ</t>
    </rPh>
    <rPh sb="13" eb="15">
      <t>ケイカク</t>
    </rPh>
    <phoneticPr fontId="3"/>
  </si>
  <si>
    <t>営利を目的としない法人化の計画なし</t>
    <rPh sb="0" eb="2">
      <t>エイリ</t>
    </rPh>
    <rPh sb="3" eb="5">
      <t>モクテキ</t>
    </rPh>
    <rPh sb="9" eb="12">
      <t>ホウジンカ</t>
    </rPh>
    <rPh sb="13" eb="15">
      <t>ケイカク</t>
    </rPh>
    <phoneticPr fontId="16"/>
  </si>
  <si>
    <r>
      <t>※「営利を目的としない法人化の計画あり」の場合、予定している法人格を選択してください。（</t>
    </r>
    <r>
      <rPr>
        <b/>
        <u/>
        <sz val="11"/>
        <rFont val="BIZ UDPゴシック"/>
        <family val="3"/>
        <charset val="128"/>
      </rPr>
      <t>該当するものに「〇」</t>
    </r>
    <r>
      <rPr>
        <sz val="11"/>
        <rFont val="BIZ UDPゴシック"/>
        <family val="3"/>
        <charset val="128"/>
      </rPr>
      <t>）</t>
    </r>
    <rPh sb="2" eb="4">
      <t>エイリ</t>
    </rPh>
    <rPh sb="5" eb="7">
      <t>モクテキ</t>
    </rPh>
    <rPh sb="11" eb="14">
      <t>ホウジンカ</t>
    </rPh>
    <rPh sb="15" eb="17">
      <t>ケイカク</t>
    </rPh>
    <rPh sb="21" eb="23">
      <t>バアイ</t>
    </rPh>
    <rPh sb="24" eb="26">
      <t>ヨテイ</t>
    </rPh>
    <rPh sb="30" eb="31">
      <t>ホウ</t>
    </rPh>
    <rPh sb="31" eb="33">
      <t>ジンカク</t>
    </rPh>
    <rPh sb="34" eb="36">
      <t>センタク</t>
    </rPh>
    <rPh sb="44" eb="46">
      <t>ガイトウ</t>
    </rPh>
    <phoneticPr fontId="28"/>
  </si>
  <si>
    <r>
      <t xml:space="preserve">ＮＰＯ法人
</t>
    </r>
    <r>
      <rPr>
        <sz val="8"/>
        <rFont val="BIZ UDPゴシック"/>
        <family val="3"/>
        <charset val="128"/>
      </rPr>
      <t>(特定非営利活動法人)</t>
    </r>
    <rPh sb="3" eb="5">
      <t>ホウジン</t>
    </rPh>
    <rPh sb="7" eb="16">
      <t>トクテイヒエイリカツドウホウジン</t>
    </rPh>
    <phoneticPr fontId="28"/>
  </si>
  <si>
    <t>一般社団法人</t>
    <rPh sb="0" eb="2">
      <t>イッパン</t>
    </rPh>
    <rPh sb="2" eb="4">
      <t>シャダン</t>
    </rPh>
    <rPh sb="4" eb="6">
      <t>ホウジン</t>
    </rPh>
    <phoneticPr fontId="28"/>
  </si>
  <si>
    <t>一般財団法人</t>
    <rPh sb="0" eb="2">
      <t>イッパン</t>
    </rPh>
    <rPh sb="2" eb="4">
      <t>ザイダン</t>
    </rPh>
    <rPh sb="4" eb="6">
      <t>ホウジン</t>
    </rPh>
    <phoneticPr fontId="28"/>
  </si>
  <si>
    <t>その他の法人</t>
    <rPh sb="2" eb="3">
      <t>タ</t>
    </rPh>
    <rPh sb="4" eb="6">
      <t>ホウジン</t>
    </rPh>
    <phoneticPr fontId="28"/>
  </si>
  <si>
    <r>
      <t>※「営利を目的としない法人化の計画あり」の場合、法人化の予定時期を選択してください。（</t>
    </r>
    <r>
      <rPr>
        <b/>
        <u/>
        <sz val="11"/>
        <rFont val="BIZ UDPゴシック"/>
        <family val="3"/>
        <charset val="128"/>
      </rPr>
      <t>該当するものに「〇」</t>
    </r>
    <r>
      <rPr>
        <sz val="11"/>
        <rFont val="BIZ UDPゴシック"/>
        <family val="3"/>
        <charset val="128"/>
      </rPr>
      <t>）</t>
    </r>
    <rPh sb="2" eb="4">
      <t>エイリ</t>
    </rPh>
    <rPh sb="5" eb="7">
      <t>モクテキ</t>
    </rPh>
    <rPh sb="11" eb="14">
      <t>ホウジンカ</t>
    </rPh>
    <rPh sb="15" eb="17">
      <t>ケイカク</t>
    </rPh>
    <rPh sb="21" eb="23">
      <t>バアイ</t>
    </rPh>
    <rPh sb="24" eb="27">
      <t>ホウジンカ</t>
    </rPh>
    <rPh sb="28" eb="30">
      <t>ヨテイ</t>
    </rPh>
    <rPh sb="30" eb="32">
      <t>ジキ</t>
    </rPh>
    <rPh sb="33" eb="35">
      <t>センタク</t>
    </rPh>
    <rPh sb="43" eb="45">
      <t>ガイトウ</t>
    </rPh>
    <phoneticPr fontId="28"/>
  </si>
  <si>
    <t>（↓該当する法人格を下欄に記載）</t>
    <rPh sb="2" eb="4">
      <t>ガイトウ</t>
    </rPh>
    <rPh sb="6" eb="8">
      <t>ホウジン</t>
    </rPh>
    <rPh sb="8" eb="9">
      <t>カク</t>
    </rPh>
    <rPh sb="10" eb="11">
      <t>シタ</t>
    </rPh>
    <rPh sb="11" eb="12">
      <t>ラン</t>
    </rPh>
    <rPh sb="13" eb="15">
      <t>キサイ</t>
    </rPh>
    <phoneticPr fontId="28"/>
  </si>
  <si>
    <t>1-2年以内</t>
    <rPh sb="3" eb="4">
      <t>ネン</t>
    </rPh>
    <rPh sb="4" eb="6">
      <t>イナイ</t>
    </rPh>
    <phoneticPr fontId="28"/>
  </si>
  <si>
    <t>2-3年以内</t>
    <rPh sb="3" eb="4">
      <t>ネン</t>
    </rPh>
    <rPh sb="4" eb="6">
      <t>イナイ</t>
    </rPh>
    <phoneticPr fontId="28"/>
  </si>
  <si>
    <t>未定</t>
    <rPh sb="0" eb="2">
      <t>ミテイ</t>
    </rPh>
    <phoneticPr fontId="28"/>
  </si>
  <si>
    <r>
      <t xml:space="preserve">役　員　名　簿
</t>
    </r>
    <r>
      <rPr>
        <sz val="10"/>
        <rFont val="BIZ UDPゴシック"/>
        <family val="3"/>
        <charset val="128"/>
      </rPr>
      <t>※役員数が多く、枠が足りない場合は、</t>
    </r>
    <r>
      <rPr>
        <b/>
        <u/>
        <sz val="10"/>
        <rFont val="BIZ UDPゴシック"/>
        <family val="3"/>
        <charset val="128"/>
      </rPr>
      <t>【別紙2】</t>
    </r>
    <r>
      <rPr>
        <sz val="10"/>
        <rFont val="BIZ UDPゴシック"/>
        <family val="3"/>
        <charset val="128"/>
      </rPr>
      <t>に記入してください。
※理事が1人の場合は、理事に事故があるとき又は理事が欠けたときにその職務を代行する者の役職名・氏名等をご記入ください。</t>
    </r>
    <rPh sb="0" eb="1">
      <t>ヤク</t>
    </rPh>
    <rPh sb="2" eb="3">
      <t>イン</t>
    </rPh>
    <rPh sb="4" eb="5">
      <t>メイ</t>
    </rPh>
    <rPh sb="6" eb="7">
      <t>ボ</t>
    </rPh>
    <rPh sb="27" eb="29">
      <t>ベッシ</t>
    </rPh>
    <phoneticPr fontId="3"/>
  </si>
  <si>
    <t>提出日</t>
    <rPh sb="0" eb="2">
      <t>テイシュツ</t>
    </rPh>
    <rPh sb="2" eb="3">
      <t>ビ</t>
    </rPh>
    <phoneticPr fontId="28"/>
  </si>
  <si>
    <t>現在</t>
    <rPh sb="0" eb="2">
      <t>ゲンザイ</t>
    </rPh>
    <phoneticPr fontId="16"/>
  </si>
  <si>
    <t>役　職　名　</t>
    <rPh sb="0" eb="1">
      <t>エキ</t>
    </rPh>
    <rPh sb="2" eb="3">
      <t>ショク</t>
    </rPh>
    <rPh sb="4" eb="5">
      <t>メイ</t>
    </rPh>
    <phoneticPr fontId="3"/>
  </si>
  <si>
    <t>氏　　名</t>
    <phoneticPr fontId="3"/>
  </si>
  <si>
    <t>年齢
（年代）</t>
    <rPh sb="0" eb="2">
      <t>ネンレイ</t>
    </rPh>
    <rPh sb="4" eb="6">
      <t>ネンダイ</t>
    </rPh>
    <phoneticPr fontId="3"/>
  </si>
  <si>
    <t>常勤/非常勤の
区分及び
役員報酬の有無</t>
    <rPh sb="0" eb="2">
      <t>ジョウキン</t>
    </rPh>
    <rPh sb="3" eb="6">
      <t>ヒジョウキン</t>
    </rPh>
    <rPh sb="8" eb="10">
      <t>クブン</t>
    </rPh>
    <rPh sb="10" eb="11">
      <t>オヨ</t>
    </rPh>
    <rPh sb="13" eb="15">
      <t>ヤクイン</t>
    </rPh>
    <rPh sb="15" eb="17">
      <t>ホウシュウ</t>
    </rPh>
    <rPh sb="18" eb="20">
      <t>ウム</t>
    </rPh>
    <phoneticPr fontId="3"/>
  </si>
  <si>
    <t>団体活動以外の職業</t>
    <phoneticPr fontId="16"/>
  </si>
  <si>
    <t>監　　　事
（設置している場合に記載）</t>
    <rPh sb="0" eb="1">
      <t>カン</t>
    </rPh>
    <rPh sb="4" eb="5">
      <t>コト</t>
    </rPh>
    <rPh sb="7" eb="9">
      <t>セッチ</t>
    </rPh>
    <rPh sb="13" eb="15">
      <t>バアイ</t>
    </rPh>
    <rPh sb="16" eb="18">
      <t>キサイ</t>
    </rPh>
    <phoneticPr fontId="28"/>
  </si>
  <si>
    <t xml:space="preserve">※採択された団体については、緊急時の連絡先として団体役員の連絡先一覧を提出していただきます。 </t>
    <rPh sb="1" eb="3">
      <t>サイタク</t>
    </rPh>
    <phoneticPr fontId="28"/>
  </si>
  <si>
    <t>2.　応　募　事　業</t>
    <rPh sb="3" eb="4">
      <t>オウ</t>
    </rPh>
    <rPh sb="5" eb="6">
      <t>ボ</t>
    </rPh>
    <rPh sb="7" eb="8">
      <t>コト</t>
    </rPh>
    <rPh sb="9" eb="10">
      <t>ギョウ</t>
    </rPh>
    <phoneticPr fontId="3"/>
  </si>
  <si>
    <r>
      <t xml:space="preserve">2-1.
事業名
</t>
    </r>
    <r>
      <rPr>
        <b/>
        <sz val="12"/>
        <rFont val="BIZ UDPゴシック"/>
        <family val="3"/>
        <charset val="128"/>
      </rPr>
      <t>（</t>
    </r>
    <r>
      <rPr>
        <b/>
        <u/>
        <sz val="12"/>
        <rFont val="BIZ UDPゴシック"/>
        <family val="3"/>
        <charset val="128"/>
      </rPr>
      <t>30文字以内</t>
    </r>
    <r>
      <rPr>
        <b/>
        <sz val="12"/>
        <rFont val="BIZ UDPゴシック"/>
        <family val="3"/>
        <charset val="128"/>
      </rPr>
      <t>）</t>
    </r>
    <rPh sb="5" eb="7">
      <t>ジギョウ</t>
    </rPh>
    <rPh sb="7" eb="8">
      <t>メイ</t>
    </rPh>
    <rPh sb="12" eb="14">
      <t>モジ</t>
    </rPh>
    <rPh sb="14" eb="16">
      <t>イナイ</t>
    </rPh>
    <phoneticPr fontId="3"/>
  </si>
  <si>
    <t>事　　業</t>
    <rPh sb="0" eb="1">
      <t>コト</t>
    </rPh>
    <rPh sb="3" eb="4">
      <t>ギョウ</t>
    </rPh>
    <phoneticPr fontId="28"/>
  </si>
  <si>
    <r>
      <t xml:space="preserve">2-2.
事業概要
</t>
    </r>
    <r>
      <rPr>
        <b/>
        <sz val="12"/>
        <rFont val="BIZ UDPゴシック"/>
        <family val="3"/>
        <charset val="128"/>
      </rPr>
      <t>（○○を目的に○○する事業の形で</t>
    </r>
    <r>
      <rPr>
        <b/>
        <u/>
        <sz val="12"/>
        <rFont val="BIZ UDPゴシック"/>
        <family val="3"/>
        <charset val="128"/>
      </rPr>
      <t>300文字以内</t>
    </r>
    <r>
      <rPr>
        <b/>
        <sz val="12"/>
        <rFont val="BIZ UDPゴシック"/>
        <family val="3"/>
        <charset val="128"/>
      </rPr>
      <t>）</t>
    </r>
    <r>
      <rPr>
        <b/>
        <sz val="14"/>
        <rFont val="BIZ UDPゴシック"/>
        <family val="3"/>
        <charset val="128"/>
      </rPr>
      <t xml:space="preserve">
</t>
    </r>
    <rPh sb="5" eb="7">
      <t>ジギョウ</t>
    </rPh>
    <rPh sb="7" eb="9">
      <t>ガイヨウ</t>
    </rPh>
    <phoneticPr fontId="3"/>
  </si>
  <si>
    <r>
      <rPr>
        <b/>
        <sz val="10"/>
        <color rgb="FF0070C0"/>
        <rFont val="BIZ UDPゴシック"/>
        <family val="3"/>
        <charset val="128"/>
      </rPr>
      <t>【記載事項】　</t>
    </r>
    <r>
      <rPr>
        <sz val="10"/>
        <rFont val="BIZ UDPゴシック"/>
        <family val="3"/>
        <charset val="128"/>
      </rPr>
      <t>※行おうとする事業が、こどもの貧困対策に資するものであることが分かるように記入してください。
○目的
○対象者（想定されるもの）
○実施方法
※採択となった場合、この項目は公表されます。事業について、多くの方に広く周知できる内容としてください（一般論は記載しないでください）。</t>
    </r>
    <rPh sb="1" eb="3">
      <t>キサイ</t>
    </rPh>
    <rPh sb="3" eb="5">
      <t>ジコウ</t>
    </rPh>
    <rPh sb="8" eb="9">
      <t>オコナ</t>
    </rPh>
    <rPh sb="14" eb="16">
      <t>ジギョウ</t>
    </rPh>
    <rPh sb="22" eb="24">
      <t>ヒンコン</t>
    </rPh>
    <rPh sb="24" eb="26">
      <t>タイサク</t>
    </rPh>
    <rPh sb="27" eb="28">
      <t>シ</t>
    </rPh>
    <rPh sb="38" eb="39">
      <t>ワ</t>
    </rPh>
    <rPh sb="44" eb="46">
      <t>キニュウ</t>
    </rPh>
    <rPh sb="55" eb="57">
      <t>モクテキ</t>
    </rPh>
    <rPh sb="59" eb="62">
      <t>タイショウシャ</t>
    </rPh>
    <rPh sb="63" eb="65">
      <t>ソウテイ</t>
    </rPh>
    <rPh sb="73" eb="75">
      <t>ジッシ</t>
    </rPh>
    <rPh sb="75" eb="77">
      <t>ホウホウ</t>
    </rPh>
    <rPh sb="79" eb="81">
      <t>サイタク</t>
    </rPh>
    <rPh sb="85" eb="87">
      <t>バアイ</t>
    </rPh>
    <rPh sb="90" eb="92">
      <t>コウモク</t>
    </rPh>
    <rPh sb="93" eb="95">
      <t>コウヒョウ</t>
    </rPh>
    <rPh sb="100" eb="102">
      <t>ジギョウ</t>
    </rPh>
    <rPh sb="107" eb="108">
      <t>オオ</t>
    </rPh>
    <rPh sb="110" eb="111">
      <t>カタ</t>
    </rPh>
    <rPh sb="112" eb="113">
      <t>ヒロ</t>
    </rPh>
    <rPh sb="114" eb="116">
      <t>シュウチ</t>
    </rPh>
    <rPh sb="119" eb="121">
      <t>ナイヨウ</t>
    </rPh>
    <rPh sb="129" eb="132">
      <t>イッパンロン</t>
    </rPh>
    <rPh sb="133" eb="135">
      <t>キサイ</t>
    </rPh>
    <phoneticPr fontId="28"/>
  </si>
  <si>
    <t>2-3.
事業分野</t>
    <rPh sb="5" eb="7">
      <t>ジギョウ</t>
    </rPh>
    <rPh sb="7" eb="9">
      <t>ブンヤ</t>
    </rPh>
    <phoneticPr fontId="3"/>
  </si>
  <si>
    <r>
      <t>※下記ア～キのいずれかに近い事業分野がある場合は、</t>
    </r>
    <r>
      <rPr>
        <b/>
        <u/>
        <sz val="10"/>
        <rFont val="BIZ UDPゴシック"/>
        <family val="3"/>
        <charset val="128"/>
      </rPr>
      <t>最も近い分野１つに◎</t>
    </r>
    <r>
      <rPr>
        <sz val="10"/>
        <rFont val="BIZ UDPゴシック"/>
        <family val="3"/>
        <charset val="128"/>
      </rPr>
      <t xml:space="preserve">を入力してください。
　 </t>
    </r>
    <r>
      <rPr>
        <b/>
        <u/>
        <sz val="10"/>
        <rFont val="BIZ UDPゴシック"/>
        <family val="3"/>
        <charset val="128"/>
      </rPr>
      <t>複数の事業分野を実施する場合は、メインの分野１つに◎を入力し、メイン以外の分野は〇</t>
    </r>
    <r>
      <rPr>
        <sz val="10"/>
        <rFont val="BIZ UDPゴシック"/>
        <family val="3"/>
        <charset val="128"/>
      </rPr>
      <t>を入力してください。
　（</t>
    </r>
    <r>
      <rPr>
        <b/>
        <u/>
        <sz val="10"/>
        <rFont val="BIZ UDPゴシック"/>
        <family val="3"/>
        <charset val="128"/>
      </rPr>
      <t>複数入力可</t>
    </r>
    <r>
      <rPr>
        <sz val="10"/>
        <rFont val="BIZ UDPゴシック"/>
        <family val="3"/>
        <charset val="128"/>
      </rPr>
      <t>）</t>
    </r>
    <rPh sb="1" eb="3">
      <t>カキ</t>
    </rPh>
    <rPh sb="14" eb="16">
      <t>ジギョウ</t>
    </rPh>
    <rPh sb="29" eb="31">
      <t>ブンヤ</t>
    </rPh>
    <rPh sb="36" eb="38">
      <t>ニュウリョク</t>
    </rPh>
    <rPh sb="48" eb="50">
      <t>フクスウ</t>
    </rPh>
    <rPh sb="51" eb="53">
      <t>ジギョウ</t>
    </rPh>
    <rPh sb="53" eb="55">
      <t>ブンヤ</t>
    </rPh>
    <rPh sb="56" eb="58">
      <t>ジッシ</t>
    </rPh>
    <rPh sb="60" eb="62">
      <t>バアイ</t>
    </rPh>
    <rPh sb="68" eb="70">
      <t>ブンヤ</t>
    </rPh>
    <rPh sb="82" eb="84">
      <t>イガイ</t>
    </rPh>
    <rPh sb="85" eb="87">
      <t>ブンヤ</t>
    </rPh>
    <rPh sb="90" eb="92">
      <t>ニュウリョク</t>
    </rPh>
    <rPh sb="102" eb="104">
      <t>フクスウ</t>
    </rPh>
    <rPh sb="104" eb="106">
      <t>ニュウリョク</t>
    </rPh>
    <phoneticPr fontId="28"/>
  </si>
  <si>
    <t>◎の数</t>
    <rPh sb="2" eb="3">
      <t>カズ</t>
    </rPh>
    <phoneticPr fontId="28"/>
  </si>
  <si>
    <r>
      <t>　</t>
    </r>
    <r>
      <rPr>
        <b/>
        <sz val="10"/>
        <rFont val="BIZ UDPゴシック"/>
        <family val="3"/>
        <charset val="128"/>
      </rPr>
      <t>イ：居場所の提供・相談支援を行う事業</t>
    </r>
    <r>
      <rPr>
        <sz val="8"/>
        <rFont val="BIZ UDPゴシック"/>
        <family val="3"/>
        <charset val="128"/>
      </rPr>
      <t xml:space="preserve">
　例）こどもが安心して過ごせる居場所を整備する事業、福祉分野等の
　　　専門職による相談支援など</t>
    </r>
    <rPh sb="27" eb="29">
      <t>アンシン</t>
    </rPh>
    <rPh sb="31" eb="32">
      <t>ス</t>
    </rPh>
    <rPh sb="46" eb="50">
      <t>フクシブンヤ</t>
    </rPh>
    <rPh sb="50" eb="51">
      <t>トウ</t>
    </rPh>
    <rPh sb="56" eb="58">
      <t>センモン</t>
    </rPh>
    <rPh sb="58" eb="59">
      <t>ショク</t>
    </rPh>
    <rPh sb="62" eb="64">
      <t>ソウダン</t>
    </rPh>
    <rPh sb="64" eb="66">
      <t>シエン</t>
    </rPh>
    <phoneticPr fontId="28"/>
  </si>
  <si>
    <t>◎</t>
    <phoneticPr fontId="28"/>
  </si>
  <si>
    <r>
      <t>　</t>
    </r>
    <r>
      <rPr>
        <b/>
        <sz val="10"/>
        <rFont val="BIZ UDPゴシック"/>
        <family val="3"/>
        <charset val="128"/>
      </rPr>
      <t>ウ：衣食住など生活の支援を行う事業</t>
    </r>
    <r>
      <rPr>
        <sz val="10"/>
        <rFont val="BIZ UDPゴシック"/>
        <family val="3"/>
        <charset val="128"/>
      </rPr>
      <t xml:space="preserve">
</t>
    </r>
    <r>
      <rPr>
        <sz val="8"/>
        <rFont val="BIZ UDPゴシック"/>
        <family val="3"/>
        <charset val="128"/>
      </rPr>
      <t>　例）こども食堂、フードパントリー、制服リユース、シェルター、
　　　ショートステイなど</t>
    </r>
    <rPh sb="20" eb="21">
      <t>レイ</t>
    </rPh>
    <phoneticPr fontId="28"/>
  </si>
  <si>
    <r>
      <t>　</t>
    </r>
    <r>
      <rPr>
        <b/>
        <sz val="10"/>
        <rFont val="BIZ UDPゴシック"/>
        <family val="3"/>
        <charset val="128"/>
      </rPr>
      <t>エ：児童又はその保護者の就労を支援する事業</t>
    </r>
    <r>
      <rPr>
        <sz val="10"/>
        <rFont val="BIZ UDPゴシック"/>
        <family val="3"/>
        <charset val="128"/>
      </rPr>
      <t xml:space="preserve">
</t>
    </r>
    <r>
      <rPr>
        <sz val="8"/>
        <rFont val="BIZ UDPゴシック"/>
        <family val="3"/>
        <charset val="128"/>
      </rPr>
      <t>　例）シングルマザー等の就労支援、不登校児童・学生等の
　　　キャリア支援など</t>
    </r>
    <rPh sb="24" eb="25">
      <t>レイ</t>
    </rPh>
    <phoneticPr fontId="28"/>
  </si>
  <si>
    <r>
      <t>　</t>
    </r>
    <r>
      <rPr>
        <b/>
        <sz val="10"/>
        <rFont val="BIZ UDPゴシック"/>
        <family val="3"/>
        <charset val="128"/>
      </rPr>
      <t>オ：児童養護施設等の退所者等や里親・特別養子縁組</t>
    </r>
    <r>
      <rPr>
        <sz val="10"/>
        <rFont val="BIZ UDPゴシック"/>
        <family val="3"/>
        <charset val="128"/>
      </rPr>
      <t xml:space="preserve">
　　　</t>
    </r>
    <r>
      <rPr>
        <b/>
        <sz val="10"/>
        <rFont val="BIZ UDPゴシック"/>
        <family val="3"/>
        <charset val="128"/>
      </rPr>
      <t>に関する支援事業</t>
    </r>
    <r>
      <rPr>
        <sz val="10"/>
        <rFont val="BIZ UDPゴシック"/>
        <family val="3"/>
        <charset val="128"/>
      </rPr>
      <t xml:space="preserve">
</t>
    </r>
    <r>
      <rPr>
        <sz val="8"/>
        <rFont val="BIZ UDPゴシック"/>
        <family val="3"/>
        <charset val="128"/>
      </rPr>
      <t>　例）施設退所後の暮らしのサポート、里親同士の交流会開催など</t>
    </r>
    <rPh sb="39" eb="40">
      <t>レイ</t>
    </rPh>
    <phoneticPr fontId="28"/>
  </si>
  <si>
    <r>
      <t>　</t>
    </r>
    <r>
      <rPr>
        <b/>
        <sz val="10"/>
        <rFont val="BIZ UDPゴシック"/>
        <family val="3"/>
        <charset val="128"/>
      </rPr>
      <t>カ：新たな社会課題や支援ニーズに対応した事業</t>
    </r>
    <r>
      <rPr>
        <sz val="10"/>
        <rFont val="BIZ UDPゴシック"/>
        <family val="3"/>
        <charset val="128"/>
      </rPr>
      <t xml:space="preserve">
　</t>
    </r>
    <r>
      <rPr>
        <sz val="8"/>
        <rFont val="BIZ UDPゴシック"/>
        <family val="3"/>
        <charset val="128"/>
      </rPr>
      <t>例）若年妊婦支援、ヤングケアラー支援、若者支援など</t>
    </r>
    <rPh sb="3" eb="4">
      <t>アラタ</t>
    </rPh>
    <rPh sb="6" eb="8">
      <t>シャカイ</t>
    </rPh>
    <rPh sb="8" eb="10">
      <t>カダイ</t>
    </rPh>
    <rPh sb="11" eb="13">
      <t>シエン</t>
    </rPh>
    <rPh sb="17" eb="19">
      <t>タイオウ</t>
    </rPh>
    <rPh sb="21" eb="23">
      <t>ジギョウ</t>
    </rPh>
    <rPh sb="25" eb="26">
      <t>レイ</t>
    </rPh>
    <phoneticPr fontId="28"/>
  </si>
  <si>
    <r>
      <t>　</t>
    </r>
    <r>
      <rPr>
        <b/>
        <sz val="10"/>
        <rFont val="BIZ UDPゴシック"/>
        <family val="3"/>
        <charset val="128"/>
      </rPr>
      <t>キ：その他、貧困の連鎖・こどもの貧困の背景に
　　　存在する様々な社会的要因の解消に資する事業</t>
    </r>
    <rPh sb="17" eb="19">
      <t>ヒンコン</t>
    </rPh>
    <rPh sb="20" eb="22">
      <t>ハイケイ</t>
    </rPh>
    <rPh sb="27" eb="28">
      <t>ソン</t>
    </rPh>
    <rPh sb="28" eb="29">
      <t>ザイ</t>
    </rPh>
    <rPh sb="31" eb="33">
      <t>サマザマ</t>
    </rPh>
    <rPh sb="34" eb="37">
      <t>シャカイテキ</t>
    </rPh>
    <rPh sb="37" eb="39">
      <t>ヨウイン</t>
    </rPh>
    <rPh sb="40" eb="42">
      <t>カイショウ</t>
    </rPh>
    <rPh sb="43" eb="44">
      <t>シ</t>
    </rPh>
    <phoneticPr fontId="28"/>
  </si>
  <si>
    <r>
      <rPr>
        <sz val="10"/>
        <rFont val="BIZ UDPゴシック"/>
        <family val="3"/>
        <charset val="128"/>
      </rPr>
      <t>応募事業にかかる障害者総合支援法、介護保険法、児童福祉法の指定を受け、かつ補助を受けている場合は「有」を選択してください。（</t>
    </r>
    <r>
      <rPr>
        <b/>
        <u/>
        <sz val="10"/>
        <rFont val="BIZ UDPゴシック"/>
        <family val="3"/>
        <charset val="128"/>
      </rPr>
      <t>※有の場合、支援対象外となる可能性があります。</t>
    </r>
    <r>
      <rPr>
        <sz val="10"/>
        <rFont val="BIZ UDPゴシック"/>
        <family val="3"/>
        <charset val="128"/>
      </rPr>
      <t>）</t>
    </r>
    <rPh sb="0" eb="2">
      <t>オウボ</t>
    </rPh>
    <rPh sb="2" eb="4">
      <t>ジギョウ</t>
    </rPh>
    <rPh sb="7" eb="10">
      <t>ショウガイシャ</t>
    </rPh>
    <rPh sb="10" eb="12">
      <t>ソウゴウ</t>
    </rPh>
    <rPh sb="12" eb="14">
      <t>シエン</t>
    </rPh>
    <rPh sb="14" eb="15">
      <t>ホウ</t>
    </rPh>
    <rPh sb="22" eb="24">
      <t>ジドウ</t>
    </rPh>
    <rPh sb="24" eb="26">
      <t>フクシ</t>
    </rPh>
    <rPh sb="26" eb="27">
      <t>ホウ</t>
    </rPh>
    <rPh sb="28" eb="30">
      <t>シテイ</t>
    </rPh>
    <rPh sb="32" eb="33">
      <t>ウ</t>
    </rPh>
    <rPh sb="37" eb="39">
      <t>ホジョ</t>
    </rPh>
    <rPh sb="40" eb="41">
      <t>ウ</t>
    </rPh>
    <rPh sb="45" eb="47">
      <t>バアイ</t>
    </rPh>
    <rPh sb="49" eb="50">
      <t>ユウ</t>
    </rPh>
    <rPh sb="52" eb="54">
      <t>センタク</t>
    </rPh>
    <rPh sb="62" eb="63">
      <t>ア</t>
    </rPh>
    <rPh sb="64" eb="66">
      <t>バアイ</t>
    </rPh>
    <rPh sb="67" eb="69">
      <t>シエン</t>
    </rPh>
    <rPh sb="69" eb="71">
      <t>タイショウ</t>
    </rPh>
    <rPh sb="71" eb="72">
      <t>ガイ</t>
    </rPh>
    <rPh sb="75" eb="78">
      <t>カノウセイ</t>
    </rPh>
    <phoneticPr fontId="3"/>
  </si>
  <si>
    <t>障害者総合支援法の指定・補助</t>
    <rPh sb="9" eb="11">
      <t>シテイ</t>
    </rPh>
    <rPh sb="12" eb="14">
      <t>ホジョ</t>
    </rPh>
    <phoneticPr fontId="28"/>
  </si>
  <si>
    <t>介護保険法の指定・補助</t>
    <rPh sb="9" eb="11">
      <t>ホジョ</t>
    </rPh>
    <phoneticPr fontId="28"/>
  </si>
  <si>
    <t>児童福祉法の指定・補助</t>
    <rPh sb="0" eb="2">
      <t>ジドウ</t>
    </rPh>
    <rPh sb="2" eb="4">
      <t>フクシ</t>
    </rPh>
    <rPh sb="6" eb="8">
      <t>シテイ</t>
    </rPh>
    <rPh sb="9" eb="11">
      <t>ホジョ</t>
    </rPh>
    <phoneticPr fontId="28"/>
  </si>
  <si>
    <t>2-4.
衛生管理体制
（食事提供を実施する場合のみ回答）</t>
    <rPh sb="5" eb="7">
      <t>エイセイ</t>
    </rPh>
    <rPh sb="7" eb="9">
      <t>カンリ</t>
    </rPh>
    <rPh sb="9" eb="11">
      <t>タイセイ</t>
    </rPh>
    <rPh sb="13" eb="15">
      <t>ショクジ</t>
    </rPh>
    <rPh sb="15" eb="17">
      <t>テイキョウ</t>
    </rPh>
    <rPh sb="18" eb="20">
      <t>ジッシ</t>
    </rPh>
    <rPh sb="22" eb="24">
      <t>バアイ</t>
    </rPh>
    <rPh sb="26" eb="28">
      <t>カイトウ</t>
    </rPh>
    <phoneticPr fontId="28"/>
  </si>
  <si>
    <t>衛生管理体制について留意している事項を選択してください。（複数選択可）</t>
    <rPh sb="0" eb="2">
      <t>エイセイ</t>
    </rPh>
    <rPh sb="2" eb="4">
      <t>カンリ</t>
    </rPh>
    <rPh sb="4" eb="6">
      <t>タイセイ</t>
    </rPh>
    <rPh sb="10" eb="12">
      <t>リュウイ</t>
    </rPh>
    <rPh sb="16" eb="18">
      <t>ジコウ</t>
    </rPh>
    <rPh sb="19" eb="21">
      <t>センタク</t>
    </rPh>
    <rPh sb="29" eb="34">
      <t>フクスウセンタクカ</t>
    </rPh>
    <phoneticPr fontId="28"/>
  </si>
  <si>
    <t xml:space="preserve">          衛生管理に関するマニュアルを整備</t>
    <phoneticPr fontId="28"/>
  </si>
  <si>
    <t xml:space="preserve">          調理器具・食器類の消毒</t>
    <rPh sb="10" eb="12">
      <t>チョウリ</t>
    </rPh>
    <rPh sb="12" eb="14">
      <t>キグ</t>
    </rPh>
    <rPh sb="15" eb="17">
      <t>ショッキ</t>
    </rPh>
    <rPh sb="17" eb="18">
      <t>ルイ</t>
    </rPh>
    <rPh sb="19" eb="21">
      <t>ショウドク</t>
    </rPh>
    <phoneticPr fontId="28"/>
  </si>
  <si>
    <t xml:space="preserve">          衛生管理に関する研修に参加</t>
  </si>
  <si>
    <t xml:space="preserve">          手指の洗浄・消毒</t>
    <rPh sb="10" eb="11">
      <t>テ</t>
    </rPh>
    <rPh sb="11" eb="12">
      <t>ユビ</t>
    </rPh>
    <rPh sb="13" eb="15">
      <t>センジョウ</t>
    </rPh>
    <rPh sb="16" eb="18">
      <t>ショウドク</t>
    </rPh>
    <phoneticPr fontId="28"/>
  </si>
  <si>
    <t xml:space="preserve">          衛生管理責任者を配置</t>
    <rPh sb="10" eb="12">
      <t>エイセイ</t>
    </rPh>
    <rPh sb="12" eb="14">
      <t>カンリ</t>
    </rPh>
    <rPh sb="14" eb="16">
      <t>セキニン</t>
    </rPh>
    <rPh sb="16" eb="17">
      <t>シャ</t>
    </rPh>
    <rPh sb="18" eb="20">
      <t>ハイチ</t>
    </rPh>
    <phoneticPr fontId="28"/>
  </si>
  <si>
    <t xml:space="preserve">          マスクの着用</t>
    <rPh sb="14" eb="16">
      <t>チャクヨウ</t>
    </rPh>
    <phoneticPr fontId="28"/>
  </si>
  <si>
    <t xml:space="preserve">          その他(内容を右欄に記入)</t>
    <rPh sb="12" eb="13">
      <t>タ</t>
    </rPh>
    <rPh sb="14" eb="16">
      <t>ナイヨウ</t>
    </rPh>
    <rPh sb="17" eb="19">
      <t>ウラン</t>
    </rPh>
    <rPh sb="20" eb="22">
      <t>キニュウ</t>
    </rPh>
    <phoneticPr fontId="28"/>
  </si>
  <si>
    <t>メイン</t>
    <phoneticPr fontId="28"/>
  </si>
  <si>
    <r>
      <t xml:space="preserve">2-5.
事業の位置づけ
</t>
    </r>
    <r>
      <rPr>
        <b/>
        <u/>
        <sz val="12"/>
        <rFont val="BIZ UDPゴシック"/>
        <family val="3"/>
        <charset val="128"/>
      </rPr>
      <t>（複数選択可）</t>
    </r>
    <rPh sb="5" eb="7">
      <t>ジギョウ</t>
    </rPh>
    <rPh sb="8" eb="10">
      <t>イチ</t>
    </rPh>
    <phoneticPr fontId="3"/>
  </si>
  <si>
    <t xml:space="preserve">          新たな取り組み</t>
    <rPh sb="10" eb="11">
      <t>アラ</t>
    </rPh>
    <rPh sb="13" eb="14">
      <t>ト</t>
    </rPh>
    <rPh sb="15" eb="16">
      <t>ク</t>
    </rPh>
    <phoneticPr fontId="3"/>
  </si>
  <si>
    <t xml:space="preserve">          既存事業の拡充　　　　　　　　　　　</t>
    <rPh sb="15" eb="17">
      <t>カクジュウ</t>
    </rPh>
    <phoneticPr fontId="16"/>
  </si>
  <si>
    <t xml:space="preserve">          取り組みの普及</t>
    <phoneticPr fontId="16"/>
  </si>
  <si>
    <t xml:space="preserve">         上記以外の取り組み</t>
    <phoneticPr fontId="16"/>
  </si>
  <si>
    <t>2-6.
事業の必要性</t>
    <rPh sb="5" eb="7">
      <t>ジギョウ</t>
    </rPh>
    <rPh sb="8" eb="11">
      <t>ヒツヨウセイ</t>
    </rPh>
    <phoneticPr fontId="3"/>
  </si>
  <si>
    <r>
      <t>※２－２の事業概要に記載した事業を実施しなければならないと感じた理由（事業の必要性）について、把握しているこどもたちの貧困等の状況を踏まえて</t>
    </r>
    <r>
      <rPr>
        <b/>
        <u/>
        <sz val="10"/>
        <rFont val="BIZ UDPゴシック"/>
        <family val="3"/>
        <charset val="128"/>
      </rPr>
      <t>600文字以内</t>
    </r>
    <r>
      <rPr>
        <sz val="10"/>
        <rFont val="BIZ UDPゴシック"/>
        <family val="3"/>
        <charset val="128"/>
      </rPr>
      <t>で記入してください。</t>
    </r>
    <rPh sb="7" eb="9">
      <t>ガイヨウ</t>
    </rPh>
    <rPh sb="14" eb="16">
      <t>ジギョウ</t>
    </rPh>
    <rPh sb="17" eb="19">
      <t>ジッシ</t>
    </rPh>
    <phoneticPr fontId="28"/>
  </si>
  <si>
    <t>2-7.
事業計画</t>
    <rPh sb="5" eb="7">
      <t>ジギョウ</t>
    </rPh>
    <rPh sb="7" eb="9">
      <t>ケイカク</t>
    </rPh>
    <phoneticPr fontId="3"/>
  </si>
  <si>
    <r>
      <t>※今回応募する支援事業として行う事業を</t>
    </r>
    <r>
      <rPr>
        <b/>
        <u/>
        <sz val="10"/>
        <rFont val="BIZ UDPゴシック"/>
        <family val="3"/>
        <charset val="128"/>
      </rPr>
      <t>【新たな取り組み】・【既存事業の拡充を図る取り組み】・【既存事業と同様の取り組み】</t>
    </r>
    <r>
      <rPr>
        <sz val="10"/>
        <rFont val="BIZ UDPゴシック"/>
        <family val="3"/>
        <charset val="128"/>
      </rPr>
      <t xml:space="preserve">に分け、下記の項目について事業の具体的な計画を記入してください。複数の柱立てにより事業を実施する場合は、柱立て毎に記入してください。
</t>
    </r>
    <r>
      <rPr>
        <sz val="10"/>
        <color rgb="FFFF0000"/>
        <rFont val="BIZ UDPゴシック"/>
        <family val="3"/>
        <charset val="128"/>
      </rPr>
      <t>※</t>
    </r>
    <r>
      <rPr>
        <b/>
        <u/>
        <sz val="10"/>
        <color rgb="FFFF0000"/>
        <rFont val="BIZ UDPゴシック"/>
        <family val="3"/>
        <charset val="128"/>
      </rPr>
      <t>【既存事業と同様の取り組み】のみの申請は支援対象外となります。</t>
    </r>
    <r>
      <rPr>
        <sz val="10"/>
        <color rgb="FFFF0000"/>
        <rFont val="BIZ UDPゴシック"/>
        <family val="3"/>
        <charset val="128"/>
      </rPr>
      <t>【新たな取り組み】【既存事業の拡充を図る取り組み】とあわせて申請するようにしてください。</t>
    </r>
    <rPh sb="1" eb="3">
      <t>コンカイ</t>
    </rPh>
    <rPh sb="3" eb="5">
      <t>オウボ</t>
    </rPh>
    <rPh sb="7" eb="9">
      <t>シエン</t>
    </rPh>
    <rPh sb="9" eb="11">
      <t>ジギョウ</t>
    </rPh>
    <rPh sb="14" eb="15">
      <t>オコナ</t>
    </rPh>
    <rPh sb="16" eb="18">
      <t>ジギョウ</t>
    </rPh>
    <rPh sb="20" eb="21">
      <t>アラ</t>
    </rPh>
    <rPh sb="30" eb="32">
      <t>キゾン</t>
    </rPh>
    <rPh sb="32" eb="34">
      <t>ジギョウ</t>
    </rPh>
    <rPh sb="35" eb="37">
      <t>カクジュウ</t>
    </rPh>
    <rPh sb="38" eb="39">
      <t>ハカ</t>
    </rPh>
    <rPh sb="40" eb="41">
      <t>ト</t>
    </rPh>
    <rPh sb="42" eb="43">
      <t>ク</t>
    </rPh>
    <rPh sb="47" eb="49">
      <t>キゾン</t>
    </rPh>
    <rPh sb="49" eb="51">
      <t>ジギョウ</t>
    </rPh>
    <rPh sb="52" eb="54">
      <t>ドウヨウ</t>
    </rPh>
    <rPh sb="55" eb="56">
      <t>ト</t>
    </rPh>
    <rPh sb="57" eb="58">
      <t>ク</t>
    </rPh>
    <rPh sb="61" eb="62">
      <t>ワ</t>
    </rPh>
    <rPh sb="64" eb="66">
      <t>カキ</t>
    </rPh>
    <rPh sb="67" eb="69">
      <t>コウモク</t>
    </rPh>
    <rPh sb="80" eb="82">
      <t>ケイカク</t>
    </rPh>
    <rPh sb="83" eb="85">
      <t>キニュウ</t>
    </rPh>
    <rPh sb="92" eb="94">
      <t>フクスウ</t>
    </rPh>
    <rPh sb="95" eb="96">
      <t>ハシラ</t>
    </rPh>
    <rPh sb="96" eb="97">
      <t>ダ</t>
    </rPh>
    <rPh sb="101" eb="103">
      <t>ジギョウ</t>
    </rPh>
    <rPh sb="104" eb="106">
      <t>ジッシ</t>
    </rPh>
    <rPh sb="108" eb="110">
      <t>バアイ</t>
    </rPh>
    <phoneticPr fontId="28"/>
  </si>
  <si>
    <t>１．〇〇の開催（柱立て〇）
（１）時期・回数
（２）場所
（３）対象者層・人数
（４）事業内容詳細
（５）対象者層（貧困を抱えるこども等）へのアプローチ（広報）手段
（６）拡充の内容（【既存事業の拡充を図る取り組み】の場合のみ記入してください。）</t>
    <rPh sb="67" eb="68">
      <t>トウ</t>
    </rPh>
    <rPh sb="77" eb="79">
      <t>コウホウ</t>
    </rPh>
    <rPh sb="80" eb="82">
      <t>シュダン</t>
    </rPh>
    <phoneticPr fontId="28"/>
  </si>
  <si>
    <t>【新たな取り組みとして本事業で行う内容】</t>
    <rPh sb="1" eb="2">
      <t>アラ</t>
    </rPh>
    <rPh sb="4" eb="5">
      <t>ト</t>
    </rPh>
    <rPh sb="6" eb="7">
      <t>ク</t>
    </rPh>
    <rPh sb="11" eb="12">
      <t>ホン</t>
    </rPh>
    <rPh sb="12" eb="14">
      <t>ジギョウ</t>
    </rPh>
    <rPh sb="15" eb="16">
      <t>オコナ</t>
    </rPh>
    <rPh sb="17" eb="19">
      <t>ナイヨウ</t>
    </rPh>
    <phoneticPr fontId="28"/>
  </si>
  <si>
    <t>【既存事業の拡充を図る取り組みとして本事業で行う内容】</t>
    <rPh sb="1" eb="3">
      <t>キゾン</t>
    </rPh>
    <rPh sb="3" eb="5">
      <t>ジギョウ</t>
    </rPh>
    <rPh sb="6" eb="8">
      <t>カクジュウ</t>
    </rPh>
    <rPh sb="9" eb="10">
      <t>ハカ</t>
    </rPh>
    <rPh sb="11" eb="12">
      <t>ト</t>
    </rPh>
    <rPh sb="13" eb="14">
      <t>ク</t>
    </rPh>
    <phoneticPr fontId="28"/>
  </si>
  <si>
    <t>【既存事業と同様の取り組みとして本事業で行う内容】</t>
    <rPh sb="1" eb="3">
      <t>キゾン</t>
    </rPh>
    <rPh sb="3" eb="5">
      <t>ジギョウ</t>
    </rPh>
    <rPh sb="6" eb="8">
      <t>ドウヨウ</t>
    </rPh>
    <rPh sb="9" eb="10">
      <t>ト</t>
    </rPh>
    <rPh sb="11" eb="12">
      <t>ク</t>
    </rPh>
    <rPh sb="16" eb="17">
      <t>ホン</t>
    </rPh>
    <rPh sb="17" eb="19">
      <t>ジギョウ</t>
    </rPh>
    <rPh sb="20" eb="21">
      <t>オコナ</t>
    </rPh>
    <rPh sb="22" eb="24">
      <t>ナイヨウ</t>
    </rPh>
    <phoneticPr fontId="28"/>
  </si>
  <si>
    <t>2-8.
事業実施体制</t>
    <rPh sb="7" eb="9">
      <t>ジッシ</t>
    </rPh>
    <rPh sb="9" eb="11">
      <t>タイセイ</t>
    </rPh>
    <phoneticPr fontId="28"/>
  </si>
  <si>
    <r>
      <t>※本事業を実施するうえで必要な体制として想定している内容について、①事業の柱立てNo.、②構成メンバーの名前、③メンバーの有する経験・専門性等の状況、④メンバーの役割を</t>
    </r>
    <r>
      <rPr>
        <b/>
        <u/>
        <sz val="10"/>
        <rFont val="BIZ UDPゴシック"/>
        <family val="3"/>
        <charset val="128"/>
      </rPr>
      <t>350文字以内</t>
    </r>
    <r>
      <rPr>
        <sz val="10"/>
        <rFont val="BIZ UDPゴシック"/>
        <family val="3"/>
        <charset val="128"/>
      </rPr>
      <t>で記入してください。</t>
    </r>
    <rPh sb="1" eb="2">
      <t>ホン</t>
    </rPh>
    <rPh sb="2" eb="4">
      <t>ジギョウ</t>
    </rPh>
    <rPh sb="5" eb="7">
      <t>ジッシ</t>
    </rPh>
    <rPh sb="12" eb="14">
      <t>ヒツヨウ</t>
    </rPh>
    <rPh sb="15" eb="17">
      <t>タイセイ</t>
    </rPh>
    <rPh sb="20" eb="22">
      <t>ソウテイ</t>
    </rPh>
    <rPh sb="26" eb="28">
      <t>ナイヨウ</t>
    </rPh>
    <rPh sb="34" eb="36">
      <t>ジギョウ</t>
    </rPh>
    <rPh sb="37" eb="38">
      <t>ハシラ</t>
    </rPh>
    <rPh sb="38" eb="39">
      <t>ダ</t>
    </rPh>
    <rPh sb="45" eb="47">
      <t>コウセイ</t>
    </rPh>
    <rPh sb="52" eb="54">
      <t>ナマエ</t>
    </rPh>
    <rPh sb="61" eb="62">
      <t>ユウ</t>
    </rPh>
    <rPh sb="64" eb="66">
      <t>ケイケン</t>
    </rPh>
    <rPh sb="67" eb="69">
      <t>センモン</t>
    </rPh>
    <rPh sb="69" eb="70">
      <t>セイ</t>
    </rPh>
    <rPh sb="70" eb="71">
      <t>トウ</t>
    </rPh>
    <rPh sb="72" eb="74">
      <t>ジョウキョウ</t>
    </rPh>
    <rPh sb="81" eb="83">
      <t>ヤクワリ</t>
    </rPh>
    <rPh sb="87" eb="91">
      <t>モジイナイ</t>
    </rPh>
    <rPh sb="92" eb="94">
      <t>キニュウ</t>
    </rPh>
    <phoneticPr fontId="3"/>
  </si>
  <si>
    <t>2-9-1.
期待される成果</t>
    <rPh sb="7" eb="9">
      <t>キタイ</t>
    </rPh>
    <rPh sb="12" eb="14">
      <t>セイカ</t>
    </rPh>
    <phoneticPr fontId="3"/>
  </si>
  <si>
    <r>
      <t>※事業により得られる成果（対象者や地域社会の変化）及び成果の確認方法（指標・測定方法等）を</t>
    </r>
    <r>
      <rPr>
        <b/>
        <u/>
        <sz val="10"/>
        <rFont val="BIZ UDPゴシック"/>
        <family val="3"/>
        <charset val="128"/>
      </rPr>
      <t>350字以内</t>
    </r>
    <r>
      <rPr>
        <sz val="10"/>
        <rFont val="BIZ UDPゴシック"/>
        <family val="3"/>
        <charset val="128"/>
      </rPr>
      <t>で記入してください。</t>
    </r>
    <rPh sb="1" eb="3">
      <t>ジギョウ</t>
    </rPh>
    <rPh sb="6" eb="7">
      <t>エ</t>
    </rPh>
    <rPh sb="10" eb="12">
      <t>セイカ</t>
    </rPh>
    <rPh sb="13" eb="16">
      <t>タイショウシャ</t>
    </rPh>
    <rPh sb="17" eb="19">
      <t>チイキ</t>
    </rPh>
    <rPh sb="19" eb="21">
      <t>シャカイ</t>
    </rPh>
    <rPh sb="22" eb="24">
      <t>ヘンカ</t>
    </rPh>
    <rPh sb="25" eb="26">
      <t>オヨ</t>
    </rPh>
    <rPh sb="27" eb="29">
      <t>セイカ</t>
    </rPh>
    <rPh sb="30" eb="32">
      <t>カクニン</t>
    </rPh>
    <rPh sb="32" eb="34">
      <t>ホウホウ</t>
    </rPh>
    <rPh sb="35" eb="37">
      <t>シヒョウ</t>
    </rPh>
    <rPh sb="38" eb="40">
      <t>ソクテイ</t>
    </rPh>
    <rPh sb="40" eb="42">
      <t>ホウホウ</t>
    </rPh>
    <rPh sb="42" eb="43">
      <t>ナド</t>
    </rPh>
    <rPh sb="48" eb="49">
      <t>ジ</t>
    </rPh>
    <rPh sb="49" eb="51">
      <t>イナイ</t>
    </rPh>
    <rPh sb="52" eb="54">
      <t>キニュウ</t>
    </rPh>
    <phoneticPr fontId="28"/>
  </si>
  <si>
    <t>2-9-2.
事業成果物</t>
    <phoneticPr fontId="28"/>
  </si>
  <si>
    <r>
      <t>※事業で制作する予定の事業成果物（報告書等）の仕様及び配布先を</t>
    </r>
    <r>
      <rPr>
        <b/>
        <u/>
        <sz val="10"/>
        <rFont val="BIZ UDPゴシック"/>
        <family val="3"/>
        <charset val="128"/>
      </rPr>
      <t>250文字以内</t>
    </r>
    <r>
      <rPr>
        <sz val="10"/>
        <rFont val="BIZ UDPゴシック"/>
        <family val="3"/>
        <charset val="128"/>
      </rPr>
      <t>で記入してください。</t>
    </r>
    <rPh sb="1" eb="3">
      <t>ジギョウ</t>
    </rPh>
    <rPh sb="4" eb="6">
      <t>セイサク</t>
    </rPh>
    <rPh sb="8" eb="10">
      <t>ヨテイ</t>
    </rPh>
    <rPh sb="11" eb="13">
      <t>ジギョウ</t>
    </rPh>
    <rPh sb="13" eb="16">
      <t>セイカブツ</t>
    </rPh>
    <rPh sb="17" eb="20">
      <t>ホウコクショ</t>
    </rPh>
    <rPh sb="20" eb="21">
      <t>トウ</t>
    </rPh>
    <rPh sb="23" eb="25">
      <t>シヨウ</t>
    </rPh>
    <rPh sb="25" eb="26">
      <t>オヨ</t>
    </rPh>
    <rPh sb="27" eb="29">
      <t>ハイフ</t>
    </rPh>
    <rPh sb="29" eb="30">
      <t>サキ</t>
    </rPh>
    <rPh sb="34" eb="38">
      <t>モジイナイ</t>
    </rPh>
    <rPh sb="39" eb="41">
      <t>キニュウ</t>
    </rPh>
    <phoneticPr fontId="3"/>
  </si>
  <si>
    <t>2-10.
連携を予定している団体及び連携内容</t>
    <rPh sb="6" eb="8">
      <t>レンケイ</t>
    </rPh>
    <rPh sb="9" eb="11">
      <t>ヨテイ</t>
    </rPh>
    <rPh sb="15" eb="17">
      <t>ダンタイ</t>
    </rPh>
    <rPh sb="17" eb="18">
      <t>オヨ</t>
    </rPh>
    <rPh sb="19" eb="21">
      <t>レンケイ</t>
    </rPh>
    <rPh sb="21" eb="23">
      <t>ナイヨウ</t>
    </rPh>
    <phoneticPr fontId="3"/>
  </si>
  <si>
    <r>
      <t>※事業を効果的に実施するための連携先（行政をはじめ、提携団体、ボランティア団体、地域コミュニティなど）及び連携内容を</t>
    </r>
    <r>
      <rPr>
        <b/>
        <u/>
        <sz val="10"/>
        <rFont val="BIZ UDPゴシック"/>
        <family val="3"/>
        <charset val="128"/>
      </rPr>
      <t>250文字以内</t>
    </r>
    <r>
      <rPr>
        <sz val="10"/>
        <rFont val="BIZ UDPゴシック"/>
        <family val="3"/>
        <charset val="128"/>
      </rPr>
      <t>で詳細に記入してください。</t>
    </r>
    <rPh sb="1" eb="3">
      <t>ジギョウ</t>
    </rPh>
    <rPh sb="4" eb="7">
      <t>コウカテキ</t>
    </rPh>
    <rPh sb="8" eb="10">
      <t>ジッシ</t>
    </rPh>
    <rPh sb="15" eb="17">
      <t>レンケイ</t>
    </rPh>
    <rPh sb="17" eb="18">
      <t>サキ</t>
    </rPh>
    <rPh sb="26" eb="28">
      <t>テイケイ</t>
    </rPh>
    <rPh sb="28" eb="30">
      <t>ダンタイ</t>
    </rPh>
    <rPh sb="37" eb="39">
      <t>ダンタイ</t>
    </rPh>
    <rPh sb="40" eb="42">
      <t>チイキ</t>
    </rPh>
    <rPh sb="51" eb="52">
      <t>オヨ</t>
    </rPh>
    <rPh sb="53" eb="55">
      <t>レンケイ</t>
    </rPh>
    <rPh sb="55" eb="57">
      <t>ナイヨウ</t>
    </rPh>
    <rPh sb="61" eb="63">
      <t>モジ</t>
    </rPh>
    <rPh sb="63" eb="65">
      <t>イナイ</t>
    </rPh>
    <rPh sb="66" eb="68">
      <t>ショウサイ</t>
    </rPh>
    <rPh sb="69" eb="71">
      <t>キニュウ</t>
    </rPh>
    <phoneticPr fontId="28"/>
  </si>
  <si>
    <t>2-11.
事業に関する広報（情報発信の方法）</t>
    <rPh sb="6" eb="8">
      <t>ジギョウ</t>
    </rPh>
    <rPh sb="9" eb="10">
      <t>カン</t>
    </rPh>
    <rPh sb="12" eb="14">
      <t>コウホウ</t>
    </rPh>
    <rPh sb="15" eb="17">
      <t>ジョウホウ</t>
    </rPh>
    <rPh sb="17" eb="19">
      <t>ハッシン</t>
    </rPh>
    <rPh sb="20" eb="22">
      <t>ホウホウ</t>
    </rPh>
    <phoneticPr fontId="3"/>
  </si>
  <si>
    <r>
      <t>※事業に関する広報（情報発信）の狙いを記入し、方法を選択・記載してください。（</t>
    </r>
    <r>
      <rPr>
        <b/>
        <u/>
        <sz val="10"/>
        <rFont val="BIZ UDPゴシック"/>
        <family val="3"/>
        <charset val="128"/>
      </rPr>
      <t>複数選択・記載可</t>
    </r>
    <r>
      <rPr>
        <sz val="10"/>
        <rFont val="BIZ UDPゴシック"/>
        <family val="3"/>
        <charset val="128"/>
      </rPr>
      <t>）</t>
    </r>
    <rPh sb="1" eb="3">
      <t>ジギョウ</t>
    </rPh>
    <rPh sb="4" eb="5">
      <t>カン</t>
    </rPh>
    <rPh sb="7" eb="9">
      <t>コウホウ</t>
    </rPh>
    <rPh sb="10" eb="12">
      <t>ジョウホウ</t>
    </rPh>
    <rPh sb="12" eb="14">
      <t>ハッシン</t>
    </rPh>
    <rPh sb="16" eb="17">
      <t>ネラ</t>
    </rPh>
    <rPh sb="19" eb="21">
      <t>キニュウ</t>
    </rPh>
    <rPh sb="23" eb="25">
      <t>ホウホウ</t>
    </rPh>
    <rPh sb="26" eb="28">
      <t>センタク</t>
    </rPh>
    <rPh sb="29" eb="31">
      <t>キサイ</t>
    </rPh>
    <rPh sb="39" eb="41">
      <t>フクスウ</t>
    </rPh>
    <rPh sb="41" eb="43">
      <t>センタク</t>
    </rPh>
    <rPh sb="44" eb="46">
      <t>キサイ</t>
    </rPh>
    <rPh sb="46" eb="47">
      <t>カ</t>
    </rPh>
    <phoneticPr fontId="28"/>
  </si>
  <si>
    <t>【支援対象者向け】</t>
    <phoneticPr fontId="28"/>
  </si>
  <si>
    <t>【協力者・団体（行政、活動団体、一般）向け】</t>
    <rPh sb="1" eb="4">
      <t>キョウリョクシャ</t>
    </rPh>
    <rPh sb="5" eb="7">
      <t>ダンタイ</t>
    </rPh>
    <rPh sb="8" eb="10">
      <t>ギョウセイ</t>
    </rPh>
    <rPh sb="16" eb="18">
      <t>イッパン</t>
    </rPh>
    <rPh sb="19" eb="20">
      <t>ム</t>
    </rPh>
    <phoneticPr fontId="28"/>
  </si>
  <si>
    <t>広報の狙い</t>
    <rPh sb="0" eb="2">
      <t>コウホウ</t>
    </rPh>
    <rPh sb="3" eb="4">
      <t>ネラ</t>
    </rPh>
    <phoneticPr fontId="28"/>
  </si>
  <si>
    <t xml:space="preserve">   チラシなどの印刷物</t>
    <rPh sb="9" eb="12">
      <t>インサツブツ</t>
    </rPh>
    <phoneticPr fontId="28"/>
  </si>
  <si>
    <t>（年間の配布数を
右欄に記入）</t>
    <rPh sb="1" eb="3">
      <t>ネンカン</t>
    </rPh>
    <rPh sb="4" eb="6">
      <t>ハイフ</t>
    </rPh>
    <rPh sb="6" eb="7">
      <t>スウ</t>
    </rPh>
    <rPh sb="9" eb="11">
      <t>ウラン</t>
    </rPh>
    <rPh sb="12" eb="14">
      <t>キニュウ</t>
    </rPh>
    <phoneticPr fontId="28"/>
  </si>
  <si>
    <t>部</t>
    <rPh sb="0" eb="1">
      <t>ブ</t>
    </rPh>
    <phoneticPr fontId="28"/>
  </si>
  <si>
    <t xml:space="preserve">   団体ホームページ</t>
    <rPh sb="3" eb="5">
      <t>ダンタイ</t>
    </rPh>
    <phoneticPr fontId="28"/>
  </si>
  <si>
    <t>（URLを右欄に記入）</t>
    <rPh sb="5" eb="7">
      <t>ウラン</t>
    </rPh>
    <rPh sb="8" eb="10">
      <t>キニュウ</t>
    </rPh>
    <phoneticPr fontId="28"/>
  </si>
  <si>
    <t>（年間の更新頻度を
右欄に記入）</t>
    <rPh sb="4" eb="6">
      <t>コウシン</t>
    </rPh>
    <rPh sb="6" eb="8">
      <t>ヒンド</t>
    </rPh>
    <rPh sb="10" eb="12">
      <t>ウラン</t>
    </rPh>
    <rPh sb="13" eb="15">
      <t>キニュウ</t>
    </rPh>
    <phoneticPr fontId="28"/>
  </si>
  <si>
    <t>回</t>
    <rPh sb="0" eb="1">
      <t>カイ</t>
    </rPh>
    <phoneticPr fontId="28"/>
  </si>
  <si>
    <t xml:space="preserve">   メーリングリスト、LINE</t>
    <phoneticPr fontId="28"/>
  </si>
  <si>
    <t>（年間の配信頻度を
右欄に記入）</t>
    <rPh sb="4" eb="6">
      <t>ハイシン</t>
    </rPh>
    <rPh sb="6" eb="8">
      <t>ヒンド</t>
    </rPh>
    <rPh sb="10" eb="12">
      <t>ウラン</t>
    </rPh>
    <rPh sb="13" eb="15">
      <t>キニュウ</t>
    </rPh>
    <phoneticPr fontId="28"/>
  </si>
  <si>
    <t xml:space="preserve">   facebook、X（旧Ｔｗｉｔｔｅｒ）、instagram</t>
    <phoneticPr fontId="28"/>
  </si>
  <si>
    <t>（アカウントを
右欄に記入）</t>
    <rPh sb="8" eb="10">
      <t>ウラン</t>
    </rPh>
    <rPh sb="11" eb="13">
      <t>キニュウ</t>
    </rPh>
    <phoneticPr fontId="28"/>
  </si>
  <si>
    <t xml:space="preserve">   イベント、報告会</t>
    <phoneticPr fontId="28"/>
  </si>
  <si>
    <t>（年間の開催頻度を
右欄に記入）</t>
    <rPh sb="4" eb="6">
      <t>カイサイ</t>
    </rPh>
    <rPh sb="6" eb="8">
      <t>ヒンド</t>
    </rPh>
    <rPh sb="10" eb="12">
      <t>ウラン</t>
    </rPh>
    <rPh sb="13" eb="15">
      <t>キニュウ</t>
    </rPh>
    <phoneticPr fontId="28"/>
  </si>
  <si>
    <r>
      <t xml:space="preserve">その他
</t>
    </r>
    <r>
      <rPr>
        <sz val="9"/>
        <rFont val="BIZ UDPゴシック"/>
        <family val="3"/>
        <charset val="128"/>
      </rPr>
      <t>(内容を右欄に記入)</t>
    </r>
    <rPh sb="2" eb="3">
      <t>タ</t>
    </rPh>
    <rPh sb="5" eb="7">
      <t>ナイヨウ</t>
    </rPh>
    <rPh sb="8" eb="10">
      <t>ミギラン</t>
    </rPh>
    <rPh sb="11" eb="13">
      <t>キニュウ</t>
    </rPh>
    <phoneticPr fontId="28"/>
  </si>
  <si>
    <t>2-12.
継続に関する計画</t>
    <rPh sb="6" eb="8">
      <t>ケイゾク</t>
    </rPh>
    <rPh sb="9" eb="10">
      <t>カン</t>
    </rPh>
    <rPh sb="12" eb="14">
      <t>ケイカク</t>
    </rPh>
    <phoneticPr fontId="3"/>
  </si>
  <si>
    <t>※事業継続に関する構想について、該当するものを全て選択し具体的な内容を記入してください。</t>
    <rPh sb="1" eb="3">
      <t>ジギョウ</t>
    </rPh>
    <rPh sb="3" eb="5">
      <t>ケイゾク</t>
    </rPh>
    <rPh sb="6" eb="7">
      <t>カン</t>
    </rPh>
    <rPh sb="9" eb="11">
      <t>コウソウ</t>
    </rPh>
    <rPh sb="16" eb="18">
      <t>ガイトウ</t>
    </rPh>
    <rPh sb="23" eb="24">
      <t>スベ</t>
    </rPh>
    <rPh sb="25" eb="27">
      <t>センタク</t>
    </rPh>
    <rPh sb="28" eb="31">
      <t>グタイテキ</t>
    </rPh>
    <rPh sb="32" eb="34">
      <t>ナイヨウ</t>
    </rPh>
    <rPh sb="35" eb="37">
      <t>キニュウ</t>
    </rPh>
    <phoneticPr fontId="28"/>
  </si>
  <si>
    <t>該当有無</t>
    <rPh sb="0" eb="2">
      <t>ガイトウ</t>
    </rPh>
    <rPh sb="2" eb="4">
      <t>ウム</t>
    </rPh>
    <phoneticPr fontId="28"/>
  </si>
  <si>
    <t>取り組む項目</t>
    <rPh sb="0" eb="1">
      <t>ト</t>
    </rPh>
    <rPh sb="2" eb="3">
      <t>ク</t>
    </rPh>
    <rPh sb="4" eb="6">
      <t>コウモク</t>
    </rPh>
    <phoneticPr fontId="28"/>
  </si>
  <si>
    <r>
      <t>具体的な内容（</t>
    </r>
    <r>
      <rPr>
        <b/>
        <u/>
        <sz val="11"/>
        <rFont val="BIZ UDPゴシック"/>
        <family val="3"/>
        <charset val="128"/>
      </rPr>
      <t>各200文字以内</t>
    </r>
    <r>
      <rPr>
        <sz val="11"/>
        <rFont val="BIZ UDPゴシック"/>
        <family val="3"/>
        <charset val="128"/>
      </rPr>
      <t>）</t>
    </r>
    <rPh sb="0" eb="3">
      <t>グタイテキ</t>
    </rPh>
    <rPh sb="4" eb="6">
      <t>ナイヨウ</t>
    </rPh>
    <rPh sb="7" eb="8">
      <t>カク</t>
    </rPh>
    <rPh sb="11" eb="13">
      <t>モジ</t>
    </rPh>
    <rPh sb="13" eb="15">
      <t>イナイ</t>
    </rPh>
    <phoneticPr fontId="28"/>
  </si>
  <si>
    <t>参加費・協賛金の増加</t>
    <phoneticPr fontId="28"/>
  </si>
  <si>
    <t>寄付・会費の増加</t>
    <phoneticPr fontId="28"/>
  </si>
  <si>
    <t>団体が行う他のサービス収入の増加</t>
    <phoneticPr fontId="28"/>
  </si>
  <si>
    <t>他団体との連携強化・類似事業の普及</t>
    <phoneticPr fontId="28"/>
  </si>
  <si>
    <t>人材の確保・育成</t>
    <phoneticPr fontId="28"/>
  </si>
  <si>
    <t>制度化・モデル事業化・予算化</t>
    <phoneticPr fontId="28"/>
  </si>
  <si>
    <t>その他</t>
    <rPh sb="2" eb="3">
      <t>ホカ</t>
    </rPh>
    <phoneticPr fontId="28"/>
  </si>
  <si>
    <t>2-13.
今後の展開</t>
    <rPh sb="6" eb="7">
      <t>イマ</t>
    </rPh>
    <phoneticPr fontId="3"/>
  </si>
  <si>
    <r>
      <t>※今後、どのように事業を発展させていく予定なのか（事業の広域化や内容の充実等）、それにより地域や社会にどのような変化をもたらすのか、</t>
    </r>
    <r>
      <rPr>
        <b/>
        <u/>
        <sz val="10"/>
        <rFont val="BIZ UDPゴシック"/>
        <family val="3"/>
        <charset val="128"/>
      </rPr>
      <t>300文字以内</t>
    </r>
    <r>
      <rPr>
        <sz val="10"/>
        <rFont val="BIZ UDPゴシック"/>
        <family val="3"/>
        <charset val="128"/>
      </rPr>
      <t>で記入してください。</t>
    </r>
    <rPh sb="1" eb="3">
      <t>コンゴ</t>
    </rPh>
    <rPh sb="9" eb="11">
      <t>ジギョウ</t>
    </rPh>
    <rPh sb="12" eb="14">
      <t>ハッテン</t>
    </rPh>
    <rPh sb="19" eb="21">
      <t>ヨテイ</t>
    </rPh>
    <rPh sb="37" eb="38">
      <t>トウ</t>
    </rPh>
    <rPh sb="45" eb="47">
      <t>チイキ</t>
    </rPh>
    <rPh sb="48" eb="50">
      <t>シャカイ</t>
    </rPh>
    <rPh sb="56" eb="58">
      <t>ヘンカ</t>
    </rPh>
    <rPh sb="69" eb="71">
      <t>モジ</t>
    </rPh>
    <rPh sb="71" eb="73">
      <t>イナイ</t>
    </rPh>
    <rPh sb="74" eb="76">
      <t>キニュウ</t>
    </rPh>
    <phoneticPr fontId="28"/>
  </si>
  <si>
    <t>【支援金額調書】</t>
    <rPh sb="1" eb="3">
      <t>シエン</t>
    </rPh>
    <rPh sb="3" eb="5">
      <t>キンガク</t>
    </rPh>
    <rPh sb="5" eb="7">
      <t>チョウショ</t>
    </rPh>
    <phoneticPr fontId="3"/>
  </si>
  <si>
    <t>①支援事業を実施するための経費</t>
    <rPh sb="1" eb="3">
      <t>シエン</t>
    </rPh>
    <rPh sb="3" eb="5">
      <t>ジギョウ</t>
    </rPh>
    <rPh sb="6" eb="8">
      <t>ジッシ</t>
    </rPh>
    <rPh sb="13" eb="15">
      <t>ケイヒ</t>
    </rPh>
    <phoneticPr fontId="3"/>
  </si>
  <si>
    <t>手入力欄</t>
    <rPh sb="0" eb="3">
      <t>テニュウリョク</t>
    </rPh>
    <rPh sb="3" eb="4">
      <t>ラン</t>
    </rPh>
    <phoneticPr fontId="38"/>
  </si>
  <si>
    <t>（インプットシートに入力してください。数字がうまく反映されないなど入力がし難い場合には右の手入力欄にご入力ください。）</t>
    <rPh sb="19" eb="21">
      <t>スウジ</t>
    </rPh>
    <rPh sb="25" eb="27">
      <t>ハンエイ</t>
    </rPh>
    <phoneticPr fontId="28"/>
  </si>
  <si>
    <t>科　目</t>
    <phoneticPr fontId="3"/>
  </si>
  <si>
    <t>金　額　 (円）</t>
    <rPh sb="0" eb="1">
      <t>キン</t>
    </rPh>
    <rPh sb="2" eb="3">
      <t>ガク</t>
    </rPh>
    <rPh sb="6" eb="7">
      <t>エン</t>
    </rPh>
    <phoneticPr fontId="3"/>
  </si>
  <si>
    <t>内　訳（具体的内容及び単価×数量を記入してください）</t>
    <rPh sb="0" eb="1">
      <t>ナイ</t>
    </rPh>
    <rPh sb="2" eb="3">
      <t>ヤク</t>
    </rPh>
    <rPh sb="4" eb="7">
      <t>グタイテキ</t>
    </rPh>
    <rPh sb="7" eb="9">
      <t>ナイヨウ</t>
    </rPh>
    <rPh sb="9" eb="10">
      <t>オヨ</t>
    </rPh>
    <rPh sb="11" eb="13">
      <t>タンカ</t>
    </rPh>
    <rPh sb="14" eb="16">
      <t>スウリョウ</t>
    </rPh>
    <phoneticPr fontId="3"/>
  </si>
  <si>
    <t>金額（円）</t>
    <rPh sb="0" eb="2">
      <t>キンガク</t>
    </rPh>
    <rPh sb="3" eb="4">
      <t>エン</t>
    </rPh>
    <phoneticPr fontId="38"/>
  </si>
  <si>
    <t>内訳（具体的内容及び単価×数量を記入してください）</t>
    <rPh sb="0" eb="2">
      <t>ウチワケ</t>
    </rPh>
    <phoneticPr fontId="38"/>
  </si>
  <si>
    <t>　　謝金　　　　</t>
    <phoneticPr fontId="3"/>
  </si>
  <si>
    <t>　　旅費</t>
    <phoneticPr fontId="3"/>
  </si>
  <si>
    <t>所費</t>
    <rPh sb="0" eb="1">
      <t>トコロ</t>
    </rPh>
    <rPh sb="1" eb="2">
      <t>ヒ</t>
    </rPh>
    <phoneticPr fontId="3"/>
  </si>
  <si>
    <t>所費合計</t>
    <rPh sb="0" eb="1">
      <t>トコロ</t>
    </rPh>
    <rPh sb="1" eb="2">
      <t>ヒ</t>
    </rPh>
    <rPh sb="2" eb="4">
      <t>ゴウケイ</t>
    </rPh>
    <phoneticPr fontId="3"/>
  </si>
  <si>
    <t>賃金</t>
    <phoneticPr fontId="3"/>
  </si>
  <si>
    <t>家賃</t>
  </si>
  <si>
    <t>光熱水費</t>
  </si>
  <si>
    <t>備品購入費</t>
    <phoneticPr fontId="3"/>
  </si>
  <si>
    <t>消耗品費</t>
  </si>
  <si>
    <t>食材費</t>
    <rPh sb="0" eb="2">
      <t>ショクザイ</t>
    </rPh>
    <rPh sb="2" eb="3">
      <t>ヒ</t>
    </rPh>
    <phoneticPr fontId="28"/>
  </si>
  <si>
    <t>借料損料</t>
  </si>
  <si>
    <t>印刷製本費</t>
  </si>
  <si>
    <t>通信運搬費</t>
  </si>
  <si>
    <t>委託費</t>
    <phoneticPr fontId="3"/>
  </si>
  <si>
    <t>雑役務費</t>
  </si>
  <si>
    <t>保険料</t>
    <phoneticPr fontId="28"/>
  </si>
  <si>
    <t>上記以外の対象経費</t>
    <rPh sb="0" eb="2">
      <t>ジョウキ</t>
    </rPh>
    <rPh sb="2" eb="4">
      <t>イガイ</t>
    </rPh>
    <rPh sb="5" eb="7">
      <t>タイショウ</t>
    </rPh>
    <rPh sb="7" eb="9">
      <t>ケイヒ</t>
    </rPh>
    <phoneticPr fontId="28"/>
  </si>
  <si>
    <r>
      <rPr>
        <b/>
        <sz val="18"/>
        <rFont val="BIZ UDPゴシック"/>
        <family val="3"/>
        <charset val="128"/>
      </rPr>
      <t xml:space="preserve"> A</t>
    </r>
    <r>
      <rPr>
        <b/>
        <sz val="12"/>
        <rFont val="BIZ UDPゴシック"/>
        <family val="3"/>
        <charset val="128"/>
      </rPr>
      <t>　上記支援費目の計</t>
    </r>
    <rPh sb="3" eb="5">
      <t>ジョウキ</t>
    </rPh>
    <rPh sb="5" eb="7">
      <t>シエン</t>
    </rPh>
    <rPh sb="7" eb="9">
      <t>ヒモク</t>
    </rPh>
    <rPh sb="10" eb="11">
      <t>ケイ</t>
    </rPh>
    <phoneticPr fontId="3"/>
  </si>
  <si>
    <r>
      <rPr>
        <b/>
        <sz val="18"/>
        <rFont val="BIZ UDPゴシック"/>
        <family val="3"/>
        <charset val="128"/>
      </rPr>
      <t xml:space="preserve"> Ｂ</t>
    </r>
    <r>
      <rPr>
        <b/>
        <sz val="12"/>
        <rFont val="BIZ UDPゴシック"/>
        <family val="3"/>
        <charset val="128"/>
      </rPr>
      <t>　対象外経費</t>
    </r>
    <rPh sb="3" eb="6">
      <t>タイショウガイ</t>
    </rPh>
    <phoneticPr fontId="3"/>
  </si>
  <si>
    <t xml:space="preserve">※：具体的内容及び単価×数量を記入してください
</t>
    <rPh sb="2" eb="5">
      <t>グタイテキ</t>
    </rPh>
    <rPh sb="5" eb="7">
      <t>ナイヨウ</t>
    </rPh>
    <rPh sb="7" eb="8">
      <t>オヨ</t>
    </rPh>
    <phoneticPr fontId="28"/>
  </si>
  <si>
    <r>
      <rPr>
        <b/>
        <sz val="18"/>
        <rFont val="BIZ UDPゴシック"/>
        <family val="3"/>
        <charset val="128"/>
      </rPr>
      <t xml:space="preserve"> Ｃ</t>
    </r>
    <r>
      <rPr>
        <b/>
        <sz val="12"/>
        <rFont val="BIZ UDPゴシック"/>
        <family val="3"/>
        <charset val="128"/>
      </rPr>
      <t>　総事業費　　</t>
    </r>
    <r>
      <rPr>
        <b/>
        <sz val="18"/>
        <rFont val="BIZ UDPゴシック"/>
        <family val="3"/>
        <charset val="128"/>
      </rPr>
      <t>（Ａ＋Ｂ）</t>
    </r>
    <rPh sb="3" eb="7">
      <t>ソウジギョウヒ</t>
    </rPh>
    <phoneticPr fontId="3"/>
  </si>
  <si>
    <t>②支援事業にかかる収入</t>
    <rPh sb="1" eb="3">
      <t>シエン</t>
    </rPh>
    <rPh sb="3" eb="5">
      <t>ジギョウ</t>
    </rPh>
    <rPh sb="9" eb="11">
      <t>シュウニュウ</t>
    </rPh>
    <phoneticPr fontId="3"/>
  </si>
  <si>
    <t>種　類</t>
    <rPh sb="0" eb="1">
      <t>シュ</t>
    </rPh>
    <rPh sb="2" eb="3">
      <t>タグイ</t>
    </rPh>
    <phoneticPr fontId="3"/>
  </si>
  <si>
    <t>金　額  (円）</t>
    <rPh sb="0" eb="1">
      <t>キン</t>
    </rPh>
    <rPh sb="2" eb="3">
      <t>ガク</t>
    </rPh>
    <rPh sb="6" eb="7">
      <t>エン</t>
    </rPh>
    <phoneticPr fontId="3"/>
  </si>
  <si>
    <t>内　訳（具体的内容及び単価×数量を記入してください）</t>
    <rPh sb="0" eb="1">
      <t>ナイ</t>
    </rPh>
    <rPh sb="2" eb="3">
      <t>ヤク</t>
    </rPh>
    <phoneticPr fontId="3"/>
  </si>
  <si>
    <t>内訳</t>
    <rPh sb="0" eb="2">
      <t>ウチワケ</t>
    </rPh>
    <phoneticPr fontId="38"/>
  </si>
  <si>
    <t>参加費収入</t>
    <rPh sb="0" eb="3">
      <t>サンカヒ</t>
    </rPh>
    <rPh sb="3" eb="5">
      <t>シュウニュウ</t>
    </rPh>
    <phoneticPr fontId="3"/>
  </si>
  <si>
    <t>寄付金・協賛金収入</t>
    <rPh sb="0" eb="3">
      <t>キフキン</t>
    </rPh>
    <rPh sb="4" eb="7">
      <t>キョウサンキン</t>
    </rPh>
    <rPh sb="7" eb="9">
      <t>シュウニュウ</t>
    </rPh>
    <phoneticPr fontId="3"/>
  </si>
  <si>
    <t>国、地方公共団体補助金または民間助成金収入</t>
    <rPh sb="0" eb="1">
      <t>クニ</t>
    </rPh>
    <rPh sb="2" eb="4">
      <t>チホウ</t>
    </rPh>
    <rPh sb="4" eb="6">
      <t>コウキョウ</t>
    </rPh>
    <rPh sb="6" eb="8">
      <t>ダンタイ</t>
    </rPh>
    <rPh sb="14" eb="16">
      <t>ミンカン</t>
    </rPh>
    <rPh sb="16" eb="19">
      <t>ジョセイキン</t>
    </rPh>
    <rPh sb="19" eb="21">
      <t>シュウニュウ</t>
    </rPh>
    <phoneticPr fontId="3"/>
  </si>
  <si>
    <t>一般会計繰入金</t>
    <rPh sb="0" eb="2">
      <t>イッパン</t>
    </rPh>
    <rPh sb="2" eb="4">
      <t>カイケイ</t>
    </rPh>
    <rPh sb="4" eb="6">
      <t>クリイレ</t>
    </rPh>
    <rPh sb="6" eb="7">
      <t>キン</t>
    </rPh>
    <phoneticPr fontId="3"/>
  </si>
  <si>
    <r>
      <rPr>
        <b/>
        <sz val="18"/>
        <rFont val="BIZ UDPゴシック"/>
        <family val="3"/>
        <charset val="128"/>
      </rPr>
      <t xml:space="preserve"> Ｄ</t>
    </r>
    <r>
      <rPr>
        <b/>
        <sz val="12"/>
        <rFont val="BIZ UDPゴシック"/>
        <family val="3"/>
        <charset val="128"/>
      </rPr>
      <t>　収入合計</t>
    </r>
    <rPh sb="3" eb="5">
      <t>シュウニュウ</t>
    </rPh>
    <rPh sb="5" eb="7">
      <t>ゴウケイ</t>
    </rPh>
    <phoneticPr fontId="3"/>
  </si>
  <si>
    <t>※要望額になりますので
必ず金額をご確認ください。</t>
    <rPh sb="1" eb="3">
      <t>ヨウボウ</t>
    </rPh>
    <rPh sb="3" eb="4">
      <t>ガク</t>
    </rPh>
    <rPh sb="12" eb="13">
      <t>カナラ</t>
    </rPh>
    <rPh sb="14" eb="16">
      <t>キンガク</t>
    </rPh>
    <rPh sb="18" eb="20">
      <t>カクニン</t>
    </rPh>
    <phoneticPr fontId="28"/>
  </si>
  <si>
    <t>③支援金額の算定</t>
    <rPh sb="1" eb="3">
      <t>シエン</t>
    </rPh>
    <rPh sb="3" eb="5">
      <t>キンガク</t>
    </rPh>
    <rPh sb="6" eb="8">
      <t>サンテイ</t>
    </rPh>
    <phoneticPr fontId="3"/>
  </si>
  <si>
    <r>
      <rPr>
        <b/>
        <sz val="18"/>
        <rFont val="BIZ UDPゴシック"/>
        <family val="3"/>
        <charset val="128"/>
      </rPr>
      <t xml:space="preserve">Ｃ </t>
    </r>
    <r>
      <rPr>
        <b/>
        <sz val="11"/>
        <rFont val="BIZ UDPゴシック"/>
        <family val="3"/>
        <charset val="128"/>
      </rPr>
      <t xml:space="preserve">総事業費 － </t>
    </r>
    <r>
      <rPr>
        <b/>
        <sz val="18"/>
        <rFont val="BIZ UDPゴシック"/>
        <family val="3"/>
        <charset val="128"/>
      </rPr>
      <t xml:space="preserve">Ｄ </t>
    </r>
    <r>
      <rPr>
        <b/>
        <sz val="11"/>
        <rFont val="BIZ UDPゴシック"/>
        <family val="3"/>
        <charset val="128"/>
      </rPr>
      <t>収入合計</t>
    </r>
    <phoneticPr fontId="3"/>
  </si>
  <si>
    <t>＝</t>
    <phoneticPr fontId="3"/>
  </si>
  <si>
    <t>円</t>
    <phoneticPr fontId="3"/>
  </si>
  <si>
    <t>千円</t>
    <rPh sb="0" eb="2">
      <t>センエン</t>
    </rPh>
    <phoneticPr fontId="3"/>
  </si>
  <si>
    <r>
      <t>※国又は地方公共団体及び民間の助成機関から補助・助成（以下、「他の助成等」という。）を受ける事業と</t>
    </r>
    <r>
      <rPr>
        <b/>
        <u/>
        <sz val="11"/>
        <color rgb="FFFF0000"/>
        <rFont val="BIZ UDPゴシック"/>
        <family val="3"/>
        <charset val="128"/>
      </rPr>
      <t>同一事業かつ同一費目については、支援対象外</t>
    </r>
    <r>
      <rPr>
        <sz val="11"/>
        <rFont val="BIZ UDPゴシック"/>
        <family val="3"/>
        <charset val="128"/>
      </rPr>
      <t>とします。
※同一事業について他の助成等に応募中（結果待ち）又は助成が決定した場合は、必ず②「支援事業にかかる収入」に記載のうえ、「B.対象外経費」に他の助成等で計上する費目の合計額についても記載してください。また、</t>
    </r>
    <r>
      <rPr>
        <b/>
        <u/>
        <sz val="11"/>
        <color rgb="FFFF0000"/>
        <rFont val="BIZ UDPゴシック"/>
        <family val="3"/>
        <charset val="128"/>
      </rPr>
      <t xml:space="preserve">主たる費目について他の助成等を受ける場合や、応募事業に対する他の助成等の総額が支援金額を上回る場合は、応募事業は支援対象外となります。
</t>
    </r>
    <r>
      <rPr>
        <sz val="11"/>
        <rFont val="BIZ UDPゴシック"/>
        <family val="3"/>
        <charset val="128"/>
      </rPr>
      <t>※</t>
    </r>
    <r>
      <rPr>
        <b/>
        <u/>
        <sz val="11"/>
        <color rgb="FFFF0000"/>
        <rFont val="BIZ UDPゴシック"/>
        <family val="3"/>
        <charset val="128"/>
      </rPr>
      <t>対象事業は令和9年度中に着手し、6か月以上継続し、かつ令和10年3月31日までに完了するものに限る</t>
    </r>
    <r>
      <rPr>
        <sz val="11"/>
        <rFont val="BIZ UDPゴシック"/>
        <family val="3"/>
        <charset val="128"/>
      </rPr>
      <t>ことから、それに応じた必要な経費について記載ください。
※他の助成・補助・委託への応募状況について、</t>
    </r>
    <r>
      <rPr>
        <b/>
        <u/>
        <sz val="11"/>
        <rFont val="BIZ UDPゴシック"/>
        <family val="3"/>
        <charset val="128"/>
      </rPr>
      <t>【別紙1】</t>
    </r>
    <r>
      <rPr>
        <sz val="11"/>
        <rFont val="BIZ UDPゴシック"/>
        <family val="3"/>
        <charset val="128"/>
      </rPr>
      <t>（他の助成・補助・委託への応募状況）にご記入ください。</t>
    </r>
    <rPh sb="113" eb="114">
      <t>カナラ</t>
    </rPh>
    <rPh sb="117" eb="119">
      <t>シエン</t>
    </rPh>
    <rPh sb="119" eb="121">
      <t>ジギョウ</t>
    </rPh>
    <rPh sb="125" eb="127">
      <t>シュウニュウ</t>
    </rPh>
    <rPh sb="129" eb="131">
      <t>キサイ</t>
    </rPh>
    <rPh sb="138" eb="140">
      <t>タイショウ</t>
    </rPh>
    <rPh sb="140" eb="141">
      <t>ガイ</t>
    </rPh>
    <rPh sb="141" eb="143">
      <t>ケイヒ</t>
    </rPh>
    <rPh sb="145" eb="146">
      <t>ホカ</t>
    </rPh>
    <rPh sb="200" eb="202">
      <t>オウボ</t>
    </rPh>
    <rPh sb="229" eb="231">
      <t>オウボ</t>
    </rPh>
    <rPh sb="247" eb="249">
      <t>タイショウ</t>
    </rPh>
    <rPh sb="249" eb="251">
      <t>ジギョウ</t>
    </rPh>
    <rPh sb="278" eb="279">
      <t>ホカ</t>
    </rPh>
    <rPh sb="280" eb="282">
      <t>ジョセイ</t>
    </rPh>
    <rPh sb="283" eb="285">
      <t>ホジョ</t>
    </rPh>
    <rPh sb="286" eb="288">
      <t>イタク</t>
    </rPh>
    <rPh sb="290" eb="292">
      <t>オウボ</t>
    </rPh>
    <rPh sb="292" eb="294">
      <t>ジョウキョウ</t>
    </rPh>
    <rPh sb="304" eb="305">
      <t>オウ</t>
    </rPh>
    <rPh sb="307" eb="309">
      <t>ヒツヨウ</t>
    </rPh>
    <rPh sb="310" eb="312">
      <t>ケイヒ</t>
    </rPh>
    <rPh sb="316" eb="318">
      <t>キサイ</t>
    </rPh>
    <rPh sb="324" eb="326">
      <t>イタク</t>
    </rPh>
    <rPh sb="328" eb="330">
      <t>オウボ</t>
    </rPh>
    <rPh sb="330" eb="332">
      <t>ジョウキョウ</t>
    </rPh>
    <rPh sb="335" eb="337">
      <t>キニュウ</t>
    </rPh>
    <phoneticPr fontId="28"/>
  </si>
  <si>
    <t>　【こどもの未来応援基金　未来応援ネットワーク事業に関するアンケート】</t>
    <rPh sb="6" eb="8">
      <t>ミライ</t>
    </rPh>
    <rPh sb="8" eb="10">
      <t>オウエン</t>
    </rPh>
    <rPh sb="10" eb="12">
      <t>キキン</t>
    </rPh>
    <rPh sb="13" eb="15">
      <t>ミライ</t>
    </rPh>
    <rPh sb="15" eb="17">
      <t>オウエン</t>
    </rPh>
    <rPh sb="23" eb="25">
      <t>ジギョウ</t>
    </rPh>
    <rPh sb="26" eb="27">
      <t>カン</t>
    </rPh>
    <phoneticPr fontId="3"/>
  </si>
  <si>
    <t>　　この度は、こどもの未来応援基金　未来応援ネットワーク事業にご応募いただき、ありがとうございました。</t>
    <rPh sb="4" eb="5">
      <t>タビ</t>
    </rPh>
    <rPh sb="11" eb="17">
      <t>ミライオウエンキキン</t>
    </rPh>
    <rPh sb="18" eb="20">
      <t>ミライ</t>
    </rPh>
    <rPh sb="20" eb="22">
      <t>オウエン</t>
    </rPh>
    <rPh sb="28" eb="30">
      <t>ジギョウ</t>
    </rPh>
    <rPh sb="32" eb="34">
      <t>オウボ</t>
    </rPh>
    <phoneticPr fontId="28"/>
  </si>
  <si>
    <t>　　ご応募いただいた皆様の回答を踏まえ、今後の支援事業の見直しに活かしていきたいと考えておりますので、次のアンケートへのご協力を</t>
    <rPh sb="3" eb="5">
      <t>オウボ</t>
    </rPh>
    <rPh sb="10" eb="11">
      <t>ミナ</t>
    </rPh>
    <rPh sb="11" eb="12">
      <t>サマ</t>
    </rPh>
    <rPh sb="13" eb="15">
      <t>カイトウ</t>
    </rPh>
    <rPh sb="16" eb="17">
      <t>フ</t>
    </rPh>
    <rPh sb="20" eb="22">
      <t>コンゴ</t>
    </rPh>
    <rPh sb="23" eb="25">
      <t>シエン</t>
    </rPh>
    <rPh sb="25" eb="27">
      <t>ジギョウ</t>
    </rPh>
    <rPh sb="28" eb="30">
      <t>ミナオ</t>
    </rPh>
    <rPh sb="32" eb="33">
      <t>イ</t>
    </rPh>
    <rPh sb="41" eb="42">
      <t>カンガ</t>
    </rPh>
    <rPh sb="51" eb="52">
      <t>ツギ</t>
    </rPh>
    <rPh sb="61" eb="63">
      <t>キョウリョク</t>
    </rPh>
    <phoneticPr fontId="28"/>
  </si>
  <si>
    <t>　　お願いいたします。</t>
    <rPh sb="3" eb="4">
      <t>ネガ</t>
    </rPh>
    <phoneticPr fontId="28"/>
  </si>
  <si>
    <t>設問１</t>
    <rPh sb="0" eb="2">
      <t>セツモン</t>
    </rPh>
    <phoneticPr fontId="28"/>
  </si>
  <si>
    <r>
      <t>本支援事業への</t>
    </r>
    <r>
      <rPr>
        <u/>
        <sz val="12"/>
        <rFont val="BIZ UDPゴシック"/>
        <family val="3"/>
        <charset val="128"/>
      </rPr>
      <t>応募</t>
    </r>
    <r>
      <rPr>
        <sz val="12"/>
        <rFont val="BIZ UDPゴシック"/>
        <family val="3"/>
        <charset val="128"/>
      </rPr>
      <t>実績について該当する項目を選んでください。（</t>
    </r>
    <r>
      <rPr>
        <b/>
        <u/>
        <sz val="12"/>
        <rFont val="BIZ UDPゴシック"/>
        <family val="3"/>
        <charset val="128"/>
      </rPr>
      <t>いずれか１つ</t>
    </r>
    <r>
      <rPr>
        <sz val="12"/>
        <rFont val="BIZ UDPゴシック"/>
        <family val="3"/>
        <charset val="128"/>
      </rPr>
      <t>）</t>
    </r>
    <rPh sb="0" eb="1">
      <t>ホン</t>
    </rPh>
    <rPh sb="1" eb="3">
      <t>シエン</t>
    </rPh>
    <rPh sb="3" eb="5">
      <t>ジギョウ</t>
    </rPh>
    <rPh sb="7" eb="9">
      <t>オウボ</t>
    </rPh>
    <rPh sb="9" eb="11">
      <t>ジッセキ</t>
    </rPh>
    <rPh sb="15" eb="17">
      <t>ガイトウ</t>
    </rPh>
    <rPh sb="19" eb="21">
      <t>コウモク</t>
    </rPh>
    <rPh sb="22" eb="23">
      <t>エラ</t>
    </rPh>
    <phoneticPr fontId="28"/>
  </si>
  <si>
    <t>回答１</t>
    <rPh sb="0" eb="2">
      <t>カイトウ</t>
    </rPh>
    <phoneticPr fontId="28"/>
  </si>
  <si>
    <t>初めて</t>
    <rPh sb="0" eb="1">
      <t>ハジ</t>
    </rPh>
    <phoneticPr fontId="3"/>
  </si>
  <si>
    <t>２回目</t>
    <rPh sb="1" eb="3">
      <t>カイメ</t>
    </rPh>
    <phoneticPr fontId="16"/>
  </si>
  <si>
    <t>-</t>
    <phoneticPr fontId="28"/>
  </si>
  <si>
    <t>３回目</t>
    <rPh sb="1" eb="3">
      <t>カイメ</t>
    </rPh>
    <phoneticPr fontId="3"/>
  </si>
  <si>
    <t>４回目以上</t>
    <rPh sb="1" eb="5">
      <t>カイメイジョウ</t>
    </rPh>
    <phoneticPr fontId="3"/>
  </si>
  <si>
    <t>－</t>
    <phoneticPr fontId="28"/>
  </si>
  <si>
    <t>設問２</t>
    <rPh sb="0" eb="2">
      <t>セツモン</t>
    </rPh>
    <phoneticPr fontId="28"/>
  </si>
  <si>
    <r>
      <t>今回の募集はどのようにしてお知りになりましたか。該当する項目を選んでください。（</t>
    </r>
    <r>
      <rPr>
        <b/>
        <u/>
        <sz val="12"/>
        <rFont val="BIZ UDPゴシック"/>
        <family val="3"/>
        <charset val="128"/>
      </rPr>
      <t>複数選択可</t>
    </r>
    <r>
      <rPr>
        <sz val="12"/>
        <rFont val="BIZ UDPゴシック"/>
        <family val="3"/>
        <charset val="128"/>
      </rPr>
      <t>）</t>
    </r>
    <phoneticPr fontId="28"/>
  </si>
  <si>
    <t>回答２</t>
    <rPh sb="0" eb="2">
      <t>カイトウ</t>
    </rPh>
    <phoneticPr fontId="28"/>
  </si>
  <si>
    <t>こどもの未来応援国民運動ホームページ</t>
    <rPh sb="4" eb="6">
      <t>ミライ</t>
    </rPh>
    <rPh sb="6" eb="8">
      <t>オウエン</t>
    </rPh>
    <rPh sb="8" eb="10">
      <t>コクミン</t>
    </rPh>
    <rPh sb="10" eb="12">
      <t>ウンドウ</t>
    </rPh>
    <phoneticPr fontId="3"/>
  </si>
  <si>
    <t>こどもの未来応援国民運動 Ｆａｃｅｂｏｏｋ、Ｙｏｕｔｕｂｅ</t>
    <rPh sb="4" eb="6">
      <t>ミライ</t>
    </rPh>
    <rPh sb="6" eb="8">
      <t>オウエン</t>
    </rPh>
    <rPh sb="8" eb="10">
      <t>コクミン</t>
    </rPh>
    <rPh sb="10" eb="12">
      <t>ウンドウ</t>
    </rPh>
    <phoneticPr fontId="16"/>
  </si>
  <si>
    <t>こどもの未来応援国民運動ポスター、チラシ</t>
    <rPh sb="4" eb="6">
      <t>ミライ</t>
    </rPh>
    <rPh sb="6" eb="8">
      <t>オウエン</t>
    </rPh>
    <rPh sb="8" eb="10">
      <t>コクミン</t>
    </rPh>
    <rPh sb="10" eb="12">
      <t>ウンドウ</t>
    </rPh>
    <phoneticPr fontId="3"/>
  </si>
  <si>
    <t>こども家庭庁ホームページ</t>
    <rPh sb="3" eb="5">
      <t>カテイ</t>
    </rPh>
    <rPh sb="5" eb="6">
      <t>チョウ</t>
    </rPh>
    <phoneticPr fontId="3"/>
  </si>
  <si>
    <t>こども家庭庁からの案内</t>
    <rPh sb="3" eb="5">
      <t>カテイ</t>
    </rPh>
    <rPh sb="5" eb="6">
      <t>チョウ</t>
    </rPh>
    <rPh sb="9" eb="11">
      <t>アンナイ</t>
    </rPh>
    <phoneticPr fontId="3"/>
  </si>
  <si>
    <t>ＷＡＭホームページ</t>
  </si>
  <si>
    <t>ＷＡＭ助成 Ｆａｃｅｂｏｏｋ、X（旧Ｔｗｉｔｔｅｒ）</t>
    <rPh sb="3" eb="5">
      <t>ジョセイ</t>
    </rPh>
    <phoneticPr fontId="3"/>
  </si>
  <si>
    <t>メールマガジン「ＷＡＭ助成通信」</t>
    <rPh sb="11" eb="13">
      <t>ジョセイ</t>
    </rPh>
    <rPh sb="13" eb="15">
      <t>ツウシン</t>
    </rPh>
    <phoneticPr fontId="3"/>
  </si>
  <si>
    <t>ＷＡＭＮＥＴメルマガ</t>
    <phoneticPr fontId="3"/>
  </si>
  <si>
    <t>他団体・友人・知人からの紹介</t>
    <rPh sb="0" eb="1">
      <t>タ</t>
    </rPh>
    <rPh sb="1" eb="3">
      <t>ダンタイ</t>
    </rPh>
    <rPh sb="4" eb="6">
      <t>ユウジン</t>
    </rPh>
    <rPh sb="7" eb="9">
      <t>チジン</t>
    </rPh>
    <rPh sb="12" eb="14">
      <t>ショウカイ</t>
    </rPh>
    <phoneticPr fontId="3"/>
  </si>
  <si>
    <t>行政・社協等からの案内</t>
    <rPh sb="0" eb="2">
      <t>ギョウセイ</t>
    </rPh>
    <rPh sb="3" eb="5">
      <t>シャキョウ</t>
    </rPh>
    <rPh sb="5" eb="6">
      <t>トウ</t>
    </rPh>
    <rPh sb="9" eb="11">
      <t>アンナイ</t>
    </rPh>
    <phoneticPr fontId="3"/>
  </si>
  <si>
    <t>その他(内容を下欄に記入)</t>
    <rPh sb="7" eb="8">
      <t>シタ</t>
    </rPh>
    <phoneticPr fontId="28"/>
  </si>
  <si>
    <t>(その他の内容)</t>
    <phoneticPr fontId="28"/>
  </si>
  <si>
    <t>設問３</t>
    <rPh sb="0" eb="2">
      <t>セツモン</t>
    </rPh>
    <phoneticPr fontId="28"/>
  </si>
  <si>
    <r>
      <t>支援活動を行うための運営基盤の整備や強化に向けて課題と思われることを選んでください。（</t>
    </r>
    <r>
      <rPr>
        <b/>
        <u/>
        <sz val="12"/>
        <rFont val="BIZ UDPゴシック"/>
        <family val="3"/>
        <charset val="128"/>
      </rPr>
      <t>３つまで</t>
    </r>
    <r>
      <rPr>
        <sz val="12"/>
        <rFont val="BIZ UDPゴシック"/>
        <family val="3"/>
        <charset val="128"/>
      </rPr>
      <t>）</t>
    </r>
    <rPh sb="0" eb="2">
      <t>シエン</t>
    </rPh>
    <rPh sb="2" eb="4">
      <t>カツドウ</t>
    </rPh>
    <rPh sb="5" eb="6">
      <t>オコナ</t>
    </rPh>
    <rPh sb="10" eb="12">
      <t>ウンエイ</t>
    </rPh>
    <rPh sb="12" eb="14">
      <t>キバン</t>
    </rPh>
    <rPh sb="15" eb="17">
      <t>セイビ</t>
    </rPh>
    <rPh sb="18" eb="20">
      <t>キョウカ</t>
    </rPh>
    <rPh sb="21" eb="22">
      <t>ム</t>
    </rPh>
    <rPh sb="24" eb="26">
      <t>カダイ</t>
    </rPh>
    <rPh sb="27" eb="28">
      <t>オモ</t>
    </rPh>
    <rPh sb="34" eb="35">
      <t>エラ</t>
    </rPh>
    <phoneticPr fontId="28"/>
  </si>
  <si>
    <t>回答３</t>
    <rPh sb="0" eb="2">
      <t>カイトウ</t>
    </rPh>
    <phoneticPr fontId="28"/>
  </si>
  <si>
    <t>ビジョン・ミッションの明確化</t>
    <rPh sb="11" eb="14">
      <t>メイカクカ</t>
    </rPh>
    <phoneticPr fontId="3"/>
  </si>
  <si>
    <t>資金調達（寄付・会費の募集など）</t>
    <rPh sb="0" eb="2">
      <t>シキン</t>
    </rPh>
    <rPh sb="2" eb="4">
      <t>チョウタツ</t>
    </rPh>
    <rPh sb="5" eb="7">
      <t>キフ</t>
    </rPh>
    <rPh sb="8" eb="10">
      <t>カイヒ</t>
    </rPh>
    <rPh sb="11" eb="13">
      <t>ボシュウ</t>
    </rPh>
    <phoneticPr fontId="16"/>
  </si>
  <si>
    <t>ガバナンス（意思決定・規程による運営など）</t>
    <rPh sb="6" eb="8">
      <t>イシ</t>
    </rPh>
    <rPh sb="8" eb="10">
      <t>ケッテイ</t>
    </rPh>
    <rPh sb="11" eb="13">
      <t>キテイ</t>
    </rPh>
    <rPh sb="16" eb="18">
      <t>ウンエイ</t>
    </rPh>
    <phoneticPr fontId="3"/>
  </si>
  <si>
    <t>人材確保・育成</t>
    <rPh sb="0" eb="2">
      <t>ジンザイ</t>
    </rPh>
    <rPh sb="2" eb="4">
      <t>カクホ</t>
    </rPh>
    <rPh sb="5" eb="7">
      <t>イクセイ</t>
    </rPh>
    <phoneticPr fontId="3"/>
  </si>
  <si>
    <t>市民が参加しやすい組織づくり</t>
    <rPh sb="0" eb="2">
      <t>シミン</t>
    </rPh>
    <rPh sb="3" eb="5">
      <t>サンカ</t>
    </rPh>
    <rPh sb="9" eb="11">
      <t>ソシキ</t>
    </rPh>
    <phoneticPr fontId="16"/>
  </si>
  <si>
    <t>事務局体制（会計など）</t>
    <rPh sb="0" eb="3">
      <t>ジムキョク</t>
    </rPh>
    <rPh sb="3" eb="5">
      <t>タイセイ</t>
    </rPh>
    <rPh sb="6" eb="8">
      <t>カイケイ</t>
    </rPh>
    <phoneticPr fontId="28"/>
  </si>
  <si>
    <t>スタッフの活動しやすい環境づくり</t>
    <rPh sb="5" eb="7">
      <t>カツドウ</t>
    </rPh>
    <rPh sb="11" eb="13">
      <t>カンキョウ</t>
    </rPh>
    <phoneticPr fontId="3"/>
  </si>
  <si>
    <t>広報・情報発信</t>
    <rPh sb="0" eb="2">
      <t>コウホウ</t>
    </rPh>
    <rPh sb="3" eb="5">
      <t>ジョウホウ</t>
    </rPh>
    <rPh sb="5" eb="7">
      <t>ハッシン</t>
    </rPh>
    <phoneticPr fontId="28"/>
  </si>
  <si>
    <t>支援ニーズの把握</t>
    <rPh sb="0" eb="2">
      <t>シエン</t>
    </rPh>
    <rPh sb="6" eb="8">
      <t>ハアク</t>
    </rPh>
    <phoneticPr fontId="28"/>
  </si>
  <si>
    <t>連携団体・協働団体づくり</t>
    <rPh sb="0" eb="2">
      <t>レンケイ</t>
    </rPh>
    <rPh sb="2" eb="4">
      <t>ダンタイ</t>
    </rPh>
    <rPh sb="5" eb="7">
      <t>キョウドウ</t>
    </rPh>
    <rPh sb="7" eb="9">
      <t>ダンタイ</t>
    </rPh>
    <phoneticPr fontId="28"/>
  </si>
  <si>
    <t>設問４</t>
    <rPh sb="0" eb="2">
      <t>セツモン</t>
    </rPh>
    <phoneticPr fontId="28"/>
  </si>
  <si>
    <t>未来応援ネットワーク事業の募集内容（対象範囲や経費ルール、要望書の様式等）についてご要望等があれば教えてください。</t>
    <rPh sb="0" eb="2">
      <t>ミライ</t>
    </rPh>
    <rPh sb="2" eb="4">
      <t>オウエン</t>
    </rPh>
    <rPh sb="9" eb="11">
      <t>ジギョウ</t>
    </rPh>
    <rPh sb="12" eb="14">
      <t>ボシュウ</t>
    </rPh>
    <rPh sb="14" eb="16">
      <t>ナイヨウ</t>
    </rPh>
    <rPh sb="17" eb="19">
      <t>タイショウ</t>
    </rPh>
    <rPh sb="19" eb="21">
      <t>ハンイ</t>
    </rPh>
    <rPh sb="22" eb="24">
      <t>ケイヒ</t>
    </rPh>
    <rPh sb="28" eb="31">
      <t>ヨウボウショ</t>
    </rPh>
    <rPh sb="32" eb="34">
      <t>ヨウシキ</t>
    </rPh>
    <rPh sb="34" eb="35">
      <t>ナド</t>
    </rPh>
    <rPh sb="42" eb="44">
      <t>ヨウボウ</t>
    </rPh>
    <rPh sb="44" eb="45">
      <t>トウ</t>
    </rPh>
    <rPh sb="49" eb="50">
      <t>オシ</t>
    </rPh>
    <phoneticPr fontId="28"/>
  </si>
  <si>
    <t>回答４</t>
    <rPh sb="0" eb="2">
      <t>カイトウ</t>
    </rPh>
    <phoneticPr fontId="28"/>
  </si>
  <si>
    <t>【別紙１】</t>
    <rPh sb="1" eb="3">
      <t>ベッシ</t>
    </rPh>
    <phoneticPr fontId="28"/>
  </si>
  <si>
    <t>≪他の助成・補助・委託への応募状況≫</t>
    <phoneticPr fontId="28"/>
  </si>
  <si>
    <r>
      <rPr>
        <b/>
        <sz val="9"/>
        <color rgb="FFFF0000"/>
        <rFont val="ＭＳ Ｐゴシック"/>
        <family val="3"/>
        <charset val="128"/>
        <scheme val="minor"/>
      </rPr>
      <t>今回応募する事業と同一の事業について</t>
    </r>
    <r>
      <rPr>
        <sz val="9"/>
        <rFont val="ＭＳ Ｐゴシック"/>
        <family val="3"/>
        <charset val="128"/>
        <scheme val="minor"/>
      </rPr>
      <t>、他の助成・補助・委託（以下、「他の助成等」）への応募状況を下記に記載してください。</t>
    </r>
    <rPh sb="0" eb="2">
      <t>コンカイ</t>
    </rPh>
    <rPh sb="2" eb="4">
      <t>オウボ</t>
    </rPh>
    <rPh sb="6" eb="8">
      <t>ジギョウ</t>
    </rPh>
    <rPh sb="9" eb="11">
      <t>ドウイツ</t>
    </rPh>
    <rPh sb="12" eb="14">
      <t>ジギョウ</t>
    </rPh>
    <rPh sb="19" eb="20">
      <t>タ</t>
    </rPh>
    <rPh sb="21" eb="23">
      <t>ジョセイ</t>
    </rPh>
    <rPh sb="24" eb="26">
      <t>ホジョ</t>
    </rPh>
    <rPh sb="27" eb="29">
      <t>イタク</t>
    </rPh>
    <rPh sb="30" eb="32">
      <t>イカ</t>
    </rPh>
    <rPh sb="34" eb="35">
      <t>タ</t>
    </rPh>
    <rPh sb="36" eb="38">
      <t>ジョセイ</t>
    </rPh>
    <rPh sb="38" eb="39">
      <t>トウ</t>
    </rPh>
    <rPh sb="43" eb="45">
      <t>オウボ</t>
    </rPh>
    <rPh sb="45" eb="47">
      <t>ジョウキョウ</t>
    </rPh>
    <rPh sb="48" eb="50">
      <t>カキ</t>
    </rPh>
    <rPh sb="51" eb="53">
      <t>キサイ</t>
    </rPh>
    <phoneticPr fontId="38"/>
  </si>
  <si>
    <t>他の助成等への応募
（該当するものに
〇をしてください）</t>
    <rPh sb="0" eb="1">
      <t>ホカ</t>
    </rPh>
    <rPh sb="2" eb="4">
      <t>ジョセイ</t>
    </rPh>
    <rPh sb="4" eb="5">
      <t>ナド</t>
    </rPh>
    <rPh sb="7" eb="9">
      <t>オウボ</t>
    </rPh>
    <rPh sb="11" eb="13">
      <t>ガイトウ</t>
    </rPh>
    <phoneticPr fontId="38"/>
  </si>
  <si>
    <t>あり</t>
  </si>
  <si>
    <t>→</t>
  </si>
  <si>
    <t>結果待ち</t>
    <rPh sb="0" eb="2">
      <t>ケッカ</t>
    </rPh>
    <rPh sb="2" eb="3">
      <t>マ</t>
    </rPh>
    <phoneticPr fontId="38"/>
  </si>
  <si>
    <t>助成等の決定</t>
    <rPh sb="0" eb="2">
      <t>ジョセイ</t>
    </rPh>
    <rPh sb="2" eb="3">
      <t>トウ</t>
    </rPh>
    <rPh sb="4" eb="6">
      <t>ケッテイ</t>
    </rPh>
    <phoneticPr fontId="38"/>
  </si>
  <si>
    <t>不採択</t>
    <rPh sb="0" eb="1">
      <t>フ</t>
    </rPh>
    <rPh sb="1" eb="3">
      <t>サイタク</t>
    </rPh>
    <phoneticPr fontId="38"/>
  </si>
  <si>
    <t>なし</t>
  </si>
  <si>
    <t>応募を検討中</t>
    <rPh sb="0" eb="2">
      <t>オウボ</t>
    </rPh>
    <rPh sb="3" eb="6">
      <t>ケントウチュウ</t>
    </rPh>
    <phoneticPr fontId="38"/>
  </si>
  <si>
    <t>応募先機関
・団体名</t>
    <rPh sb="0" eb="2">
      <t>オウボ</t>
    </rPh>
    <rPh sb="2" eb="3">
      <t>サキ</t>
    </rPh>
    <rPh sb="3" eb="5">
      <t>キカン</t>
    </rPh>
    <rPh sb="7" eb="9">
      <t>ダンタイ</t>
    </rPh>
    <rPh sb="9" eb="10">
      <t>メイ</t>
    </rPh>
    <phoneticPr fontId="38"/>
  </si>
  <si>
    <t>今回の応募内容と同一事業ですか？</t>
    <rPh sb="0" eb="2">
      <t>コンカイ</t>
    </rPh>
    <rPh sb="3" eb="5">
      <t>オウボ</t>
    </rPh>
    <rPh sb="5" eb="7">
      <t>ナイヨウ</t>
    </rPh>
    <rPh sb="8" eb="10">
      <t>ドウイツ</t>
    </rPh>
    <rPh sb="10" eb="12">
      <t>ジギョウ</t>
    </rPh>
    <phoneticPr fontId="38"/>
  </si>
  <si>
    <t>はい</t>
  </si>
  <si>
    <t>いいえ</t>
  </si>
  <si>
    <t>応募事業名</t>
    <rPh sb="0" eb="2">
      <t>オウボ</t>
    </rPh>
    <rPh sb="2" eb="4">
      <t>ジギョウ</t>
    </rPh>
    <rPh sb="4" eb="5">
      <t>メイ</t>
    </rPh>
    <phoneticPr fontId="38"/>
  </si>
  <si>
    <t>応募金額（円単位）</t>
    <rPh sb="0" eb="2">
      <t>オウボ</t>
    </rPh>
    <rPh sb="2" eb="4">
      <t>キンガク</t>
    </rPh>
    <rPh sb="5" eb="6">
      <t>エン</t>
    </rPh>
    <rPh sb="6" eb="8">
      <t>タンイ</t>
    </rPh>
    <phoneticPr fontId="38"/>
  </si>
  <si>
    <t>採否決定時期</t>
    <rPh sb="0" eb="2">
      <t>サイヒ</t>
    </rPh>
    <rPh sb="2" eb="4">
      <t>ケッテイ</t>
    </rPh>
    <rPh sb="4" eb="6">
      <t>ジキ</t>
    </rPh>
    <phoneticPr fontId="38"/>
  </si>
  <si>
    <t>年</t>
    <rPh sb="0" eb="1">
      <t>ネン</t>
    </rPh>
    <phoneticPr fontId="38"/>
  </si>
  <si>
    <t>月</t>
    <rPh sb="0" eb="1">
      <t>ツキ</t>
    </rPh>
    <phoneticPr fontId="38"/>
  </si>
  <si>
    <t>～</t>
  </si>
  <si>
    <t>実施期間</t>
    <rPh sb="0" eb="2">
      <t>ジッシ</t>
    </rPh>
    <rPh sb="2" eb="4">
      <t>キカン</t>
    </rPh>
    <phoneticPr fontId="38"/>
  </si>
  <si>
    <t>【別紙２】</t>
    <rPh sb="1" eb="3">
      <t>ベッシ</t>
    </rPh>
    <phoneticPr fontId="28"/>
  </si>
  <si>
    <t>≪役員名簿（別紙）≫</t>
    <rPh sb="1" eb="3">
      <t>ヤクイン</t>
    </rPh>
    <rPh sb="3" eb="5">
      <t>メイボ</t>
    </rPh>
    <rPh sb="6" eb="8">
      <t>ベッシ</t>
    </rPh>
    <phoneticPr fontId="28"/>
  </si>
  <si>
    <t>※要望書の「役員名簿」欄に記載しきれない場合にご利用ください。</t>
    <rPh sb="1" eb="4">
      <t>ヨウボウショ</t>
    </rPh>
    <rPh sb="6" eb="8">
      <t>ヤクイン</t>
    </rPh>
    <rPh sb="8" eb="10">
      <t>メイボ</t>
    </rPh>
    <rPh sb="11" eb="12">
      <t>ラン</t>
    </rPh>
    <rPh sb="13" eb="15">
      <t>キサイ</t>
    </rPh>
    <rPh sb="20" eb="22">
      <t>バアイ</t>
    </rPh>
    <rPh sb="24" eb="26">
      <t>リヨウ</t>
    </rPh>
    <phoneticPr fontId="28"/>
  </si>
  <si>
    <t>団体名</t>
    <rPh sb="0" eb="2">
      <t>ダンタイ</t>
    </rPh>
    <rPh sb="2" eb="3">
      <t>メイ</t>
    </rPh>
    <phoneticPr fontId="28"/>
  </si>
  <si>
    <r>
      <t xml:space="preserve">役　員　名　簿（別紙）
</t>
    </r>
    <r>
      <rPr>
        <sz val="10"/>
        <rFont val="ＭＳ Ｐゴシック"/>
        <family val="3"/>
        <charset val="128"/>
      </rPr>
      <t>※理事が１人の場合は、理事に事故があるとき又は理事が欠けたときにその職務を代行する者の役職名・氏名等をご記入ください。</t>
    </r>
    <rPh sb="0" eb="1">
      <t>ヤク</t>
    </rPh>
    <rPh sb="2" eb="3">
      <t>イン</t>
    </rPh>
    <rPh sb="4" eb="5">
      <t>メイ</t>
    </rPh>
    <rPh sb="6" eb="7">
      <t>ボ</t>
    </rPh>
    <rPh sb="8" eb="10">
      <t>ベッシ</t>
    </rPh>
    <phoneticPr fontId="3"/>
  </si>
  <si>
    <t>提出日</t>
    <rPh sb="0" eb="2">
      <t>テイシュツ</t>
    </rPh>
    <rPh sb="2" eb="3">
      <t>ビ</t>
    </rPh>
    <phoneticPr fontId="16"/>
  </si>
  <si>
    <t>常勤/非常勤の
区分及び役員報酬の有無</t>
    <rPh sb="0" eb="2">
      <t>ジョウキン</t>
    </rPh>
    <rPh sb="3" eb="6">
      <t>ヒジョウキン</t>
    </rPh>
    <rPh sb="8" eb="10">
      <t>クブン</t>
    </rPh>
    <rPh sb="10" eb="11">
      <t>オヨ</t>
    </rPh>
    <rPh sb="12" eb="14">
      <t>ヤクイン</t>
    </rPh>
    <rPh sb="14" eb="16">
      <t>ホウシュウ</t>
    </rPh>
    <rPh sb="17" eb="19">
      <t>ウム</t>
    </rPh>
    <phoneticPr fontId="3"/>
  </si>
  <si>
    <t>費目</t>
    <rPh sb="0" eb="2">
      <t>ヒモク</t>
    </rPh>
    <phoneticPr fontId="38"/>
  </si>
  <si>
    <t>柱番号</t>
    <rPh sb="0" eb="1">
      <t>ハシラ</t>
    </rPh>
    <rPh sb="1" eb="3">
      <t>バンゴウ</t>
    </rPh>
    <phoneticPr fontId="38"/>
  </si>
  <si>
    <t>内容</t>
    <rPh sb="0" eb="2">
      <t>ナイヨウ</t>
    </rPh>
    <phoneticPr fontId="38"/>
  </si>
  <si>
    <t>単価</t>
    <rPh sb="0" eb="2">
      <t>タンカ</t>
    </rPh>
    <phoneticPr fontId="38"/>
  </si>
  <si>
    <t>数値</t>
    <rPh sb="0" eb="2">
      <t>スウチ</t>
    </rPh>
    <phoneticPr fontId="38"/>
  </si>
  <si>
    <t>単位</t>
    <rPh sb="0" eb="2">
      <t>タンイ</t>
    </rPh>
    <phoneticPr fontId="38"/>
  </si>
  <si>
    <t>合計</t>
    <rPh sb="0" eb="2">
      <t>ゴウケイ</t>
    </rPh>
    <phoneticPr fontId="38"/>
  </si>
  <si>
    <t>謝金</t>
    <rPh sb="0" eb="2">
      <t>シャキン</t>
    </rPh>
    <phoneticPr fontId="38"/>
  </si>
  <si>
    <t>柱</t>
    <rPh sb="0" eb="1">
      <t>ハシラ</t>
    </rPh>
    <phoneticPr fontId="38"/>
  </si>
  <si>
    <t>円</t>
    <rPh sb="0" eb="1">
      <t>エン</t>
    </rPh>
    <phoneticPr fontId="38"/>
  </si>
  <si>
    <t>＝</t>
    <phoneticPr fontId="38"/>
  </si>
  <si>
    <t>柱</t>
  </si>
  <si>
    <t/>
  </si>
  <si>
    <t>×</t>
  </si>
  <si>
    <t>1-5⑩</t>
    <phoneticPr fontId="28"/>
  </si>
  <si>
    <t>平成28・29年度（第1回未来応援ネットワーク事業）</t>
    <rPh sb="0" eb="2">
      <t>ヘイセイ</t>
    </rPh>
    <rPh sb="7" eb="9">
      <t>ネンド</t>
    </rPh>
    <rPh sb="10" eb="11">
      <t>ダイ</t>
    </rPh>
    <rPh sb="12" eb="13">
      <t>カイ</t>
    </rPh>
    <rPh sb="13" eb="17">
      <t>ミライオウエン</t>
    </rPh>
    <rPh sb="23" eb="25">
      <t>ジギョウ</t>
    </rPh>
    <phoneticPr fontId="28"/>
  </si>
  <si>
    <t>平成30年度（第2回未来応援ネットワーク事業）</t>
    <rPh sb="0" eb="2">
      <t>ヘイセイ</t>
    </rPh>
    <rPh sb="4" eb="6">
      <t>ネンド</t>
    </rPh>
    <rPh sb="7" eb="8">
      <t>ダイ</t>
    </rPh>
    <rPh sb="9" eb="10">
      <t>カイ</t>
    </rPh>
    <rPh sb="10" eb="14">
      <t>ミライオウエン</t>
    </rPh>
    <rPh sb="20" eb="22">
      <t>ジギョウ</t>
    </rPh>
    <phoneticPr fontId="28"/>
  </si>
  <si>
    <t>平成31年度（第3回未来応援ネットワーク事業）</t>
    <rPh sb="0" eb="2">
      <t>ヘイセイ</t>
    </rPh>
    <rPh sb="4" eb="6">
      <t>ネンド</t>
    </rPh>
    <rPh sb="7" eb="8">
      <t>ダイ</t>
    </rPh>
    <rPh sb="9" eb="10">
      <t>カイ</t>
    </rPh>
    <rPh sb="10" eb="14">
      <t>ミライオウエン</t>
    </rPh>
    <rPh sb="20" eb="22">
      <t>ジギョウ</t>
    </rPh>
    <phoneticPr fontId="28"/>
  </si>
  <si>
    <t>令和2年度（第4回未来応援ネットワーク事業）</t>
    <rPh sb="0" eb="2">
      <t>レイワ</t>
    </rPh>
    <rPh sb="3" eb="5">
      <t>ネンド</t>
    </rPh>
    <rPh sb="6" eb="7">
      <t>ダイ</t>
    </rPh>
    <rPh sb="8" eb="9">
      <t>カイ</t>
    </rPh>
    <rPh sb="9" eb="13">
      <t>ミライオウエン</t>
    </rPh>
    <rPh sb="19" eb="21">
      <t>ジギョウ</t>
    </rPh>
    <phoneticPr fontId="28"/>
  </si>
  <si>
    <t>令和2年度（新型コロナウイルス感染拡大への対応に伴う緊急支援事業）</t>
    <rPh sb="0" eb="2">
      <t>レイワ</t>
    </rPh>
    <rPh sb="3" eb="5">
      <t>ネンド</t>
    </rPh>
    <rPh sb="6" eb="8">
      <t>シンガタ</t>
    </rPh>
    <rPh sb="15" eb="17">
      <t>カンセン</t>
    </rPh>
    <rPh sb="17" eb="19">
      <t>カクダイ</t>
    </rPh>
    <rPh sb="21" eb="23">
      <t>タイオウ</t>
    </rPh>
    <rPh sb="24" eb="25">
      <t>トモナ</t>
    </rPh>
    <rPh sb="26" eb="28">
      <t>キンキュウ</t>
    </rPh>
    <rPh sb="28" eb="30">
      <t>シエン</t>
    </rPh>
    <rPh sb="30" eb="32">
      <t>ジギョウ</t>
    </rPh>
    <phoneticPr fontId="28"/>
  </si>
  <si>
    <t>令和3年度（第5回未来応援ネットワーク事業）</t>
    <rPh sb="0" eb="2">
      <t>レイワ</t>
    </rPh>
    <rPh sb="3" eb="5">
      <t>ネンド</t>
    </rPh>
    <rPh sb="6" eb="7">
      <t>ダイ</t>
    </rPh>
    <rPh sb="8" eb="9">
      <t>カイ</t>
    </rPh>
    <rPh sb="9" eb="13">
      <t>ミライオウエン</t>
    </rPh>
    <rPh sb="19" eb="21">
      <t>ジギョウ</t>
    </rPh>
    <phoneticPr fontId="28"/>
  </si>
  <si>
    <t>令和4年度（第6回未来応援ネットワーク事業）</t>
    <rPh sb="0" eb="2">
      <t>レイワ</t>
    </rPh>
    <rPh sb="3" eb="5">
      <t>ネンド</t>
    </rPh>
    <rPh sb="6" eb="7">
      <t>ダイ</t>
    </rPh>
    <rPh sb="8" eb="9">
      <t>カイ</t>
    </rPh>
    <rPh sb="9" eb="13">
      <t>ミライオウエン</t>
    </rPh>
    <rPh sb="19" eb="21">
      <t>ジギョウ</t>
    </rPh>
    <phoneticPr fontId="28"/>
  </si>
  <si>
    <t>令和5年度（第7回未来応援ネットワーク事業）</t>
    <rPh sb="0" eb="2">
      <t>レイワ</t>
    </rPh>
    <rPh sb="3" eb="5">
      <t>ネンド</t>
    </rPh>
    <rPh sb="6" eb="7">
      <t>ダイ</t>
    </rPh>
    <rPh sb="8" eb="9">
      <t>カイ</t>
    </rPh>
    <rPh sb="9" eb="13">
      <t>ミライオウエン</t>
    </rPh>
    <rPh sb="19" eb="21">
      <t>ジギョウ</t>
    </rPh>
    <phoneticPr fontId="28"/>
  </si>
  <si>
    <t>令和6年度（第8回未来応援ネットワーク事業）</t>
    <rPh sb="0" eb="2">
      <t>レイワ</t>
    </rPh>
    <rPh sb="3" eb="5">
      <t>ネンド</t>
    </rPh>
    <phoneticPr fontId="28"/>
  </si>
  <si>
    <t>令和7年度（第9回未来応援ネットワーク事業）</t>
    <rPh sb="0" eb="2">
      <t>レイワ</t>
    </rPh>
    <rPh sb="3" eb="5">
      <t>ネンド</t>
    </rPh>
    <rPh sb="6" eb="7">
      <t>ダイ</t>
    </rPh>
    <rPh sb="8" eb="9">
      <t>カイ</t>
    </rPh>
    <rPh sb="9" eb="13">
      <t>ミライオウエン</t>
    </rPh>
    <rPh sb="19" eb="21">
      <t>ジギョウ</t>
    </rPh>
    <phoneticPr fontId="28"/>
  </si>
  <si>
    <t>令和8年度（第10回未来応援ネットワーク事業）</t>
    <rPh sb="0" eb="2">
      <t>レイワ</t>
    </rPh>
    <rPh sb="3" eb="5">
      <t>ネンド</t>
    </rPh>
    <rPh sb="6" eb="7">
      <t>ダイ</t>
    </rPh>
    <rPh sb="9" eb="10">
      <t>カイ</t>
    </rPh>
    <rPh sb="10" eb="14">
      <t>ミライオウエン</t>
    </rPh>
    <rPh sb="20" eb="22">
      <t>ジギョウ</t>
    </rPh>
    <phoneticPr fontId="28"/>
  </si>
  <si>
    <t>特定非営利活動法人</t>
    <rPh sb="0" eb="2">
      <t>トクテイ</t>
    </rPh>
    <rPh sb="2" eb="5">
      <t>ヒエイリ</t>
    </rPh>
    <rPh sb="5" eb="7">
      <t>カツドウ</t>
    </rPh>
    <rPh sb="7" eb="9">
      <t>ホウジン</t>
    </rPh>
    <phoneticPr fontId="2"/>
  </si>
  <si>
    <t>NPO法人</t>
    <rPh sb="3" eb="5">
      <t>ホウジン</t>
    </rPh>
    <phoneticPr fontId="28"/>
  </si>
  <si>
    <t>認定特定非営利活動法人</t>
    <rPh sb="0" eb="2">
      <t>ニンテイ</t>
    </rPh>
    <rPh sb="2" eb="4">
      <t>トクテイ</t>
    </rPh>
    <rPh sb="4" eb="7">
      <t>ヒエイリ</t>
    </rPh>
    <rPh sb="7" eb="9">
      <t>カツドウ</t>
    </rPh>
    <rPh sb="9" eb="11">
      <t>ホウジン</t>
    </rPh>
    <phoneticPr fontId="2"/>
  </si>
  <si>
    <t>社会福祉法人</t>
    <rPh sb="0" eb="2">
      <t>シャカイ</t>
    </rPh>
    <rPh sb="2" eb="4">
      <t>フクシ</t>
    </rPh>
    <rPh sb="4" eb="6">
      <t>ホウジン</t>
    </rPh>
    <phoneticPr fontId="2"/>
  </si>
  <si>
    <t>医療法人</t>
    <rPh sb="0" eb="2">
      <t>イリョウ</t>
    </rPh>
    <rPh sb="2" eb="4">
      <t>ホウジン</t>
    </rPh>
    <phoneticPr fontId="2"/>
  </si>
  <si>
    <t>一般社団法人</t>
    <rPh sb="0" eb="2">
      <t>イッパン</t>
    </rPh>
    <rPh sb="2" eb="4">
      <t>シャダン</t>
    </rPh>
    <rPh sb="4" eb="6">
      <t>ホウジン</t>
    </rPh>
    <phoneticPr fontId="2"/>
  </si>
  <si>
    <t>一般財団法人</t>
    <rPh sb="0" eb="2">
      <t>イッパン</t>
    </rPh>
    <rPh sb="2" eb="4">
      <t>ザイダン</t>
    </rPh>
    <rPh sb="4" eb="6">
      <t>ホウジン</t>
    </rPh>
    <phoneticPr fontId="2"/>
  </si>
  <si>
    <t>公益社団法人</t>
    <rPh sb="0" eb="2">
      <t>コウエキ</t>
    </rPh>
    <rPh sb="2" eb="4">
      <t>シャダン</t>
    </rPh>
    <rPh sb="4" eb="6">
      <t>ホウジン</t>
    </rPh>
    <phoneticPr fontId="2"/>
  </si>
  <si>
    <t>公益財団法人</t>
    <rPh sb="0" eb="2">
      <t>コウエキ</t>
    </rPh>
    <rPh sb="2" eb="4">
      <t>ザイダン</t>
    </rPh>
    <rPh sb="4" eb="6">
      <t>ホウジン</t>
    </rPh>
    <phoneticPr fontId="2"/>
  </si>
  <si>
    <t>労働者協同組合</t>
    <rPh sb="0" eb="3">
      <t>ロウドウシャ</t>
    </rPh>
    <rPh sb="3" eb="7">
      <t>キョウドウクミアイ</t>
    </rPh>
    <phoneticPr fontId="28"/>
  </si>
  <si>
    <t>任意団体</t>
    <rPh sb="0" eb="2">
      <t>ニンイ</t>
    </rPh>
    <rPh sb="2" eb="4">
      <t>ダンタイ</t>
    </rPh>
    <phoneticPr fontId="28"/>
  </si>
  <si>
    <t>その他（右欄に法人格をご入力ください）</t>
    <rPh sb="2" eb="3">
      <t>ホカ</t>
    </rPh>
    <rPh sb="4" eb="5">
      <t>ミギ</t>
    </rPh>
    <rPh sb="5" eb="6">
      <t>ラン</t>
    </rPh>
    <rPh sb="7" eb="8">
      <t>ホウ</t>
    </rPh>
    <rPh sb="8" eb="10">
      <t>ジンカク</t>
    </rPh>
    <rPh sb="12" eb="14">
      <t>ニュウリョク</t>
    </rPh>
    <phoneticPr fontId="2"/>
  </si>
  <si>
    <r>
      <t>子 供 の 未 来 応 援 国 民 運 動 推</t>
    </r>
    <r>
      <rPr>
        <sz val="18"/>
        <rFont val="ＭＳ Ｐゴシック"/>
        <family val="3"/>
        <charset val="128"/>
      </rPr>
      <t xml:space="preserve"> </t>
    </r>
    <r>
      <rPr>
        <b/>
        <sz val="18"/>
        <rFont val="ＭＳ Ｐゴシック"/>
        <family val="3"/>
        <charset val="128"/>
      </rPr>
      <t xml:space="preserve">進 事 務 局　御中 </t>
    </r>
    <rPh sb="22" eb="23">
      <t>スイ</t>
    </rPh>
    <rPh sb="24" eb="25">
      <t>ススム</t>
    </rPh>
    <rPh sb="26" eb="27">
      <t>コト</t>
    </rPh>
    <phoneticPr fontId="3"/>
  </si>
  <si>
    <t>□</t>
    <phoneticPr fontId="28"/>
  </si>
  <si>
    <t>申請日：  （平成）</t>
    <rPh sb="0" eb="2">
      <t>シンセイ</t>
    </rPh>
    <rPh sb="2" eb="3">
      <t>ビ</t>
    </rPh>
    <rPh sb="7" eb="9">
      <t>ヘイセイ</t>
    </rPh>
    <phoneticPr fontId="3"/>
  </si>
  <si>
    <t>年　　　月　　　日</t>
    <phoneticPr fontId="16"/>
  </si>
  <si>
    <t>☑</t>
    <phoneticPr fontId="28"/>
  </si>
  <si>
    <t>（注意）過去５年以内にこの申請の関係者が暴力団等反社会的勢力に該当し、又は反社会的勢力と関係を有する場合には、支援をお断りしております。</t>
    <rPh sb="13" eb="15">
      <t>シンセイ</t>
    </rPh>
    <rPh sb="55" eb="57">
      <t>シエン</t>
    </rPh>
    <phoneticPr fontId="3"/>
  </si>
  <si>
    <t>□</t>
  </si>
  <si>
    <t>1.　申　請　者</t>
    <rPh sb="3" eb="4">
      <t>サル</t>
    </rPh>
    <rPh sb="5" eb="6">
      <t>ショウ</t>
    </rPh>
    <rPh sb="7" eb="8">
      <t>シャ</t>
    </rPh>
    <phoneticPr fontId="3"/>
  </si>
  <si>
    <t>①.団体種別</t>
    <rPh sb="2" eb="4">
      <t>ダンタイ</t>
    </rPh>
    <rPh sb="4" eb="6">
      <t>シュベツ</t>
    </rPh>
    <phoneticPr fontId="3"/>
  </si>
  <si>
    <t>②.ふりがな</t>
    <phoneticPr fontId="3"/>
  </si>
  <si>
    <t>③.団体名称</t>
    <rPh sb="2" eb="4">
      <t>ダンタイ</t>
    </rPh>
    <rPh sb="4" eb="6">
      <t>メイショウ</t>
    </rPh>
    <phoneticPr fontId="3"/>
  </si>
  <si>
    <t>④.法人番号（付与されている場合は記載）</t>
    <rPh sb="2" eb="4">
      <t>ホウジン</t>
    </rPh>
    <rPh sb="4" eb="6">
      <t>バンゴウ</t>
    </rPh>
    <rPh sb="7" eb="9">
      <t>フヨ</t>
    </rPh>
    <rPh sb="14" eb="16">
      <t>バアイ</t>
    </rPh>
    <rPh sb="17" eb="19">
      <t>キサイ</t>
    </rPh>
    <phoneticPr fontId="3"/>
  </si>
  <si>
    <t>①.郵便番号</t>
    <rPh sb="2" eb="6">
      <t>ユウビンバンゴウ</t>
    </rPh>
    <phoneticPr fontId="3"/>
  </si>
  <si>
    <t>　〒　　　　 　　-　　　　</t>
    <phoneticPr fontId="3"/>
  </si>
  <si>
    <t>②.都道府県名</t>
    <rPh sb="2" eb="6">
      <t>トドウフケン</t>
    </rPh>
    <rPh sb="6" eb="7">
      <t>メイ</t>
    </rPh>
    <phoneticPr fontId="3"/>
  </si>
  <si>
    <t>③.ふりがな</t>
    <phoneticPr fontId="3"/>
  </si>
  <si>
    <t>④.市区町村丁目番地</t>
    <rPh sb="2" eb="4">
      <t>シク</t>
    </rPh>
    <rPh sb="4" eb="6">
      <t>チョウソン</t>
    </rPh>
    <rPh sb="6" eb="8">
      <t>チョウメ</t>
    </rPh>
    <rPh sb="8" eb="10">
      <t>バンチ</t>
    </rPh>
    <phoneticPr fontId="3"/>
  </si>
  <si>
    <t>⑤.ふりがな</t>
    <phoneticPr fontId="3"/>
  </si>
  <si>
    <t>⑥建物（マンション）、部屋番号</t>
    <phoneticPr fontId="3"/>
  </si>
  <si>
    <t>⑦.電話番号</t>
    <rPh sb="2" eb="4">
      <t>デンワ</t>
    </rPh>
    <rPh sb="4" eb="6">
      <t>バンゴウ</t>
    </rPh>
    <phoneticPr fontId="3"/>
  </si>
  <si>
    <t>　　　　-　　-</t>
    <phoneticPr fontId="28"/>
  </si>
  <si>
    <t>⑧.FAX番号</t>
    <rPh sb="5" eb="7">
      <t>バンゴウ</t>
    </rPh>
    <phoneticPr fontId="3"/>
  </si>
  <si>
    <t>⑨.URL</t>
    <phoneticPr fontId="3"/>
  </si>
  <si>
    <t>⑩.E-Mail</t>
    <phoneticPr fontId="3"/>
  </si>
  <si>
    <t>1-3.
代表者</t>
    <rPh sb="5" eb="8">
      <t>ダイヒョウシャ</t>
    </rPh>
    <phoneticPr fontId="3"/>
  </si>
  <si>
    <t>①.役職名</t>
    <rPh sb="2" eb="4">
      <t>ヤクショク</t>
    </rPh>
    <phoneticPr fontId="3"/>
  </si>
  <si>
    <t>③.氏名</t>
    <rPh sb="2" eb="4">
      <t>シメイ</t>
    </rPh>
    <phoneticPr fontId="3"/>
  </si>
  <si>
    <t>④.生年月日（和暦）</t>
    <rPh sb="2" eb="4">
      <t>セイネン</t>
    </rPh>
    <rPh sb="4" eb="6">
      <t>ガッピ</t>
    </rPh>
    <rPh sb="7" eb="9">
      <t>ワレキ</t>
    </rPh>
    <phoneticPr fontId="3"/>
  </si>
  <si>
    <t>⑤.住所</t>
    <rPh sb="2" eb="4">
      <t>ジュウショ</t>
    </rPh>
    <phoneticPr fontId="3"/>
  </si>
  <si>
    <t>⑥.電話番号</t>
    <rPh sb="2" eb="4">
      <t>デンワ</t>
    </rPh>
    <rPh sb="4" eb="6">
      <t>バンゴウ</t>
    </rPh>
    <phoneticPr fontId="3"/>
  </si>
  <si>
    <t>⑦.職業、勤務先（応募団体以外）</t>
    <rPh sb="2" eb="4">
      <t>ショクギョウ</t>
    </rPh>
    <rPh sb="5" eb="8">
      <t>キンムサキ</t>
    </rPh>
    <rPh sb="9" eb="11">
      <t>オウボ</t>
    </rPh>
    <rPh sb="11" eb="13">
      <t>ダンタイ</t>
    </rPh>
    <rPh sb="13" eb="15">
      <t>イガイ</t>
    </rPh>
    <phoneticPr fontId="3"/>
  </si>
  <si>
    <t>⑧.略歴（主な職歴・福祉活動歴や他に代表を務める団体等）</t>
    <rPh sb="2" eb="4">
      <t>リャクレキ</t>
    </rPh>
    <rPh sb="5" eb="6">
      <t>オモ</t>
    </rPh>
    <rPh sb="7" eb="9">
      <t>ショクレキ</t>
    </rPh>
    <rPh sb="8" eb="9">
      <t>レキ</t>
    </rPh>
    <rPh sb="10" eb="12">
      <t>フクシ</t>
    </rPh>
    <rPh sb="12" eb="14">
      <t>カツドウ</t>
    </rPh>
    <rPh sb="14" eb="15">
      <t>レキ</t>
    </rPh>
    <rPh sb="16" eb="17">
      <t>ホカ</t>
    </rPh>
    <rPh sb="18" eb="20">
      <t>ダイヒョウ</t>
    </rPh>
    <rPh sb="21" eb="22">
      <t>ツト</t>
    </rPh>
    <rPh sb="24" eb="27">
      <t>ダンタイトウ</t>
    </rPh>
    <phoneticPr fontId="3"/>
  </si>
  <si>
    <t>1-4.
担当者
連絡先</t>
    <rPh sb="5" eb="8">
      <t>タントウシャ</t>
    </rPh>
    <rPh sb="9" eb="12">
      <t>レンラクサキ</t>
    </rPh>
    <phoneticPr fontId="3"/>
  </si>
  <si>
    <t>①.ふりがな</t>
    <phoneticPr fontId="3"/>
  </si>
  <si>
    <t>②.氏名</t>
    <rPh sb="2" eb="4">
      <t>シメイ</t>
    </rPh>
    <phoneticPr fontId="3"/>
  </si>
  <si>
    <t>③.電話番号</t>
    <rPh sb="2" eb="4">
      <t>デンワ</t>
    </rPh>
    <rPh sb="4" eb="6">
      <t>バンゴウ</t>
    </rPh>
    <phoneticPr fontId="3"/>
  </si>
  <si>
    <t>○勤務先　○自宅　○その他</t>
    <phoneticPr fontId="16"/>
  </si>
  <si>
    <t>④.連絡可能時間</t>
    <rPh sb="2" eb="4">
      <t>レンラク</t>
    </rPh>
    <rPh sb="4" eb="6">
      <t>カノウ</t>
    </rPh>
    <rPh sb="6" eb="8">
      <t>ジカン</t>
    </rPh>
    <phoneticPr fontId="3"/>
  </si>
  <si>
    <t xml:space="preserve">        ：　   　　　　～　　　　：</t>
    <phoneticPr fontId="3"/>
  </si>
  <si>
    <t>1-5.
団体概要</t>
    <rPh sb="5" eb="7">
      <t>ダンタイ</t>
    </rPh>
    <rPh sb="7" eb="9">
      <t>ガイヨウ</t>
    </rPh>
    <phoneticPr fontId="3"/>
  </si>
  <si>
    <t>①.設立年月日（和暦）</t>
    <rPh sb="2" eb="4">
      <t>セツリツ</t>
    </rPh>
    <rPh sb="4" eb="7">
      <t>ネンガッピ</t>
    </rPh>
    <rPh sb="8" eb="10">
      <t>ワレキ</t>
    </rPh>
    <phoneticPr fontId="3"/>
  </si>
  <si>
    <t>②.前年度収入計</t>
    <rPh sb="2" eb="5">
      <t>ゼンネンド</t>
    </rPh>
    <rPh sb="5" eb="7">
      <t>シュウニュウ</t>
    </rPh>
    <rPh sb="7" eb="8">
      <t>ケイ</t>
    </rPh>
    <phoneticPr fontId="3"/>
  </si>
  <si>
    <t>③.前年度支出計</t>
    <rPh sb="2" eb="5">
      <t>ゼンネンド</t>
    </rPh>
    <rPh sb="5" eb="7">
      <t>シシュツ</t>
    </rPh>
    <rPh sb="7" eb="8">
      <t>ケイ</t>
    </rPh>
    <phoneticPr fontId="3"/>
  </si>
  <si>
    <t>④障害者総合支援法、介護保険法の指定の有無</t>
    <rPh sb="1" eb="4">
      <t>ショウガイシャ</t>
    </rPh>
    <rPh sb="4" eb="6">
      <t>ソウゴウ</t>
    </rPh>
    <rPh sb="6" eb="8">
      <t>シエン</t>
    </rPh>
    <rPh sb="8" eb="9">
      <t>ホウ</t>
    </rPh>
    <rPh sb="16" eb="18">
      <t>シテイ</t>
    </rPh>
    <rPh sb="19" eb="21">
      <t>ウム</t>
    </rPh>
    <phoneticPr fontId="3"/>
  </si>
  <si>
    <t>⑤.役職員数</t>
    <rPh sb="2" eb="4">
      <t>ヤクショク</t>
    </rPh>
    <rPh sb="4" eb="5">
      <t>イン</t>
    </rPh>
    <rPh sb="5" eb="6">
      <t>スウ</t>
    </rPh>
    <phoneticPr fontId="3"/>
  </si>
  <si>
    <t>⑥.ボランティア数</t>
    <rPh sb="8" eb="9">
      <t>スウ</t>
    </rPh>
    <phoneticPr fontId="3"/>
  </si>
  <si>
    <t>⑦.会員</t>
    <rPh sb="2" eb="4">
      <t>カイイン</t>
    </rPh>
    <phoneticPr fontId="3"/>
  </si>
  <si>
    <t>⑧.団体の沿革</t>
    <rPh sb="2" eb="4">
      <t>ダンタイ</t>
    </rPh>
    <rPh sb="5" eb="7">
      <t>エンカク</t>
    </rPh>
    <phoneticPr fontId="3"/>
  </si>
  <si>
    <t>⑨.直近３年間の主な活動実績とその財源について</t>
    <rPh sb="2" eb="4">
      <t>チョッキン</t>
    </rPh>
    <rPh sb="5" eb="7">
      <t>ネンカン</t>
    </rPh>
    <rPh sb="8" eb="9">
      <t>オモ</t>
    </rPh>
    <rPh sb="10" eb="12">
      <t>カツドウ</t>
    </rPh>
    <rPh sb="12" eb="14">
      <t>ジッセキ</t>
    </rPh>
    <rPh sb="17" eb="19">
      <t>ザイゲン</t>
    </rPh>
    <phoneticPr fontId="3"/>
  </si>
  <si>
    <t xml:space="preserve">⑩.第一回未来応援ネットワーク事業の支援を受けているか
</t>
    <rPh sb="2" eb="3">
      <t>ダイ</t>
    </rPh>
    <rPh sb="3" eb="5">
      <t>イッカイ</t>
    </rPh>
    <rPh sb="5" eb="7">
      <t>ミライ</t>
    </rPh>
    <rPh sb="7" eb="9">
      <t>オウエン</t>
    </rPh>
    <rPh sb="15" eb="17">
      <t>ジギョウ</t>
    </rPh>
    <rPh sb="18" eb="20">
      <t>シエン</t>
    </rPh>
    <rPh sb="21" eb="22">
      <t>ウ</t>
    </rPh>
    <phoneticPr fontId="3"/>
  </si>
  <si>
    <t>受けている</t>
    <rPh sb="0" eb="1">
      <t>ウ</t>
    </rPh>
    <phoneticPr fontId="3"/>
  </si>
  <si>
    <t>受けていない</t>
    <phoneticPr fontId="16"/>
  </si>
  <si>
    <t>⑪.受けている場合、前回事業の実施状況とその成果（実施内容、参加人数など）</t>
    <rPh sb="2" eb="3">
      <t>ウ</t>
    </rPh>
    <rPh sb="7" eb="9">
      <t>バアイ</t>
    </rPh>
    <rPh sb="10" eb="12">
      <t>ゼンカイ</t>
    </rPh>
    <rPh sb="12" eb="14">
      <t>ジギョウ</t>
    </rPh>
    <rPh sb="15" eb="17">
      <t>ジッシ</t>
    </rPh>
    <rPh sb="17" eb="19">
      <t>ジョウキョウ</t>
    </rPh>
    <rPh sb="22" eb="24">
      <t>セイカ</t>
    </rPh>
    <rPh sb="25" eb="27">
      <t>ジッシ</t>
    </rPh>
    <rPh sb="27" eb="29">
      <t>ナイヨウ</t>
    </rPh>
    <rPh sb="30" eb="34">
      <t>サンカニンズウ</t>
    </rPh>
    <phoneticPr fontId="3"/>
  </si>
  <si>
    <t>役　員　名　簿</t>
    <rPh sb="0" eb="1">
      <t>ヤク</t>
    </rPh>
    <rPh sb="2" eb="3">
      <t>イン</t>
    </rPh>
    <rPh sb="4" eb="5">
      <t>メイ</t>
    </rPh>
    <rPh sb="6" eb="7">
      <t>ボ</t>
    </rPh>
    <phoneticPr fontId="3"/>
  </si>
  <si>
    <t>　　（平成）</t>
    <phoneticPr fontId="16"/>
  </si>
  <si>
    <t>　　年　　　月　　　日</t>
    <phoneticPr fontId="16"/>
  </si>
  <si>
    <t>年齢</t>
    <rPh sb="0" eb="2">
      <t>ネンレイ</t>
    </rPh>
    <phoneticPr fontId="3"/>
  </si>
  <si>
    <t>常勤/非常勤の区分</t>
    <rPh sb="0" eb="2">
      <t>ジョウキン</t>
    </rPh>
    <rPh sb="3" eb="6">
      <t>ヒジョウキン</t>
    </rPh>
    <rPh sb="7" eb="9">
      <t>クブン</t>
    </rPh>
    <phoneticPr fontId="3"/>
  </si>
  <si>
    <t>団体活動以外の職業（勤務先名）　・　T　E　L</t>
    <phoneticPr fontId="16"/>
  </si>
  <si>
    <t>監　　　　事</t>
    <rPh sb="0" eb="1">
      <t>カン</t>
    </rPh>
    <rPh sb="5" eb="6">
      <t>コト</t>
    </rPh>
    <phoneticPr fontId="28"/>
  </si>
  <si>
    <t>2.　事　業　計　画</t>
    <rPh sb="3" eb="4">
      <t>コト</t>
    </rPh>
    <rPh sb="5" eb="6">
      <t>ギョウ</t>
    </rPh>
    <rPh sb="7" eb="8">
      <t>ケイ</t>
    </rPh>
    <rPh sb="9" eb="10">
      <t>ガ</t>
    </rPh>
    <phoneticPr fontId="3"/>
  </si>
  <si>
    <t>2-1.
事業名</t>
    <rPh sb="5" eb="7">
      <t>ジギョウ</t>
    </rPh>
    <rPh sb="7" eb="8">
      <t>メイ</t>
    </rPh>
    <phoneticPr fontId="3"/>
  </si>
  <si>
    <t xml:space="preserve">2-2.
事業概要
（○○を目的に○○する事業の形で２００文字以内）
</t>
    <rPh sb="5" eb="7">
      <t>ジギョウ</t>
    </rPh>
    <rPh sb="7" eb="9">
      <t>ガイヨウ</t>
    </rPh>
    <phoneticPr fontId="3"/>
  </si>
  <si>
    <t>2-3.
事業分野
（複数選択不可）</t>
    <rPh sb="5" eb="7">
      <t>ジギョウ</t>
    </rPh>
    <rPh sb="7" eb="9">
      <t>ブンヤ</t>
    </rPh>
    <rPh sb="15" eb="17">
      <t>フカ</t>
    </rPh>
    <phoneticPr fontId="3"/>
  </si>
  <si>
    <t>様々な学びを支援する事業</t>
    <phoneticPr fontId="16"/>
  </si>
  <si>
    <t>居場所の提供・相談支援を行う事業</t>
    <phoneticPr fontId="16"/>
  </si>
  <si>
    <t xml:space="preserve">衣食住など生活の支援を行う事業    </t>
    <phoneticPr fontId="16"/>
  </si>
  <si>
    <t>児童養護施設の退所者を支援する事業</t>
    <phoneticPr fontId="16"/>
  </si>
  <si>
    <t xml:space="preserve">児童又はその保護者の就労を支援する事業　　  </t>
    <phoneticPr fontId="16"/>
  </si>
  <si>
    <t>里親又は特別養子縁組の斡旋を実施又は支援する事業</t>
    <phoneticPr fontId="16"/>
  </si>
  <si>
    <t>その他、貧困の連鎖の解消につながる事業</t>
    <phoneticPr fontId="16"/>
  </si>
  <si>
    <t>2-4.
事業の位置づけ
（複数選択可）</t>
    <rPh sb="5" eb="7">
      <t>ジギョウ</t>
    </rPh>
    <rPh sb="8" eb="10">
      <t>イチ</t>
    </rPh>
    <phoneticPr fontId="3"/>
  </si>
  <si>
    <t>新たな取り組み</t>
    <rPh sb="0" eb="1">
      <t>アラ</t>
    </rPh>
    <rPh sb="3" eb="4">
      <t>ト</t>
    </rPh>
    <rPh sb="5" eb="6">
      <t>ク</t>
    </rPh>
    <phoneticPr fontId="3"/>
  </si>
  <si>
    <t>既存事業の充実　　　　　　　　　　　</t>
    <phoneticPr fontId="16"/>
  </si>
  <si>
    <t>取り組みの普及</t>
    <phoneticPr fontId="16"/>
  </si>
  <si>
    <t>上記以外の取り組み</t>
    <phoneticPr fontId="16"/>
  </si>
  <si>
    <t>2-5.
目的</t>
    <rPh sb="5" eb="7">
      <t>モクテキ</t>
    </rPh>
    <phoneticPr fontId="3"/>
  </si>
  <si>
    <t>2-6.
数値目標</t>
    <rPh sb="5" eb="7">
      <t>スウチ</t>
    </rPh>
    <rPh sb="7" eb="9">
      <t>モクヒョウ</t>
    </rPh>
    <phoneticPr fontId="3"/>
  </si>
  <si>
    <t>2-7.
期待される成果</t>
    <rPh sb="5" eb="7">
      <t>キタイ</t>
    </rPh>
    <rPh sb="10" eb="12">
      <t>セイカ</t>
    </rPh>
    <phoneticPr fontId="3"/>
  </si>
  <si>
    <t>2-8.
計画</t>
    <rPh sb="5" eb="7">
      <t>ケイカク</t>
    </rPh>
    <phoneticPr fontId="3"/>
  </si>
  <si>
    <t>①.事業内容
（スケジュール）</t>
    <rPh sb="2" eb="4">
      <t>ジギョウ</t>
    </rPh>
    <rPh sb="4" eb="6">
      <t>ナイヨウ</t>
    </rPh>
    <phoneticPr fontId="3"/>
  </si>
  <si>
    <t>②.事業に関する広報
　（情報発信の方法）</t>
    <rPh sb="2" eb="4">
      <t>ジギョウ</t>
    </rPh>
    <rPh sb="5" eb="6">
      <t>カン</t>
    </rPh>
    <rPh sb="8" eb="10">
      <t>コウホウ</t>
    </rPh>
    <rPh sb="13" eb="15">
      <t>ジョウホウ</t>
    </rPh>
    <rPh sb="15" eb="17">
      <t>ハッシン</t>
    </rPh>
    <rPh sb="18" eb="20">
      <t>ホウホウ</t>
    </rPh>
    <phoneticPr fontId="3"/>
  </si>
  <si>
    <t>③.事業成果物</t>
    <rPh sb="2" eb="4">
      <t>ジギョウ</t>
    </rPh>
    <rPh sb="4" eb="7">
      <t>セイカブツ</t>
    </rPh>
    <phoneticPr fontId="3"/>
  </si>
  <si>
    <t>2-9.
連携を予定している主な団体</t>
    <rPh sb="5" eb="7">
      <t>レンケイ</t>
    </rPh>
    <rPh sb="8" eb="10">
      <t>ヨテイ</t>
    </rPh>
    <rPh sb="14" eb="15">
      <t>オモ</t>
    </rPh>
    <rPh sb="16" eb="18">
      <t>ダンタイ</t>
    </rPh>
    <phoneticPr fontId="3"/>
  </si>
  <si>
    <t>2-10.
終了後の展開、継続に関する計画</t>
    <phoneticPr fontId="3"/>
  </si>
  <si>
    <t>支援金額調書</t>
    <rPh sb="0" eb="2">
      <t>シエン</t>
    </rPh>
    <rPh sb="2" eb="4">
      <t>キンガク</t>
    </rPh>
    <rPh sb="4" eb="6">
      <t>チョウショ</t>
    </rPh>
    <phoneticPr fontId="3"/>
  </si>
  <si>
    <t>　　　　　　科目</t>
    <phoneticPr fontId="3"/>
  </si>
  <si>
    <t>金額 (円）</t>
    <rPh sb="0" eb="2">
      <t>キンガク</t>
    </rPh>
    <rPh sb="4" eb="5">
      <t>エン</t>
    </rPh>
    <phoneticPr fontId="3"/>
  </si>
  <si>
    <t>内訳</t>
    <rPh sb="0" eb="2">
      <t>ウチワケ</t>
    </rPh>
    <phoneticPr fontId="3"/>
  </si>
  <si>
    <t>保険料</t>
  </si>
  <si>
    <r>
      <rPr>
        <b/>
        <sz val="18"/>
        <rFont val="ＭＳ Ｐゴシック"/>
        <family val="3"/>
        <charset val="128"/>
      </rPr>
      <t xml:space="preserve"> A</t>
    </r>
    <r>
      <rPr>
        <sz val="12"/>
        <rFont val="ＭＳ Ｐゴシック"/>
        <family val="3"/>
        <charset val="128"/>
      </rPr>
      <t>　上記支援費目の計</t>
    </r>
    <rPh sb="3" eb="5">
      <t>ジョウキ</t>
    </rPh>
    <rPh sb="5" eb="7">
      <t>シエン</t>
    </rPh>
    <rPh sb="7" eb="9">
      <t>ヒモク</t>
    </rPh>
    <rPh sb="10" eb="11">
      <t>ケイ</t>
    </rPh>
    <phoneticPr fontId="3"/>
  </si>
  <si>
    <r>
      <rPr>
        <b/>
        <sz val="18"/>
        <rFont val="ＭＳ Ｐゴシック"/>
        <family val="3"/>
        <charset val="128"/>
      </rPr>
      <t xml:space="preserve"> Ｂ</t>
    </r>
    <r>
      <rPr>
        <sz val="12"/>
        <rFont val="ＭＳ Ｐゴシック"/>
        <family val="3"/>
        <charset val="128"/>
      </rPr>
      <t>　その他の経費</t>
    </r>
    <phoneticPr fontId="3"/>
  </si>
  <si>
    <r>
      <rPr>
        <b/>
        <sz val="18"/>
        <rFont val="ＭＳ Ｐゴシック"/>
        <family val="3"/>
        <charset val="128"/>
      </rPr>
      <t xml:space="preserve"> Ｃ</t>
    </r>
    <r>
      <rPr>
        <sz val="12"/>
        <rFont val="ＭＳ Ｐゴシック"/>
        <family val="3"/>
        <charset val="128"/>
      </rPr>
      <t>　総事業費　　</t>
    </r>
    <r>
      <rPr>
        <b/>
        <sz val="18"/>
        <rFont val="ＭＳ Ｐゴシック"/>
        <family val="3"/>
        <charset val="128"/>
      </rPr>
      <t>（Ａ＋Ｂ）</t>
    </r>
    <rPh sb="3" eb="7">
      <t>ソウジギョウヒ</t>
    </rPh>
    <phoneticPr fontId="3"/>
  </si>
  <si>
    <t>　　　　　　種類</t>
    <rPh sb="6" eb="8">
      <t>シュルイ</t>
    </rPh>
    <phoneticPr fontId="3"/>
  </si>
  <si>
    <t>金額  (円）</t>
    <rPh sb="0" eb="2">
      <t>キンガク</t>
    </rPh>
    <rPh sb="5" eb="6">
      <t>エン</t>
    </rPh>
    <phoneticPr fontId="3"/>
  </si>
  <si>
    <r>
      <rPr>
        <b/>
        <sz val="18"/>
        <rFont val="ＭＳ Ｐゴシック"/>
        <family val="3"/>
        <charset val="128"/>
      </rPr>
      <t xml:space="preserve"> Ｄ</t>
    </r>
    <r>
      <rPr>
        <b/>
        <sz val="12"/>
        <rFont val="ＭＳ Ｐゴシック"/>
        <family val="3"/>
        <charset val="128"/>
      </rPr>
      <t>　</t>
    </r>
    <r>
      <rPr>
        <sz val="12"/>
        <rFont val="ＭＳ Ｐゴシック"/>
        <family val="3"/>
        <charset val="128"/>
      </rPr>
      <t>収入合計</t>
    </r>
    <rPh sb="3" eb="5">
      <t>シュウニュウ</t>
    </rPh>
    <rPh sb="5" eb="7">
      <t>ゴウケイ</t>
    </rPh>
    <phoneticPr fontId="3"/>
  </si>
  <si>
    <r>
      <rPr>
        <b/>
        <sz val="18"/>
        <rFont val="ＭＳ Ｐゴシック"/>
        <family val="3"/>
        <charset val="128"/>
      </rPr>
      <t>Ｃ</t>
    </r>
    <r>
      <rPr>
        <sz val="11"/>
        <rFont val="ＭＳ Ｐゴシック"/>
        <family val="3"/>
        <charset val="128"/>
      </rPr>
      <t>総事業費－</t>
    </r>
    <r>
      <rPr>
        <b/>
        <sz val="18"/>
        <rFont val="ＭＳ Ｐゴシック"/>
        <family val="3"/>
        <charset val="128"/>
      </rPr>
      <t>Ｄ</t>
    </r>
    <r>
      <rPr>
        <sz val="11"/>
        <rFont val="ＭＳ Ｐゴシック"/>
        <family val="3"/>
        <charset val="128"/>
      </rPr>
      <t>収入合計</t>
    </r>
    <phoneticPr fontId="3"/>
  </si>
  <si>
    <t>○勤務先</t>
    <rPh sb="1" eb="4">
      <t>キンムサキ</t>
    </rPh>
    <phoneticPr fontId="28"/>
  </si>
  <si>
    <t>北海道</t>
  </si>
  <si>
    <t>01</t>
    <phoneticPr fontId="28"/>
  </si>
  <si>
    <t>○自宅</t>
    <rPh sb="1" eb="3">
      <t>ジタク</t>
    </rPh>
    <phoneticPr fontId="28"/>
  </si>
  <si>
    <t>青森県</t>
  </si>
  <si>
    <t>02</t>
  </si>
  <si>
    <t>○その他</t>
    <rPh sb="3" eb="4">
      <t>タ</t>
    </rPh>
    <phoneticPr fontId="28"/>
  </si>
  <si>
    <t>岩手県</t>
  </si>
  <si>
    <t>03</t>
  </si>
  <si>
    <t>10代</t>
    <rPh sb="2" eb="3">
      <t>ダイ</t>
    </rPh>
    <phoneticPr fontId="28"/>
  </si>
  <si>
    <t>常勤（役員報酬あり）</t>
    <rPh sb="0" eb="2">
      <t>ジョウキン</t>
    </rPh>
    <rPh sb="3" eb="5">
      <t>ヤクイン</t>
    </rPh>
    <rPh sb="5" eb="7">
      <t>ホウシュウ</t>
    </rPh>
    <phoneticPr fontId="28"/>
  </si>
  <si>
    <t>宮城県</t>
  </si>
  <si>
    <t>04</t>
  </si>
  <si>
    <t>20代</t>
    <rPh sb="2" eb="3">
      <t>ダイ</t>
    </rPh>
    <phoneticPr fontId="28"/>
  </si>
  <si>
    <t>常勤（役員報酬なし）</t>
    <rPh sb="0" eb="2">
      <t>ジョウキン</t>
    </rPh>
    <phoneticPr fontId="28"/>
  </si>
  <si>
    <t>特定非営利活動法人</t>
    <rPh sb="0" eb="2">
      <t>トクテイ</t>
    </rPh>
    <rPh sb="2" eb="5">
      <t>ヒエイリ</t>
    </rPh>
    <rPh sb="5" eb="7">
      <t>カツドウ</t>
    </rPh>
    <rPh sb="7" eb="9">
      <t>ホウジン</t>
    </rPh>
    <phoneticPr fontId="1"/>
  </si>
  <si>
    <t>秋田県</t>
  </si>
  <si>
    <t>05</t>
  </si>
  <si>
    <t>30代</t>
    <rPh sb="2" eb="3">
      <t>ダイ</t>
    </rPh>
    <phoneticPr fontId="28"/>
  </si>
  <si>
    <t>非常勤（役員報酬あり）</t>
    <rPh sb="0" eb="3">
      <t>ヒジョウキン</t>
    </rPh>
    <phoneticPr fontId="28"/>
  </si>
  <si>
    <t>山形県</t>
  </si>
  <si>
    <t>06</t>
  </si>
  <si>
    <t>40代</t>
    <rPh sb="2" eb="3">
      <t>ダイ</t>
    </rPh>
    <phoneticPr fontId="28"/>
  </si>
  <si>
    <t>非常勤（役員報酬なし）</t>
    <rPh sb="0" eb="3">
      <t>ヒジョウキン</t>
    </rPh>
    <phoneticPr fontId="28"/>
  </si>
  <si>
    <t>認定特定非営利活動法人</t>
    <rPh sb="0" eb="2">
      <t>ニンテイ</t>
    </rPh>
    <rPh sb="2" eb="4">
      <t>トクテイ</t>
    </rPh>
    <rPh sb="4" eb="7">
      <t>ヒエイリ</t>
    </rPh>
    <rPh sb="7" eb="9">
      <t>カツドウ</t>
    </rPh>
    <rPh sb="9" eb="11">
      <t>ホウジン</t>
    </rPh>
    <phoneticPr fontId="1"/>
  </si>
  <si>
    <t>福島県</t>
  </si>
  <si>
    <t>07</t>
  </si>
  <si>
    <t>50代</t>
    <rPh sb="2" eb="3">
      <t>ダイ</t>
    </rPh>
    <phoneticPr fontId="28"/>
  </si>
  <si>
    <t>社会福祉法人</t>
    <rPh sb="0" eb="2">
      <t>シャカイ</t>
    </rPh>
    <rPh sb="2" eb="4">
      <t>フクシ</t>
    </rPh>
    <rPh sb="4" eb="6">
      <t>ホウジン</t>
    </rPh>
    <phoneticPr fontId="1"/>
  </si>
  <si>
    <t>茨城県</t>
  </si>
  <si>
    <t>08</t>
  </si>
  <si>
    <t>60代</t>
    <rPh sb="2" eb="3">
      <t>ダイ</t>
    </rPh>
    <phoneticPr fontId="28"/>
  </si>
  <si>
    <t>医療法人</t>
    <rPh sb="0" eb="2">
      <t>イリョウ</t>
    </rPh>
    <rPh sb="2" eb="4">
      <t>ホウジン</t>
    </rPh>
    <phoneticPr fontId="1"/>
  </si>
  <si>
    <t>栃木県</t>
  </si>
  <si>
    <t>09</t>
  </si>
  <si>
    <t>70代</t>
    <rPh sb="2" eb="3">
      <t>ダイ</t>
    </rPh>
    <phoneticPr fontId="28"/>
  </si>
  <si>
    <t>学校法人</t>
    <rPh sb="0" eb="2">
      <t>ガッコウ</t>
    </rPh>
    <rPh sb="2" eb="4">
      <t>ホウジン</t>
    </rPh>
    <phoneticPr fontId="1"/>
  </si>
  <si>
    <t>群馬県</t>
  </si>
  <si>
    <t>10</t>
  </si>
  <si>
    <t>80代以上</t>
    <rPh sb="2" eb="3">
      <t>ダイ</t>
    </rPh>
    <rPh sb="3" eb="5">
      <t>イジョウ</t>
    </rPh>
    <phoneticPr fontId="28"/>
  </si>
  <si>
    <t>一般社団法人</t>
    <rPh sb="0" eb="2">
      <t>イッパン</t>
    </rPh>
    <rPh sb="2" eb="4">
      <t>シャダン</t>
    </rPh>
    <rPh sb="4" eb="6">
      <t>ホウジン</t>
    </rPh>
    <phoneticPr fontId="1"/>
  </si>
  <si>
    <t>埼玉県</t>
  </si>
  <si>
    <t>11</t>
  </si>
  <si>
    <t>一般財団法人</t>
    <rPh sb="0" eb="2">
      <t>イッパン</t>
    </rPh>
    <rPh sb="2" eb="4">
      <t>ザイダン</t>
    </rPh>
    <rPh sb="4" eb="6">
      <t>ホウジン</t>
    </rPh>
    <phoneticPr fontId="1"/>
  </si>
  <si>
    <t>千葉県</t>
  </si>
  <si>
    <t>12</t>
  </si>
  <si>
    <t>会長</t>
  </si>
  <si>
    <t>公益社団法人</t>
    <rPh sb="0" eb="2">
      <t>コウエキ</t>
    </rPh>
    <rPh sb="2" eb="4">
      <t>シャダン</t>
    </rPh>
    <rPh sb="4" eb="6">
      <t>ホウジン</t>
    </rPh>
    <phoneticPr fontId="1"/>
  </si>
  <si>
    <t>東京都</t>
  </si>
  <si>
    <t>13</t>
  </si>
  <si>
    <t>理事長</t>
  </si>
  <si>
    <t>公益財団法人</t>
    <rPh sb="0" eb="2">
      <t>コウエキ</t>
    </rPh>
    <rPh sb="2" eb="4">
      <t>ザイダン</t>
    </rPh>
    <rPh sb="4" eb="6">
      <t>ホウジン</t>
    </rPh>
    <phoneticPr fontId="1"/>
  </si>
  <si>
    <t>神奈川県</t>
  </si>
  <si>
    <t>14</t>
  </si>
  <si>
    <t>代表理事</t>
  </si>
  <si>
    <t>新潟県</t>
  </si>
  <si>
    <t>15</t>
  </si>
  <si>
    <t>代表取締役</t>
  </si>
  <si>
    <t>富山県</t>
  </si>
  <si>
    <t>16</t>
  </si>
  <si>
    <t>運営委員長</t>
  </si>
  <si>
    <t>その他（右欄に法人格をご入力ください）</t>
    <rPh sb="2" eb="3">
      <t>ホカ</t>
    </rPh>
    <rPh sb="4" eb="5">
      <t>ミギ</t>
    </rPh>
    <rPh sb="5" eb="6">
      <t>ラン</t>
    </rPh>
    <rPh sb="7" eb="8">
      <t>ホウ</t>
    </rPh>
    <rPh sb="8" eb="10">
      <t>ジンカク</t>
    </rPh>
    <rPh sb="12" eb="14">
      <t>ニュウリョク</t>
    </rPh>
    <phoneticPr fontId="1"/>
  </si>
  <si>
    <t>石川県</t>
  </si>
  <si>
    <t>17</t>
  </si>
  <si>
    <t>代表</t>
  </si>
  <si>
    <t>福井県</t>
  </si>
  <si>
    <t>18</t>
  </si>
  <si>
    <t>所長</t>
  </si>
  <si>
    <t>山梨県</t>
  </si>
  <si>
    <t>19</t>
  </si>
  <si>
    <t>事務局長</t>
  </si>
  <si>
    <t>長野県</t>
  </si>
  <si>
    <t>20</t>
  </si>
  <si>
    <t>室長</t>
  </si>
  <si>
    <t>岐阜県</t>
  </si>
  <si>
    <t>21</t>
  </si>
  <si>
    <t>協議会長</t>
  </si>
  <si>
    <t>静岡県</t>
  </si>
  <si>
    <t>22</t>
  </si>
  <si>
    <t>主宰</t>
  </si>
  <si>
    <t>愛知県</t>
  </si>
  <si>
    <t>23</t>
  </si>
  <si>
    <t>部長</t>
  </si>
  <si>
    <t>三重県</t>
    <rPh sb="0" eb="2">
      <t>ミエ</t>
    </rPh>
    <phoneticPr fontId="2"/>
  </si>
  <si>
    <t>24</t>
  </si>
  <si>
    <t>支部長</t>
  </si>
  <si>
    <t>滋賀県</t>
  </si>
  <si>
    <t>25</t>
  </si>
  <si>
    <t>幹事</t>
  </si>
  <si>
    <t>京都府</t>
  </si>
  <si>
    <t>26</t>
  </si>
  <si>
    <t>代表幹事</t>
  </si>
  <si>
    <t>大阪府</t>
  </si>
  <si>
    <t>27</t>
  </si>
  <si>
    <t>委員長</t>
  </si>
  <si>
    <t>兵庫県</t>
  </si>
  <si>
    <t>28</t>
  </si>
  <si>
    <t>実行委員長</t>
  </si>
  <si>
    <t>奈良県</t>
  </si>
  <si>
    <t>29</t>
  </si>
  <si>
    <t>団委員長</t>
  </si>
  <si>
    <t>和歌山県</t>
  </si>
  <si>
    <t>30</t>
  </si>
  <si>
    <t>プログラム委員長</t>
  </si>
  <si>
    <t>鳥取県</t>
  </si>
  <si>
    <t>31</t>
  </si>
  <si>
    <t>リーダー</t>
  </si>
  <si>
    <t>島根県</t>
  </si>
  <si>
    <t>32</t>
  </si>
  <si>
    <t>園長</t>
  </si>
  <si>
    <t>岡山県</t>
  </si>
  <si>
    <t>33</t>
  </si>
  <si>
    <t>施設長</t>
  </si>
  <si>
    <t>広島県</t>
  </si>
  <si>
    <t>34</t>
  </si>
  <si>
    <t>スーパーバイザー</t>
  </si>
  <si>
    <t>山口県</t>
  </si>
  <si>
    <t>35</t>
  </si>
  <si>
    <t>代表世話人</t>
  </si>
  <si>
    <t>徳島県</t>
  </si>
  <si>
    <t>36</t>
  </si>
  <si>
    <t>世話人代表</t>
  </si>
  <si>
    <t>香川県</t>
  </si>
  <si>
    <t>37</t>
  </si>
  <si>
    <t>ＣＥＯ</t>
  </si>
  <si>
    <t>愛媛県</t>
  </si>
  <si>
    <t>38</t>
  </si>
  <si>
    <t>会長理事</t>
  </si>
  <si>
    <t>高知県</t>
  </si>
  <si>
    <t>39</t>
  </si>
  <si>
    <t>代表事務局</t>
  </si>
  <si>
    <t>福岡県</t>
  </si>
  <si>
    <t>40</t>
  </si>
  <si>
    <t>塾長</t>
  </si>
  <si>
    <t>佐賀県</t>
  </si>
  <si>
    <t>41</t>
  </si>
  <si>
    <t>センター長</t>
  </si>
  <si>
    <t>長崎県</t>
  </si>
  <si>
    <t>42</t>
  </si>
  <si>
    <t>議長</t>
  </si>
  <si>
    <t>熊本県</t>
  </si>
  <si>
    <t>43</t>
  </si>
  <si>
    <t>共同代表</t>
  </si>
  <si>
    <t>大分県</t>
  </si>
  <si>
    <t>44</t>
  </si>
  <si>
    <t>代表役員</t>
  </si>
  <si>
    <t>宮崎県</t>
  </si>
  <si>
    <t>45</t>
  </si>
  <si>
    <t>代表者</t>
  </si>
  <si>
    <t>鹿児島県</t>
  </si>
  <si>
    <t>46</t>
  </si>
  <si>
    <t>理事</t>
    <rPh sb="0" eb="2">
      <t>リジ</t>
    </rPh>
    <phoneticPr fontId="14"/>
  </si>
  <si>
    <t>沖縄県</t>
  </si>
  <si>
    <t>47</t>
  </si>
  <si>
    <t>事業管理者</t>
    <rPh sb="0" eb="2">
      <t>ジギョウ</t>
    </rPh>
    <rPh sb="2" eb="5">
      <t>カンリシャ</t>
    </rPh>
    <phoneticPr fontId="7"/>
  </si>
  <si>
    <t>団長</t>
    <rPh sb="0" eb="2">
      <t>ダンチョウ</t>
    </rPh>
    <phoneticPr fontId="2"/>
  </si>
  <si>
    <t>村長</t>
    <rPh sb="0" eb="2">
      <t>ソンチョウ</t>
    </rPh>
    <phoneticPr fontId="2"/>
  </si>
  <si>
    <t>共同代表幹事</t>
    <rPh sb="0" eb="2">
      <t>キョウドウ</t>
    </rPh>
    <rPh sb="2" eb="4">
      <t>ダイヒョウ</t>
    </rPh>
    <rPh sb="4" eb="6">
      <t>カンジ</t>
    </rPh>
    <phoneticPr fontId="2"/>
  </si>
  <si>
    <t>代表取締役会長</t>
  </si>
  <si>
    <t>理事長代行</t>
  </si>
  <si>
    <t>統括</t>
    <rPh sb="0" eb="2">
      <t>トウカツ</t>
    </rPh>
    <phoneticPr fontId="2"/>
  </si>
  <si>
    <t>取締役</t>
    <rPh sb="0" eb="3">
      <t>トリシマリヤク</t>
    </rPh>
    <phoneticPr fontId="2"/>
  </si>
  <si>
    <t>謝金</t>
    <phoneticPr fontId="38"/>
  </si>
  <si>
    <t>旅費</t>
    <phoneticPr fontId="38"/>
  </si>
  <si>
    <t>賃金（アルバイト）</t>
    <phoneticPr fontId="38"/>
  </si>
  <si>
    <t>家賃</t>
    <rPh sb="0" eb="2">
      <t>ヤチン</t>
    </rPh>
    <phoneticPr fontId="38"/>
  </si>
  <si>
    <t>光熱水費</t>
    <phoneticPr fontId="38"/>
  </si>
  <si>
    <t>備品購入費</t>
    <rPh sb="0" eb="2">
      <t>ビヒン</t>
    </rPh>
    <rPh sb="2" eb="4">
      <t>コウニュウ</t>
    </rPh>
    <rPh sb="4" eb="5">
      <t>ヒ</t>
    </rPh>
    <phoneticPr fontId="38"/>
  </si>
  <si>
    <t>消耗品費</t>
    <rPh sb="0" eb="3">
      <t>ショウモウヒン</t>
    </rPh>
    <rPh sb="3" eb="4">
      <t>ヒ</t>
    </rPh>
    <phoneticPr fontId="38"/>
  </si>
  <si>
    <t>食材費</t>
    <rPh sb="0" eb="2">
      <t>ショクザイ</t>
    </rPh>
    <rPh sb="2" eb="3">
      <t>ヒ</t>
    </rPh>
    <phoneticPr fontId="38"/>
  </si>
  <si>
    <t>借料損料</t>
    <rPh sb="0" eb="2">
      <t>シャクリョウ</t>
    </rPh>
    <rPh sb="2" eb="4">
      <t>ソンリョウ</t>
    </rPh>
    <phoneticPr fontId="38"/>
  </si>
  <si>
    <t>印刷製本費</t>
    <rPh sb="0" eb="2">
      <t>インサツ</t>
    </rPh>
    <rPh sb="2" eb="4">
      <t>セイホン</t>
    </rPh>
    <rPh sb="4" eb="5">
      <t>ヒ</t>
    </rPh>
    <phoneticPr fontId="38"/>
  </si>
  <si>
    <t>通信運搬費</t>
    <rPh sb="0" eb="2">
      <t>ツウシン</t>
    </rPh>
    <rPh sb="2" eb="4">
      <t>ウンパン</t>
    </rPh>
    <rPh sb="4" eb="5">
      <t>ヒ</t>
    </rPh>
    <phoneticPr fontId="38"/>
  </si>
  <si>
    <t>委託費</t>
    <rPh sb="0" eb="2">
      <t>イタク</t>
    </rPh>
    <rPh sb="2" eb="3">
      <t>ヒ</t>
    </rPh>
    <phoneticPr fontId="38"/>
  </si>
  <si>
    <t>雑役務費</t>
    <rPh sb="0" eb="1">
      <t>ザツ</t>
    </rPh>
    <rPh sb="1" eb="4">
      <t>エキムヒ</t>
    </rPh>
    <phoneticPr fontId="38"/>
  </si>
  <si>
    <t>保険料</t>
    <rPh sb="0" eb="3">
      <t>ホケンリョウ</t>
    </rPh>
    <phoneticPr fontId="38"/>
  </si>
  <si>
    <t>参加費収入</t>
    <rPh sb="0" eb="3">
      <t>サンカヒ</t>
    </rPh>
    <rPh sb="3" eb="5">
      <t>シュウニュウ</t>
    </rPh>
    <phoneticPr fontId="38"/>
  </si>
  <si>
    <t>寄付金・協賛金収入</t>
    <rPh sb="0" eb="3">
      <t>キフキン</t>
    </rPh>
    <rPh sb="4" eb="7">
      <t>キョウサンキン</t>
    </rPh>
    <phoneticPr fontId="28"/>
  </si>
  <si>
    <t>補助金・民間助成金収入</t>
    <rPh sb="0" eb="3">
      <t>ホジョキン</t>
    </rPh>
    <rPh sb="4" eb="6">
      <t>ミンカン</t>
    </rPh>
    <rPh sb="6" eb="8">
      <t>ジョセイ</t>
    </rPh>
    <rPh sb="8" eb="9">
      <t>キン</t>
    </rPh>
    <rPh sb="9" eb="11">
      <t>シュウニュウ</t>
    </rPh>
    <phoneticPr fontId="28"/>
  </si>
  <si>
    <t>一般会計繰入金</t>
    <rPh sb="0" eb="2">
      <t>イッパン</t>
    </rPh>
    <rPh sb="2" eb="4">
      <t>カイケイ</t>
    </rPh>
    <rPh sb="4" eb="6">
      <t>クリイレ</t>
    </rPh>
    <rPh sb="6" eb="7">
      <t>キン</t>
    </rPh>
    <phoneticPr fontId="38"/>
  </si>
  <si>
    <t>対象外経費</t>
    <rPh sb="0" eb="5">
      <t>タイショウガイケイヒ</t>
    </rPh>
    <phoneticPr fontId="38"/>
  </si>
  <si>
    <t>項目</t>
    <rPh sb="0" eb="2">
      <t>コウモク</t>
    </rPh>
    <phoneticPr fontId="38"/>
  </si>
  <si>
    <t>金額</t>
    <rPh sb="0" eb="2">
      <t>キンガク</t>
    </rPh>
    <phoneticPr fontId="38"/>
  </si>
  <si>
    <t>謝金1</t>
    <rPh sb="0" eb="2">
      <t>シャキン</t>
    </rPh>
    <phoneticPr fontId="38"/>
  </si>
  <si>
    <t>旅費1</t>
    <rPh sb="0" eb="2">
      <t>リョヒ</t>
    </rPh>
    <phoneticPr fontId="38"/>
  </si>
  <si>
    <t>賃金1</t>
    <rPh sb="0" eb="2">
      <t>チンギン</t>
    </rPh>
    <phoneticPr fontId="38"/>
  </si>
  <si>
    <t>家賃1</t>
    <rPh sb="0" eb="2">
      <t>ヤチン</t>
    </rPh>
    <phoneticPr fontId="38"/>
  </si>
  <si>
    <t>光熱水費1</t>
    <rPh sb="0" eb="4">
      <t>コウネツスイヒ</t>
    </rPh>
    <phoneticPr fontId="38"/>
  </si>
  <si>
    <t>備品購入費1</t>
    <rPh sb="0" eb="2">
      <t>ビヒン</t>
    </rPh>
    <rPh sb="2" eb="4">
      <t>コウニュウ</t>
    </rPh>
    <rPh sb="4" eb="5">
      <t>ヒ</t>
    </rPh>
    <phoneticPr fontId="38"/>
  </si>
  <si>
    <t>消耗品費1</t>
    <rPh sb="0" eb="3">
      <t>ショウモウヒン</t>
    </rPh>
    <rPh sb="3" eb="4">
      <t>ヒ</t>
    </rPh>
    <phoneticPr fontId="38"/>
  </si>
  <si>
    <t>借料損料1</t>
    <rPh sb="0" eb="2">
      <t>シャクリョウ</t>
    </rPh>
    <rPh sb="2" eb="4">
      <t>ソンリョウ</t>
    </rPh>
    <phoneticPr fontId="38"/>
  </si>
  <si>
    <t>印刷製本費1</t>
    <rPh sb="0" eb="2">
      <t>インサツ</t>
    </rPh>
    <rPh sb="2" eb="4">
      <t>セイホン</t>
    </rPh>
    <rPh sb="4" eb="5">
      <t>ヒ</t>
    </rPh>
    <phoneticPr fontId="38"/>
  </si>
  <si>
    <t>通信運搬費1</t>
    <rPh sb="0" eb="2">
      <t>ツウシン</t>
    </rPh>
    <rPh sb="2" eb="4">
      <t>ウンパン</t>
    </rPh>
    <rPh sb="4" eb="5">
      <t>ヒ</t>
    </rPh>
    <phoneticPr fontId="38"/>
  </si>
  <si>
    <t>委託費1</t>
    <rPh sb="0" eb="2">
      <t>イタク</t>
    </rPh>
    <rPh sb="2" eb="3">
      <t>ヒ</t>
    </rPh>
    <phoneticPr fontId="38"/>
  </si>
  <si>
    <t>雑役務費1</t>
    <rPh sb="0" eb="1">
      <t>ザツ</t>
    </rPh>
    <rPh sb="1" eb="4">
      <t>エキムヒ</t>
    </rPh>
    <phoneticPr fontId="38"/>
  </si>
  <si>
    <t>保険料1</t>
    <rPh sb="0" eb="3">
      <t>ホケンリョウ</t>
    </rPh>
    <phoneticPr fontId="38"/>
  </si>
  <si>
    <t>上記以外の対象経費1</t>
    <rPh sb="0" eb="4">
      <t>ジョウキイガイ</t>
    </rPh>
    <rPh sb="5" eb="9">
      <t>タイショウケイヒ</t>
    </rPh>
    <phoneticPr fontId="28"/>
  </si>
  <si>
    <t>参加費収入1</t>
    <rPh sb="0" eb="3">
      <t>サンカヒ</t>
    </rPh>
    <rPh sb="3" eb="5">
      <t>シュウニュウ</t>
    </rPh>
    <phoneticPr fontId="38"/>
  </si>
  <si>
    <t>寄付金・協賛金収入1</t>
    <phoneticPr fontId="28"/>
  </si>
  <si>
    <t>補助金・民間助成金収入1</t>
    <rPh sb="0" eb="3">
      <t>ホジョキン</t>
    </rPh>
    <rPh sb="4" eb="6">
      <t>ミンカン</t>
    </rPh>
    <rPh sb="6" eb="8">
      <t>ジョセイ</t>
    </rPh>
    <rPh sb="8" eb="9">
      <t>キン</t>
    </rPh>
    <rPh sb="9" eb="11">
      <t>シュウニュウ</t>
    </rPh>
    <phoneticPr fontId="38"/>
  </si>
  <si>
    <t>一般会計繰入金1</t>
    <rPh sb="0" eb="2">
      <t>イッパン</t>
    </rPh>
    <rPh sb="2" eb="4">
      <t>カイケイ</t>
    </rPh>
    <rPh sb="4" eb="6">
      <t>クリイレ</t>
    </rPh>
    <rPh sb="6" eb="7">
      <t>キン</t>
    </rPh>
    <phoneticPr fontId="38"/>
  </si>
  <si>
    <t>対象外経費1</t>
    <rPh sb="0" eb="3">
      <t>タイショウガイ</t>
    </rPh>
    <rPh sb="3" eb="5">
      <t>ケイヒ</t>
    </rPh>
    <phoneticPr fontId="38"/>
  </si>
  <si>
    <t>謝金2</t>
    <rPh sb="0" eb="2">
      <t>シャキン</t>
    </rPh>
    <phoneticPr fontId="38"/>
  </si>
  <si>
    <t>旅費2</t>
    <rPh sb="0" eb="2">
      <t>リョヒ</t>
    </rPh>
    <phoneticPr fontId="38"/>
  </si>
  <si>
    <t>賃金2</t>
    <rPh sb="0" eb="2">
      <t>チンギン</t>
    </rPh>
    <phoneticPr fontId="38"/>
  </si>
  <si>
    <t>家賃2</t>
    <rPh sb="0" eb="2">
      <t>ヤチン</t>
    </rPh>
    <phoneticPr fontId="38"/>
  </si>
  <si>
    <t>光熱水費2</t>
    <rPh sb="0" eb="4">
      <t>コウネツスイヒ</t>
    </rPh>
    <phoneticPr fontId="38"/>
  </si>
  <si>
    <t>備品購入費2</t>
    <rPh sb="0" eb="2">
      <t>ビヒン</t>
    </rPh>
    <rPh sb="2" eb="4">
      <t>コウニュウ</t>
    </rPh>
    <rPh sb="4" eb="5">
      <t>ヒ</t>
    </rPh>
    <phoneticPr fontId="38"/>
  </si>
  <si>
    <t>消耗品費2</t>
    <rPh sb="0" eb="3">
      <t>ショウモウヒン</t>
    </rPh>
    <rPh sb="3" eb="4">
      <t>ヒ</t>
    </rPh>
    <phoneticPr fontId="38"/>
  </si>
  <si>
    <t>借料損料2</t>
    <rPh sb="0" eb="2">
      <t>シャクリョウ</t>
    </rPh>
    <rPh sb="2" eb="4">
      <t>ソンリョウ</t>
    </rPh>
    <phoneticPr fontId="38"/>
  </si>
  <si>
    <t>印刷製本費2</t>
    <rPh sb="0" eb="2">
      <t>インサツ</t>
    </rPh>
    <rPh sb="2" eb="4">
      <t>セイホン</t>
    </rPh>
    <rPh sb="4" eb="5">
      <t>ヒ</t>
    </rPh>
    <phoneticPr fontId="38"/>
  </si>
  <si>
    <t>通信運搬費2</t>
    <rPh sb="0" eb="2">
      <t>ツウシン</t>
    </rPh>
    <rPh sb="2" eb="4">
      <t>ウンパン</t>
    </rPh>
    <rPh sb="4" eb="5">
      <t>ヒ</t>
    </rPh>
    <phoneticPr fontId="38"/>
  </si>
  <si>
    <t>委託費2</t>
    <rPh sb="0" eb="2">
      <t>イタク</t>
    </rPh>
    <rPh sb="2" eb="3">
      <t>ヒ</t>
    </rPh>
    <phoneticPr fontId="38"/>
  </si>
  <si>
    <t>雑役務費2</t>
    <rPh sb="0" eb="1">
      <t>ザツ</t>
    </rPh>
    <rPh sb="1" eb="4">
      <t>エキムヒ</t>
    </rPh>
    <phoneticPr fontId="38"/>
  </si>
  <si>
    <t>保険料2</t>
    <rPh sb="0" eb="3">
      <t>ホケンリョウ</t>
    </rPh>
    <phoneticPr fontId="38"/>
  </si>
  <si>
    <t>上記以外の対象経費2</t>
    <rPh sb="0" eb="4">
      <t>ジョウキイガイ</t>
    </rPh>
    <rPh sb="5" eb="9">
      <t>タイショウケイヒ</t>
    </rPh>
    <phoneticPr fontId="28"/>
  </si>
  <si>
    <t>参加費収入2</t>
    <rPh sb="0" eb="3">
      <t>サンカヒ</t>
    </rPh>
    <rPh sb="3" eb="5">
      <t>シュウニュウ</t>
    </rPh>
    <phoneticPr fontId="38"/>
  </si>
  <si>
    <t>寄付金・協賛金収入2</t>
  </si>
  <si>
    <t>補助金・民間助成金収入2</t>
    <rPh sb="0" eb="3">
      <t>ホジョキン</t>
    </rPh>
    <rPh sb="4" eb="6">
      <t>ミンカン</t>
    </rPh>
    <rPh sb="6" eb="8">
      <t>ジョセイ</t>
    </rPh>
    <rPh sb="8" eb="9">
      <t>キン</t>
    </rPh>
    <rPh sb="9" eb="11">
      <t>シュウニュウ</t>
    </rPh>
    <phoneticPr fontId="38"/>
  </si>
  <si>
    <t>一般会計繰入金2</t>
    <rPh sb="0" eb="2">
      <t>イッパン</t>
    </rPh>
    <rPh sb="2" eb="4">
      <t>カイケイ</t>
    </rPh>
    <rPh sb="4" eb="6">
      <t>クリイレ</t>
    </rPh>
    <rPh sb="6" eb="7">
      <t>キン</t>
    </rPh>
    <phoneticPr fontId="38"/>
  </si>
  <si>
    <t>対象外経費2</t>
    <rPh sb="0" eb="3">
      <t>タイショウガイ</t>
    </rPh>
    <rPh sb="3" eb="5">
      <t>ケイヒ</t>
    </rPh>
    <phoneticPr fontId="38"/>
  </si>
  <si>
    <t>謝金3</t>
    <rPh sb="0" eb="2">
      <t>シャキン</t>
    </rPh>
    <phoneticPr fontId="38"/>
  </si>
  <si>
    <t>旅費3</t>
    <rPh sb="0" eb="2">
      <t>リョヒ</t>
    </rPh>
    <phoneticPr fontId="38"/>
  </si>
  <si>
    <t>賃金3</t>
    <rPh sb="0" eb="2">
      <t>チンギン</t>
    </rPh>
    <phoneticPr fontId="38"/>
  </si>
  <si>
    <t>家賃3</t>
    <rPh sb="0" eb="2">
      <t>ヤチン</t>
    </rPh>
    <phoneticPr fontId="38"/>
  </si>
  <si>
    <t>光熱水費3</t>
    <rPh sb="0" eb="4">
      <t>コウネツスイヒ</t>
    </rPh>
    <phoneticPr fontId="38"/>
  </si>
  <si>
    <t>備品購入費3</t>
    <rPh sb="0" eb="2">
      <t>ビヒン</t>
    </rPh>
    <rPh sb="2" eb="4">
      <t>コウニュウ</t>
    </rPh>
    <rPh sb="4" eb="5">
      <t>ヒ</t>
    </rPh>
    <phoneticPr fontId="38"/>
  </si>
  <si>
    <t>消耗品費3</t>
    <rPh sb="0" eb="3">
      <t>ショウモウヒン</t>
    </rPh>
    <rPh sb="3" eb="4">
      <t>ヒ</t>
    </rPh>
    <phoneticPr fontId="38"/>
  </si>
  <si>
    <t>借料損料3</t>
    <rPh sb="0" eb="2">
      <t>シャクリョウ</t>
    </rPh>
    <rPh sb="2" eb="4">
      <t>ソンリョウ</t>
    </rPh>
    <phoneticPr fontId="38"/>
  </si>
  <si>
    <t>印刷製本費3</t>
    <rPh sb="0" eb="2">
      <t>インサツ</t>
    </rPh>
    <rPh sb="2" eb="4">
      <t>セイホン</t>
    </rPh>
    <rPh sb="4" eb="5">
      <t>ヒ</t>
    </rPh>
    <phoneticPr fontId="38"/>
  </si>
  <si>
    <t>通信運搬費3</t>
    <rPh sb="0" eb="2">
      <t>ツウシン</t>
    </rPh>
    <rPh sb="2" eb="4">
      <t>ウンパン</t>
    </rPh>
    <rPh sb="4" eb="5">
      <t>ヒ</t>
    </rPh>
    <phoneticPr fontId="38"/>
  </si>
  <si>
    <t>委託費3</t>
    <rPh sb="0" eb="2">
      <t>イタク</t>
    </rPh>
    <rPh sb="2" eb="3">
      <t>ヒ</t>
    </rPh>
    <phoneticPr fontId="38"/>
  </si>
  <si>
    <t>雑役務費3</t>
    <rPh sb="0" eb="1">
      <t>ザツ</t>
    </rPh>
    <rPh sb="1" eb="4">
      <t>エキムヒ</t>
    </rPh>
    <phoneticPr fontId="38"/>
  </si>
  <si>
    <t>保険料3</t>
    <rPh sb="0" eb="3">
      <t>ホケンリョウ</t>
    </rPh>
    <phoneticPr fontId="38"/>
  </si>
  <si>
    <t>上記以外の対象経費3</t>
    <rPh sb="0" eb="4">
      <t>ジョウキイガイ</t>
    </rPh>
    <rPh sb="5" eb="9">
      <t>タイショウケイヒ</t>
    </rPh>
    <phoneticPr fontId="28"/>
  </si>
  <si>
    <t>参加費収入3</t>
    <rPh sb="0" eb="3">
      <t>サンカヒ</t>
    </rPh>
    <rPh sb="3" eb="5">
      <t>シュウニュウ</t>
    </rPh>
    <phoneticPr fontId="38"/>
  </si>
  <si>
    <t>寄付金・協賛金収入3</t>
  </si>
  <si>
    <t>補助金・民間助成金収入3</t>
    <rPh sb="0" eb="3">
      <t>ホジョキン</t>
    </rPh>
    <rPh sb="4" eb="6">
      <t>ミンカン</t>
    </rPh>
    <rPh sb="6" eb="8">
      <t>ジョセイ</t>
    </rPh>
    <rPh sb="8" eb="9">
      <t>キン</t>
    </rPh>
    <rPh sb="9" eb="11">
      <t>シュウニュウ</t>
    </rPh>
    <phoneticPr fontId="38"/>
  </si>
  <si>
    <t>一般会計繰入金3</t>
    <rPh sb="0" eb="2">
      <t>イッパン</t>
    </rPh>
    <rPh sb="2" eb="4">
      <t>カイケイ</t>
    </rPh>
    <rPh sb="4" eb="6">
      <t>クリイレ</t>
    </rPh>
    <rPh sb="6" eb="7">
      <t>キン</t>
    </rPh>
    <phoneticPr fontId="38"/>
  </si>
  <si>
    <t>対象外経費3</t>
    <rPh sb="0" eb="3">
      <t>タイショウガイ</t>
    </rPh>
    <rPh sb="3" eb="5">
      <t>ケイヒ</t>
    </rPh>
    <phoneticPr fontId="38"/>
  </si>
  <si>
    <t>謝金4</t>
    <rPh sb="0" eb="2">
      <t>シャキン</t>
    </rPh>
    <phoneticPr fontId="38"/>
  </si>
  <si>
    <t>旅費4</t>
    <rPh sb="0" eb="2">
      <t>リョヒ</t>
    </rPh>
    <phoneticPr fontId="38"/>
  </si>
  <si>
    <t>賃金4</t>
    <rPh sb="0" eb="2">
      <t>チンギン</t>
    </rPh>
    <phoneticPr fontId="38"/>
  </si>
  <si>
    <t>家賃4</t>
    <rPh sb="0" eb="2">
      <t>ヤチン</t>
    </rPh>
    <phoneticPr fontId="38"/>
  </si>
  <si>
    <t>光熱水費4</t>
    <rPh sb="0" eb="4">
      <t>コウネツスイヒ</t>
    </rPh>
    <phoneticPr fontId="38"/>
  </si>
  <si>
    <t>備品購入費4</t>
    <rPh sb="0" eb="2">
      <t>ビヒン</t>
    </rPh>
    <rPh sb="2" eb="4">
      <t>コウニュウ</t>
    </rPh>
    <rPh sb="4" eb="5">
      <t>ヒ</t>
    </rPh>
    <phoneticPr fontId="38"/>
  </si>
  <si>
    <t>消耗品費4</t>
    <rPh sb="0" eb="3">
      <t>ショウモウヒン</t>
    </rPh>
    <rPh sb="3" eb="4">
      <t>ヒ</t>
    </rPh>
    <phoneticPr fontId="38"/>
  </si>
  <si>
    <t>借料損料4</t>
    <rPh sb="0" eb="2">
      <t>シャクリョウ</t>
    </rPh>
    <rPh sb="2" eb="4">
      <t>ソンリョウ</t>
    </rPh>
    <phoneticPr fontId="38"/>
  </si>
  <si>
    <t>印刷製本費4</t>
    <rPh sb="0" eb="2">
      <t>インサツ</t>
    </rPh>
    <rPh sb="2" eb="4">
      <t>セイホン</t>
    </rPh>
    <rPh sb="4" eb="5">
      <t>ヒ</t>
    </rPh>
    <phoneticPr fontId="38"/>
  </si>
  <si>
    <t>通信運搬費4</t>
    <rPh sb="0" eb="2">
      <t>ツウシン</t>
    </rPh>
    <rPh sb="2" eb="4">
      <t>ウンパン</t>
    </rPh>
    <rPh sb="4" eb="5">
      <t>ヒ</t>
    </rPh>
    <phoneticPr fontId="38"/>
  </si>
  <si>
    <t>委託費4</t>
    <rPh sb="0" eb="2">
      <t>イタク</t>
    </rPh>
    <rPh sb="2" eb="3">
      <t>ヒ</t>
    </rPh>
    <phoneticPr fontId="38"/>
  </si>
  <si>
    <t>雑役務費4</t>
    <rPh sb="0" eb="1">
      <t>ザツ</t>
    </rPh>
    <rPh sb="1" eb="4">
      <t>エキムヒ</t>
    </rPh>
    <phoneticPr fontId="38"/>
  </si>
  <si>
    <t>保険料4</t>
    <rPh sb="0" eb="3">
      <t>ホケンリョウ</t>
    </rPh>
    <phoneticPr fontId="38"/>
  </si>
  <si>
    <t>上記以外の対象経費4</t>
    <rPh sb="0" eb="4">
      <t>ジョウキイガイ</t>
    </rPh>
    <rPh sb="5" eb="9">
      <t>タイショウケイヒ</t>
    </rPh>
    <phoneticPr fontId="28"/>
  </si>
  <si>
    <t>参加費収入4</t>
    <rPh sb="0" eb="3">
      <t>サンカヒ</t>
    </rPh>
    <rPh sb="3" eb="5">
      <t>シュウニュウ</t>
    </rPh>
    <phoneticPr fontId="38"/>
  </si>
  <si>
    <t>寄付金・協賛金収入4</t>
  </si>
  <si>
    <t>補助金・民間助成金収入4</t>
    <rPh sb="0" eb="3">
      <t>ホジョキン</t>
    </rPh>
    <rPh sb="4" eb="6">
      <t>ミンカン</t>
    </rPh>
    <rPh sb="6" eb="8">
      <t>ジョセイ</t>
    </rPh>
    <rPh sb="8" eb="9">
      <t>キン</t>
    </rPh>
    <rPh sb="9" eb="11">
      <t>シュウニュウ</t>
    </rPh>
    <phoneticPr fontId="38"/>
  </si>
  <si>
    <t>一般会計繰入金4</t>
    <rPh sb="0" eb="2">
      <t>イッパン</t>
    </rPh>
    <rPh sb="2" eb="4">
      <t>カイケイ</t>
    </rPh>
    <rPh sb="4" eb="6">
      <t>クリイレ</t>
    </rPh>
    <rPh sb="6" eb="7">
      <t>キン</t>
    </rPh>
    <phoneticPr fontId="38"/>
  </si>
  <si>
    <t>対象外経費4</t>
    <rPh sb="0" eb="3">
      <t>タイショウガイ</t>
    </rPh>
    <rPh sb="3" eb="5">
      <t>ケイヒ</t>
    </rPh>
    <phoneticPr fontId="38"/>
  </si>
  <si>
    <t>謝金5</t>
    <rPh sb="0" eb="2">
      <t>シャキン</t>
    </rPh>
    <phoneticPr fontId="38"/>
  </si>
  <si>
    <t>旅費5</t>
    <rPh sb="0" eb="2">
      <t>リョヒ</t>
    </rPh>
    <phoneticPr fontId="38"/>
  </si>
  <si>
    <t>賃金5</t>
    <rPh sb="0" eb="2">
      <t>チンギン</t>
    </rPh>
    <phoneticPr fontId="38"/>
  </si>
  <si>
    <t>家賃5</t>
    <rPh sb="0" eb="2">
      <t>ヤチン</t>
    </rPh>
    <phoneticPr fontId="38"/>
  </si>
  <si>
    <t>光熱水費5</t>
    <rPh sb="0" eb="4">
      <t>コウネツスイヒ</t>
    </rPh>
    <phoneticPr fontId="38"/>
  </si>
  <si>
    <t>備品購入費5</t>
    <rPh sb="0" eb="2">
      <t>ビヒン</t>
    </rPh>
    <rPh sb="2" eb="4">
      <t>コウニュウ</t>
    </rPh>
    <rPh sb="4" eb="5">
      <t>ヒ</t>
    </rPh>
    <phoneticPr fontId="38"/>
  </si>
  <si>
    <t>消耗品費5</t>
    <rPh sb="0" eb="3">
      <t>ショウモウヒン</t>
    </rPh>
    <rPh sb="3" eb="4">
      <t>ヒ</t>
    </rPh>
    <phoneticPr fontId="38"/>
  </si>
  <si>
    <t>借料損料5</t>
    <rPh sb="0" eb="2">
      <t>シャクリョウ</t>
    </rPh>
    <rPh sb="2" eb="4">
      <t>ソンリョウ</t>
    </rPh>
    <phoneticPr fontId="38"/>
  </si>
  <si>
    <t>印刷製本費5</t>
    <rPh sb="0" eb="2">
      <t>インサツ</t>
    </rPh>
    <rPh sb="2" eb="4">
      <t>セイホン</t>
    </rPh>
    <rPh sb="4" eb="5">
      <t>ヒ</t>
    </rPh>
    <phoneticPr fontId="38"/>
  </si>
  <si>
    <t>通信運搬費5</t>
    <rPh sb="0" eb="2">
      <t>ツウシン</t>
    </rPh>
    <rPh sb="2" eb="4">
      <t>ウンパン</t>
    </rPh>
    <rPh sb="4" eb="5">
      <t>ヒ</t>
    </rPh>
    <phoneticPr fontId="38"/>
  </si>
  <si>
    <t>委託費5</t>
    <rPh sb="0" eb="2">
      <t>イタク</t>
    </rPh>
    <rPh sb="2" eb="3">
      <t>ヒ</t>
    </rPh>
    <phoneticPr fontId="38"/>
  </si>
  <si>
    <t>雑役務費5</t>
    <rPh sb="0" eb="1">
      <t>ザツ</t>
    </rPh>
    <rPh sb="1" eb="4">
      <t>エキムヒ</t>
    </rPh>
    <phoneticPr fontId="38"/>
  </si>
  <si>
    <t>保険料5</t>
    <rPh sb="0" eb="3">
      <t>ホケンリョウ</t>
    </rPh>
    <phoneticPr fontId="38"/>
  </si>
  <si>
    <t>上記以外の対象経費5</t>
    <rPh sb="0" eb="4">
      <t>ジョウキイガイ</t>
    </rPh>
    <rPh sb="5" eb="9">
      <t>タイショウケイヒ</t>
    </rPh>
    <phoneticPr fontId="28"/>
  </si>
  <si>
    <t>参加費収入5</t>
    <rPh sb="0" eb="3">
      <t>サンカヒ</t>
    </rPh>
    <rPh sb="3" eb="5">
      <t>シュウニュウ</t>
    </rPh>
    <phoneticPr fontId="38"/>
  </si>
  <si>
    <t>寄付金・協賛金収入5</t>
  </si>
  <si>
    <t>補助金・民間助成金収入5</t>
    <rPh sb="0" eb="3">
      <t>ホジョキン</t>
    </rPh>
    <rPh sb="4" eb="6">
      <t>ミンカン</t>
    </rPh>
    <rPh sb="6" eb="8">
      <t>ジョセイ</t>
    </rPh>
    <rPh sb="8" eb="9">
      <t>キン</t>
    </rPh>
    <rPh sb="9" eb="11">
      <t>シュウニュウ</t>
    </rPh>
    <phoneticPr fontId="38"/>
  </si>
  <si>
    <t>一般会計繰入金5</t>
    <rPh sb="0" eb="2">
      <t>イッパン</t>
    </rPh>
    <rPh sb="2" eb="4">
      <t>カイケイ</t>
    </rPh>
    <rPh sb="4" eb="6">
      <t>クリイレ</t>
    </rPh>
    <rPh sb="6" eb="7">
      <t>キン</t>
    </rPh>
    <phoneticPr fontId="38"/>
  </si>
  <si>
    <t>対象外経費5</t>
    <rPh sb="0" eb="3">
      <t>タイショウガイ</t>
    </rPh>
    <rPh sb="3" eb="5">
      <t>ケイヒ</t>
    </rPh>
    <phoneticPr fontId="38"/>
  </si>
  <si>
    <t>謝金6</t>
    <rPh sb="0" eb="2">
      <t>シャキン</t>
    </rPh>
    <phoneticPr fontId="38"/>
  </si>
  <si>
    <t>旅費6</t>
    <rPh sb="0" eb="2">
      <t>リョヒ</t>
    </rPh>
    <phoneticPr fontId="38"/>
  </si>
  <si>
    <t>賃金6</t>
    <rPh sb="0" eb="2">
      <t>チンギン</t>
    </rPh>
    <phoneticPr fontId="38"/>
  </si>
  <si>
    <t>家賃6</t>
    <rPh sb="0" eb="2">
      <t>ヤチン</t>
    </rPh>
    <phoneticPr fontId="38"/>
  </si>
  <si>
    <t>光熱水費6</t>
    <rPh sb="0" eb="4">
      <t>コウネツスイヒ</t>
    </rPh>
    <phoneticPr fontId="38"/>
  </si>
  <si>
    <t>備品購入費6</t>
    <rPh sb="0" eb="2">
      <t>ビヒン</t>
    </rPh>
    <rPh sb="2" eb="4">
      <t>コウニュウ</t>
    </rPh>
    <rPh sb="4" eb="5">
      <t>ヒ</t>
    </rPh>
    <phoneticPr fontId="38"/>
  </si>
  <si>
    <t>消耗品費6</t>
    <rPh sb="0" eb="3">
      <t>ショウモウヒン</t>
    </rPh>
    <rPh sb="3" eb="4">
      <t>ヒ</t>
    </rPh>
    <phoneticPr fontId="38"/>
  </si>
  <si>
    <t>借料損料6</t>
    <rPh sb="0" eb="2">
      <t>シャクリョウ</t>
    </rPh>
    <rPh sb="2" eb="4">
      <t>ソンリョウ</t>
    </rPh>
    <phoneticPr fontId="38"/>
  </si>
  <si>
    <t>印刷製本費6</t>
    <rPh sb="0" eb="2">
      <t>インサツ</t>
    </rPh>
    <rPh sb="2" eb="4">
      <t>セイホン</t>
    </rPh>
    <rPh sb="4" eb="5">
      <t>ヒ</t>
    </rPh>
    <phoneticPr fontId="38"/>
  </si>
  <si>
    <t>通信運搬費6</t>
    <rPh sb="0" eb="2">
      <t>ツウシン</t>
    </rPh>
    <rPh sb="2" eb="4">
      <t>ウンパン</t>
    </rPh>
    <rPh sb="4" eb="5">
      <t>ヒ</t>
    </rPh>
    <phoneticPr fontId="38"/>
  </si>
  <si>
    <t>委託費6</t>
    <rPh sb="0" eb="2">
      <t>イタク</t>
    </rPh>
    <rPh sb="2" eb="3">
      <t>ヒ</t>
    </rPh>
    <phoneticPr fontId="38"/>
  </si>
  <si>
    <t>雑役務費6</t>
    <rPh sb="0" eb="1">
      <t>ザツ</t>
    </rPh>
    <rPh sb="1" eb="4">
      <t>エキムヒ</t>
    </rPh>
    <phoneticPr fontId="38"/>
  </si>
  <si>
    <t>保険料6</t>
    <rPh sb="0" eb="3">
      <t>ホケンリョウ</t>
    </rPh>
    <phoneticPr fontId="38"/>
  </si>
  <si>
    <t>上記以外の対象経費6</t>
    <rPh sb="0" eb="4">
      <t>ジョウキイガイ</t>
    </rPh>
    <rPh sb="5" eb="9">
      <t>タイショウケイヒ</t>
    </rPh>
    <phoneticPr fontId="28"/>
  </si>
  <si>
    <t>参加費収入6</t>
    <rPh sb="0" eb="3">
      <t>サンカヒ</t>
    </rPh>
    <rPh sb="3" eb="5">
      <t>シュウニュウ</t>
    </rPh>
    <phoneticPr fontId="38"/>
  </si>
  <si>
    <t>寄付金・協賛金収入6</t>
  </si>
  <si>
    <t>補助金・民間助成金収入6</t>
    <rPh sb="0" eb="3">
      <t>ホジョキン</t>
    </rPh>
    <rPh sb="4" eb="6">
      <t>ミンカン</t>
    </rPh>
    <rPh sb="6" eb="8">
      <t>ジョセイ</t>
    </rPh>
    <rPh sb="8" eb="9">
      <t>キン</t>
    </rPh>
    <rPh sb="9" eb="11">
      <t>シュウニュウ</t>
    </rPh>
    <phoneticPr fontId="38"/>
  </si>
  <si>
    <t>一般会計繰入金6</t>
    <rPh sb="0" eb="2">
      <t>イッパン</t>
    </rPh>
    <rPh sb="2" eb="4">
      <t>カイケイ</t>
    </rPh>
    <rPh sb="4" eb="6">
      <t>クリイレ</t>
    </rPh>
    <rPh sb="6" eb="7">
      <t>キン</t>
    </rPh>
    <phoneticPr fontId="38"/>
  </si>
  <si>
    <t>対象外経費6</t>
    <rPh sb="0" eb="3">
      <t>タイショウガイ</t>
    </rPh>
    <rPh sb="3" eb="5">
      <t>ケイヒ</t>
    </rPh>
    <phoneticPr fontId="38"/>
  </si>
  <si>
    <t>謝金7</t>
    <rPh sb="0" eb="2">
      <t>シャキン</t>
    </rPh>
    <phoneticPr fontId="38"/>
  </si>
  <si>
    <t>旅費7</t>
    <rPh sb="0" eb="2">
      <t>リョヒ</t>
    </rPh>
    <phoneticPr fontId="38"/>
  </si>
  <si>
    <t>賃金7</t>
    <rPh sb="0" eb="2">
      <t>チンギン</t>
    </rPh>
    <phoneticPr fontId="38"/>
  </si>
  <si>
    <t>家賃7</t>
    <rPh sb="0" eb="2">
      <t>ヤチン</t>
    </rPh>
    <phoneticPr fontId="38"/>
  </si>
  <si>
    <t>光熱水費7</t>
    <rPh sb="0" eb="4">
      <t>コウネツスイヒ</t>
    </rPh>
    <phoneticPr fontId="38"/>
  </si>
  <si>
    <t>備品購入費7</t>
    <rPh sb="0" eb="2">
      <t>ビヒン</t>
    </rPh>
    <rPh sb="2" eb="4">
      <t>コウニュウ</t>
    </rPh>
    <rPh sb="4" eb="5">
      <t>ヒ</t>
    </rPh>
    <phoneticPr fontId="38"/>
  </si>
  <si>
    <t>消耗品費7</t>
    <rPh sb="0" eb="3">
      <t>ショウモウヒン</t>
    </rPh>
    <rPh sb="3" eb="4">
      <t>ヒ</t>
    </rPh>
    <phoneticPr fontId="38"/>
  </si>
  <si>
    <t>借料損料7</t>
    <rPh sb="0" eb="2">
      <t>シャクリョウ</t>
    </rPh>
    <rPh sb="2" eb="4">
      <t>ソンリョウ</t>
    </rPh>
    <phoneticPr fontId="38"/>
  </si>
  <si>
    <t>印刷製本費7</t>
    <rPh sb="0" eb="2">
      <t>インサツ</t>
    </rPh>
    <rPh sb="2" eb="4">
      <t>セイホン</t>
    </rPh>
    <rPh sb="4" eb="5">
      <t>ヒ</t>
    </rPh>
    <phoneticPr fontId="38"/>
  </si>
  <si>
    <t>通信運搬費7</t>
    <rPh sb="0" eb="2">
      <t>ツウシン</t>
    </rPh>
    <rPh sb="2" eb="4">
      <t>ウンパン</t>
    </rPh>
    <rPh sb="4" eb="5">
      <t>ヒ</t>
    </rPh>
    <phoneticPr fontId="38"/>
  </si>
  <si>
    <t>委託費7</t>
    <rPh sb="0" eb="2">
      <t>イタク</t>
    </rPh>
    <rPh sb="2" eb="3">
      <t>ヒ</t>
    </rPh>
    <phoneticPr fontId="38"/>
  </si>
  <si>
    <t>雑役務費7</t>
    <rPh sb="0" eb="1">
      <t>ザツ</t>
    </rPh>
    <rPh sb="1" eb="4">
      <t>エキムヒ</t>
    </rPh>
    <phoneticPr fontId="38"/>
  </si>
  <si>
    <t>保険料7</t>
    <rPh sb="0" eb="3">
      <t>ホケンリョウ</t>
    </rPh>
    <phoneticPr fontId="38"/>
  </si>
  <si>
    <t>上記以外の対象経費7</t>
    <rPh sb="0" eb="4">
      <t>ジョウキイガイ</t>
    </rPh>
    <rPh sb="5" eb="9">
      <t>タイショウケイヒ</t>
    </rPh>
    <phoneticPr fontId="28"/>
  </si>
  <si>
    <t>参加費収入7</t>
    <rPh sb="0" eb="3">
      <t>サンカヒ</t>
    </rPh>
    <rPh sb="3" eb="5">
      <t>シュウニュウ</t>
    </rPh>
    <phoneticPr fontId="38"/>
  </si>
  <si>
    <t>寄付金・協賛金収入7</t>
  </si>
  <si>
    <t>補助金・民間助成金収入7</t>
    <rPh sb="0" eb="3">
      <t>ホジョキン</t>
    </rPh>
    <rPh sb="4" eb="6">
      <t>ミンカン</t>
    </rPh>
    <rPh sb="6" eb="8">
      <t>ジョセイ</t>
    </rPh>
    <rPh sb="8" eb="9">
      <t>キン</t>
    </rPh>
    <rPh sb="9" eb="11">
      <t>シュウニュウ</t>
    </rPh>
    <phoneticPr fontId="38"/>
  </si>
  <si>
    <t>一般会計繰入金7</t>
    <rPh sb="0" eb="2">
      <t>イッパン</t>
    </rPh>
    <rPh sb="2" eb="4">
      <t>カイケイ</t>
    </rPh>
    <rPh sb="4" eb="6">
      <t>クリイレ</t>
    </rPh>
    <rPh sb="6" eb="7">
      <t>キン</t>
    </rPh>
    <phoneticPr fontId="38"/>
  </si>
  <si>
    <t>対象外経費7</t>
    <rPh sb="0" eb="3">
      <t>タイショウガイ</t>
    </rPh>
    <rPh sb="3" eb="5">
      <t>ケイヒ</t>
    </rPh>
    <phoneticPr fontId="38"/>
  </si>
  <si>
    <t>謝金8</t>
    <rPh sb="0" eb="2">
      <t>シャキン</t>
    </rPh>
    <phoneticPr fontId="38"/>
  </si>
  <si>
    <t>旅費8</t>
    <rPh sb="0" eb="2">
      <t>リョヒ</t>
    </rPh>
    <phoneticPr fontId="38"/>
  </si>
  <si>
    <t>賃金8</t>
    <rPh sb="0" eb="2">
      <t>チンギン</t>
    </rPh>
    <phoneticPr fontId="38"/>
  </si>
  <si>
    <t>家賃8</t>
    <rPh sb="0" eb="2">
      <t>ヤチン</t>
    </rPh>
    <phoneticPr fontId="38"/>
  </si>
  <si>
    <t>光熱水費8</t>
    <rPh sb="0" eb="4">
      <t>コウネツスイヒ</t>
    </rPh>
    <phoneticPr fontId="38"/>
  </si>
  <si>
    <t>備品購入費8</t>
    <rPh sb="0" eb="2">
      <t>ビヒン</t>
    </rPh>
    <rPh sb="2" eb="4">
      <t>コウニュウ</t>
    </rPh>
    <rPh sb="4" eb="5">
      <t>ヒ</t>
    </rPh>
    <phoneticPr fontId="38"/>
  </si>
  <si>
    <t>消耗品費8</t>
    <rPh sb="0" eb="3">
      <t>ショウモウヒン</t>
    </rPh>
    <rPh sb="3" eb="4">
      <t>ヒ</t>
    </rPh>
    <phoneticPr fontId="38"/>
  </si>
  <si>
    <t>借料損料8</t>
    <rPh sb="0" eb="2">
      <t>シャクリョウ</t>
    </rPh>
    <rPh sb="2" eb="4">
      <t>ソンリョウ</t>
    </rPh>
    <phoneticPr fontId="38"/>
  </si>
  <si>
    <t>印刷製本費8</t>
    <rPh sb="0" eb="2">
      <t>インサツ</t>
    </rPh>
    <rPh sb="2" eb="4">
      <t>セイホン</t>
    </rPh>
    <rPh sb="4" eb="5">
      <t>ヒ</t>
    </rPh>
    <phoneticPr fontId="38"/>
  </si>
  <si>
    <t>通信運搬費8</t>
    <rPh sb="0" eb="2">
      <t>ツウシン</t>
    </rPh>
    <rPh sb="2" eb="4">
      <t>ウンパン</t>
    </rPh>
    <rPh sb="4" eb="5">
      <t>ヒ</t>
    </rPh>
    <phoneticPr fontId="38"/>
  </si>
  <si>
    <t>委託費8</t>
    <rPh sb="0" eb="2">
      <t>イタク</t>
    </rPh>
    <rPh sb="2" eb="3">
      <t>ヒ</t>
    </rPh>
    <phoneticPr fontId="38"/>
  </si>
  <si>
    <t>雑役務費8</t>
    <rPh sb="0" eb="1">
      <t>ザツ</t>
    </rPh>
    <rPh sb="1" eb="4">
      <t>エキムヒ</t>
    </rPh>
    <phoneticPr fontId="38"/>
  </si>
  <si>
    <t>保険料8</t>
    <rPh sb="0" eb="3">
      <t>ホケンリョウ</t>
    </rPh>
    <phoneticPr fontId="38"/>
  </si>
  <si>
    <t>上記以外の対象経費8</t>
    <rPh sb="0" eb="4">
      <t>ジョウキイガイ</t>
    </rPh>
    <rPh sb="5" eb="9">
      <t>タイショウケイヒ</t>
    </rPh>
    <phoneticPr fontId="28"/>
  </si>
  <si>
    <t>参加費収入8</t>
    <rPh sb="0" eb="3">
      <t>サンカヒ</t>
    </rPh>
    <rPh sb="3" eb="5">
      <t>シュウニュウ</t>
    </rPh>
    <phoneticPr fontId="38"/>
  </si>
  <si>
    <t>寄付金・協賛金収入8</t>
  </si>
  <si>
    <t>補助金・民間助成金収入8</t>
    <rPh sb="0" eb="3">
      <t>ホジョキン</t>
    </rPh>
    <rPh sb="4" eb="6">
      <t>ミンカン</t>
    </rPh>
    <rPh sb="6" eb="8">
      <t>ジョセイ</t>
    </rPh>
    <rPh sb="8" eb="9">
      <t>キン</t>
    </rPh>
    <rPh sb="9" eb="11">
      <t>シュウニュウ</t>
    </rPh>
    <phoneticPr fontId="38"/>
  </si>
  <si>
    <t>一般会計繰入金8</t>
    <rPh sb="0" eb="2">
      <t>イッパン</t>
    </rPh>
    <rPh sb="2" eb="4">
      <t>カイケイ</t>
    </rPh>
    <rPh sb="4" eb="6">
      <t>クリイレ</t>
    </rPh>
    <rPh sb="6" eb="7">
      <t>キン</t>
    </rPh>
    <phoneticPr fontId="38"/>
  </si>
  <si>
    <t>対象外経費8</t>
    <rPh sb="0" eb="3">
      <t>タイショウガイ</t>
    </rPh>
    <rPh sb="3" eb="5">
      <t>ケイヒ</t>
    </rPh>
    <phoneticPr fontId="38"/>
  </si>
  <si>
    <t>謝金9</t>
    <rPh sb="0" eb="2">
      <t>シャキン</t>
    </rPh>
    <phoneticPr fontId="38"/>
  </si>
  <si>
    <t>旅費9</t>
    <rPh sb="0" eb="2">
      <t>リョヒ</t>
    </rPh>
    <phoneticPr fontId="38"/>
  </si>
  <si>
    <t>賃金9</t>
    <rPh sb="0" eb="2">
      <t>チンギン</t>
    </rPh>
    <phoneticPr fontId="38"/>
  </si>
  <si>
    <t>家賃9</t>
    <rPh sb="0" eb="2">
      <t>ヤチン</t>
    </rPh>
    <phoneticPr fontId="38"/>
  </si>
  <si>
    <t>光熱水費9</t>
    <rPh sb="0" eb="4">
      <t>コウネツスイヒ</t>
    </rPh>
    <phoneticPr fontId="38"/>
  </si>
  <si>
    <t>備品購入費9</t>
    <rPh sb="0" eb="2">
      <t>ビヒン</t>
    </rPh>
    <rPh sb="2" eb="4">
      <t>コウニュウ</t>
    </rPh>
    <rPh sb="4" eb="5">
      <t>ヒ</t>
    </rPh>
    <phoneticPr fontId="38"/>
  </si>
  <si>
    <t>消耗品費9</t>
    <rPh sb="0" eb="3">
      <t>ショウモウヒン</t>
    </rPh>
    <rPh sb="3" eb="4">
      <t>ヒ</t>
    </rPh>
    <phoneticPr fontId="38"/>
  </si>
  <si>
    <t>借料損料9</t>
    <rPh sb="0" eb="2">
      <t>シャクリョウ</t>
    </rPh>
    <rPh sb="2" eb="4">
      <t>ソンリョウ</t>
    </rPh>
    <phoneticPr fontId="38"/>
  </si>
  <si>
    <t>印刷製本費9</t>
    <rPh sb="0" eb="2">
      <t>インサツ</t>
    </rPh>
    <rPh sb="2" eb="4">
      <t>セイホン</t>
    </rPh>
    <rPh sb="4" eb="5">
      <t>ヒ</t>
    </rPh>
    <phoneticPr fontId="38"/>
  </si>
  <si>
    <t>通信運搬費9</t>
    <rPh sb="0" eb="2">
      <t>ツウシン</t>
    </rPh>
    <rPh sb="2" eb="4">
      <t>ウンパン</t>
    </rPh>
    <rPh sb="4" eb="5">
      <t>ヒ</t>
    </rPh>
    <phoneticPr fontId="38"/>
  </si>
  <si>
    <t>委託費9</t>
    <rPh sb="0" eb="2">
      <t>イタク</t>
    </rPh>
    <rPh sb="2" eb="3">
      <t>ヒ</t>
    </rPh>
    <phoneticPr fontId="38"/>
  </si>
  <si>
    <t>雑役務費9</t>
    <rPh sb="0" eb="1">
      <t>ザツ</t>
    </rPh>
    <rPh sb="1" eb="4">
      <t>エキムヒ</t>
    </rPh>
    <phoneticPr fontId="38"/>
  </si>
  <si>
    <t>保険料9</t>
    <rPh sb="0" eb="3">
      <t>ホケンリョウ</t>
    </rPh>
    <phoneticPr fontId="38"/>
  </si>
  <si>
    <t>上記以外の対象経費9</t>
    <rPh sb="0" eb="4">
      <t>ジョウキイガイ</t>
    </rPh>
    <rPh sb="5" eb="9">
      <t>タイショウケイヒ</t>
    </rPh>
    <phoneticPr fontId="28"/>
  </si>
  <si>
    <t>参加費収入9</t>
    <rPh sb="0" eb="3">
      <t>サンカヒ</t>
    </rPh>
    <rPh sb="3" eb="5">
      <t>シュウニュウ</t>
    </rPh>
    <phoneticPr fontId="38"/>
  </si>
  <si>
    <t>寄付金・協賛金収入9</t>
  </si>
  <si>
    <t>補助金・民間助成金収入9</t>
    <rPh sb="0" eb="3">
      <t>ホジョキン</t>
    </rPh>
    <rPh sb="4" eb="6">
      <t>ミンカン</t>
    </rPh>
    <rPh sb="6" eb="8">
      <t>ジョセイ</t>
    </rPh>
    <rPh sb="8" eb="9">
      <t>キン</t>
    </rPh>
    <rPh sb="9" eb="11">
      <t>シュウニュウ</t>
    </rPh>
    <phoneticPr fontId="38"/>
  </si>
  <si>
    <t>一般会計繰入金9</t>
    <rPh sb="0" eb="2">
      <t>イッパン</t>
    </rPh>
    <rPh sb="2" eb="4">
      <t>カイケイ</t>
    </rPh>
    <rPh sb="4" eb="6">
      <t>クリイレ</t>
    </rPh>
    <rPh sb="6" eb="7">
      <t>キン</t>
    </rPh>
    <phoneticPr fontId="38"/>
  </si>
  <si>
    <t>対象外経費9</t>
    <rPh sb="0" eb="3">
      <t>タイショウガイ</t>
    </rPh>
    <rPh sb="3" eb="5">
      <t>ケイヒ</t>
    </rPh>
    <phoneticPr fontId="38"/>
  </si>
  <si>
    <t>謝金10</t>
    <rPh sb="0" eb="2">
      <t>シャキン</t>
    </rPh>
    <phoneticPr fontId="38"/>
  </si>
  <si>
    <t>旅費10</t>
    <rPh sb="0" eb="2">
      <t>リョヒ</t>
    </rPh>
    <phoneticPr fontId="38"/>
  </si>
  <si>
    <t>賃金10</t>
    <rPh sb="0" eb="2">
      <t>チンギン</t>
    </rPh>
    <phoneticPr fontId="38"/>
  </si>
  <si>
    <t>家賃10</t>
    <rPh sb="0" eb="2">
      <t>ヤチン</t>
    </rPh>
    <phoneticPr fontId="38"/>
  </si>
  <si>
    <t>光熱水費10</t>
    <rPh sb="0" eb="4">
      <t>コウネツスイヒ</t>
    </rPh>
    <phoneticPr fontId="38"/>
  </si>
  <si>
    <t>備品購入費10</t>
    <rPh sb="0" eb="2">
      <t>ビヒン</t>
    </rPh>
    <rPh sb="2" eb="4">
      <t>コウニュウ</t>
    </rPh>
    <rPh sb="4" eb="5">
      <t>ヒ</t>
    </rPh>
    <phoneticPr fontId="38"/>
  </si>
  <si>
    <t>消耗品費10</t>
    <rPh sb="0" eb="3">
      <t>ショウモウヒン</t>
    </rPh>
    <rPh sb="3" eb="4">
      <t>ヒ</t>
    </rPh>
    <phoneticPr fontId="38"/>
  </si>
  <si>
    <t>借料損料10</t>
    <rPh sb="0" eb="2">
      <t>シャクリョウ</t>
    </rPh>
    <rPh sb="2" eb="4">
      <t>ソンリョウ</t>
    </rPh>
    <phoneticPr fontId="38"/>
  </si>
  <si>
    <t>印刷製本費10</t>
    <rPh sb="0" eb="2">
      <t>インサツ</t>
    </rPh>
    <rPh sb="2" eb="4">
      <t>セイホン</t>
    </rPh>
    <rPh sb="4" eb="5">
      <t>ヒ</t>
    </rPh>
    <phoneticPr fontId="38"/>
  </si>
  <si>
    <t>通信運搬費10</t>
    <rPh sb="0" eb="2">
      <t>ツウシン</t>
    </rPh>
    <rPh sb="2" eb="4">
      <t>ウンパン</t>
    </rPh>
    <rPh sb="4" eb="5">
      <t>ヒ</t>
    </rPh>
    <phoneticPr fontId="38"/>
  </si>
  <si>
    <t>委託費10</t>
    <rPh sb="0" eb="2">
      <t>イタク</t>
    </rPh>
    <rPh sb="2" eb="3">
      <t>ヒ</t>
    </rPh>
    <phoneticPr fontId="38"/>
  </si>
  <si>
    <t>雑役務費10</t>
    <rPh sb="0" eb="1">
      <t>ザツ</t>
    </rPh>
    <rPh sb="1" eb="4">
      <t>エキムヒ</t>
    </rPh>
    <phoneticPr fontId="38"/>
  </si>
  <si>
    <t>保険料10</t>
    <rPh sb="0" eb="3">
      <t>ホケンリョウ</t>
    </rPh>
    <phoneticPr fontId="38"/>
  </si>
  <si>
    <t>上記以外の対象経費10</t>
    <rPh sb="0" eb="4">
      <t>ジョウキイガイ</t>
    </rPh>
    <rPh sb="5" eb="9">
      <t>タイショウケイヒ</t>
    </rPh>
    <phoneticPr fontId="28"/>
  </si>
  <si>
    <t>参加費収入10</t>
    <rPh sb="0" eb="3">
      <t>サンカヒ</t>
    </rPh>
    <rPh sb="3" eb="5">
      <t>シュウニュウ</t>
    </rPh>
    <phoneticPr fontId="38"/>
  </si>
  <si>
    <t>寄付金・協賛金収入10</t>
  </si>
  <si>
    <t>対象外経費10</t>
    <rPh sb="0" eb="3">
      <t>タイショウガイ</t>
    </rPh>
    <rPh sb="3" eb="5">
      <t>ケイヒ</t>
    </rPh>
    <phoneticPr fontId="38"/>
  </si>
  <si>
    <t>謝金11</t>
    <rPh sb="0" eb="2">
      <t>シャキン</t>
    </rPh>
    <phoneticPr fontId="38"/>
  </si>
  <si>
    <t>旅費11</t>
    <rPh sb="0" eb="2">
      <t>リョヒ</t>
    </rPh>
    <phoneticPr fontId="38"/>
  </si>
  <si>
    <t>賃金11</t>
    <rPh sb="0" eb="2">
      <t>チンギン</t>
    </rPh>
    <phoneticPr fontId="38"/>
  </si>
  <si>
    <t>家賃11</t>
    <rPh sb="0" eb="2">
      <t>ヤチン</t>
    </rPh>
    <phoneticPr fontId="38"/>
  </si>
  <si>
    <t>光熱水費11</t>
    <rPh sb="0" eb="4">
      <t>コウネツスイヒ</t>
    </rPh>
    <phoneticPr fontId="38"/>
  </si>
  <si>
    <t>備品購入費11</t>
    <rPh sb="0" eb="2">
      <t>ビヒン</t>
    </rPh>
    <rPh sb="2" eb="4">
      <t>コウニュウ</t>
    </rPh>
    <rPh sb="4" eb="5">
      <t>ヒ</t>
    </rPh>
    <phoneticPr fontId="38"/>
  </si>
  <si>
    <t>消耗品費11</t>
    <rPh sb="0" eb="3">
      <t>ショウモウヒン</t>
    </rPh>
    <rPh sb="3" eb="4">
      <t>ヒ</t>
    </rPh>
    <phoneticPr fontId="38"/>
  </si>
  <si>
    <t>借料損料11</t>
    <rPh sb="0" eb="2">
      <t>シャクリョウ</t>
    </rPh>
    <rPh sb="2" eb="4">
      <t>ソンリョウ</t>
    </rPh>
    <phoneticPr fontId="38"/>
  </si>
  <si>
    <t>印刷製本費11</t>
    <rPh sb="0" eb="2">
      <t>インサツ</t>
    </rPh>
    <rPh sb="2" eb="4">
      <t>セイホン</t>
    </rPh>
    <rPh sb="4" eb="5">
      <t>ヒ</t>
    </rPh>
    <phoneticPr fontId="38"/>
  </si>
  <si>
    <t>通信運搬費11</t>
    <rPh sb="0" eb="2">
      <t>ツウシン</t>
    </rPh>
    <rPh sb="2" eb="4">
      <t>ウンパン</t>
    </rPh>
    <rPh sb="4" eb="5">
      <t>ヒ</t>
    </rPh>
    <phoneticPr fontId="38"/>
  </si>
  <si>
    <t>委託費11</t>
    <rPh sb="0" eb="2">
      <t>イタク</t>
    </rPh>
    <rPh sb="2" eb="3">
      <t>ヒ</t>
    </rPh>
    <phoneticPr fontId="38"/>
  </si>
  <si>
    <t>雑役務費11</t>
    <rPh sb="0" eb="1">
      <t>ザツ</t>
    </rPh>
    <rPh sb="1" eb="4">
      <t>エキムヒ</t>
    </rPh>
    <phoneticPr fontId="38"/>
  </si>
  <si>
    <t>保険料11</t>
    <rPh sb="0" eb="3">
      <t>ホケンリョウ</t>
    </rPh>
    <phoneticPr fontId="38"/>
  </si>
  <si>
    <t>上記以外の対象経費11</t>
    <rPh sb="0" eb="4">
      <t>ジョウキイガイ</t>
    </rPh>
    <rPh sb="5" eb="9">
      <t>タイショウケイヒ</t>
    </rPh>
    <phoneticPr fontId="28"/>
  </si>
  <si>
    <t>参加費収入11</t>
    <rPh sb="0" eb="3">
      <t>サンカヒ</t>
    </rPh>
    <rPh sb="3" eb="5">
      <t>シュウニュウ</t>
    </rPh>
    <phoneticPr fontId="38"/>
  </si>
  <si>
    <t>寄付金・協賛金収入11</t>
  </si>
  <si>
    <t>対象外経費11</t>
    <rPh sb="0" eb="3">
      <t>タイショウガイ</t>
    </rPh>
    <rPh sb="3" eb="5">
      <t>ケイヒ</t>
    </rPh>
    <phoneticPr fontId="38"/>
  </si>
  <si>
    <t>謝金12</t>
    <rPh sb="0" eb="2">
      <t>シャキン</t>
    </rPh>
    <phoneticPr fontId="38"/>
  </si>
  <si>
    <t>旅費12</t>
    <rPh sb="0" eb="2">
      <t>リョヒ</t>
    </rPh>
    <phoneticPr fontId="38"/>
  </si>
  <si>
    <t>賃金12</t>
    <rPh sb="0" eb="2">
      <t>チンギン</t>
    </rPh>
    <phoneticPr fontId="38"/>
  </si>
  <si>
    <t>家賃12</t>
    <rPh sb="0" eb="2">
      <t>ヤチン</t>
    </rPh>
    <phoneticPr fontId="38"/>
  </si>
  <si>
    <t>光熱水費12</t>
    <rPh sb="0" eb="4">
      <t>コウネツスイヒ</t>
    </rPh>
    <phoneticPr fontId="38"/>
  </si>
  <si>
    <t>備品購入費12</t>
    <rPh sb="0" eb="2">
      <t>ビヒン</t>
    </rPh>
    <rPh sb="2" eb="4">
      <t>コウニュウ</t>
    </rPh>
    <rPh sb="4" eb="5">
      <t>ヒ</t>
    </rPh>
    <phoneticPr fontId="38"/>
  </si>
  <si>
    <t>消耗品費12</t>
    <rPh sb="0" eb="3">
      <t>ショウモウヒン</t>
    </rPh>
    <rPh sb="3" eb="4">
      <t>ヒ</t>
    </rPh>
    <phoneticPr fontId="38"/>
  </si>
  <si>
    <t>借料損料12</t>
    <rPh sb="0" eb="2">
      <t>シャクリョウ</t>
    </rPh>
    <rPh sb="2" eb="4">
      <t>ソンリョウ</t>
    </rPh>
    <phoneticPr fontId="38"/>
  </si>
  <si>
    <t>印刷製本費12</t>
    <rPh sb="0" eb="2">
      <t>インサツ</t>
    </rPh>
    <rPh sb="2" eb="4">
      <t>セイホン</t>
    </rPh>
    <rPh sb="4" eb="5">
      <t>ヒ</t>
    </rPh>
    <phoneticPr fontId="38"/>
  </si>
  <si>
    <t>通信運搬費12</t>
    <rPh sb="0" eb="2">
      <t>ツウシン</t>
    </rPh>
    <rPh sb="2" eb="4">
      <t>ウンパン</t>
    </rPh>
    <rPh sb="4" eb="5">
      <t>ヒ</t>
    </rPh>
    <phoneticPr fontId="38"/>
  </si>
  <si>
    <t>委託費12</t>
    <rPh sb="0" eb="2">
      <t>イタク</t>
    </rPh>
    <rPh sb="2" eb="3">
      <t>ヒ</t>
    </rPh>
    <phoneticPr fontId="38"/>
  </si>
  <si>
    <t>雑役務費12</t>
    <rPh sb="0" eb="1">
      <t>ザツ</t>
    </rPh>
    <rPh sb="1" eb="4">
      <t>エキムヒ</t>
    </rPh>
    <phoneticPr fontId="38"/>
  </si>
  <si>
    <t>保険料12</t>
    <rPh sb="0" eb="3">
      <t>ホケンリョウ</t>
    </rPh>
    <phoneticPr fontId="38"/>
  </si>
  <si>
    <t>上記以外の対象経費12</t>
    <rPh sb="0" eb="4">
      <t>ジョウキイガイ</t>
    </rPh>
    <rPh sb="5" eb="9">
      <t>タイショウケイヒ</t>
    </rPh>
    <phoneticPr fontId="28"/>
  </si>
  <si>
    <t>参加費収入12</t>
    <rPh sb="0" eb="3">
      <t>サンカヒ</t>
    </rPh>
    <rPh sb="3" eb="5">
      <t>シュウニュウ</t>
    </rPh>
    <phoneticPr fontId="38"/>
  </si>
  <si>
    <t>寄付金・協賛金収入12</t>
  </si>
  <si>
    <t>対象外経費12</t>
    <rPh sb="0" eb="3">
      <t>タイショウガイ</t>
    </rPh>
    <rPh sb="3" eb="5">
      <t>ケイヒ</t>
    </rPh>
    <phoneticPr fontId="38"/>
  </si>
  <si>
    <t>謝金13</t>
    <rPh sb="0" eb="2">
      <t>シャキン</t>
    </rPh>
    <phoneticPr fontId="38"/>
  </si>
  <si>
    <t>旅費13</t>
    <rPh sb="0" eb="2">
      <t>リョヒ</t>
    </rPh>
    <phoneticPr fontId="38"/>
  </si>
  <si>
    <t>賃金13</t>
    <rPh sb="0" eb="2">
      <t>チンギン</t>
    </rPh>
    <phoneticPr fontId="38"/>
  </si>
  <si>
    <t>家賃13</t>
    <rPh sb="0" eb="2">
      <t>ヤチン</t>
    </rPh>
    <phoneticPr fontId="38"/>
  </si>
  <si>
    <t>光熱水費13</t>
    <rPh sb="0" eb="4">
      <t>コウネツスイヒ</t>
    </rPh>
    <phoneticPr fontId="38"/>
  </si>
  <si>
    <t>備品購入費13</t>
    <rPh sb="0" eb="2">
      <t>ビヒン</t>
    </rPh>
    <rPh sb="2" eb="4">
      <t>コウニュウ</t>
    </rPh>
    <rPh sb="4" eb="5">
      <t>ヒ</t>
    </rPh>
    <phoneticPr fontId="38"/>
  </si>
  <si>
    <t>消耗品費13</t>
    <rPh sb="0" eb="3">
      <t>ショウモウヒン</t>
    </rPh>
    <rPh sb="3" eb="4">
      <t>ヒ</t>
    </rPh>
    <phoneticPr fontId="38"/>
  </si>
  <si>
    <t>借料損料13</t>
    <rPh sb="0" eb="2">
      <t>シャクリョウ</t>
    </rPh>
    <rPh sb="2" eb="4">
      <t>ソンリョウ</t>
    </rPh>
    <phoneticPr fontId="38"/>
  </si>
  <si>
    <t>印刷製本費13</t>
    <rPh sb="0" eb="2">
      <t>インサツ</t>
    </rPh>
    <rPh sb="2" eb="4">
      <t>セイホン</t>
    </rPh>
    <rPh sb="4" eb="5">
      <t>ヒ</t>
    </rPh>
    <phoneticPr fontId="38"/>
  </si>
  <si>
    <t>通信運搬費13</t>
    <rPh sb="0" eb="2">
      <t>ツウシン</t>
    </rPh>
    <rPh sb="2" eb="4">
      <t>ウンパン</t>
    </rPh>
    <rPh sb="4" eb="5">
      <t>ヒ</t>
    </rPh>
    <phoneticPr fontId="38"/>
  </si>
  <si>
    <t>委託費13</t>
    <rPh sb="0" eb="2">
      <t>イタク</t>
    </rPh>
    <rPh sb="2" eb="3">
      <t>ヒ</t>
    </rPh>
    <phoneticPr fontId="38"/>
  </si>
  <si>
    <t>雑役務費13</t>
    <rPh sb="0" eb="1">
      <t>ザツ</t>
    </rPh>
    <rPh sb="1" eb="4">
      <t>エキムヒ</t>
    </rPh>
    <phoneticPr fontId="38"/>
  </si>
  <si>
    <t>保険料13</t>
    <rPh sb="0" eb="3">
      <t>ホケンリョウ</t>
    </rPh>
    <phoneticPr fontId="38"/>
  </si>
  <si>
    <t>上記以外の対象経費13</t>
    <rPh sb="0" eb="4">
      <t>ジョウキイガイ</t>
    </rPh>
    <rPh sb="5" eb="9">
      <t>タイショウケイヒ</t>
    </rPh>
    <phoneticPr fontId="28"/>
  </si>
  <si>
    <t>参加費収入13</t>
    <rPh sb="0" eb="3">
      <t>サンカヒ</t>
    </rPh>
    <rPh sb="3" eb="5">
      <t>シュウニュウ</t>
    </rPh>
    <phoneticPr fontId="38"/>
  </si>
  <si>
    <t>寄付金・協賛金収入13</t>
  </si>
  <si>
    <t>対象外経費13</t>
    <rPh sb="0" eb="3">
      <t>タイショウガイ</t>
    </rPh>
    <rPh sb="3" eb="5">
      <t>ケイヒ</t>
    </rPh>
    <phoneticPr fontId="38"/>
  </si>
  <si>
    <t>謝金14</t>
    <rPh sb="0" eb="2">
      <t>シャキン</t>
    </rPh>
    <phoneticPr fontId="38"/>
  </si>
  <si>
    <t>旅費14</t>
    <rPh sb="0" eb="2">
      <t>リョヒ</t>
    </rPh>
    <phoneticPr fontId="38"/>
  </si>
  <si>
    <t>賃金14</t>
    <rPh sb="0" eb="2">
      <t>チンギン</t>
    </rPh>
    <phoneticPr fontId="38"/>
  </si>
  <si>
    <t>家賃14</t>
    <rPh sb="0" eb="2">
      <t>ヤチン</t>
    </rPh>
    <phoneticPr fontId="38"/>
  </si>
  <si>
    <t>光熱水費14</t>
    <rPh sb="0" eb="4">
      <t>コウネツスイヒ</t>
    </rPh>
    <phoneticPr fontId="38"/>
  </si>
  <si>
    <t>備品購入費14</t>
    <rPh sb="0" eb="2">
      <t>ビヒン</t>
    </rPh>
    <rPh sb="2" eb="4">
      <t>コウニュウ</t>
    </rPh>
    <rPh sb="4" eb="5">
      <t>ヒ</t>
    </rPh>
    <phoneticPr fontId="38"/>
  </si>
  <si>
    <t>消耗品費14</t>
    <rPh sb="0" eb="3">
      <t>ショウモウヒン</t>
    </rPh>
    <rPh sb="3" eb="4">
      <t>ヒ</t>
    </rPh>
    <phoneticPr fontId="38"/>
  </si>
  <si>
    <t>借料損料14</t>
    <rPh sb="0" eb="2">
      <t>シャクリョウ</t>
    </rPh>
    <rPh sb="2" eb="4">
      <t>ソンリョウ</t>
    </rPh>
    <phoneticPr fontId="38"/>
  </si>
  <si>
    <t>印刷製本費14</t>
    <rPh sb="0" eb="2">
      <t>インサツ</t>
    </rPh>
    <rPh sb="2" eb="4">
      <t>セイホン</t>
    </rPh>
    <rPh sb="4" eb="5">
      <t>ヒ</t>
    </rPh>
    <phoneticPr fontId="38"/>
  </si>
  <si>
    <t>通信運搬費14</t>
    <rPh sb="0" eb="2">
      <t>ツウシン</t>
    </rPh>
    <rPh sb="2" eb="4">
      <t>ウンパン</t>
    </rPh>
    <rPh sb="4" eb="5">
      <t>ヒ</t>
    </rPh>
    <phoneticPr fontId="38"/>
  </si>
  <si>
    <t>委託費14</t>
    <rPh sb="0" eb="2">
      <t>イタク</t>
    </rPh>
    <rPh sb="2" eb="3">
      <t>ヒ</t>
    </rPh>
    <phoneticPr fontId="38"/>
  </si>
  <si>
    <t>雑役務費14</t>
    <rPh sb="0" eb="1">
      <t>ザツ</t>
    </rPh>
    <rPh sb="1" eb="4">
      <t>エキムヒ</t>
    </rPh>
    <phoneticPr fontId="38"/>
  </si>
  <si>
    <t>保険料14</t>
    <rPh sb="0" eb="3">
      <t>ホケンリョウ</t>
    </rPh>
    <phoneticPr fontId="38"/>
  </si>
  <si>
    <t>上記以外の対象経費14</t>
    <rPh sb="0" eb="4">
      <t>ジョウキイガイ</t>
    </rPh>
    <rPh sb="5" eb="9">
      <t>タイショウケイヒ</t>
    </rPh>
    <phoneticPr fontId="28"/>
  </si>
  <si>
    <t>参加費収入14</t>
    <rPh sb="0" eb="3">
      <t>サンカヒ</t>
    </rPh>
    <rPh sb="3" eb="5">
      <t>シュウニュウ</t>
    </rPh>
    <phoneticPr fontId="38"/>
  </si>
  <si>
    <t>寄付金・協賛金収入14</t>
  </si>
  <si>
    <t>対象外経費14</t>
    <rPh sb="0" eb="3">
      <t>タイショウガイ</t>
    </rPh>
    <rPh sb="3" eb="5">
      <t>ケイヒ</t>
    </rPh>
    <phoneticPr fontId="38"/>
  </si>
  <si>
    <t>謝金15</t>
    <rPh sb="0" eb="2">
      <t>シャキン</t>
    </rPh>
    <phoneticPr fontId="38"/>
  </si>
  <si>
    <t>旅費15</t>
    <rPh sb="0" eb="2">
      <t>リョヒ</t>
    </rPh>
    <phoneticPr fontId="38"/>
  </si>
  <si>
    <t>賃金15</t>
    <rPh sb="0" eb="2">
      <t>チンギン</t>
    </rPh>
    <phoneticPr fontId="38"/>
  </si>
  <si>
    <t>家賃15</t>
    <rPh sb="0" eb="2">
      <t>ヤチン</t>
    </rPh>
    <phoneticPr fontId="38"/>
  </si>
  <si>
    <t>光熱水費15</t>
    <rPh sb="0" eb="4">
      <t>コウネツスイヒ</t>
    </rPh>
    <phoneticPr fontId="38"/>
  </si>
  <si>
    <t>備品購入費15</t>
    <rPh sb="0" eb="2">
      <t>ビヒン</t>
    </rPh>
    <rPh sb="2" eb="4">
      <t>コウニュウ</t>
    </rPh>
    <rPh sb="4" eb="5">
      <t>ヒ</t>
    </rPh>
    <phoneticPr fontId="38"/>
  </si>
  <si>
    <t>消耗品費15</t>
    <rPh sb="0" eb="3">
      <t>ショウモウヒン</t>
    </rPh>
    <rPh sb="3" eb="4">
      <t>ヒ</t>
    </rPh>
    <phoneticPr fontId="38"/>
  </si>
  <si>
    <t>借料損料15</t>
    <rPh sb="0" eb="2">
      <t>シャクリョウ</t>
    </rPh>
    <rPh sb="2" eb="4">
      <t>ソンリョウ</t>
    </rPh>
    <phoneticPr fontId="38"/>
  </si>
  <si>
    <t>印刷製本費15</t>
    <rPh sb="0" eb="2">
      <t>インサツ</t>
    </rPh>
    <rPh sb="2" eb="4">
      <t>セイホン</t>
    </rPh>
    <rPh sb="4" eb="5">
      <t>ヒ</t>
    </rPh>
    <phoneticPr fontId="38"/>
  </si>
  <si>
    <t>通信運搬費15</t>
    <rPh sb="0" eb="2">
      <t>ツウシン</t>
    </rPh>
    <rPh sb="2" eb="4">
      <t>ウンパン</t>
    </rPh>
    <rPh sb="4" eb="5">
      <t>ヒ</t>
    </rPh>
    <phoneticPr fontId="38"/>
  </si>
  <si>
    <t>委託費15</t>
    <rPh sb="0" eb="2">
      <t>イタク</t>
    </rPh>
    <rPh sb="2" eb="3">
      <t>ヒ</t>
    </rPh>
    <phoneticPr fontId="38"/>
  </si>
  <si>
    <t>雑役務費15</t>
    <rPh sb="0" eb="1">
      <t>ザツ</t>
    </rPh>
    <rPh sb="1" eb="4">
      <t>エキムヒ</t>
    </rPh>
    <phoneticPr fontId="38"/>
  </si>
  <si>
    <t>保険料15</t>
    <rPh sb="0" eb="3">
      <t>ホケンリョウ</t>
    </rPh>
    <phoneticPr fontId="38"/>
  </si>
  <si>
    <t>上記以外の対象経費15</t>
    <rPh sb="0" eb="4">
      <t>ジョウキイガイ</t>
    </rPh>
    <rPh sb="5" eb="9">
      <t>タイショウケイヒ</t>
    </rPh>
    <phoneticPr fontId="28"/>
  </si>
  <si>
    <t>参加費収入15</t>
    <rPh sb="0" eb="3">
      <t>サンカヒ</t>
    </rPh>
    <rPh sb="3" eb="5">
      <t>シュウニュウ</t>
    </rPh>
    <phoneticPr fontId="38"/>
  </si>
  <si>
    <t>寄付金・協賛金収入15</t>
  </si>
  <si>
    <t>対象外経費15</t>
    <rPh sb="0" eb="3">
      <t>タイショウガイ</t>
    </rPh>
    <rPh sb="3" eb="5">
      <t>ケイヒ</t>
    </rPh>
    <phoneticPr fontId="38"/>
  </si>
  <si>
    <t>謝金16</t>
    <rPh sb="0" eb="2">
      <t>シャキン</t>
    </rPh>
    <phoneticPr fontId="38"/>
  </si>
  <si>
    <t>旅費16</t>
    <rPh sb="0" eb="2">
      <t>リョヒ</t>
    </rPh>
    <phoneticPr fontId="38"/>
  </si>
  <si>
    <t>賃金16</t>
    <rPh sb="0" eb="2">
      <t>チンギン</t>
    </rPh>
    <phoneticPr fontId="38"/>
  </si>
  <si>
    <t>家賃16</t>
    <rPh sb="0" eb="2">
      <t>ヤチン</t>
    </rPh>
    <phoneticPr fontId="38"/>
  </si>
  <si>
    <t>光熱水費16</t>
    <rPh sb="0" eb="4">
      <t>コウネツスイヒ</t>
    </rPh>
    <phoneticPr fontId="38"/>
  </si>
  <si>
    <t>備品購入費16</t>
    <rPh sb="0" eb="2">
      <t>ビヒン</t>
    </rPh>
    <rPh sb="2" eb="4">
      <t>コウニュウ</t>
    </rPh>
    <rPh sb="4" eb="5">
      <t>ヒ</t>
    </rPh>
    <phoneticPr fontId="38"/>
  </si>
  <si>
    <t>消耗品費16</t>
    <rPh sb="0" eb="3">
      <t>ショウモウヒン</t>
    </rPh>
    <rPh sb="3" eb="4">
      <t>ヒ</t>
    </rPh>
    <phoneticPr fontId="38"/>
  </si>
  <si>
    <t>借料損料16</t>
    <rPh sb="0" eb="2">
      <t>シャクリョウ</t>
    </rPh>
    <rPh sb="2" eb="4">
      <t>ソンリョウ</t>
    </rPh>
    <phoneticPr fontId="38"/>
  </si>
  <si>
    <t>印刷製本費16</t>
    <rPh sb="0" eb="2">
      <t>インサツ</t>
    </rPh>
    <rPh sb="2" eb="4">
      <t>セイホン</t>
    </rPh>
    <rPh sb="4" eb="5">
      <t>ヒ</t>
    </rPh>
    <phoneticPr fontId="38"/>
  </si>
  <si>
    <t>通信運搬費16</t>
    <rPh sb="0" eb="2">
      <t>ツウシン</t>
    </rPh>
    <rPh sb="2" eb="4">
      <t>ウンパン</t>
    </rPh>
    <rPh sb="4" eb="5">
      <t>ヒ</t>
    </rPh>
    <phoneticPr fontId="38"/>
  </si>
  <si>
    <t>委託費16</t>
    <rPh sb="0" eb="2">
      <t>イタク</t>
    </rPh>
    <rPh sb="2" eb="3">
      <t>ヒ</t>
    </rPh>
    <phoneticPr fontId="38"/>
  </si>
  <si>
    <t>雑役務費16</t>
    <rPh sb="0" eb="1">
      <t>ザツ</t>
    </rPh>
    <rPh sb="1" eb="4">
      <t>エキムヒ</t>
    </rPh>
    <phoneticPr fontId="38"/>
  </si>
  <si>
    <t>保険料16</t>
    <rPh sb="0" eb="3">
      <t>ホケンリョウ</t>
    </rPh>
    <phoneticPr fontId="38"/>
  </si>
  <si>
    <t>上記以外の対象経費16</t>
    <rPh sb="0" eb="4">
      <t>ジョウキイガイ</t>
    </rPh>
    <rPh sb="5" eb="9">
      <t>タイショウケイヒ</t>
    </rPh>
    <phoneticPr fontId="28"/>
  </si>
  <si>
    <t>参加費収入16</t>
    <rPh sb="0" eb="3">
      <t>サンカヒ</t>
    </rPh>
    <rPh sb="3" eb="5">
      <t>シュウニュウ</t>
    </rPh>
    <phoneticPr fontId="38"/>
  </si>
  <si>
    <t>寄付金・協賛金収入16</t>
  </si>
  <si>
    <t>対象外経費16</t>
    <rPh sb="0" eb="3">
      <t>タイショウガイ</t>
    </rPh>
    <rPh sb="3" eb="5">
      <t>ケイヒ</t>
    </rPh>
    <phoneticPr fontId="38"/>
  </si>
  <si>
    <t>謝金17</t>
    <rPh sb="0" eb="2">
      <t>シャキン</t>
    </rPh>
    <phoneticPr fontId="38"/>
  </si>
  <si>
    <t>旅費17</t>
    <rPh sb="0" eb="2">
      <t>リョヒ</t>
    </rPh>
    <phoneticPr fontId="38"/>
  </si>
  <si>
    <t>賃金17</t>
    <rPh sb="0" eb="2">
      <t>チンギン</t>
    </rPh>
    <phoneticPr fontId="38"/>
  </si>
  <si>
    <t>家賃17</t>
    <rPh sb="0" eb="2">
      <t>ヤチン</t>
    </rPh>
    <phoneticPr fontId="38"/>
  </si>
  <si>
    <t>光熱水費17</t>
    <rPh sb="0" eb="4">
      <t>コウネツスイヒ</t>
    </rPh>
    <phoneticPr fontId="38"/>
  </si>
  <si>
    <t>備品購入費17</t>
    <rPh sb="0" eb="2">
      <t>ビヒン</t>
    </rPh>
    <rPh sb="2" eb="4">
      <t>コウニュウ</t>
    </rPh>
    <rPh sb="4" eb="5">
      <t>ヒ</t>
    </rPh>
    <phoneticPr fontId="38"/>
  </si>
  <si>
    <t>消耗品費17</t>
    <rPh sb="0" eb="3">
      <t>ショウモウヒン</t>
    </rPh>
    <rPh sb="3" eb="4">
      <t>ヒ</t>
    </rPh>
    <phoneticPr fontId="38"/>
  </si>
  <si>
    <t>借料損料17</t>
    <rPh sb="0" eb="2">
      <t>シャクリョウ</t>
    </rPh>
    <rPh sb="2" eb="4">
      <t>ソンリョウ</t>
    </rPh>
    <phoneticPr fontId="38"/>
  </si>
  <si>
    <t>印刷製本費17</t>
    <rPh sb="0" eb="2">
      <t>インサツ</t>
    </rPh>
    <rPh sb="2" eb="4">
      <t>セイホン</t>
    </rPh>
    <rPh sb="4" eb="5">
      <t>ヒ</t>
    </rPh>
    <phoneticPr fontId="38"/>
  </si>
  <si>
    <t>通信運搬費17</t>
    <rPh sb="0" eb="2">
      <t>ツウシン</t>
    </rPh>
    <rPh sb="2" eb="4">
      <t>ウンパン</t>
    </rPh>
    <rPh sb="4" eb="5">
      <t>ヒ</t>
    </rPh>
    <phoneticPr fontId="38"/>
  </si>
  <si>
    <t>委託費17</t>
    <rPh sb="0" eb="2">
      <t>イタク</t>
    </rPh>
    <rPh sb="2" eb="3">
      <t>ヒ</t>
    </rPh>
    <phoneticPr fontId="38"/>
  </si>
  <si>
    <t>雑役務費17</t>
    <rPh sb="0" eb="1">
      <t>ザツ</t>
    </rPh>
    <rPh sb="1" eb="4">
      <t>エキムヒ</t>
    </rPh>
    <phoneticPr fontId="38"/>
  </si>
  <si>
    <t>保険料17</t>
    <rPh sb="0" eb="3">
      <t>ホケンリョウ</t>
    </rPh>
    <phoneticPr fontId="38"/>
  </si>
  <si>
    <t>上記以外の対象経費17</t>
    <rPh sb="0" eb="4">
      <t>ジョウキイガイ</t>
    </rPh>
    <rPh sb="5" eb="9">
      <t>タイショウケイヒ</t>
    </rPh>
    <phoneticPr fontId="28"/>
  </si>
  <si>
    <t>参加費収入17</t>
    <rPh sb="0" eb="3">
      <t>サンカヒ</t>
    </rPh>
    <rPh sb="3" eb="5">
      <t>シュウニュウ</t>
    </rPh>
    <phoneticPr fontId="38"/>
  </si>
  <si>
    <t>寄付金・協賛金収入17</t>
  </si>
  <si>
    <t>対象外経費17</t>
    <rPh sb="0" eb="3">
      <t>タイショウガイ</t>
    </rPh>
    <rPh sb="3" eb="5">
      <t>ケイヒ</t>
    </rPh>
    <phoneticPr fontId="38"/>
  </si>
  <si>
    <t>謝金18</t>
    <rPh sb="0" eb="2">
      <t>シャキン</t>
    </rPh>
    <phoneticPr fontId="38"/>
  </si>
  <si>
    <t>旅費18</t>
    <rPh sb="0" eb="2">
      <t>リョヒ</t>
    </rPh>
    <phoneticPr fontId="38"/>
  </si>
  <si>
    <t>賃金18</t>
    <rPh sb="0" eb="2">
      <t>チンギン</t>
    </rPh>
    <phoneticPr fontId="38"/>
  </si>
  <si>
    <t>家賃18</t>
    <rPh sb="0" eb="2">
      <t>ヤチン</t>
    </rPh>
    <phoneticPr fontId="38"/>
  </si>
  <si>
    <t>光熱水費18</t>
    <rPh sb="0" eb="4">
      <t>コウネツスイヒ</t>
    </rPh>
    <phoneticPr fontId="38"/>
  </si>
  <si>
    <t>備品購入費18</t>
    <rPh sb="0" eb="2">
      <t>ビヒン</t>
    </rPh>
    <rPh sb="2" eb="4">
      <t>コウニュウ</t>
    </rPh>
    <rPh sb="4" eb="5">
      <t>ヒ</t>
    </rPh>
    <phoneticPr fontId="38"/>
  </si>
  <si>
    <t>消耗品費18</t>
    <rPh sb="0" eb="3">
      <t>ショウモウヒン</t>
    </rPh>
    <rPh sb="3" eb="4">
      <t>ヒ</t>
    </rPh>
    <phoneticPr fontId="38"/>
  </si>
  <si>
    <t>借料損料18</t>
    <rPh sb="0" eb="2">
      <t>シャクリョウ</t>
    </rPh>
    <rPh sb="2" eb="4">
      <t>ソンリョウ</t>
    </rPh>
    <phoneticPr fontId="38"/>
  </si>
  <si>
    <t>印刷製本費18</t>
    <rPh sb="0" eb="2">
      <t>インサツ</t>
    </rPh>
    <rPh sb="2" eb="4">
      <t>セイホン</t>
    </rPh>
    <rPh sb="4" eb="5">
      <t>ヒ</t>
    </rPh>
    <phoneticPr fontId="38"/>
  </si>
  <si>
    <t>通信運搬費18</t>
    <rPh sb="0" eb="2">
      <t>ツウシン</t>
    </rPh>
    <rPh sb="2" eb="4">
      <t>ウンパン</t>
    </rPh>
    <rPh sb="4" eb="5">
      <t>ヒ</t>
    </rPh>
    <phoneticPr fontId="38"/>
  </si>
  <si>
    <t>委託費18</t>
    <rPh sb="0" eb="2">
      <t>イタク</t>
    </rPh>
    <rPh sb="2" eb="3">
      <t>ヒ</t>
    </rPh>
    <phoneticPr fontId="38"/>
  </si>
  <si>
    <t>雑役務費18</t>
    <rPh sb="0" eb="1">
      <t>ザツ</t>
    </rPh>
    <rPh sb="1" eb="4">
      <t>エキムヒ</t>
    </rPh>
    <phoneticPr fontId="38"/>
  </si>
  <si>
    <t>保険料18</t>
    <rPh sb="0" eb="3">
      <t>ホケンリョウ</t>
    </rPh>
    <phoneticPr fontId="38"/>
  </si>
  <si>
    <t>上記以外の対象経費18</t>
    <rPh sb="0" eb="4">
      <t>ジョウキイガイ</t>
    </rPh>
    <rPh sb="5" eb="9">
      <t>タイショウケイヒ</t>
    </rPh>
    <phoneticPr fontId="28"/>
  </si>
  <si>
    <t>参加費収入18</t>
    <rPh sb="0" eb="3">
      <t>サンカヒ</t>
    </rPh>
    <rPh sb="3" eb="5">
      <t>シュウニュウ</t>
    </rPh>
    <phoneticPr fontId="38"/>
  </si>
  <si>
    <t>寄付金・協賛金収入18</t>
  </si>
  <si>
    <t>対象外経費18</t>
    <rPh sb="0" eb="3">
      <t>タイショウガイ</t>
    </rPh>
    <rPh sb="3" eb="5">
      <t>ケイヒ</t>
    </rPh>
    <phoneticPr fontId="38"/>
  </si>
  <si>
    <t>謝金19</t>
    <rPh sb="0" eb="2">
      <t>シャキン</t>
    </rPh>
    <phoneticPr fontId="38"/>
  </si>
  <si>
    <t>旅費19</t>
    <rPh sb="0" eb="2">
      <t>リョヒ</t>
    </rPh>
    <phoneticPr fontId="38"/>
  </si>
  <si>
    <t>賃金19</t>
    <rPh sb="0" eb="2">
      <t>チンギン</t>
    </rPh>
    <phoneticPr fontId="38"/>
  </si>
  <si>
    <t>家賃19</t>
    <rPh sb="0" eb="2">
      <t>ヤチン</t>
    </rPh>
    <phoneticPr fontId="38"/>
  </si>
  <si>
    <t>光熱水費19</t>
    <rPh sb="0" eb="4">
      <t>コウネツスイヒ</t>
    </rPh>
    <phoneticPr fontId="38"/>
  </si>
  <si>
    <t>備品購入費19</t>
    <rPh sb="0" eb="2">
      <t>ビヒン</t>
    </rPh>
    <rPh sb="2" eb="4">
      <t>コウニュウ</t>
    </rPh>
    <rPh sb="4" eb="5">
      <t>ヒ</t>
    </rPh>
    <phoneticPr fontId="38"/>
  </si>
  <si>
    <t>消耗品費19</t>
    <rPh sb="0" eb="3">
      <t>ショウモウヒン</t>
    </rPh>
    <rPh sb="3" eb="4">
      <t>ヒ</t>
    </rPh>
    <phoneticPr fontId="38"/>
  </si>
  <si>
    <t>借料損料19</t>
    <rPh sb="0" eb="2">
      <t>シャクリョウ</t>
    </rPh>
    <rPh sb="2" eb="4">
      <t>ソンリョウ</t>
    </rPh>
    <phoneticPr fontId="38"/>
  </si>
  <si>
    <t>印刷製本費19</t>
    <rPh sb="0" eb="2">
      <t>インサツ</t>
    </rPh>
    <rPh sb="2" eb="4">
      <t>セイホン</t>
    </rPh>
    <rPh sb="4" eb="5">
      <t>ヒ</t>
    </rPh>
    <phoneticPr fontId="38"/>
  </si>
  <si>
    <t>通信運搬費19</t>
    <rPh sb="0" eb="2">
      <t>ツウシン</t>
    </rPh>
    <rPh sb="2" eb="4">
      <t>ウンパン</t>
    </rPh>
    <rPh sb="4" eb="5">
      <t>ヒ</t>
    </rPh>
    <phoneticPr fontId="38"/>
  </si>
  <si>
    <t>委託費19</t>
    <rPh sb="0" eb="2">
      <t>イタク</t>
    </rPh>
    <rPh sb="2" eb="3">
      <t>ヒ</t>
    </rPh>
    <phoneticPr fontId="38"/>
  </si>
  <si>
    <t>雑役務費19</t>
    <rPh sb="0" eb="1">
      <t>ザツ</t>
    </rPh>
    <rPh sb="1" eb="4">
      <t>エキムヒ</t>
    </rPh>
    <phoneticPr fontId="38"/>
  </si>
  <si>
    <t>保険料19</t>
    <rPh sb="0" eb="3">
      <t>ホケンリョウ</t>
    </rPh>
    <phoneticPr fontId="38"/>
  </si>
  <si>
    <t>上記以外の対象経費19</t>
    <rPh sb="0" eb="4">
      <t>ジョウキイガイ</t>
    </rPh>
    <rPh sb="5" eb="9">
      <t>タイショウケイヒ</t>
    </rPh>
    <phoneticPr fontId="28"/>
  </si>
  <si>
    <t>参加費収入19</t>
    <rPh sb="0" eb="3">
      <t>サンカヒ</t>
    </rPh>
    <rPh sb="3" eb="5">
      <t>シュウニュウ</t>
    </rPh>
    <phoneticPr fontId="38"/>
  </si>
  <si>
    <t>寄付金・協賛金収入19</t>
  </si>
  <si>
    <t>対象外経費19</t>
    <rPh sb="0" eb="3">
      <t>タイショウガイ</t>
    </rPh>
    <rPh sb="3" eb="5">
      <t>ケイヒ</t>
    </rPh>
    <phoneticPr fontId="38"/>
  </si>
  <si>
    <t>謝金20</t>
    <rPh sb="0" eb="2">
      <t>シャキン</t>
    </rPh>
    <phoneticPr fontId="38"/>
  </si>
  <si>
    <t>旅費20</t>
    <rPh sb="0" eb="2">
      <t>リョヒ</t>
    </rPh>
    <phoneticPr fontId="38"/>
  </si>
  <si>
    <t>賃金20</t>
    <rPh sb="0" eb="2">
      <t>チンギン</t>
    </rPh>
    <phoneticPr fontId="38"/>
  </si>
  <si>
    <t>家賃20</t>
    <rPh sb="0" eb="2">
      <t>ヤチン</t>
    </rPh>
    <phoneticPr fontId="38"/>
  </si>
  <si>
    <t>光熱水費20</t>
    <rPh sb="0" eb="4">
      <t>コウネツスイヒ</t>
    </rPh>
    <phoneticPr fontId="38"/>
  </si>
  <si>
    <t>備品購入費20</t>
    <rPh sb="0" eb="2">
      <t>ビヒン</t>
    </rPh>
    <rPh sb="2" eb="4">
      <t>コウニュウ</t>
    </rPh>
    <rPh sb="4" eb="5">
      <t>ヒ</t>
    </rPh>
    <phoneticPr fontId="38"/>
  </si>
  <si>
    <t>消耗品費20</t>
    <rPh sb="0" eb="3">
      <t>ショウモウヒン</t>
    </rPh>
    <rPh sb="3" eb="4">
      <t>ヒ</t>
    </rPh>
    <phoneticPr fontId="38"/>
  </si>
  <si>
    <t>借料損料20</t>
    <rPh sb="0" eb="2">
      <t>シャクリョウ</t>
    </rPh>
    <rPh sb="2" eb="4">
      <t>ソンリョウ</t>
    </rPh>
    <phoneticPr fontId="38"/>
  </si>
  <si>
    <t>印刷製本費20</t>
    <rPh sb="0" eb="2">
      <t>インサツ</t>
    </rPh>
    <rPh sb="2" eb="4">
      <t>セイホン</t>
    </rPh>
    <rPh sb="4" eb="5">
      <t>ヒ</t>
    </rPh>
    <phoneticPr fontId="38"/>
  </si>
  <si>
    <t>通信運搬費20</t>
    <rPh sb="0" eb="2">
      <t>ツウシン</t>
    </rPh>
    <rPh sb="2" eb="4">
      <t>ウンパン</t>
    </rPh>
    <rPh sb="4" eb="5">
      <t>ヒ</t>
    </rPh>
    <phoneticPr fontId="38"/>
  </si>
  <si>
    <t>委託費20</t>
    <rPh sb="0" eb="2">
      <t>イタク</t>
    </rPh>
    <rPh sb="2" eb="3">
      <t>ヒ</t>
    </rPh>
    <phoneticPr fontId="38"/>
  </si>
  <si>
    <t>雑役務費20</t>
    <rPh sb="0" eb="1">
      <t>ザツ</t>
    </rPh>
    <rPh sb="1" eb="4">
      <t>エキムヒ</t>
    </rPh>
    <phoneticPr fontId="38"/>
  </si>
  <si>
    <t>保険料20</t>
    <rPh sb="0" eb="3">
      <t>ホケンリョウ</t>
    </rPh>
    <phoneticPr fontId="38"/>
  </si>
  <si>
    <t>上記以外の対象経費20</t>
    <rPh sb="0" eb="4">
      <t>ジョウキイガイ</t>
    </rPh>
    <rPh sb="5" eb="9">
      <t>タイショウケイヒ</t>
    </rPh>
    <phoneticPr fontId="28"/>
  </si>
  <si>
    <t>参加費収入20</t>
    <rPh sb="0" eb="3">
      <t>サンカヒ</t>
    </rPh>
    <rPh sb="3" eb="5">
      <t>シュウニュウ</t>
    </rPh>
    <phoneticPr fontId="38"/>
  </si>
  <si>
    <t>寄付金・協賛金収入20</t>
  </si>
  <si>
    <t>対象外経費20</t>
    <rPh sb="0" eb="3">
      <t>タイショウガイ</t>
    </rPh>
    <rPh sb="3" eb="5">
      <t>ケイヒ</t>
    </rPh>
    <phoneticPr fontId="38"/>
  </si>
  <si>
    <t>謝金21</t>
    <rPh sb="0" eb="2">
      <t>シャキン</t>
    </rPh>
    <phoneticPr fontId="38"/>
  </si>
  <si>
    <t>旅費21</t>
    <rPh sb="0" eb="2">
      <t>リョヒ</t>
    </rPh>
    <phoneticPr fontId="38"/>
  </si>
  <si>
    <t>賃金21</t>
    <rPh sb="0" eb="2">
      <t>チンギン</t>
    </rPh>
    <phoneticPr fontId="38"/>
  </si>
  <si>
    <t>家賃21</t>
    <rPh sb="0" eb="2">
      <t>ヤチン</t>
    </rPh>
    <phoneticPr fontId="38"/>
  </si>
  <si>
    <t>光熱水費21</t>
    <rPh sb="0" eb="4">
      <t>コウネツスイヒ</t>
    </rPh>
    <phoneticPr fontId="38"/>
  </si>
  <si>
    <t>備品購入費21</t>
    <rPh sb="0" eb="2">
      <t>ビヒン</t>
    </rPh>
    <rPh sb="2" eb="4">
      <t>コウニュウ</t>
    </rPh>
    <rPh sb="4" eb="5">
      <t>ヒ</t>
    </rPh>
    <phoneticPr fontId="38"/>
  </si>
  <si>
    <t>消耗品費21</t>
    <rPh sb="0" eb="3">
      <t>ショウモウヒン</t>
    </rPh>
    <rPh sb="3" eb="4">
      <t>ヒ</t>
    </rPh>
    <phoneticPr fontId="38"/>
  </si>
  <si>
    <t>借料損料21</t>
    <rPh sb="0" eb="2">
      <t>シャクリョウ</t>
    </rPh>
    <rPh sb="2" eb="4">
      <t>ソンリョウ</t>
    </rPh>
    <phoneticPr fontId="38"/>
  </si>
  <si>
    <t>印刷製本費21</t>
    <rPh sb="0" eb="2">
      <t>インサツ</t>
    </rPh>
    <rPh sb="2" eb="4">
      <t>セイホン</t>
    </rPh>
    <rPh sb="4" eb="5">
      <t>ヒ</t>
    </rPh>
    <phoneticPr fontId="38"/>
  </si>
  <si>
    <t>通信運搬費21</t>
    <rPh sb="0" eb="2">
      <t>ツウシン</t>
    </rPh>
    <rPh sb="2" eb="4">
      <t>ウンパン</t>
    </rPh>
    <rPh sb="4" eb="5">
      <t>ヒ</t>
    </rPh>
    <phoneticPr fontId="38"/>
  </si>
  <si>
    <t>委託費21</t>
    <rPh sb="0" eb="2">
      <t>イタク</t>
    </rPh>
    <rPh sb="2" eb="3">
      <t>ヒ</t>
    </rPh>
    <phoneticPr fontId="38"/>
  </si>
  <si>
    <t>雑役務費21</t>
    <rPh sb="0" eb="1">
      <t>ザツ</t>
    </rPh>
    <rPh sb="1" eb="4">
      <t>エキムヒ</t>
    </rPh>
    <phoneticPr fontId="38"/>
  </si>
  <si>
    <t>保険料21</t>
    <rPh sb="0" eb="3">
      <t>ホケンリョウ</t>
    </rPh>
    <phoneticPr fontId="38"/>
  </si>
  <si>
    <t>上記以外の対象経費21</t>
    <rPh sb="0" eb="4">
      <t>ジョウキイガイ</t>
    </rPh>
    <rPh sb="5" eb="9">
      <t>タイショウケイヒ</t>
    </rPh>
    <phoneticPr fontId="28"/>
  </si>
  <si>
    <t>参加費収入21</t>
    <rPh sb="0" eb="3">
      <t>サンカヒ</t>
    </rPh>
    <rPh sb="3" eb="5">
      <t>シュウニュウ</t>
    </rPh>
    <phoneticPr fontId="38"/>
  </si>
  <si>
    <t>寄付金・協賛金収入21</t>
  </si>
  <si>
    <t>対象外経費21</t>
    <rPh sb="0" eb="3">
      <t>タイショウガイ</t>
    </rPh>
    <rPh sb="3" eb="5">
      <t>ケイヒ</t>
    </rPh>
    <phoneticPr fontId="38"/>
  </si>
  <si>
    <t>謝金22</t>
    <rPh sb="0" eb="2">
      <t>シャキン</t>
    </rPh>
    <phoneticPr fontId="38"/>
  </si>
  <si>
    <t>旅費22</t>
    <rPh sb="0" eb="2">
      <t>リョヒ</t>
    </rPh>
    <phoneticPr fontId="38"/>
  </si>
  <si>
    <t>賃金22</t>
    <rPh sb="0" eb="2">
      <t>チンギン</t>
    </rPh>
    <phoneticPr fontId="38"/>
  </si>
  <si>
    <t>家賃22</t>
    <rPh sb="0" eb="2">
      <t>ヤチン</t>
    </rPh>
    <phoneticPr fontId="38"/>
  </si>
  <si>
    <t>光熱水費22</t>
    <rPh sb="0" eb="4">
      <t>コウネツスイヒ</t>
    </rPh>
    <phoneticPr fontId="38"/>
  </si>
  <si>
    <t>備品購入費22</t>
    <rPh sb="0" eb="2">
      <t>ビヒン</t>
    </rPh>
    <rPh sb="2" eb="4">
      <t>コウニュウ</t>
    </rPh>
    <rPh sb="4" eb="5">
      <t>ヒ</t>
    </rPh>
    <phoneticPr fontId="38"/>
  </si>
  <si>
    <t>消耗品費22</t>
    <rPh sb="0" eb="3">
      <t>ショウモウヒン</t>
    </rPh>
    <rPh sb="3" eb="4">
      <t>ヒ</t>
    </rPh>
    <phoneticPr fontId="38"/>
  </si>
  <si>
    <t>借料損料22</t>
    <rPh sb="0" eb="2">
      <t>シャクリョウ</t>
    </rPh>
    <rPh sb="2" eb="4">
      <t>ソンリョウ</t>
    </rPh>
    <phoneticPr fontId="38"/>
  </si>
  <si>
    <t>印刷製本費22</t>
    <rPh sb="0" eb="2">
      <t>インサツ</t>
    </rPh>
    <rPh sb="2" eb="4">
      <t>セイホン</t>
    </rPh>
    <rPh sb="4" eb="5">
      <t>ヒ</t>
    </rPh>
    <phoneticPr fontId="38"/>
  </si>
  <si>
    <t>通信運搬費22</t>
    <rPh sb="0" eb="2">
      <t>ツウシン</t>
    </rPh>
    <rPh sb="2" eb="4">
      <t>ウンパン</t>
    </rPh>
    <rPh sb="4" eb="5">
      <t>ヒ</t>
    </rPh>
    <phoneticPr fontId="38"/>
  </si>
  <si>
    <t>委託費22</t>
    <rPh sb="0" eb="2">
      <t>イタク</t>
    </rPh>
    <rPh sb="2" eb="3">
      <t>ヒ</t>
    </rPh>
    <phoneticPr fontId="38"/>
  </si>
  <si>
    <t>雑役務費22</t>
    <rPh sb="0" eb="1">
      <t>ザツ</t>
    </rPh>
    <rPh sb="1" eb="4">
      <t>エキムヒ</t>
    </rPh>
    <phoneticPr fontId="38"/>
  </si>
  <si>
    <t>保険料22</t>
    <rPh sb="0" eb="3">
      <t>ホケンリョウ</t>
    </rPh>
    <phoneticPr fontId="38"/>
  </si>
  <si>
    <t>上記以外の対象経費22</t>
    <rPh sb="0" eb="4">
      <t>ジョウキイガイ</t>
    </rPh>
    <rPh sb="5" eb="9">
      <t>タイショウケイヒ</t>
    </rPh>
    <phoneticPr fontId="28"/>
  </si>
  <si>
    <t>参加費収入22</t>
    <rPh sb="0" eb="3">
      <t>サンカヒ</t>
    </rPh>
    <rPh sb="3" eb="5">
      <t>シュウニュウ</t>
    </rPh>
    <phoneticPr fontId="38"/>
  </si>
  <si>
    <t>寄付金・協賛金収入22</t>
  </si>
  <si>
    <t>対象外経費22</t>
    <rPh sb="0" eb="3">
      <t>タイショウガイ</t>
    </rPh>
    <rPh sb="3" eb="5">
      <t>ケイヒ</t>
    </rPh>
    <phoneticPr fontId="38"/>
  </si>
  <si>
    <t>謝金23</t>
    <rPh sb="0" eb="2">
      <t>シャキン</t>
    </rPh>
    <phoneticPr fontId="38"/>
  </si>
  <si>
    <t>旅費23</t>
    <rPh sb="0" eb="2">
      <t>リョヒ</t>
    </rPh>
    <phoneticPr fontId="38"/>
  </si>
  <si>
    <t>賃金23</t>
    <rPh sb="0" eb="2">
      <t>チンギン</t>
    </rPh>
    <phoneticPr fontId="38"/>
  </si>
  <si>
    <t>家賃23</t>
    <rPh sb="0" eb="2">
      <t>ヤチン</t>
    </rPh>
    <phoneticPr fontId="38"/>
  </si>
  <si>
    <t>光熱水費23</t>
    <rPh sb="0" eb="4">
      <t>コウネツスイヒ</t>
    </rPh>
    <phoneticPr fontId="38"/>
  </si>
  <si>
    <t>備品購入費23</t>
    <rPh sb="0" eb="2">
      <t>ビヒン</t>
    </rPh>
    <rPh sb="2" eb="4">
      <t>コウニュウ</t>
    </rPh>
    <rPh sb="4" eb="5">
      <t>ヒ</t>
    </rPh>
    <phoneticPr fontId="38"/>
  </si>
  <si>
    <t>消耗品費23</t>
    <rPh sb="0" eb="3">
      <t>ショウモウヒン</t>
    </rPh>
    <rPh sb="3" eb="4">
      <t>ヒ</t>
    </rPh>
    <phoneticPr fontId="38"/>
  </si>
  <si>
    <t>借料損料23</t>
    <rPh sb="0" eb="2">
      <t>シャクリョウ</t>
    </rPh>
    <rPh sb="2" eb="4">
      <t>ソンリョウ</t>
    </rPh>
    <phoneticPr fontId="38"/>
  </si>
  <si>
    <t>印刷製本費23</t>
    <rPh sb="0" eb="2">
      <t>インサツ</t>
    </rPh>
    <rPh sb="2" eb="4">
      <t>セイホン</t>
    </rPh>
    <rPh sb="4" eb="5">
      <t>ヒ</t>
    </rPh>
    <phoneticPr fontId="38"/>
  </si>
  <si>
    <t>通信運搬費23</t>
    <rPh sb="0" eb="2">
      <t>ツウシン</t>
    </rPh>
    <rPh sb="2" eb="4">
      <t>ウンパン</t>
    </rPh>
    <rPh sb="4" eb="5">
      <t>ヒ</t>
    </rPh>
    <phoneticPr fontId="38"/>
  </si>
  <si>
    <t>委託費23</t>
    <rPh sb="0" eb="2">
      <t>イタク</t>
    </rPh>
    <rPh sb="2" eb="3">
      <t>ヒ</t>
    </rPh>
    <phoneticPr fontId="38"/>
  </si>
  <si>
    <t>雑役務費23</t>
    <rPh sb="0" eb="1">
      <t>ザツ</t>
    </rPh>
    <rPh sb="1" eb="4">
      <t>エキムヒ</t>
    </rPh>
    <phoneticPr fontId="38"/>
  </si>
  <si>
    <t>保険料23</t>
    <rPh sb="0" eb="3">
      <t>ホケンリョウ</t>
    </rPh>
    <phoneticPr fontId="38"/>
  </si>
  <si>
    <t>上記以外の対象経費23</t>
    <rPh sb="0" eb="4">
      <t>ジョウキイガイ</t>
    </rPh>
    <rPh sb="5" eb="9">
      <t>タイショウケイヒ</t>
    </rPh>
    <phoneticPr fontId="28"/>
  </si>
  <si>
    <t>参加費収入23</t>
    <rPh sb="0" eb="3">
      <t>サンカヒ</t>
    </rPh>
    <rPh sb="3" eb="5">
      <t>シュウニュウ</t>
    </rPh>
    <phoneticPr fontId="38"/>
  </si>
  <si>
    <t>寄付金・協賛金収入23</t>
  </si>
  <si>
    <t>対象外経費23</t>
    <rPh sb="0" eb="3">
      <t>タイショウガイ</t>
    </rPh>
    <rPh sb="3" eb="5">
      <t>ケイヒ</t>
    </rPh>
    <phoneticPr fontId="38"/>
  </si>
  <si>
    <t>謝金24</t>
    <rPh sb="0" eb="2">
      <t>シャキン</t>
    </rPh>
    <phoneticPr fontId="38"/>
  </si>
  <si>
    <t>旅費24</t>
    <rPh sb="0" eb="2">
      <t>リョヒ</t>
    </rPh>
    <phoneticPr fontId="38"/>
  </si>
  <si>
    <t>賃金24</t>
    <rPh sb="0" eb="2">
      <t>チンギン</t>
    </rPh>
    <phoneticPr fontId="38"/>
  </si>
  <si>
    <t>家賃24</t>
    <rPh sb="0" eb="2">
      <t>ヤチン</t>
    </rPh>
    <phoneticPr fontId="38"/>
  </si>
  <si>
    <t>光熱水費24</t>
    <rPh sb="0" eb="4">
      <t>コウネツスイヒ</t>
    </rPh>
    <phoneticPr fontId="38"/>
  </si>
  <si>
    <t>備品購入費24</t>
    <rPh sb="0" eb="2">
      <t>ビヒン</t>
    </rPh>
    <rPh sb="2" eb="4">
      <t>コウニュウ</t>
    </rPh>
    <rPh sb="4" eb="5">
      <t>ヒ</t>
    </rPh>
    <phoneticPr fontId="38"/>
  </si>
  <si>
    <t>消耗品費24</t>
    <rPh sb="0" eb="3">
      <t>ショウモウヒン</t>
    </rPh>
    <rPh sb="3" eb="4">
      <t>ヒ</t>
    </rPh>
    <phoneticPr fontId="38"/>
  </si>
  <si>
    <t>借料損料24</t>
    <rPh sb="0" eb="2">
      <t>シャクリョウ</t>
    </rPh>
    <rPh sb="2" eb="4">
      <t>ソンリョウ</t>
    </rPh>
    <phoneticPr fontId="38"/>
  </si>
  <si>
    <t>印刷製本費24</t>
    <rPh sb="0" eb="2">
      <t>インサツ</t>
    </rPh>
    <rPh sb="2" eb="4">
      <t>セイホン</t>
    </rPh>
    <rPh sb="4" eb="5">
      <t>ヒ</t>
    </rPh>
    <phoneticPr fontId="38"/>
  </si>
  <si>
    <t>通信運搬費24</t>
    <rPh sb="0" eb="2">
      <t>ツウシン</t>
    </rPh>
    <rPh sb="2" eb="4">
      <t>ウンパン</t>
    </rPh>
    <rPh sb="4" eb="5">
      <t>ヒ</t>
    </rPh>
    <phoneticPr fontId="38"/>
  </si>
  <si>
    <t>委託費24</t>
    <rPh sb="0" eb="2">
      <t>イタク</t>
    </rPh>
    <rPh sb="2" eb="3">
      <t>ヒ</t>
    </rPh>
    <phoneticPr fontId="38"/>
  </si>
  <si>
    <t>雑役務費24</t>
    <rPh sb="0" eb="1">
      <t>ザツ</t>
    </rPh>
    <rPh sb="1" eb="4">
      <t>エキムヒ</t>
    </rPh>
    <phoneticPr fontId="38"/>
  </si>
  <si>
    <t>保険料24</t>
    <rPh sb="0" eb="3">
      <t>ホケンリョウ</t>
    </rPh>
    <phoneticPr fontId="38"/>
  </si>
  <si>
    <t>上記以外の対象経費24</t>
    <rPh sb="0" eb="4">
      <t>ジョウキイガイ</t>
    </rPh>
    <rPh sb="5" eb="9">
      <t>タイショウケイヒ</t>
    </rPh>
    <phoneticPr fontId="28"/>
  </si>
  <si>
    <t>参加費収入24</t>
    <rPh sb="0" eb="3">
      <t>サンカヒ</t>
    </rPh>
    <rPh sb="3" eb="5">
      <t>シュウニュウ</t>
    </rPh>
    <phoneticPr fontId="38"/>
  </si>
  <si>
    <t>寄付金・協賛金収入24</t>
  </si>
  <si>
    <t>対象外経費24</t>
    <rPh sb="0" eb="3">
      <t>タイショウガイ</t>
    </rPh>
    <rPh sb="3" eb="5">
      <t>ケイヒ</t>
    </rPh>
    <phoneticPr fontId="38"/>
  </si>
  <si>
    <t>謝金25</t>
    <rPh sb="0" eb="2">
      <t>シャキン</t>
    </rPh>
    <phoneticPr fontId="38"/>
  </si>
  <si>
    <t>旅費25</t>
    <rPh sb="0" eb="2">
      <t>リョヒ</t>
    </rPh>
    <phoneticPr fontId="38"/>
  </si>
  <si>
    <t>賃金25</t>
    <rPh sb="0" eb="2">
      <t>チンギン</t>
    </rPh>
    <phoneticPr fontId="38"/>
  </si>
  <si>
    <t>家賃25</t>
    <rPh sb="0" eb="2">
      <t>ヤチン</t>
    </rPh>
    <phoneticPr fontId="38"/>
  </si>
  <si>
    <t>光熱水費25</t>
    <rPh sb="0" eb="4">
      <t>コウネツスイヒ</t>
    </rPh>
    <phoneticPr fontId="38"/>
  </si>
  <si>
    <t>備品購入費25</t>
    <rPh sb="0" eb="2">
      <t>ビヒン</t>
    </rPh>
    <rPh sb="2" eb="4">
      <t>コウニュウ</t>
    </rPh>
    <rPh sb="4" eb="5">
      <t>ヒ</t>
    </rPh>
    <phoneticPr fontId="38"/>
  </si>
  <si>
    <t>消耗品費25</t>
    <rPh sb="0" eb="3">
      <t>ショウモウヒン</t>
    </rPh>
    <rPh sb="3" eb="4">
      <t>ヒ</t>
    </rPh>
    <phoneticPr fontId="38"/>
  </si>
  <si>
    <t>借料損料25</t>
    <rPh sb="0" eb="2">
      <t>シャクリョウ</t>
    </rPh>
    <rPh sb="2" eb="4">
      <t>ソンリョウ</t>
    </rPh>
    <phoneticPr fontId="38"/>
  </si>
  <si>
    <t>印刷製本費25</t>
    <rPh sb="0" eb="2">
      <t>インサツ</t>
    </rPh>
    <rPh sb="2" eb="4">
      <t>セイホン</t>
    </rPh>
    <rPh sb="4" eb="5">
      <t>ヒ</t>
    </rPh>
    <phoneticPr fontId="38"/>
  </si>
  <si>
    <t>通信運搬費25</t>
    <rPh sb="0" eb="2">
      <t>ツウシン</t>
    </rPh>
    <rPh sb="2" eb="4">
      <t>ウンパン</t>
    </rPh>
    <rPh sb="4" eb="5">
      <t>ヒ</t>
    </rPh>
    <phoneticPr fontId="38"/>
  </si>
  <si>
    <t>委託費25</t>
    <rPh sb="0" eb="2">
      <t>イタク</t>
    </rPh>
    <rPh sb="2" eb="3">
      <t>ヒ</t>
    </rPh>
    <phoneticPr fontId="38"/>
  </si>
  <si>
    <t>雑役務費25</t>
    <rPh sb="0" eb="1">
      <t>ザツ</t>
    </rPh>
    <rPh sb="1" eb="4">
      <t>エキムヒ</t>
    </rPh>
    <phoneticPr fontId="38"/>
  </si>
  <si>
    <t>保険料25</t>
    <rPh sb="0" eb="3">
      <t>ホケンリョウ</t>
    </rPh>
    <phoneticPr fontId="38"/>
  </si>
  <si>
    <t>上記以外の対象経費25</t>
    <rPh sb="0" eb="4">
      <t>ジョウキイガイ</t>
    </rPh>
    <rPh sb="5" eb="9">
      <t>タイショウケイヒ</t>
    </rPh>
    <phoneticPr fontId="28"/>
  </si>
  <si>
    <t>参加費収入25</t>
    <rPh sb="0" eb="3">
      <t>サンカヒ</t>
    </rPh>
    <rPh sb="3" eb="5">
      <t>シュウニュウ</t>
    </rPh>
    <phoneticPr fontId="38"/>
  </si>
  <si>
    <t>寄付金・協賛金収入25</t>
  </si>
  <si>
    <t>対象外経費25</t>
    <rPh sb="0" eb="3">
      <t>タイショウガイ</t>
    </rPh>
    <rPh sb="3" eb="5">
      <t>ケイヒ</t>
    </rPh>
    <phoneticPr fontId="38"/>
  </si>
  <si>
    <t>謝金26</t>
    <rPh sb="0" eb="2">
      <t>シャキン</t>
    </rPh>
    <phoneticPr fontId="38"/>
  </si>
  <si>
    <t>旅費26</t>
    <rPh sb="0" eb="2">
      <t>リョヒ</t>
    </rPh>
    <phoneticPr fontId="38"/>
  </si>
  <si>
    <t>賃金26</t>
    <rPh sb="0" eb="2">
      <t>チンギン</t>
    </rPh>
    <phoneticPr fontId="38"/>
  </si>
  <si>
    <t>家賃26</t>
    <rPh sb="0" eb="2">
      <t>ヤチン</t>
    </rPh>
    <phoneticPr fontId="38"/>
  </si>
  <si>
    <t>光熱水費26</t>
    <rPh sb="0" eb="4">
      <t>コウネツスイヒ</t>
    </rPh>
    <phoneticPr fontId="38"/>
  </si>
  <si>
    <t>備品購入費26</t>
    <rPh sb="0" eb="2">
      <t>ビヒン</t>
    </rPh>
    <rPh sb="2" eb="4">
      <t>コウニュウ</t>
    </rPh>
    <rPh sb="4" eb="5">
      <t>ヒ</t>
    </rPh>
    <phoneticPr fontId="38"/>
  </si>
  <si>
    <t>消耗品費26</t>
    <rPh sb="0" eb="3">
      <t>ショウモウヒン</t>
    </rPh>
    <rPh sb="3" eb="4">
      <t>ヒ</t>
    </rPh>
    <phoneticPr fontId="38"/>
  </si>
  <si>
    <t>借料損料26</t>
    <rPh sb="0" eb="2">
      <t>シャクリョウ</t>
    </rPh>
    <rPh sb="2" eb="4">
      <t>ソンリョウ</t>
    </rPh>
    <phoneticPr fontId="38"/>
  </si>
  <si>
    <t>印刷製本費26</t>
    <rPh sb="0" eb="2">
      <t>インサツ</t>
    </rPh>
    <rPh sb="2" eb="4">
      <t>セイホン</t>
    </rPh>
    <rPh sb="4" eb="5">
      <t>ヒ</t>
    </rPh>
    <phoneticPr fontId="38"/>
  </si>
  <si>
    <t>通信運搬費26</t>
    <rPh sb="0" eb="2">
      <t>ツウシン</t>
    </rPh>
    <rPh sb="2" eb="4">
      <t>ウンパン</t>
    </rPh>
    <rPh sb="4" eb="5">
      <t>ヒ</t>
    </rPh>
    <phoneticPr fontId="38"/>
  </si>
  <si>
    <t>委託費26</t>
    <rPh sb="0" eb="2">
      <t>イタク</t>
    </rPh>
    <rPh sb="2" eb="3">
      <t>ヒ</t>
    </rPh>
    <phoneticPr fontId="38"/>
  </si>
  <si>
    <t>雑役務費26</t>
    <rPh sb="0" eb="1">
      <t>ザツ</t>
    </rPh>
    <rPh sb="1" eb="4">
      <t>エキムヒ</t>
    </rPh>
    <phoneticPr fontId="38"/>
  </si>
  <si>
    <t>保険料26</t>
    <rPh sb="0" eb="3">
      <t>ホケンリョウ</t>
    </rPh>
    <phoneticPr fontId="38"/>
  </si>
  <si>
    <t>上記以外の対象経費26</t>
    <rPh sb="0" eb="4">
      <t>ジョウキイガイ</t>
    </rPh>
    <rPh sb="5" eb="9">
      <t>タイショウケイヒ</t>
    </rPh>
    <phoneticPr fontId="28"/>
  </si>
  <si>
    <t>参加費収入26</t>
    <rPh sb="0" eb="3">
      <t>サンカヒ</t>
    </rPh>
    <rPh sb="3" eb="5">
      <t>シュウニュウ</t>
    </rPh>
    <phoneticPr fontId="38"/>
  </si>
  <si>
    <t>寄付金・協賛金収入26</t>
  </si>
  <si>
    <t>対象外経費26</t>
    <rPh sb="0" eb="3">
      <t>タイショウガイ</t>
    </rPh>
    <rPh sb="3" eb="5">
      <t>ケイヒ</t>
    </rPh>
    <phoneticPr fontId="38"/>
  </si>
  <si>
    <t>謝金27</t>
    <rPh sb="0" eb="2">
      <t>シャキン</t>
    </rPh>
    <phoneticPr fontId="38"/>
  </si>
  <si>
    <t>旅費27</t>
    <rPh sb="0" eb="2">
      <t>リョヒ</t>
    </rPh>
    <phoneticPr fontId="38"/>
  </si>
  <si>
    <t>賃金27</t>
    <rPh sb="0" eb="2">
      <t>チンギン</t>
    </rPh>
    <phoneticPr fontId="38"/>
  </si>
  <si>
    <t>家賃27</t>
    <rPh sb="0" eb="2">
      <t>ヤチン</t>
    </rPh>
    <phoneticPr fontId="38"/>
  </si>
  <si>
    <t>光熱水費27</t>
    <rPh sb="0" eb="4">
      <t>コウネツスイヒ</t>
    </rPh>
    <phoneticPr fontId="38"/>
  </si>
  <si>
    <t>備品購入費27</t>
    <rPh sb="0" eb="2">
      <t>ビヒン</t>
    </rPh>
    <rPh sb="2" eb="4">
      <t>コウニュウ</t>
    </rPh>
    <rPh sb="4" eb="5">
      <t>ヒ</t>
    </rPh>
    <phoneticPr fontId="38"/>
  </si>
  <si>
    <t>消耗品費27</t>
    <rPh sb="0" eb="3">
      <t>ショウモウヒン</t>
    </rPh>
    <rPh sb="3" eb="4">
      <t>ヒ</t>
    </rPh>
    <phoneticPr fontId="38"/>
  </si>
  <si>
    <t>借料損料27</t>
    <rPh sb="0" eb="2">
      <t>シャクリョウ</t>
    </rPh>
    <rPh sb="2" eb="4">
      <t>ソンリョウ</t>
    </rPh>
    <phoneticPr fontId="38"/>
  </si>
  <si>
    <t>印刷製本費27</t>
    <rPh sb="0" eb="2">
      <t>インサツ</t>
    </rPh>
    <rPh sb="2" eb="4">
      <t>セイホン</t>
    </rPh>
    <rPh sb="4" eb="5">
      <t>ヒ</t>
    </rPh>
    <phoneticPr fontId="38"/>
  </si>
  <si>
    <t>通信運搬費27</t>
    <rPh sb="0" eb="2">
      <t>ツウシン</t>
    </rPh>
    <rPh sb="2" eb="4">
      <t>ウンパン</t>
    </rPh>
    <rPh sb="4" eb="5">
      <t>ヒ</t>
    </rPh>
    <phoneticPr fontId="38"/>
  </si>
  <si>
    <t>委託費27</t>
    <rPh sb="0" eb="2">
      <t>イタク</t>
    </rPh>
    <rPh sb="2" eb="3">
      <t>ヒ</t>
    </rPh>
    <phoneticPr fontId="38"/>
  </si>
  <si>
    <t>雑役務費27</t>
    <rPh sb="0" eb="1">
      <t>ザツ</t>
    </rPh>
    <rPh sb="1" eb="4">
      <t>エキムヒ</t>
    </rPh>
    <phoneticPr fontId="38"/>
  </si>
  <si>
    <t>保険料27</t>
    <rPh sb="0" eb="3">
      <t>ホケンリョウ</t>
    </rPh>
    <phoneticPr fontId="38"/>
  </si>
  <si>
    <t>上記以外の対象経費27</t>
    <rPh sb="0" eb="4">
      <t>ジョウキイガイ</t>
    </rPh>
    <rPh sb="5" eb="9">
      <t>タイショウケイヒ</t>
    </rPh>
    <phoneticPr fontId="28"/>
  </si>
  <si>
    <t>参加費収入27</t>
    <rPh sb="0" eb="3">
      <t>サンカヒ</t>
    </rPh>
    <rPh sb="3" eb="5">
      <t>シュウニュウ</t>
    </rPh>
    <phoneticPr fontId="38"/>
  </si>
  <si>
    <t>寄付金・協賛金収入27</t>
  </si>
  <si>
    <t>対象外経費27</t>
    <rPh sb="0" eb="3">
      <t>タイショウガイ</t>
    </rPh>
    <rPh sb="3" eb="5">
      <t>ケイヒ</t>
    </rPh>
    <phoneticPr fontId="38"/>
  </si>
  <si>
    <t>謝金28</t>
    <rPh sb="0" eb="2">
      <t>シャキン</t>
    </rPh>
    <phoneticPr fontId="38"/>
  </si>
  <si>
    <t>旅費28</t>
    <rPh sb="0" eb="2">
      <t>リョヒ</t>
    </rPh>
    <phoneticPr fontId="38"/>
  </si>
  <si>
    <t>賃金28</t>
    <rPh sb="0" eb="2">
      <t>チンギン</t>
    </rPh>
    <phoneticPr fontId="38"/>
  </si>
  <si>
    <t>家賃28</t>
    <rPh sb="0" eb="2">
      <t>ヤチン</t>
    </rPh>
    <phoneticPr fontId="38"/>
  </si>
  <si>
    <t>光熱水費28</t>
    <rPh sb="0" eb="4">
      <t>コウネツスイヒ</t>
    </rPh>
    <phoneticPr fontId="38"/>
  </si>
  <si>
    <t>備品購入費28</t>
    <rPh sb="0" eb="2">
      <t>ビヒン</t>
    </rPh>
    <rPh sb="2" eb="4">
      <t>コウニュウ</t>
    </rPh>
    <rPh sb="4" eb="5">
      <t>ヒ</t>
    </rPh>
    <phoneticPr fontId="38"/>
  </si>
  <si>
    <t>消耗品費28</t>
    <rPh sb="0" eb="3">
      <t>ショウモウヒン</t>
    </rPh>
    <rPh sb="3" eb="4">
      <t>ヒ</t>
    </rPh>
    <phoneticPr fontId="38"/>
  </si>
  <si>
    <t>借料損料28</t>
    <rPh sb="0" eb="2">
      <t>シャクリョウ</t>
    </rPh>
    <rPh sb="2" eb="4">
      <t>ソンリョウ</t>
    </rPh>
    <phoneticPr fontId="38"/>
  </si>
  <si>
    <t>印刷製本費28</t>
    <rPh sb="0" eb="2">
      <t>インサツ</t>
    </rPh>
    <rPh sb="2" eb="4">
      <t>セイホン</t>
    </rPh>
    <rPh sb="4" eb="5">
      <t>ヒ</t>
    </rPh>
    <phoneticPr fontId="38"/>
  </si>
  <si>
    <t>通信運搬費28</t>
    <rPh sb="0" eb="2">
      <t>ツウシン</t>
    </rPh>
    <rPh sb="2" eb="4">
      <t>ウンパン</t>
    </rPh>
    <rPh sb="4" eb="5">
      <t>ヒ</t>
    </rPh>
    <phoneticPr fontId="38"/>
  </si>
  <si>
    <t>委託費28</t>
    <rPh sb="0" eb="2">
      <t>イタク</t>
    </rPh>
    <rPh sb="2" eb="3">
      <t>ヒ</t>
    </rPh>
    <phoneticPr fontId="38"/>
  </si>
  <si>
    <t>雑役務費28</t>
    <rPh sb="0" eb="1">
      <t>ザツ</t>
    </rPh>
    <rPh sb="1" eb="4">
      <t>エキムヒ</t>
    </rPh>
    <phoneticPr fontId="38"/>
  </si>
  <si>
    <t>保険料28</t>
    <rPh sb="0" eb="3">
      <t>ホケンリョウ</t>
    </rPh>
    <phoneticPr fontId="38"/>
  </si>
  <si>
    <t>上記以外の対象経費28</t>
    <rPh sb="0" eb="4">
      <t>ジョウキイガイ</t>
    </rPh>
    <rPh sb="5" eb="9">
      <t>タイショウケイヒ</t>
    </rPh>
    <phoneticPr fontId="28"/>
  </si>
  <si>
    <t>参加費収入28</t>
    <rPh sb="0" eb="3">
      <t>サンカヒ</t>
    </rPh>
    <rPh sb="3" eb="5">
      <t>シュウニュウ</t>
    </rPh>
    <phoneticPr fontId="38"/>
  </si>
  <si>
    <t>寄付金・協賛金収入28</t>
  </si>
  <si>
    <t>対象外経費28</t>
    <rPh sb="0" eb="3">
      <t>タイショウガイ</t>
    </rPh>
    <rPh sb="3" eb="5">
      <t>ケイヒ</t>
    </rPh>
    <phoneticPr fontId="38"/>
  </si>
  <si>
    <t>謝金29</t>
    <rPh sb="0" eb="2">
      <t>シャキン</t>
    </rPh>
    <phoneticPr fontId="38"/>
  </si>
  <si>
    <t>旅費29</t>
    <rPh sb="0" eb="2">
      <t>リョヒ</t>
    </rPh>
    <phoneticPr fontId="38"/>
  </si>
  <si>
    <t>賃金29</t>
    <rPh sb="0" eb="2">
      <t>チンギン</t>
    </rPh>
    <phoneticPr fontId="38"/>
  </si>
  <si>
    <t>家賃29</t>
    <rPh sb="0" eb="2">
      <t>ヤチン</t>
    </rPh>
    <phoneticPr fontId="38"/>
  </si>
  <si>
    <t>光熱水費29</t>
    <rPh sb="0" eb="4">
      <t>コウネツスイヒ</t>
    </rPh>
    <phoneticPr fontId="38"/>
  </si>
  <si>
    <t>備品購入費29</t>
    <rPh sb="0" eb="2">
      <t>ビヒン</t>
    </rPh>
    <rPh sb="2" eb="4">
      <t>コウニュウ</t>
    </rPh>
    <rPh sb="4" eb="5">
      <t>ヒ</t>
    </rPh>
    <phoneticPr fontId="38"/>
  </si>
  <si>
    <t>消耗品費29</t>
    <rPh sb="0" eb="3">
      <t>ショウモウヒン</t>
    </rPh>
    <rPh sb="3" eb="4">
      <t>ヒ</t>
    </rPh>
    <phoneticPr fontId="38"/>
  </si>
  <si>
    <t>借料損料29</t>
    <rPh sb="0" eb="2">
      <t>シャクリョウ</t>
    </rPh>
    <rPh sb="2" eb="4">
      <t>ソンリョウ</t>
    </rPh>
    <phoneticPr fontId="38"/>
  </si>
  <si>
    <t>印刷製本費29</t>
    <rPh sb="0" eb="2">
      <t>インサツ</t>
    </rPh>
    <rPh sb="2" eb="4">
      <t>セイホン</t>
    </rPh>
    <rPh sb="4" eb="5">
      <t>ヒ</t>
    </rPh>
    <phoneticPr fontId="38"/>
  </si>
  <si>
    <t>通信運搬費29</t>
    <rPh sb="0" eb="2">
      <t>ツウシン</t>
    </rPh>
    <rPh sb="2" eb="4">
      <t>ウンパン</t>
    </rPh>
    <rPh sb="4" eb="5">
      <t>ヒ</t>
    </rPh>
    <phoneticPr fontId="38"/>
  </si>
  <si>
    <t>委託費29</t>
    <rPh sb="0" eb="2">
      <t>イタク</t>
    </rPh>
    <rPh sb="2" eb="3">
      <t>ヒ</t>
    </rPh>
    <phoneticPr fontId="38"/>
  </si>
  <si>
    <t>雑役務費29</t>
    <rPh sb="0" eb="1">
      <t>ザツ</t>
    </rPh>
    <rPh sb="1" eb="4">
      <t>エキムヒ</t>
    </rPh>
    <phoneticPr fontId="38"/>
  </si>
  <si>
    <t>保険料29</t>
    <rPh sb="0" eb="3">
      <t>ホケンリョウ</t>
    </rPh>
    <phoneticPr fontId="38"/>
  </si>
  <si>
    <t>上記以外の対象経費29</t>
    <rPh sb="0" eb="4">
      <t>ジョウキイガイ</t>
    </rPh>
    <rPh sb="5" eb="9">
      <t>タイショウケイヒ</t>
    </rPh>
    <phoneticPr fontId="28"/>
  </si>
  <si>
    <t>参加費収入29</t>
    <rPh sb="0" eb="3">
      <t>サンカヒ</t>
    </rPh>
    <rPh sb="3" eb="5">
      <t>シュウニュウ</t>
    </rPh>
    <phoneticPr fontId="38"/>
  </si>
  <si>
    <t>寄付金・協賛金収入29</t>
  </si>
  <si>
    <t>対象外経費29</t>
    <rPh sb="0" eb="3">
      <t>タイショウガイ</t>
    </rPh>
    <rPh sb="3" eb="5">
      <t>ケイヒ</t>
    </rPh>
    <phoneticPr fontId="38"/>
  </si>
  <si>
    <t>謝金30</t>
    <rPh sb="0" eb="2">
      <t>シャキン</t>
    </rPh>
    <phoneticPr fontId="38"/>
  </si>
  <si>
    <t>旅費30</t>
    <rPh sb="0" eb="2">
      <t>リョヒ</t>
    </rPh>
    <phoneticPr fontId="38"/>
  </si>
  <si>
    <t>賃金30</t>
    <rPh sb="0" eb="2">
      <t>チンギン</t>
    </rPh>
    <phoneticPr fontId="38"/>
  </si>
  <si>
    <t>家賃30</t>
    <rPh sb="0" eb="2">
      <t>ヤチン</t>
    </rPh>
    <phoneticPr fontId="38"/>
  </si>
  <si>
    <t>光熱水費30</t>
    <rPh sb="0" eb="4">
      <t>コウネツスイヒ</t>
    </rPh>
    <phoneticPr fontId="38"/>
  </si>
  <si>
    <t>備品購入費30</t>
    <rPh sb="0" eb="2">
      <t>ビヒン</t>
    </rPh>
    <rPh sb="2" eb="4">
      <t>コウニュウ</t>
    </rPh>
    <rPh sb="4" eb="5">
      <t>ヒ</t>
    </rPh>
    <phoneticPr fontId="38"/>
  </si>
  <si>
    <t>消耗品費30</t>
    <rPh sb="0" eb="3">
      <t>ショウモウヒン</t>
    </rPh>
    <rPh sb="3" eb="4">
      <t>ヒ</t>
    </rPh>
    <phoneticPr fontId="38"/>
  </si>
  <si>
    <t>借料損料30</t>
    <rPh sb="0" eb="2">
      <t>シャクリョウ</t>
    </rPh>
    <rPh sb="2" eb="4">
      <t>ソンリョウ</t>
    </rPh>
    <phoneticPr fontId="38"/>
  </si>
  <si>
    <t>印刷製本費30</t>
    <rPh sb="0" eb="2">
      <t>インサツ</t>
    </rPh>
    <rPh sb="2" eb="4">
      <t>セイホン</t>
    </rPh>
    <rPh sb="4" eb="5">
      <t>ヒ</t>
    </rPh>
    <phoneticPr fontId="38"/>
  </si>
  <si>
    <t>通信運搬費30</t>
    <rPh sb="0" eb="2">
      <t>ツウシン</t>
    </rPh>
    <rPh sb="2" eb="4">
      <t>ウンパン</t>
    </rPh>
    <rPh sb="4" eb="5">
      <t>ヒ</t>
    </rPh>
    <phoneticPr fontId="38"/>
  </si>
  <si>
    <t>委託費30</t>
    <rPh sb="0" eb="2">
      <t>イタク</t>
    </rPh>
    <rPh sb="2" eb="3">
      <t>ヒ</t>
    </rPh>
    <phoneticPr fontId="38"/>
  </si>
  <si>
    <t>雑役務費30</t>
    <rPh sb="0" eb="1">
      <t>ザツ</t>
    </rPh>
    <rPh sb="1" eb="4">
      <t>エキムヒ</t>
    </rPh>
    <phoneticPr fontId="38"/>
  </si>
  <si>
    <t>保険料30</t>
    <rPh sb="0" eb="3">
      <t>ホケンリョウ</t>
    </rPh>
    <phoneticPr fontId="38"/>
  </si>
  <si>
    <t>上記以外の対象経費30</t>
    <rPh sb="0" eb="4">
      <t>ジョウキイガイ</t>
    </rPh>
    <rPh sb="5" eb="9">
      <t>タイショウケイヒ</t>
    </rPh>
    <phoneticPr fontId="28"/>
  </si>
  <si>
    <t>参加費収入30</t>
    <rPh sb="0" eb="3">
      <t>サンカヒ</t>
    </rPh>
    <rPh sb="3" eb="5">
      <t>シュウニュウ</t>
    </rPh>
    <phoneticPr fontId="38"/>
  </si>
  <si>
    <t>寄付金・協賛金収入30</t>
  </si>
  <si>
    <t>対象外経費30</t>
    <rPh sb="0" eb="3">
      <t>タイショウガイ</t>
    </rPh>
    <rPh sb="3" eb="5">
      <t>ケイヒ</t>
    </rPh>
    <phoneticPr fontId="38"/>
  </si>
  <si>
    <t>謝金31</t>
    <rPh sb="0" eb="2">
      <t>シャキン</t>
    </rPh>
    <phoneticPr fontId="38"/>
  </si>
  <si>
    <t>旅費31</t>
    <rPh sb="0" eb="2">
      <t>リョヒ</t>
    </rPh>
    <phoneticPr fontId="38"/>
  </si>
  <si>
    <t>賃金31</t>
    <rPh sb="0" eb="2">
      <t>チンギン</t>
    </rPh>
    <phoneticPr fontId="38"/>
  </si>
  <si>
    <t>消耗品費31</t>
    <rPh sb="0" eb="3">
      <t>ショウモウヒン</t>
    </rPh>
    <rPh sb="3" eb="4">
      <t>ヒ</t>
    </rPh>
    <phoneticPr fontId="38"/>
  </si>
  <si>
    <t>通信運搬費31</t>
    <rPh sb="0" eb="2">
      <t>ツウシン</t>
    </rPh>
    <rPh sb="2" eb="4">
      <t>ウンパン</t>
    </rPh>
    <rPh sb="4" eb="5">
      <t>ヒ</t>
    </rPh>
    <phoneticPr fontId="38"/>
  </si>
  <si>
    <t>委託費31</t>
    <rPh sb="0" eb="2">
      <t>イタク</t>
    </rPh>
    <rPh sb="2" eb="3">
      <t>ヒ</t>
    </rPh>
    <phoneticPr fontId="38"/>
  </si>
  <si>
    <t>雑役務費31</t>
    <rPh sb="0" eb="1">
      <t>ザツ</t>
    </rPh>
    <rPh sb="1" eb="4">
      <t>エキムヒ</t>
    </rPh>
    <phoneticPr fontId="38"/>
  </si>
  <si>
    <t>上記以外の対象経費31</t>
    <rPh sb="0" eb="4">
      <t>ジョウキイガイ</t>
    </rPh>
    <rPh sb="5" eb="9">
      <t>タイショウケイヒ</t>
    </rPh>
    <phoneticPr fontId="28"/>
  </si>
  <si>
    <t>対象外経費31</t>
    <rPh sb="0" eb="3">
      <t>タイショウガイ</t>
    </rPh>
    <rPh sb="3" eb="5">
      <t>ケイヒ</t>
    </rPh>
    <phoneticPr fontId="38"/>
  </si>
  <si>
    <t>謝金32</t>
    <rPh sb="0" eb="2">
      <t>シャキン</t>
    </rPh>
    <phoneticPr fontId="38"/>
  </si>
  <si>
    <t>旅費32</t>
    <rPh sb="0" eb="2">
      <t>リョヒ</t>
    </rPh>
    <phoneticPr fontId="38"/>
  </si>
  <si>
    <t>賃金32</t>
    <rPh sb="0" eb="2">
      <t>チンギン</t>
    </rPh>
    <phoneticPr fontId="38"/>
  </si>
  <si>
    <t>消耗品費32</t>
    <rPh sb="0" eb="3">
      <t>ショウモウヒン</t>
    </rPh>
    <rPh sb="3" eb="4">
      <t>ヒ</t>
    </rPh>
    <phoneticPr fontId="38"/>
  </si>
  <si>
    <t>通信運搬費32</t>
    <rPh sb="0" eb="2">
      <t>ツウシン</t>
    </rPh>
    <rPh sb="2" eb="4">
      <t>ウンパン</t>
    </rPh>
    <rPh sb="4" eb="5">
      <t>ヒ</t>
    </rPh>
    <phoneticPr fontId="38"/>
  </si>
  <si>
    <t>委託費32</t>
    <rPh sb="0" eb="2">
      <t>イタク</t>
    </rPh>
    <rPh sb="2" eb="3">
      <t>ヒ</t>
    </rPh>
    <phoneticPr fontId="38"/>
  </si>
  <si>
    <t>雑役務費32</t>
    <rPh sb="0" eb="1">
      <t>ザツ</t>
    </rPh>
    <rPh sb="1" eb="4">
      <t>エキムヒ</t>
    </rPh>
    <phoneticPr fontId="38"/>
  </si>
  <si>
    <t>上記以外の対象経費32</t>
    <rPh sb="0" eb="4">
      <t>ジョウキイガイ</t>
    </rPh>
    <rPh sb="5" eb="9">
      <t>タイショウケイヒ</t>
    </rPh>
    <phoneticPr fontId="28"/>
  </si>
  <si>
    <t>対象外経費32</t>
    <rPh sb="0" eb="3">
      <t>タイショウガイ</t>
    </rPh>
    <rPh sb="3" eb="5">
      <t>ケイヒ</t>
    </rPh>
    <phoneticPr fontId="38"/>
  </si>
  <si>
    <t>謝金33</t>
    <rPh sb="0" eb="2">
      <t>シャキン</t>
    </rPh>
    <phoneticPr fontId="38"/>
  </si>
  <si>
    <t>旅費33</t>
    <rPh sb="0" eb="2">
      <t>リョヒ</t>
    </rPh>
    <phoneticPr fontId="38"/>
  </si>
  <si>
    <t>賃金33</t>
    <rPh sb="0" eb="2">
      <t>チンギン</t>
    </rPh>
    <phoneticPr fontId="38"/>
  </si>
  <si>
    <t>消耗品費33</t>
    <rPh sb="0" eb="3">
      <t>ショウモウヒン</t>
    </rPh>
    <rPh sb="3" eb="4">
      <t>ヒ</t>
    </rPh>
    <phoneticPr fontId="38"/>
  </si>
  <si>
    <t>通信運搬費33</t>
    <rPh sb="0" eb="2">
      <t>ツウシン</t>
    </rPh>
    <rPh sb="2" eb="4">
      <t>ウンパン</t>
    </rPh>
    <rPh sb="4" eb="5">
      <t>ヒ</t>
    </rPh>
    <phoneticPr fontId="38"/>
  </si>
  <si>
    <t>委託費33</t>
    <rPh sb="0" eb="2">
      <t>イタク</t>
    </rPh>
    <rPh sb="2" eb="3">
      <t>ヒ</t>
    </rPh>
    <phoneticPr fontId="38"/>
  </si>
  <si>
    <t>雑役務費33</t>
    <rPh sb="0" eb="1">
      <t>ザツ</t>
    </rPh>
    <rPh sb="1" eb="4">
      <t>エキムヒ</t>
    </rPh>
    <phoneticPr fontId="38"/>
  </si>
  <si>
    <t>上記以外の対象経費33</t>
    <rPh sb="0" eb="4">
      <t>ジョウキイガイ</t>
    </rPh>
    <rPh sb="5" eb="9">
      <t>タイショウケイヒ</t>
    </rPh>
    <phoneticPr fontId="28"/>
  </si>
  <si>
    <t>対象外経費33</t>
    <rPh sb="0" eb="3">
      <t>タイショウガイ</t>
    </rPh>
    <rPh sb="3" eb="5">
      <t>ケイヒ</t>
    </rPh>
    <phoneticPr fontId="38"/>
  </si>
  <si>
    <t>謝金34</t>
    <rPh sb="0" eb="2">
      <t>シャキン</t>
    </rPh>
    <phoneticPr fontId="38"/>
  </si>
  <si>
    <t>旅費34</t>
    <rPh sb="0" eb="2">
      <t>リョヒ</t>
    </rPh>
    <phoneticPr fontId="38"/>
  </si>
  <si>
    <t>賃金34</t>
    <rPh sb="0" eb="2">
      <t>チンギン</t>
    </rPh>
    <phoneticPr fontId="38"/>
  </si>
  <si>
    <t>消耗品費34</t>
    <rPh sb="0" eb="3">
      <t>ショウモウヒン</t>
    </rPh>
    <rPh sb="3" eb="4">
      <t>ヒ</t>
    </rPh>
    <phoneticPr fontId="38"/>
  </si>
  <si>
    <t>通信運搬費34</t>
    <rPh sb="0" eb="2">
      <t>ツウシン</t>
    </rPh>
    <rPh sb="2" eb="4">
      <t>ウンパン</t>
    </rPh>
    <rPh sb="4" eb="5">
      <t>ヒ</t>
    </rPh>
    <phoneticPr fontId="38"/>
  </si>
  <si>
    <t>委託費34</t>
    <rPh sb="0" eb="2">
      <t>イタク</t>
    </rPh>
    <rPh sb="2" eb="3">
      <t>ヒ</t>
    </rPh>
    <phoneticPr fontId="38"/>
  </si>
  <si>
    <t>雑役務費34</t>
    <rPh sb="0" eb="1">
      <t>ザツ</t>
    </rPh>
    <rPh sb="1" eb="4">
      <t>エキムヒ</t>
    </rPh>
    <phoneticPr fontId="38"/>
  </si>
  <si>
    <t>上記以外の対象経費34</t>
    <rPh sb="0" eb="4">
      <t>ジョウキイガイ</t>
    </rPh>
    <rPh sb="5" eb="9">
      <t>タイショウケイヒ</t>
    </rPh>
    <phoneticPr fontId="28"/>
  </si>
  <si>
    <t>対象外経費34</t>
    <rPh sb="0" eb="3">
      <t>タイショウガイ</t>
    </rPh>
    <rPh sb="3" eb="5">
      <t>ケイヒ</t>
    </rPh>
    <phoneticPr fontId="38"/>
  </si>
  <si>
    <t>謝金35</t>
    <rPh sb="0" eb="2">
      <t>シャキン</t>
    </rPh>
    <phoneticPr fontId="38"/>
  </si>
  <si>
    <t>旅費35</t>
    <rPh sb="0" eb="2">
      <t>リョヒ</t>
    </rPh>
    <phoneticPr fontId="38"/>
  </si>
  <si>
    <t>賃金35</t>
    <rPh sb="0" eb="2">
      <t>チンギン</t>
    </rPh>
    <phoneticPr fontId="38"/>
  </si>
  <si>
    <t>消耗品費35</t>
    <rPh sb="0" eb="3">
      <t>ショウモウヒン</t>
    </rPh>
    <rPh sb="3" eb="4">
      <t>ヒ</t>
    </rPh>
    <phoneticPr fontId="38"/>
  </si>
  <si>
    <t>通信運搬費35</t>
    <rPh sb="0" eb="2">
      <t>ツウシン</t>
    </rPh>
    <rPh sb="2" eb="4">
      <t>ウンパン</t>
    </rPh>
    <rPh sb="4" eb="5">
      <t>ヒ</t>
    </rPh>
    <phoneticPr fontId="38"/>
  </si>
  <si>
    <t>委託費35</t>
    <rPh sb="0" eb="2">
      <t>イタク</t>
    </rPh>
    <rPh sb="2" eb="3">
      <t>ヒ</t>
    </rPh>
    <phoneticPr fontId="38"/>
  </si>
  <si>
    <t>雑役務費35</t>
    <rPh sb="0" eb="1">
      <t>ザツ</t>
    </rPh>
    <rPh sb="1" eb="4">
      <t>エキムヒ</t>
    </rPh>
    <phoneticPr fontId="38"/>
  </si>
  <si>
    <t>上記以外の対象経費35</t>
    <rPh sb="0" eb="4">
      <t>ジョウキイガイ</t>
    </rPh>
    <rPh sb="5" eb="9">
      <t>タイショウケイヒ</t>
    </rPh>
    <phoneticPr fontId="28"/>
  </si>
  <si>
    <t>対象外経費35</t>
    <rPh sb="0" eb="3">
      <t>タイショウガイ</t>
    </rPh>
    <rPh sb="3" eb="5">
      <t>ケイヒ</t>
    </rPh>
    <phoneticPr fontId="38"/>
  </si>
  <si>
    <t>謝金36</t>
    <rPh sb="0" eb="2">
      <t>シャキン</t>
    </rPh>
    <phoneticPr fontId="38"/>
  </si>
  <si>
    <t>旅費36</t>
    <rPh sb="0" eb="2">
      <t>リョヒ</t>
    </rPh>
    <phoneticPr fontId="38"/>
  </si>
  <si>
    <t>賃金36</t>
    <rPh sb="0" eb="2">
      <t>チンギン</t>
    </rPh>
    <phoneticPr fontId="38"/>
  </si>
  <si>
    <t>消耗品費36</t>
    <rPh sb="0" eb="3">
      <t>ショウモウヒン</t>
    </rPh>
    <rPh sb="3" eb="4">
      <t>ヒ</t>
    </rPh>
    <phoneticPr fontId="38"/>
  </si>
  <si>
    <t>通信運搬費36</t>
    <rPh sb="0" eb="2">
      <t>ツウシン</t>
    </rPh>
    <rPh sb="2" eb="4">
      <t>ウンパン</t>
    </rPh>
    <rPh sb="4" eb="5">
      <t>ヒ</t>
    </rPh>
    <phoneticPr fontId="38"/>
  </si>
  <si>
    <t>委託費36</t>
    <rPh sb="0" eb="2">
      <t>イタク</t>
    </rPh>
    <rPh sb="2" eb="3">
      <t>ヒ</t>
    </rPh>
    <phoneticPr fontId="38"/>
  </si>
  <si>
    <t>雑役務費36</t>
    <rPh sb="0" eb="1">
      <t>ザツ</t>
    </rPh>
    <rPh sb="1" eb="4">
      <t>エキムヒ</t>
    </rPh>
    <phoneticPr fontId="38"/>
  </si>
  <si>
    <t>上記以外の対象経費36</t>
    <rPh sb="0" eb="4">
      <t>ジョウキイガイ</t>
    </rPh>
    <rPh sb="5" eb="9">
      <t>タイショウケイヒ</t>
    </rPh>
    <phoneticPr fontId="28"/>
  </si>
  <si>
    <t>対象外経費36</t>
    <rPh sb="0" eb="3">
      <t>タイショウガイ</t>
    </rPh>
    <rPh sb="3" eb="5">
      <t>ケイヒ</t>
    </rPh>
    <phoneticPr fontId="38"/>
  </si>
  <si>
    <t>謝金37</t>
    <rPh sb="0" eb="2">
      <t>シャキン</t>
    </rPh>
    <phoneticPr fontId="38"/>
  </si>
  <si>
    <t>旅費37</t>
    <rPh sb="0" eb="2">
      <t>リョヒ</t>
    </rPh>
    <phoneticPr fontId="38"/>
  </si>
  <si>
    <t>賃金37</t>
    <rPh sb="0" eb="2">
      <t>チンギン</t>
    </rPh>
    <phoneticPr fontId="38"/>
  </si>
  <si>
    <t>消耗品費37</t>
    <rPh sb="0" eb="3">
      <t>ショウモウヒン</t>
    </rPh>
    <rPh sb="3" eb="4">
      <t>ヒ</t>
    </rPh>
    <phoneticPr fontId="38"/>
  </si>
  <si>
    <t>通信運搬費37</t>
    <rPh sb="0" eb="2">
      <t>ツウシン</t>
    </rPh>
    <rPh sb="2" eb="4">
      <t>ウンパン</t>
    </rPh>
    <rPh sb="4" eb="5">
      <t>ヒ</t>
    </rPh>
    <phoneticPr fontId="38"/>
  </si>
  <si>
    <t>委託費37</t>
    <rPh sb="0" eb="2">
      <t>イタク</t>
    </rPh>
    <rPh sb="2" eb="3">
      <t>ヒ</t>
    </rPh>
    <phoneticPr fontId="38"/>
  </si>
  <si>
    <t>雑役務費37</t>
    <rPh sb="0" eb="1">
      <t>ザツ</t>
    </rPh>
    <rPh sb="1" eb="4">
      <t>エキムヒ</t>
    </rPh>
    <phoneticPr fontId="38"/>
  </si>
  <si>
    <t>上記以外の対象経費37</t>
    <rPh sb="0" eb="4">
      <t>ジョウキイガイ</t>
    </rPh>
    <rPh sb="5" eb="9">
      <t>タイショウケイヒ</t>
    </rPh>
    <phoneticPr fontId="28"/>
  </si>
  <si>
    <t>対象外経費37</t>
    <rPh sb="0" eb="3">
      <t>タイショウガイ</t>
    </rPh>
    <rPh sb="3" eb="5">
      <t>ケイヒ</t>
    </rPh>
    <phoneticPr fontId="38"/>
  </si>
  <si>
    <t>謝金38</t>
    <rPh sb="0" eb="2">
      <t>シャキン</t>
    </rPh>
    <phoneticPr fontId="38"/>
  </si>
  <si>
    <t>旅費38</t>
    <rPh sb="0" eb="2">
      <t>リョヒ</t>
    </rPh>
    <phoneticPr fontId="38"/>
  </si>
  <si>
    <t>賃金38</t>
    <rPh sb="0" eb="2">
      <t>チンギン</t>
    </rPh>
    <phoneticPr fontId="38"/>
  </si>
  <si>
    <t>消耗品費38</t>
    <rPh sb="0" eb="3">
      <t>ショウモウヒン</t>
    </rPh>
    <rPh sb="3" eb="4">
      <t>ヒ</t>
    </rPh>
    <phoneticPr fontId="38"/>
  </si>
  <si>
    <t>通信運搬費38</t>
    <rPh sb="0" eb="2">
      <t>ツウシン</t>
    </rPh>
    <rPh sb="2" eb="4">
      <t>ウンパン</t>
    </rPh>
    <rPh sb="4" eb="5">
      <t>ヒ</t>
    </rPh>
    <phoneticPr fontId="38"/>
  </si>
  <si>
    <t>委託費38</t>
    <rPh sb="0" eb="2">
      <t>イタク</t>
    </rPh>
    <rPh sb="2" eb="3">
      <t>ヒ</t>
    </rPh>
    <phoneticPr fontId="38"/>
  </si>
  <si>
    <t>雑役務費38</t>
    <rPh sb="0" eb="1">
      <t>ザツ</t>
    </rPh>
    <rPh sb="1" eb="4">
      <t>エキムヒ</t>
    </rPh>
    <phoneticPr fontId="38"/>
  </si>
  <si>
    <t>上記以外の対象経費38</t>
    <rPh sb="0" eb="4">
      <t>ジョウキイガイ</t>
    </rPh>
    <rPh sb="5" eb="9">
      <t>タイショウケイヒ</t>
    </rPh>
    <phoneticPr fontId="28"/>
  </si>
  <si>
    <t>対象外経費38</t>
    <rPh sb="0" eb="3">
      <t>タイショウガイ</t>
    </rPh>
    <rPh sb="3" eb="5">
      <t>ケイヒ</t>
    </rPh>
    <phoneticPr fontId="38"/>
  </si>
  <si>
    <t>謝金39</t>
    <rPh sb="0" eb="2">
      <t>シャキン</t>
    </rPh>
    <phoneticPr fontId="38"/>
  </si>
  <si>
    <t>旅費39</t>
    <rPh sb="0" eb="2">
      <t>リョヒ</t>
    </rPh>
    <phoneticPr fontId="38"/>
  </si>
  <si>
    <t>賃金39</t>
    <rPh sb="0" eb="2">
      <t>チンギン</t>
    </rPh>
    <phoneticPr fontId="38"/>
  </si>
  <si>
    <t>消耗品費39</t>
    <rPh sb="0" eb="3">
      <t>ショウモウヒン</t>
    </rPh>
    <rPh sb="3" eb="4">
      <t>ヒ</t>
    </rPh>
    <phoneticPr fontId="38"/>
  </si>
  <si>
    <t>通信運搬費39</t>
    <rPh sb="0" eb="2">
      <t>ツウシン</t>
    </rPh>
    <rPh sb="2" eb="4">
      <t>ウンパン</t>
    </rPh>
    <rPh sb="4" eb="5">
      <t>ヒ</t>
    </rPh>
    <phoneticPr fontId="38"/>
  </si>
  <si>
    <t>委託費39</t>
    <rPh sb="0" eb="2">
      <t>イタク</t>
    </rPh>
    <rPh sb="2" eb="3">
      <t>ヒ</t>
    </rPh>
    <phoneticPr fontId="38"/>
  </si>
  <si>
    <t>雑役務費39</t>
    <rPh sb="0" eb="1">
      <t>ザツ</t>
    </rPh>
    <rPh sb="1" eb="4">
      <t>エキムヒ</t>
    </rPh>
    <phoneticPr fontId="38"/>
  </si>
  <si>
    <t>上記以外の対象経費39</t>
    <rPh sb="0" eb="4">
      <t>ジョウキイガイ</t>
    </rPh>
    <rPh sb="5" eb="9">
      <t>タイショウケイヒ</t>
    </rPh>
    <phoneticPr fontId="28"/>
  </si>
  <si>
    <t>対象外経費39</t>
    <rPh sb="0" eb="3">
      <t>タイショウガイ</t>
    </rPh>
    <rPh sb="3" eb="5">
      <t>ケイヒ</t>
    </rPh>
    <phoneticPr fontId="38"/>
  </si>
  <si>
    <t>謝金40</t>
    <rPh sb="0" eb="2">
      <t>シャキン</t>
    </rPh>
    <phoneticPr fontId="38"/>
  </si>
  <si>
    <t>旅費40</t>
    <rPh sb="0" eb="2">
      <t>リョヒ</t>
    </rPh>
    <phoneticPr fontId="38"/>
  </si>
  <si>
    <t>賃金40</t>
    <rPh sb="0" eb="2">
      <t>チンギン</t>
    </rPh>
    <phoneticPr fontId="38"/>
  </si>
  <si>
    <t>消耗品費40</t>
    <rPh sb="0" eb="3">
      <t>ショウモウヒン</t>
    </rPh>
    <rPh sb="3" eb="4">
      <t>ヒ</t>
    </rPh>
    <phoneticPr fontId="38"/>
  </si>
  <si>
    <t>通信運搬費40</t>
    <rPh sb="0" eb="2">
      <t>ツウシン</t>
    </rPh>
    <rPh sb="2" eb="4">
      <t>ウンパン</t>
    </rPh>
    <rPh sb="4" eb="5">
      <t>ヒ</t>
    </rPh>
    <phoneticPr fontId="38"/>
  </si>
  <si>
    <t>委託費40</t>
    <rPh sb="0" eb="2">
      <t>イタク</t>
    </rPh>
    <rPh sb="2" eb="3">
      <t>ヒ</t>
    </rPh>
    <phoneticPr fontId="38"/>
  </si>
  <si>
    <t>雑役務費40</t>
    <rPh sb="0" eb="1">
      <t>ザツ</t>
    </rPh>
    <rPh sb="1" eb="4">
      <t>エキムヒ</t>
    </rPh>
    <phoneticPr fontId="38"/>
  </si>
  <si>
    <t>上記以外の対象経費40</t>
    <rPh sb="0" eb="4">
      <t>ジョウキイガイ</t>
    </rPh>
    <rPh sb="5" eb="9">
      <t>タイショウケイヒ</t>
    </rPh>
    <phoneticPr fontId="28"/>
  </si>
  <si>
    <t>対象外経費40</t>
    <rPh sb="0" eb="3">
      <t>タイショウガイ</t>
    </rPh>
    <rPh sb="3" eb="5">
      <t>ケイヒ</t>
    </rPh>
    <phoneticPr fontId="38"/>
  </si>
  <si>
    <t>謝金41</t>
    <rPh sb="0" eb="2">
      <t>シャキン</t>
    </rPh>
    <phoneticPr fontId="38"/>
  </si>
  <si>
    <t>旅費41</t>
    <rPh sb="0" eb="2">
      <t>リョヒ</t>
    </rPh>
    <phoneticPr fontId="38"/>
  </si>
  <si>
    <t>賃金41</t>
    <rPh sb="0" eb="2">
      <t>チンギン</t>
    </rPh>
    <phoneticPr fontId="38"/>
  </si>
  <si>
    <t>消耗品費41</t>
    <rPh sb="0" eb="3">
      <t>ショウモウヒン</t>
    </rPh>
    <rPh sb="3" eb="4">
      <t>ヒ</t>
    </rPh>
    <phoneticPr fontId="38"/>
  </si>
  <si>
    <t>通信運搬費41</t>
    <rPh sb="0" eb="2">
      <t>ツウシン</t>
    </rPh>
    <rPh sb="2" eb="4">
      <t>ウンパン</t>
    </rPh>
    <rPh sb="4" eb="5">
      <t>ヒ</t>
    </rPh>
    <phoneticPr fontId="38"/>
  </si>
  <si>
    <t>委託費41</t>
    <rPh sb="0" eb="2">
      <t>イタク</t>
    </rPh>
    <rPh sb="2" eb="3">
      <t>ヒ</t>
    </rPh>
    <phoneticPr fontId="38"/>
  </si>
  <si>
    <t>雑役務費41</t>
    <rPh sb="0" eb="1">
      <t>ザツ</t>
    </rPh>
    <rPh sb="1" eb="4">
      <t>エキムヒ</t>
    </rPh>
    <phoneticPr fontId="38"/>
  </si>
  <si>
    <t>上記以外の対象経費41</t>
    <rPh sb="0" eb="4">
      <t>ジョウキイガイ</t>
    </rPh>
    <rPh sb="5" eb="9">
      <t>タイショウケイヒ</t>
    </rPh>
    <phoneticPr fontId="28"/>
  </si>
  <si>
    <t>対象外経費41</t>
    <rPh sb="0" eb="3">
      <t>タイショウガイ</t>
    </rPh>
    <rPh sb="3" eb="5">
      <t>ケイヒ</t>
    </rPh>
    <phoneticPr fontId="38"/>
  </si>
  <si>
    <t>謝金42</t>
    <rPh sb="0" eb="2">
      <t>シャキン</t>
    </rPh>
    <phoneticPr fontId="38"/>
  </si>
  <si>
    <t>旅費42</t>
    <rPh sb="0" eb="2">
      <t>リョヒ</t>
    </rPh>
    <phoneticPr fontId="38"/>
  </si>
  <si>
    <t>賃金42</t>
    <rPh sb="0" eb="2">
      <t>チンギン</t>
    </rPh>
    <phoneticPr fontId="38"/>
  </si>
  <si>
    <t>消耗品費42</t>
    <rPh sb="0" eb="3">
      <t>ショウモウヒン</t>
    </rPh>
    <rPh sb="3" eb="4">
      <t>ヒ</t>
    </rPh>
    <phoneticPr fontId="38"/>
  </si>
  <si>
    <t>通信運搬費42</t>
    <rPh sb="0" eb="2">
      <t>ツウシン</t>
    </rPh>
    <rPh sb="2" eb="4">
      <t>ウンパン</t>
    </rPh>
    <rPh sb="4" eb="5">
      <t>ヒ</t>
    </rPh>
    <phoneticPr fontId="38"/>
  </si>
  <si>
    <t>委託費42</t>
    <rPh sb="0" eb="2">
      <t>イタク</t>
    </rPh>
    <rPh sb="2" eb="3">
      <t>ヒ</t>
    </rPh>
    <phoneticPr fontId="38"/>
  </si>
  <si>
    <t>雑役務費42</t>
    <rPh sb="0" eb="1">
      <t>ザツ</t>
    </rPh>
    <rPh sb="1" eb="4">
      <t>エキムヒ</t>
    </rPh>
    <phoneticPr fontId="38"/>
  </si>
  <si>
    <t>上記以外の対象経費42</t>
    <rPh sb="0" eb="4">
      <t>ジョウキイガイ</t>
    </rPh>
    <rPh sb="5" eb="9">
      <t>タイショウケイヒ</t>
    </rPh>
    <phoneticPr fontId="28"/>
  </si>
  <si>
    <t>対象外経費42</t>
    <rPh sb="0" eb="3">
      <t>タイショウガイ</t>
    </rPh>
    <rPh sb="3" eb="5">
      <t>ケイヒ</t>
    </rPh>
    <phoneticPr fontId="38"/>
  </si>
  <si>
    <t>謝金43</t>
    <rPh sb="0" eb="2">
      <t>シャキン</t>
    </rPh>
    <phoneticPr fontId="38"/>
  </si>
  <si>
    <t>旅費43</t>
    <rPh sb="0" eb="2">
      <t>リョヒ</t>
    </rPh>
    <phoneticPr fontId="38"/>
  </si>
  <si>
    <t>賃金43</t>
    <rPh sb="0" eb="2">
      <t>チンギン</t>
    </rPh>
    <phoneticPr fontId="38"/>
  </si>
  <si>
    <t>消耗品費43</t>
    <rPh sb="0" eb="3">
      <t>ショウモウヒン</t>
    </rPh>
    <rPh sb="3" eb="4">
      <t>ヒ</t>
    </rPh>
    <phoneticPr fontId="38"/>
  </si>
  <si>
    <t>通信運搬費43</t>
    <rPh sb="0" eb="2">
      <t>ツウシン</t>
    </rPh>
    <rPh sb="2" eb="4">
      <t>ウンパン</t>
    </rPh>
    <rPh sb="4" eb="5">
      <t>ヒ</t>
    </rPh>
    <phoneticPr fontId="38"/>
  </si>
  <si>
    <t>委託費43</t>
    <rPh sb="0" eb="2">
      <t>イタク</t>
    </rPh>
    <rPh sb="2" eb="3">
      <t>ヒ</t>
    </rPh>
    <phoneticPr fontId="38"/>
  </si>
  <si>
    <t>雑役務費43</t>
    <rPh sb="0" eb="1">
      <t>ザツ</t>
    </rPh>
    <rPh sb="1" eb="4">
      <t>エキムヒ</t>
    </rPh>
    <phoneticPr fontId="38"/>
  </si>
  <si>
    <t>上記以外の対象経費43</t>
    <rPh sb="0" eb="4">
      <t>ジョウキイガイ</t>
    </rPh>
    <rPh sb="5" eb="9">
      <t>タイショウケイヒ</t>
    </rPh>
    <phoneticPr fontId="28"/>
  </si>
  <si>
    <t>対象外経費43</t>
    <rPh sb="0" eb="3">
      <t>タイショウガイ</t>
    </rPh>
    <rPh sb="3" eb="5">
      <t>ケイヒ</t>
    </rPh>
    <phoneticPr fontId="38"/>
  </si>
  <si>
    <t>謝金44</t>
    <rPh sb="0" eb="2">
      <t>シャキン</t>
    </rPh>
    <phoneticPr fontId="38"/>
  </si>
  <si>
    <t>旅費44</t>
    <rPh sb="0" eb="2">
      <t>リョヒ</t>
    </rPh>
    <phoneticPr fontId="38"/>
  </si>
  <si>
    <t>賃金44</t>
    <rPh sb="0" eb="2">
      <t>チンギン</t>
    </rPh>
    <phoneticPr fontId="38"/>
  </si>
  <si>
    <t>消耗品費44</t>
    <rPh sb="0" eb="3">
      <t>ショウモウヒン</t>
    </rPh>
    <rPh sb="3" eb="4">
      <t>ヒ</t>
    </rPh>
    <phoneticPr fontId="38"/>
  </si>
  <si>
    <t>通信運搬費44</t>
    <rPh sb="0" eb="2">
      <t>ツウシン</t>
    </rPh>
    <rPh sb="2" eb="4">
      <t>ウンパン</t>
    </rPh>
    <rPh sb="4" eb="5">
      <t>ヒ</t>
    </rPh>
    <phoneticPr fontId="38"/>
  </si>
  <si>
    <t>委託費44</t>
    <rPh sb="0" eb="2">
      <t>イタク</t>
    </rPh>
    <rPh sb="2" eb="3">
      <t>ヒ</t>
    </rPh>
    <phoneticPr fontId="38"/>
  </si>
  <si>
    <t>雑役務費44</t>
    <rPh sb="0" eb="1">
      <t>ザツ</t>
    </rPh>
    <rPh sb="1" eb="4">
      <t>エキムヒ</t>
    </rPh>
    <phoneticPr fontId="38"/>
  </si>
  <si>
    <t>上記以外の対象経費44</t>
    <rPh sb="0" eb="4">
      <t>ジョウキイガイ</t>
    </rPh>
    <rPh sb="5" eb="9">
      <t>タイショウケイヒ</t>
    </rPh>
    <phoneticPr fontId="28"/>
  </si>
  <si>
    <t>対象外経費44</t>
    <rPh sb="0" eb="3">
      <t>タイショウガイ</t>
    </rPh>
    <rPh sb="3" eb="5">
      <t>ケイヒ</t>
    </rPh>
    <phoneticPr fontId="38"/>
  </si>
  <si>
    <t>謝金45</t>
    <rPh sb="0" eb="2">
      <t>シャキン</t>
    </rPh>
    <phoneticPr fontId="38"/>
  </si>
  <si>
    <t>旅費45</t>
    <rPh sb="0" eb="2">
      <t>リョヒ</t>
    </rPh>
    <phoneticPr fontId="38"/>
  </si>
  <si>
    <t>賃金45</t>
    <rPh sb="0" eb="2">
      <t>チンギン</t>
    </rPh>
    <phoneticPr fontId="38"/>
  </si>
  <si>
    <t>消耗品費45</t>
    <rPh sb="0" eb="3">
      <t>ショウモウヒン</t>
    </rPh>
    <rPh sb="3" eb="4">
      <t>ヒ</t>
    </rPh>
    <phoneticPr fontId="38"/>
  </si>
  <si>
    <t>通信運搬費45</t>
    <rPh sb="0" eb="2">
      <t>ツウシン</t>
    </rPh>
    <rPh sb="2" eb="4">
      <t>ウンパン</t>
    </rPh>
    <rPh sb="4" eb="5">
      <t>ヒ</t>
    </rPh>
    <phoneticPr fontId="38"/>
  </si>
  <si>
    <t>委託費45</t>
    <rPh sb="0" eb="2">
      <t>イタク</t>
    </rPh>
    <rPh sb="2" eb="3">
      <t>ヒ</t>
    </rPh>
    <phoneticPr fontId="38"/>
  </si>
  <si>
    <t>雑役務費45</t>
    <rPh sb="0" eb="1">
      <t>ザツ</t>
    </rPh>
    <rPh sb="1" eb="4">
      <t>エキムヒ</t>
    </rPh>
    <phoneticPr fontId="38"/>
  </si>
  <si>
    <t>上記以外の対象経費45</t>
    <rPh sb="0" eb="4">
      <t>ジョウキイガイ</t>
    </rPh>
    <rPh sb="5" eb="9">
      <t>タイショウケイヒ</t>
    </rPh>
    <phoneticPr fontId="28"/>
  </si>
  <si>
    <t>対象外経費45</t>
    <rPh sb="0" eb="3">
      <t>タイショウガイ</t>
    </rPh>
    <rPh sb="3" eb="5">
      <t>ケイヒ</t>
    </rPh>
    <phoneticPr fontId="38"/>
  </si>
  <si>
    <t>謝金46</t>
    <rPh sb="0" eb="2">
      <t>シャキン</t>
    </rPh>
    <phoneticPr fontId="38"/>
  </si>
  <si>
    <t>旅費46</t>
    <rPh sb="0" eb="2">
      <t>リョヒ</t>
    </rPh>
    <phoneticPr fontId="38"/>
  </si>
  <si>
    <t>賃金46</t>
    <rPh sb="0" eb="2">
      <t>チンギン</t>
    </rPh>
    <phoneticPr fontId="38"/>
  </si>
  <si>
    <t>消耗品費46</t>
    <rPh sb="0" eb="3">
      <t>ショウモウヒン</t>
    </rPh>
    <rPh sb="3" eb="4">
      <t>ヒ</t>
    </rPh>
    <phoneticPr fontId="38"/>
  </si>
  <si>
    <t>通信運搬費46</t>
    <rPh sb="0" eb="2">
      <t>ツウシン</t>
    </rPh>
    <rPh sb="2" eb="4">
      <t>ウンパン</t>
    </rPh>
    <rPh sb="4" eb="5">
      <t>ヒ</t>
    </rPh>
    <phoneticPr fontId="38"/>
  </si>
  <si>
    <t>委託費46</t>
    <rPh sb="0" eb="2">
      <t>イタク</t>
    </rPh>
    <rPh sb="2" eb="3">
      <t>ヒ</t>
    </rPh>
    <phoneticPr fontId="38"/>
  </si>
  <si>
    <t>雑役務費46</t>
    <rPh sb="0" eb="1">
      <t>ザツ</t>
    </rPh>
    <rPh sb="1" eb="4">
      <t>エキムヒ</t>
    </rPh>
    <phoneticPr fontId="38"/>
  </si>
  <si>
    <t>上記以外の対象経費46</t>
    <rPh sb="0" eb="4">
      <t>ジョウキイガイ</t>
    </rPh>
    <rPh sb="5" eb="9">
      <t>タイショウケイヒ</t>
    </rPh>
    <phoneticPr fontId="28"/>
  </si>
  <si>
    <t>対象外経費46</t>
    <rPh sb="0" eb="3">
      <t>タイショウガイ</t>
    </rPh>
    <rPh sb="3" eb="5">
      <t>ケイヒ</t>
    </rPh>
    <phoneticPr fontId="38"/>
  </si>
  <si>
    <t>謝金47</t>
    <rPh sb="0" eb="2">
      <t>シャキン</t>
    </rPh>
    <phoneticPr fontId="38"/>
  </si>
  <si>
    <t>旅費47</t>
    <rPh sb="0" eb="2">
      <t>リョヒ</t>
    </rPh>
    <phoneticPr fontId="38"/>
  </si>
  <si>
    <t>賃金47</t>
    <rPh sb="0" eb="2">
      <t>チンギン</t>
    </rPh>
    <phoneticPr fontId="38"/>
  </si>
  <si>
    <t>消耗品費47</t>
    <rPh sb="0" eb="3">
      <t>ショウモウヒン</t>
    </rPh>
    <rPh sb="3" eb="4">
      <t>ヒ</t>
    </rPh>
    <phoneticPr fontId="38"/>
  </si>
  <si>
    <t>通信運搬費47</t>
    <rPh sb="0" eb="2">
      <t>ツウシン</t>
    </rPh>
    <rPh sb="2" eb="4">
      <t>ウンパン</t>
    </rPh>
    <rPh sb="4" eb="5">
      <t>ヒ</t>
    </rPh>
    <phoneticPr fontId="38"/>
  </si>
  <si>
    <t>委託費47</t>
    <rPh sb="0" eb="2">
      <t>イタク</t>
    </rPh>
    <rPh sb="2" eb="3">
      <t>ヒ</t>
    </rPh>
    <phoneticPr fontId="38"/>
  </si>
  <si>
    <t>雑役務費47</t>
    <rPh sb="0" eb="1">
      <t>ザツ</t>
    </rPh>
    <rPh sb="1" eb="4">
      <t>エキムヒ</t>
    </rPh>
    <phoneticPr fontId="38"/>
  </si>
  <si>
    <t>上記以外の対象経費47</t>
    <rPh sb="0" eb="4">
      <t>ジョウキイガイ</t>
    </rPh>
    <rPh sb="5" eb="9">
      <t>タイショウケイヒ</t>
    </rPh>
    <phoneticPr fontId="28"/>
  </si>
  <si>
    <t>対象外経費47</t>
    <rPh sb="0" eb="3">
      <t>タイショウガイ</t>
    </rPh>
    <rPh sb="3" eb="5">
      <t>ケイヒ</t>
    </rPh>
    <phoneticPr fontId="38"/>
  </si>
  <si>
    <t>謝金48</t>
    <rPh sb="0" eb="2">
      <t>シャキン</t>
    </rPh>
    <phoneticPr fontId="38"/>
  </si>
  <si>
    <t>旅費48</t>
    <rPh sb="0" eb="2">
      <t>リョヒ</t>
    </rPh>
    <phoneticPr fontId="38"/>
  </si>
  <si>
    <t>賃金48</t>
    <rPh sb="0" eb="2">
      <t>チンギン</t>
    </rPh>
    <phoneticPr fontId="38"/>
  </si>
  <si>
    <t>消耗品費48</t>
    <rPh sb="0" eb="3">
      <t>ショウモウヒン</t>
    </rPh>
    <rPh sb="3" eb="4">
      <t>ヒ</t>
    </rPh>
    <phoneticPr fontId="38"/>
  </si>
  <si>
    <t>通信運搬費48</t>
    <rPh sb="0" eb="2">
      <t>ツウシン</t>
    </rPh>
    <rPh sb="2" eb="4">
      <t>ウンパン</t>
    </rPh>
    <rPh sb="4" eb="5">
      <t>ヒ</t>
    </rPh>
    <phoneticPr fontId="38"/>
  </si>
  <si>
    <t>委託費48</t>
    <rPh sb="0" eb="2">
      <t>イタク</t>
    </rPh>
    <rPh sb="2" eb="3">
      <t>ヒ</t>
    </rPh>
    <phoneticPr fontId="38"/>
  </si>
  <si>
    <t>雑役務費48</t>
    <rPh sb="0" eb="1">
      <t>ザツ</t>
    </rPh>
    <rPh sb="1" eb="4">
      <t>エキムヒ</t>
    </rPh>
    <phoneticPr fontId="38"/>
  </si>
  <si>
    <t>上記以外の対象経費48</t>
    <rPh sb="0" eb="4">
      <t>ジョウキイガイ</t>
    </rPh>
    <rPh sb="5" eb="9">
      <t>タイショウケイヒ</t>
    </rPh>
    <phoneticPr fontId="28"/>
  </si>
  <si>
    <t>対象外経費48</t>
    <rPh sb="0" eb="3">
      <t>タイショウガイ</t>
    </rPh>
    <rPh sb="3" eb="5">
      <t>ケイヒ</t>
    </rPh>
    <phoneticPr fontId="38"/>
  </si>
  <si>
    <t>謝金49</t>
    <rPh sb="0" eb="2">
      <t>シャキン</t>
    </rPh>
    <phoneticPr fontId="38"/>
  </si>
  <si>
    <t>旅費49</t>
    <rPh sb="0" eb="2">
      <t>リョヒ</t>
    </rPh>
    <phoneticPr fontId="38"/>
  </si>
  <si>
    <t>賃金49</t>
    <rPh sb="0" eb="2">
      <t>チンギン</t>
    </rPh>
    <phoneticPr fontId="38"/>
  </si>
  <si>
    <t>消耗品費49</t>
    <rPh sb="0" eb="3">
      <t>ショウモウヒン</t>
    </rPh>
    <rPh sb="3" eb="4">
      <t>ヒ</t>
    </rPh>
    <phoneticPr fontId="38"/>
  </si>
  <si>
    <t>通信運搬費49</t>
    <rPh sb="0" eb="2">
      <t>ツウシン</t>
    </rPh>
    <rPh sb="2" eb="4">
      <t>ウンパン</t>
    </rPh>
    <rPh sb="4" eb="5">
      <t>ヒ</t>
    </rPh>
    <phoneticPr fontId="38"/>
  </si>
  <si>
    <t>委託費49</t>
    <rPh sb="0" eb="2">
      <t>イタク</t>
    </rPh>
    <rPh sb="2" eb="3">
      <t>ヒ</t>
    </rPh>
    <phoneticPr fontId="38"/>
  </si>
  <si>
    <t>雑役務費49</t>
    <rPh sb="0" eb="1">
      <t>ザツ</t>
    </rPh>
    <rPh sb="1" eb="4">
      <t>エキムヒ</t>
    </rPh>
    <phoneticPr fontId="38"/>
  </si>
  <si>
    <t>上記以外の対象経費49</t>
    <rPh sb="0" eb="4">
      <t>ジョウキイガイ</t>
    </rPh>
    <rPh sb="5" eb="9">
      <t>タイショウケイヒ</t>
    </rPh>
    <phoneticPr fontId="28"/>
  </si>
  <si>
    <t>対象外経費49</t>
    <rPh sb="0" eb="3">
      <t>タイショウガイ</t>
    </rPh>
    <rPh sb="3" eb="5">
      <t>ケイヒ</t>
    </rPh>
    <phoneticPr fontId="38"/>
  </si>
  <si>
    <t>謝金50</t>
    <rPh sb="0" eb="2">
      <t>シャキン</t>
    </rPh>
    <phoneticPr fontId="38"/>
  </si>
  <si>
    <t>旅費50</t>
    <rPh sb="0" eb="2">
      <t>リョヒ</t>
    </rPh>
    <phoneticPr fontId="38"/>
  </si>
  <si>
    <t>賃金50</t>
    <rPh sb="0" eb="2">
      <t>チンギン</t>
    </rPh>
    <phoneticPr fontId="38"/>
  </si>
  <si>
    <t>消耗品費50</t>
    <rPh sb="0" eb="3">
      <t>ショウモウヒン</t>
    </rPh>
    <rPh sb="3" eb="4">
      <t>ヒ</t>
    </rPh>
    <phoneticPr fontId="38"/>
  </si>
  <si>
    <t>通信運搬費50</t>
    <rPh sb="0" eb="2">
      <t>ツウシン</t>
    </rPh>
    <rPh sb="2" eb="4">
      <t>ウンパン</t>
    </rPh>
    <rPh sb="4" eb="5">
      <t>ヒ</t>
    </rPh>
    <phoneticPr fontId="38"/>
  </si>
  <si>
    <t>委託費50</t>
    <rPh sb="0" eb="2">
      <t>イタク</t>
    </rPh>
    <rPh sb="2" eb="3">
      <t>ヒ</t>
    </rPh>
    <phoneticPr fontId="38"/>
  </si>
  <si>
    <t>雑役務費50</t>
    <rPh sb="0" eb="1">
      <t>ザツ</t>
    </rPh>
    <rPh sb="1" eb="4">
      <t>エキムヒ</t>
    </rPh>
    <phoneticPr fontId="38"/>
  </si>
  <si>
    <t>上記以外の対象経費50</t>
    <rPh sb="0" eb="4">
      <t>ジョウキイガイ</t>
    </rPh>
    <rPh sb="5" eb="9">
      <t>タイショウケイヒ</t>
    </rPh>
    <phoneticPr fontId="28"/>
  </si>
  <si>
    <t>柱1　講師謝金　15700円×3人×10回＝471000円</t>
  </si>
  <si>
    <t>柱2　ボランティア謝金　円</t>
  </si>
  <si>
    <t>柱　　円</t>
  </si>
  <si>
    <t xml:space="preserve">   団体ホームページ</t>
    <phoneticPr fontId="28"/>
  </si>
  <si>
    <t>都道府県市区町村名
（団体所在地と異なる場合入力）</t>
    <rPh sb="0" eb="4">
      <t>トドウフケン</t>
    </rPh>
    <rPh sb="4" eb="8">
      <t>シクチョウソン</t>
    </rPh>
    <rPh sb="8" eb="9">
      <t>メイ</t>
    </rPh>
    <rPh sb="11" eb="16">
      <t>ダンタイショザイチ</t>
    </rPh>
    <rPh sb="17" eb="18">
      <t>コト</t>
    </rPh>
    <rPh sb="20" eb="22">
      <t>バアイ</t>
    </rPh>
    <rPh sb="22" eb="24">
      <t>ニュウリョク</t>
    </rPh>
    <phoneticPr fontId="28"/>
  </si>
  <si>
    <r>
      <t>　</t>
    </r>
    <r>
      <rPr>
        <b/>
        <sz val="10"/>
        <rFont val="BIZ UDPゴシック"/>
        <family val="3"/>
        <charset val="128"/>
      </rPr>
      <t>ア：様々な学び・多様な体験を支援する事業</t>
    </r>
    <r>
      <rPr>
        <sz val="10"/>
        <rFont val="BIZ UDPゴシック"/>
        <family val="3"/>
        <charset val="128"/>
      </rPr>
      <t xml:space="preserve">
</t>
    </r>
    <r>
      <rPr>
        <sz val="8"/>
        <rFont val="BIZ UDPゴシック"/>
        <family val="3"/>
        <charset val="128"/>
      </rPr>
      <t>　例）学習支援、体験学習などを実施する事業など</t>
    </r>
    <rPh sb="9" eb="11">
      <t>タヨウ</t>
    </rPh>
    <rPh sb="27" eb="29">
      <t>シエン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</si>
</sst>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
    <numFmt numFmtId="178" formatCode="#,##0_);[Red]\(#,##0\)"/>
    <numFmt numFmtId="179" formatCode="#,##0&quot;名&quot;"/>
    <numFmt numFmtId="180" formatCode="[$-F800]dddd\,\ mmmm\ dd\,\ yyyy"/>
    <numFmt numFmtId="181" formatCode="#,##0&quot;円&quot;"/>
    <numFmt numFmtId="182" formatCode="#"/>
  </numFmts>
  <fonts count="110">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1"/>
      <name val="ＭＳ Ｐゴシック"/>
      <family val="3"/>
      <charset val="128"/>
    </font>
    <font>
      <sz val="10"/>
      <name val="ＭＳ Ｐゴシック"/>
      <family val="3"/>
      <charset val="128"/>
    </font>
    <font>
      <sz val="14"/>
      <name val="ＭＳ Ｐゴシック"/>
      <family val="3"/>
      <charset val="128"/>
    </font>
    <font>
      <b/>
      <sz val="10"/>
      <name val="ＭＳ Ｐゴシック"/>
      <family val="3"/>
      <charset val="128"/>
    </font>
    <font>
      <sz val="11"/>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sz val="12"/>
      <color indexed="8"/>
      <name val="ＭＳ Ｐゴシック"/>
      <family val="3"/>
      <charset val="128"/>
    </font>
    <font>
      <b/>
      <sz val="18"/>
      <name val="ＭＳ Ｐゴシック"/>
      <family val="3"/>
      <charset val="128"/>
    </font>
    <font>
      <sz val="13"/>
      <name val="ＭＳ Ｐゴシック"/>
      <family val="3"/>
      <charset val="128"/>
    </font>
    <font>
      <b/>
      <sz val="20"/>
      <name val="ＭＳ ゴシック"/>
      <family val="3"/>
      <charset val="128"/>
    </font>
    <font>
      <sz val="6"/>
      <name val="ＭＳ Ｐゴシック"/>
      <family val="3"/>
      <charset val="128"/>
    </font>
    <font>
      <b/>
      <sz val="14"/>
      <name val="ＭＳ ゴシック"/>
      <family val="3"/>
      <charset val="128"/>
    </font>
    <font>
      <sz val="12"/>
      <name val="ＭＳ ゴシック"/>
      <family val="3"/>
      <charset val="128"/>
    </font>
    <font>
      <b/>
      <sz val="12"/>
      <name val="ＭＳ ゴシック"/>
      <family val="3"/>
      <charset val="128"/>
    </font>
    <font>
      <sz val="14"/>
      <color theme="1"/>
      <name val="ＭＳ Ｐゴシック"/>
      <family val="3"/>
      <charset val="128"/>
      <scheme val="minor"/>
    </font>
    <font>
      <sz val="14"/>
      <color theme="1"/>
      <name val="ＭＳ ゴシック"/>
      <family val="3"/>
      <charset val="128"/>
    </font>
    <font>
      <b/>
      <sz val="12"/>
      <color rgb="FFFF0000"/>
      <name val="ＭＳ Ｐゴシック"/>
      <family val="3"/>
      <charset val="128"/>
    </font>
    <font>
      <b/>
      <sz val="20"/>
      <color theme="1"/>
      <name val="ＭＳ Ｐゴシック"/>
      <family val="3"/>
      <charset val="128"/>
      <scheme val="minor"/>
    </font>
    <font>
      <b/>
      <sz val="14"/>
      <color theme="1"/>
      <name val="ＭＳ Ｐゴシック"/>
      <family val="3"/>
      <charset val="128"/>
      <scheme val="minor"/>
    </font>
    <font>
      <sz val="12"/>
      <name val="ＭＳ Ｐゴシック"/>
      <family val="3"/>
      <charset val="128"/>
      <scheme val="major"/>
    </font>
    <font>
      <sz val="18"/>
      <name val="ＭＳ Ｐゴシック"/>
      <family val="3"/>
      <charset val="128"/>
    </font>
    <font>
      <b/>
      <sz val="15"/>
      <name val="ＭＳ Ｐゴシック"/>
      <family val="3"/>
      <charset val="128"/>
      <scheme val="minor"/>
    </font>
    <font>
      <sz val="6"/>
      <name val="ＭＳ Ｐゴシック"/>
      <family val="3"/>
      <charset val="128"/>
      <scheme val="minor"/>
    </font>
    <font>
      <sz val="15"/>
      <name val="ＭＳ Ｐゴシック"/>
      <family val="3"/>
      <charset val="128"/>
    </font>
    <font>
      <b/>
      <sz val="15"/>
      <name val="ＭＳ Ｐゴシック"/>
      <family val="3"/>
      <charset val="128"/>
    </font>
    <font>
      <sz val="20"/>
      <name val="ＭＳ Ｐゴシック"/>
      <family val="3"/>
      <charset val="128"/>
    </font>
    <font>
      <sz val="11"/>
      <name val="ＭＳ Ｐゴシック"/>
      <family val="3"/>
      <charset val="128"/>
      <scheme val="minor"/>
    </font>
    <font>
      <u/>
      <sz val="11"/>
      <color theme="10"/>
      <name val="ＭＳ Ｐゴシック"/>
      <family val="3"/>
      <charset val="128"/>
      <scheme val="minor"/>
    </font>
    <font>
      <b/>
      <sz val="14"/>
      <name val="ＭＳ Ｐゴシック"/>
      <family val="3"/>
      <charset val="128"/>
      <scheme val="minor"/>
    </font>
    <font>
      <sz val="12"/>
      <color rgb="FFFF0000"/>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6"/>
      <name val="ＭＳ Ｐゴシック"/>
      <family val="2"/>
      <charset val="128"/>
      <scheme val="minor"/>
    </font>
    <font>
      <b/>
      <sz val="9"/>
      <color indexed="81"/>
      <name val="MS P ゴシック"/>
      <family val="3"/>
      <charset val="128"/>
    </font>
    <font>
      <sz val="11"/>
      <color indexed="8"/>
      <name val="ＭＳ Ｐゴシック"/>
      <family val="3"/>
      <charset val="128"/>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
      <b/>
      <sz val="14"/>
      <color theme="4"/>
      <name val="ＭＳ Ｐゴシック"/>
      <family val="3"/>
      <charset val="128"/>
    </font>
    <font>
      <b/>
      <sz val="11"/>
      <color indexed="81"/>
      <name val="MS P ゴシック"/>
      <family val="3"/>
      <charset val="128"/>
    </font>
    <font>
      <b/>
      <u/>
      <sz val="11"/>
      <color indexed="81"/>
      <name val="MS P ゴシック"/>
      <family val="3"/>
      <charset val="128"/>
    </font>
    <font>
      <b/>
      <sz val="12"/>
      <color theme="1"/>
      <name val="ＭＳ Ｐゴシック"/>
      <family val="3"/>
      <charset val="128"/>
      <scheme val="minor"/>
    </font>
    <font>
      <sz val="10"/>
      <name val="BIZ UDPゴシック"/>
      <family val="3"/>
      <charset val="128"/>
    </font>
    <font>
      <sz val="13"/>
      <name val="BIZ UDPゴシック"/>
      <family val="3"/>
      <charset val="128"/>
    </font>
    <font>
      <b/>
      <sz val="48"/>
      <name val="BIZ UDPゴシック"/>
      <family val="3"/>
      <charset val="128"/>
    </font>
    <font>
      <b/>
      <sz val="12"/>
      <name val="BIZ UDPゴシック"/>
      <family val="3"/>
      <charset val="128"/>
    </font>
    <font>
      <b/>
      <sz val="10"/>
      <name val="BIZ UDPゴシック"/>
      <family val="3"/>
      <charset val="128"/>
    </font>
    <font>
      <b/>
      <sz val="18"/>
      <name val="BIZ UDPゴシック"/>
      <family val="3"/>
      <charset val="128"/>
    </font>
    <font>
      <sz val="18"/>
      <name val="BIZ UDPゴシック"/>
      <family val="3"/>
      <charset val="128"/>
    </font>
    <font>
      <b/>
      <sz val="14"/>
      <name val="BIZ UDPゴシック"/>
      <family val="3"/>
      <charset val="128"/>
    </font>
    <font>
      <sz val="12"/>
      <color theme="0" tint="-0.34998626667073579"/>
      <name val="BIZ UDPゴシック"/>
      <family val="3"/>
      <charset val="128"/>
    </font>
    <font>
      <b/>
      <sz val="10"/>
      <color theme="0" tint="-0.34998626667073579"/>
      <name val="BIZ UDPゴシック"/>
      <family val="3"/>
      <charset val="128"/>
    </font>
    <font>
      <b/>
      <sz val="14"/>
      <color rgb="FFFF0000"/>
      <name val="BIZ UDPゴシック"/>
      <family val="3"/>
      <charset val="128"/>
    </font>
    <font>
      <b/>
      <u/>
      <sz val="14"/>
      <color rgb="FFFF0000"/>
      <name val="BIZ UDPゴシック"/>
      <family val="3"/>
      <charset val="128"/>
    </font>
    <font>
      <b/>
      <sz val="12"/>
      <color theme="0" tint="-0.34998626667073579"/>
      <name val="BIZ UDPゴシック"/>
      <family val="3"/>
      <charset val="128"/>
    </font>
    <font>
      <b/>
      <sz val="14"/>
      <color theme="1"/>
      <name val="BIZ UDPゴシック"/>
      <family val="3"/>
      <charset val="128"/>
    </font>
    <font>
      <sz val="11"/>
      <color theme="1"/>
      <name val="BIZ UDPゴシック"/>
      <family val="3"/>
      <charset val="128"/>
    </font>
    <font>
      <b/>
      <sz val="12"/>
      <color rgb="FFFF0000"/>
      <name val="BIZ UDPゴシック"/>
      <family val="3"/>
      <charset val="128"/>
    </font>
    <font>
      <sz val="12"/>
      <name val="BIZ UDPゴシック"/>
      <family val="3"/>
      <charset val="128"/>
    </font>
    <font>
      <sz val="10"/>
      <color theme="0" tint="-0.34998626667073579"/>
      <name val="BIZ UDPゴシック"/>
      <family val="3"/>
      <charset val="128"/>
    </font>
    <font>
      <b/>
      <sz val="16"/>
      <name val="BIZ UDPゴシック"/>
      <family val="3"/>
      <charset val="128"/>
    </font>
    <font>
      <sz val="11"/>
      <name val="BIZ UDPゴシック"/>
      <family val="3"/>
      <charset val="128"/>
    </font>
    <font>
      <b/>
      <u/>
      <sz val="12"/>
      <name val="BIZ UDPゴシック"/>
      <family val="3"/>
      <charset val="128"/>
    </font>
    <font>
      <b/>
      <sz val="11"/>
      <name val="BIZ UDPゴシック"/>
      <family val="3"/>
      <charset val="128"/>
    </font>
    <font>
      <b/>
      <sz val="10"/>
      <color rgb="FF0070C0"/>
      <name val="BIZ UDPゴシック"/>
      <family val="3"/>
      <charset val="128"/>
    </font>
    <font>
      <sz val="14"/>
      <name val="BIZ UDPゴシック"/>
      <family val="3"/>
      <charset val="128"/>
    </font>
    <font>
      <b/>
      <sz val="11"/>
      <color theme="0" tint="-0.499984740745262"/>
      <name val="BIZ UDPゴシック"/>
      <family val="3"/>
      <charset val="128"/>
    </font>
    <font>
      <sz val="11"/>
      <color theme="0" tint="-0.499984740745262"/>
      <name val="BIZ UDPゴシック"/>
      <family val="3"/>
      <charset val="128"/>
    </font>
    <font>
      <u/>
      <sz val="10"/>
      <color rgb="FFFF0000"/>
      <name val="BIZ UDPゴシック"/>
      <family val="3"/>
      <charset val="128"/>
    </font>
    <font>
      <b/>
      <u/>
      <sz val="10"/>
      <name val="BIZ UDPゴシック"/>
      <family val="3"/>
      <charset val="128"/>
    </font>
    <font>
      <b/>
      <sz val="11"/>
      <color theme="1"/>
      <name val="BIZ UDPゴシック"/>
      <family val="3"/>
      <charset val="128"/>
    </font>
    <font>
      <b/>
      <sz val="22"/>
      <name val="BIZ UDPゴシック"/>
      <family val="3"/>
      <charset val="128"/>
    </font>
    <font>
      <sz val="20"/>
      <name val="BIZ UDPゴシック"/>
      <family val="3"/>
      <charset val="128"/>
    </font>
    <font>
      <b/>
      <u/>
      <sz val="14"/>
      <name val="BIZ UDPゴシック"/>
      <family val="3"/>
      <charset val="128"/>
    </font>
    <font>
      <b/>
      <u/>
      <sz val="11"/>
      <name val="BIZ UDPゴシック"/>
      <family val="3"/>
      <charset val="128"/>
    </font>
    <font>
      <sz val="11"/>
      <color theme="0" tint="-0.34998626667073579"/>
      <name val="BIZ UDPゴシック"/>
      <family val="3"/>
      <charset val="128"/>
    </font>
    <font>
      <b/>
      <sz val="10"/>
      <color theme="0"/>
      <name val="BIZ UDPゴシック"/>
      <family val="3"/>
      <charset val="128"/>
    </font>
    <font>
      <sz val="8"/>
      <name val="BIZ UDPゴシック"/>
      <family val="3"/>
      <charset val="128"/>
    </font>
    <font>
      <b/>
      <sz val="10"/>
      <color theme="0" tint="-0.499984740745262"/>
      <name val="BIZ UDPゴシック"/>
      <family val="3"/>
      <charset val="128"/>
    </font>
    <font>
      <b/>
      <sz val="20"/>
      <name val="BIZ UDPゴシック"/>
      <family val="3"/>
      <charset val="128"/>
    </font>
    <font>
      <sz val="10"/>
      <color rgb="FFFF0000"/>
      <name val="BIZ UDPゴシック"/>
      <family val="3"/>
      <charset val="128"/>
    </font>
    <font>
      <b/>
      <u/>
      <sz val="10"/>
      <color rgb="FFFF0000"/>
      <name val="BIZ UDPゴシック"/>
      <family val="3"/>
      <charset val="128"/>
    </font>
    <font>
      <b/>
      <sz val="11"/>
      <color rgb="FFFF0000"/>
      <name val="BIZ UDPゴシック"/>
      <family val="3"/>
      <charset val="128"/>
    </font>
    <font>
      <sz val="9"/>
      <name val="BIZ UDPゴシック"/>
      <family val="3"/>
      <charset val="128"/>
    </font>
    <font>
      <sz val="14"/>
      <color theme="1"/>
      <name val="BIZ UDPゴシック"/>
      <family val="3"/>
      <charset val="128"/>
    </font>
    <font>
      <b/>
      <u/>
      <sz val="12"/>
      <color rgb="FFFF0000"/>
      <name val="BIZ UDPゴシック"/>
      <family val="3"/>
      <charset val="128"/>
    </font>
    <font>
      <b/>
      <sz val="13"/>
      <name val="BIZ UDPゴシック"/>
      <family val="3"/>
      <charset val="128"/>
    </font>
    <font>
      <sz val="15"/>
      <name val="BIZ UDPゴシック"/>
      <family val="3"/>
      <charset val="128"/>
    </font>
    <font>
      <b/>
      <sz val="9"/>
      <name val="BIZ UDPゴシック"/>
      <family val="3"/>
      <charset val="128"/>
    </font>
    <font>
      <b/>
      <sz val="15"/>
      <name val="BIZ UDPゴシック"/>
      <family val="3"/>
      <charset val="128"/>
    </font>
    <font>
      <b/>
      <sz val="9"/>
      <color theme="1"/>
      <name val="BIZ UDPゴシック"/>
      <family val="3"/>
      <charset val="128"/>
    </font>
    <font>
      <b/>
      <sz val="16"/>
      <color rgb="FFFF0000"/>
      <name val="BIZ UDPゴシック"/>
      <family val="3"/>
      <charset val="128"/>
    </font>
    <font>
      <b/>
      <u/>
      <sz val="11"/>
      <color rgb="FFFF0000"/>
      <name val="BIZ UDPゴシック"/>
      <family val="3"/>
      <charset val="128"/>
    </font>
    <font>
      <sz val="12"/>
      <color rgb="FFFF0000"/>
      <name val="BIZ UDPゴシック"/>
      <family val="3"/>
      <charset val="128"/>
    </font>
    <font>
      <u/>
      <sz val="12"/>
      <name val="BIZ UDPゴシック"/>
      <family val="3"/>
      <charset val="128"/>
    </font>
    <font>
      <b/>
      <sz val="11"/>
      <color indexed="81"/>
      <name val="BIZ UDPゴシック"/>
      <family val="3"/>
      <charset val="128"/>
    </font>
    <font>
      <b/>
      <sz val="9"/>
      <color rgb="FFFF0000"/>
      <name val="ＭＳ Ｐゴシック"/>
      <family val="3"/>
      <charset val="128"/>
      <scheme val="minor"/>
    </font>
    <font>
      <sz val="16"/>
      <name val="BIZ UDPゴシック"/>
      <family val="3"/>
      <charset val="128"/>
    </font>
    <font>
      <sz val="11"/>
      <color indexed="81"/>
      <name val="BIZ UDPゴシック"/>
      <family val="3"/>
      <charset val="128"/>
    </font>
    <font>
      <b/>
      <u/>
      <sz val="12"/>
      <color indexed="81"/>
      <name val="MS P ゴシック"/>
      <family val="3"/>
      <charset val="128"/>
    </font>
    <font>
      <b/>
      <sz val="12"/>
      <color indexed="81"/>
      <name val="MS P ゴシック"/>
      <family val="3"/>
      <charset val="128"/>
    </font>
    <font>
      <b/>
      <sz val="11"/>
      <color theme="0" tint="-0.34998626667073579"/>
      <name val="BIZ UDPゴシック"/>
      <family val="3"/>
      <charset val="128"/>
    </font>
    <font>
      <b/>
      <sz val="14"/>
      <color theme="0" tint="-0.34998626667073579"/>
      <name val="BIZ UDPゴシック"/>
      <family val="3"/>
      <charset val="128"/>
    </font>
    <font>
      <b/>
      <sz val="16"/>
      <color theme="0" tint="-0.34998626667073579"/>
      <name val="BIZ UDPゴシック"/>
      <family val="3"/>
      <charset val="128"/>
    </font>
  </fonts>
  <fills count="17">
    <fill>
      <patternFill patternType="none"/>
    </fill>
    <fill>
      <patternFill patternType="gray125"/>
    </fill>
    <fill>
      <patternFill patternType="solid">
        <fgColor theme="0"/>
        <bgColor indexed="64"/>
      </patternFill>
    </fill>
    <fill>
      <patternFill patternType="solid">
        <fgColor rgb="FFFFFF8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C000"/>
        <bgColor indexed="64"/>
      </patternFill>
    </fill>
    <fill>
      <patternFill patternType="solid">
        <fgColor rgb="FFFFF0C1"/>
        <bgColor indexed="64"/>
      </patternFill>
    </fill>
    <fill>
      <patternFill patternType="solid">
        <fgColor rgb="FFFFFF99"/>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F0"/>
        <bgColor indexed="64"/>
      </patternFill>
    </fill>
  </fills>
  <borders count="176">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double">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dotted">
        <color indexed="64"/>
      </top>
      <bottom style="hair">
        <color indexed="64"/>
      </bottom>
      <diagonal/>
    </border>
    <border>
      <left/>
      <right style="medium">
        <color indexed="64"/>
      </right>
      <top style="dotted">
        <color indexed="64"/>
      </top>
      <bottom style="hair">
        <color indexed="64"/>
      </bottom>
      <diagonal/>
    </border>
    <border>
      <left style="dotted">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style="thin">
        <color indexed="64"/>
      </top>
      <bottom style="thin">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ashed">
        <color indexed="64"/>
      </right>
      <top style="medium">
        <color indexed="64"/>
      </top>
      <bottom style="dashed">
        <color auto="1"/>
      </bottom>
      <diagonal/>
    </border>
    <border>
      <left style="dashed">
        <color indexed="64"/>
      </left>
      <right/>
      <top style="medium">
        <color indexed="64"/>
      </top>
      <bottom style="dashed">
        <color auto="1"/>
      </bottom>
      <diagonal/>
    </border>
    <border>
      <left/>
      <right/>
      <top style="medium">
        <color indexed="64"/>
      </top>
      <bottom style="dashed">
        <color auto="1"/>
      </bottom>
      <diagonal/>
    </border>
    <border>
      <left/>
      <right style="medium">
        <color indexed="64"/>
      </right>
      <top style="medium">
        <color indexed="64"/>
      </top>
      <bottom style="dashed">
        <color auto="1"/>
      </bottom>
      <diagonal/>
    </border>
    <border>
      <left style="medium">
        <color indexed="64"/>
      </left>
      <right style="dashed">
        <color auto="1"/>
      </right>
      <top style="dashed">
        <color indexed="64"/>
      </top>
      <bottom style="dashed">
        <color auto="1"/>
      </bottom>
      <diagonal/>
    </border>
    <border>
      <left style="dashed">
        <color auto="1"/>
      </left>
      <right style="dashed">
        <color auto="1"/>
      </right>
      <top style="dashed">
        <color auto="1"/>
      </top>
      <bottom style="dashed">
        <color auto="1"/>
      </bottom>
      <diagonal/>
    </border>
    <border>
      <left/>
      <right/>
      <top style="dashed">
        <color auto="1"/>
      </top>
      <bottom style="dashed">
        <color auto="1"/>
      </bottom>
      <diagonal/>
    </border>
    <border>
      <left/>
      <right style="medium">
        <color indexed="64"/>
      </right>
      <top style="dashed">
        <color auto="1"/>
      </top>
      <bottom style="dashed">
        <color auto="1"/>
      </bottom>
      <diagonal/>
    </border>
    <border>
      <left style="dashed">
        <color auto="1"/>
      </left>
      <right style="dashed">
        <color auto="1"/>
      </right>
      <top style="dashed">
        <color auto="1"/>
      </top>
      <bottom style="medium">
        <color indexed="64"/>
      </bottom>
      <diagonal/>
    </border>
    <border>
      <left/>
      <right/>
      <top style="dashed">
        <color auto="1"/>
      </top>
      <bottom style="medium">
        <color indexed="64"/>
      </bottom>
      <diagonal/>
    </border>
    <border>
      <left/>
      <right style="medium">
        <color indexed="64"/>
      </right>
      <top style="dashed">
        <color auto="1"/>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diagonalDown="1">
      <left style="medium">
        <color indexed="64"/>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style="medium">
        <color indexed="64"/>
      </right>
      <top/>
      <bottom style="thin">
        <color indexed="64"/>
      </bottom>
      <diagonal style="thin">
        <color indexed="64"/>
      </diagonal>
    </border>
    <border diagonalDown="1">
      <left/>
      <right style="medium">
        <color indexed="64"/>
      </right>
      <top/>
      <bottom/>
      <diagonal style="thin">
        <color indexed="64"/>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style="thin">
        <color indexed="64"/>
      </top>
      <bottom style="dotted">
        <color indexed="64"/>
      </bottom>
      <diagonal style="thin">
        <color indexed="64"/>
      </diagonal>
    </border>
    <border diagonalDown="1">
      <left/>
      <right/>
      <top style="thin">
        <color indexed="64"/>
      </top>
      <bottom style="dotted">
        <color indexed="64"/>
      </bottom>
      <diagonal style="thin">
        <color indexed="64"/>
      </diagonal>
    </border>
    <border diagonalDown="1">
      <left/>
      <right style="medium">
        <color indexed="64"/>
      </right>
      <top style="thin">
        <color indexed="64"/>
      </top>
      <bottom style="dotted">
        <color indexed="64"/>
      </bottom>
      <diagonal style="thin">
        <color indexed="64"/>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diagonalDown="1">
      <left style="thin">
        <color indexed="64"/>
      </left>
      <right/>
      <top/>
      <bottom style="thin">
        <color indexed="64"/>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11">
    <xf numFmtId="0" fontId="0" fillId="0" borderId="0">
      <alignment vertical="center"/>
    </xf>
    <xf numFmtId="0" fontId="33" fillId="0" borderId="0" applyNumberFormat="0" applyFill="0" applyBorder="0" applyAlignment="0" applyProtection="0">
      <alignment vertical="center"/>
    </xf>
    <xf numFmtId="38" fontId="36" fillId="0" borderId="0" applyFont="0" applyFill="0" applyBorder="0" applyAlignment="0" applyProtection="0">
      <alignment vertical="center"/>
    </xf>
    <xf numFmtId="0" fontId="36" fillId="0" borderId="0">
      <alignment vertical="center"/>
    </xf>
    <xf numFmtId="0" fontId="2" fillId="0" borderId="0">
      <alignment vertical="center"/>
    </xf>
    <xf numFmtId="0" fontId="36" fillId="0" borderId="0">
      <alignment vertical="center"/>
    </xf>
    <xf numFmtId="38" fontId="40"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169">
    <xf numFmtId="0" fontId="0" fillId="0" borderId="0" xfId="0">
      <alignment vertical="center"/>
    </xf>
    <xf numFmtId="0" fontId="20" fillId="0" borderId="0" xfId="0" applyFont="1" applyAlignment="1" applyProtection="1">
      <alignment vertical="center" wrapText="1"/>
      <protection locked="0"/>
    </xf>
    <xf numFmtId="176" fontId="11" fillId="0" borderId="0" xfId="0" applyNumberFormat="1" applyFont="1" applyAlignment="1" applyProtection="1">
      <alignment horizontal="left" vertical="top"/>
      <protection locked="0"/>
    </xf>
    <xf numFmtId="0" fontId="5" fillId="0" borderId="0" xfId="0" applyFont="1" applyProtection="1">
      <alignment vertical="center"/>
      <protection locked="0"/>
    </xf>
    <xf numFmtId="0" fontId="11" fillId="0" borderId="0" xfId="0" applyFont="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0" fillId="0" borderId="0" xfId="0" applyAlignment="1" applyProtection="1">
      <alignment horizontal="center" vertical="center"/>
      <protection locked="0"/>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top"/>
      <protection locked="0"/>
    </xf>
    <xf numFmtId="0" fontId="8" fillId="0" borderId="0" xfId="0" applyFont="1" applyAlignment="1" applyProtection="1">
      <alignment horizontal="center" vertical="center"/>
      <protection locked="0"/>
    </xf>
    <xf numFmtId="0" fontId="4" fillId="0" borderId="0" xfId="0" applyFont="1" applyProtection="1">
      <alignment vertical="center"/>
      <protection locked="0"/>
    </xf>
    <xf numFmtId="0" fontId="8" fillId="0" borderId="0" xfId="0" applyFont="1" applyAlignment="1" applyProtection="1">
      <alignment horizontal="left" vertical="center" wrapText="1"/>
      <protection locked="0"/>
    </xf>
    <xf numFmtId="0" fontId="5" fillId="0" borderId="0" xfId="0" applyFont="1" applyAlignment="1" applyProtection="1">
      <alignment horizontal="left" vertical="top" wrapText="1"/>
      <protection locked="0"/>
    </xf>
    <xf numFmtId="0" fontId="5" fillId="0" borderId="0" xfId="0" applyFont="1" applyAlignment="1" applyProtection="1">
      <alignment vertical="center" wrapText="1"/>
      <protection locked="0"/>
    </xf>
    <xf numFmtId="0" fontId="7" fillId="0" borderId="0" xfId="0" applyFont="1" applyAlignment="1" applyProtection="1">
      <alignment vertical="center" wrapText="1"/>
      <protection locked="0"/>
    </xf>
    <xf numFmtId="0" fontId="7" fillId="0" borderId="0" xfId="0" applyFont="1" applyAlignment="1" applyProtection="1">
      <alignment vertical="top" wrapText="1"/>
      <protection locked="0"/>
    </xf>
    <xf numFmtId="0" fontId="8" fillId="0" borderId="0" xfId="0" applyFont="1" applyAlignment="1" applyProtection="1">
      <alignment horizontal="left" vertical="distributed" wrapText="1"/>
      <protection locked="0"/>
    </xf>
    <xf numFmtId="0" fontId="8" fillId="0" borderId="0" xfId="0" applyFont="1" applyAlignment="1" applyProtection="1">
      <alignment horizontal="center" vertical="distributed" wrapText="1"/>
      <protection locked="0"/>
    </xf>
    <xf numFmtId="0" fontId="7" fillId="0" borderId="0" xfId="0" applyFont="1" applyAlignment="1" applyProtection="1">
      <alignment horizontal="left" vertical="top" wrapText="1"/>
      <protection locked="0"/>
    </xf>
    <xf numFmtId="0" fontId="5"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15" fillId="0" borderId="0" xfId="0" applyFont="1" applyAlignment="1" applyProtection="1">
      <alignment horizontal="left" vertical="center" wrapText="1"/>
      <protection locked="0"/>
    </xf>
    <xf numFmtId="0" fontId="11" fillId="5" borderId="0" xfId="0" applyFont="1" applyFill="1" applyAlignment="1" applyProtection="1">
      <alignment horizontal="center" vertical="center"/>
      <protection locked="0"/>
    </xf>
    <xf numFmtId="176" fontId="11" fillId="4" borderId="0" xfId="0" applyNumberFormat="1" applyFont="1" applyFill="1" applyAlignment="1" applyProtection="1">
      <alignment horizontal="center" vertical="center" wrapText="1"/>
      <protection locked="0"/>
    </xf>
    <xf numFmtId="176" fontId="11" fillId="4" borderId="0" xfId="0" applyNumberFormat="1" applyFont="1" applyFill="1" applyAlignment="1" applyProtection="1">
      <alignment horizontal="center" vertical="center"/>
      <protection locked="0"/>
    </xf>
    <xf numFmtId="176" fontId="11" fillId="2" borderId="0" xfId="0" applyNumberFormat="1" applyFont="1" applyFill="1" applyAlignment="1" applyProtection="1">
      <alignment horizontal="center" vertical="center"/>
      <protection locked="0"/>
    </xf>
    <xf numFmtId="176" fontId="11" fillId="2" borderId="0" xfId="0" applyNumberFormat="1" applyFont="1" applyFill="1" applyAlignment="1" applyProtection="1">
      <alignment horizontal="left" vertical="top"/>
      <protection locked="0"/>
    </xf>
    <xf numFmtId="0" fontId="11" fillId="2" borderId="0" xfId="0" applyFont="1" applyFill="1" applyAlignment="1" applyProtection="1">
      <alignment horizontal="left" vertical="top" wrapText="1"/>
      <protection locked="0"/>
    </xf>
    <xf numFmtId="0" fontId="11" fillId="2" borderId="0" xfId="0" applyFont="1" applyFill="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18" fillId="0" borderId="0" xfId="0" applyFont="1" applyAlignment="1" applyProtection="1">
      <alignment horizontal="left" vertical="top" wrapText="1"/>
      <protection locked="0"/>
    </xf>
    <xf numFmtId="176" fontId="11" fillId="0" borderId="0" xfId="0" applyNumberFormat="1" applyFont="1" applyAlignment="1" applyProtection="1">
      <alignment horizontal="right"/>
      <protection locked="0"/>
    </xf>
    <xf numFmtId="0" fontId="27"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4" fillId="0" borderId="0" xfId="0" applyFont="1" applyProtection="1">
      <alignment vertical="center"/>
      <protection locked="0"/>
    </xf>
    <xf numFmtId="0" fontId="13" fillId="0" borderId="0" xfId="0" applyFont="1" applyProtection="1">
      <alignment vertical="center"/>
      <protection locked="0"/>
    </xf>
    <xf numFmtId="0" fontId="10" fillId="0" borderId="0" xfId="0" applyFont="1" applyProtection="1">
      <alignment vertical="center"/>
      <protection locked="0"/>
    </xf>
    <xf numFmtId="0" fontId="0" fillId="3" borderId="9"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9" fillId="0" borderId="0" xfId="0" applyFont="1" applyAlignment="1" applyProtection="1">
      <alignment vertical="top" wrapText="1"/>
      <protection locked="0"/>
    </xf>
    <xf numFmtId="0" fontId="11" fillId="0" borderId="0" xfId="0" applyFont="1" applyProtection="1">
      <alignment vertical="center"/>
      <protection locked="0"/>
    </xf>
    <xf numFmtId="56" fontId="4" fillId="0" borderId="0" xfId="0" applyNumberFormat="1" applyFont="1" applyAlignment="1" applyProtection="1">
      <alignment vertical="top"/>
      <protection locked="0"/>
    </xf>
    <xf numFmtId="0" fontId="8" fillId="0" borderId="7" xfId="0" applyFont="1" applyBorder="1" applyProtection="1">
      <alignment vertical="center"/>
      <protection locked="0"/>
    </xf>
    <xf numFmtId="0" fontId="8" fillId="0" borderId="9" xfId="0" applyFont="1" applyBorder="1" applyProtection="1">
      <alignment vertical="center"/>
      <protection locked="0"/>
    </xf>
    <xf numFmtId="0" fontId="8"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left" vertical="center"/>
      <protection locked="0"/>
    </xf>
    <xf numFmtId="0" fontId="8" fillId="0" borderId="6" xfId="0" applyFont="1" applyBorder="1" applyAlignment="1" applyProtection="1">
      <alignment horizontal="center" vertical="center"/>
      <protection locked="0"/>
    </xf>
    <xf numFmtId="0" fontId="8" fillId="0" borderId="2" xfId="0" applyFont="1" applyBorder="1" applyAlignment="1" applyProtection="1">
      <alignment vertical="distributed" wrapText="1"/>
      <protection locked="0"/>
    </xf>
    <xf numFmtId="0" fontId="9" fillId="0" borderId="1" xfId="0" applyFont="1" applyBorder="1" applyProtection="1">
      <alignment vertical="center"/>
      <protection locked="0"/>
    </xf>
    <xf numFmtId="0" fontId="9" fillId="0" borderId="4" xfId="0" applyFont="1" applyBorder="1" applyProtection="1">
      <alignment vertical="center"/>
      <protection locked="0"/>
    </xf>
    <xf numFmtId="0" fontId="9" fillId="0" borderId="9" xfId="0" applyFont="1" applyBorder="1" applyProtection="1">
      <alignment vertical="center"/>
      <protection locked="0"/>
    </xf>
    <xf numFmtId="0" fontId="4" fillId="0" borderId="6" xfId="0" applyFont="1" applyBorder="1" applyProtection="1">
      <alignment vertical="center"/>
      <protection locked="0"/>
    </xf>
    <xf numFmtId="0" fontId="8" fillId="0" borderId="2"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8" fillId="0" borderId="17" xfId="0" applyFont="1" applyBorder="1" applyAlignment="1" applyProtection="1">
      <alignment vertical="distributed" wrapText="1"/>
      <protection locked="0"/>
    </xf>
    <xf numFmtId="0" fontId="5" fillId="0" borderId="8" xfId="0" applyFont="1" applyBorder="1" applyProtection="1">
      <alignment vertical="center"/>
      <protection locked="0"/>
    </xf>
    <xf numFmtId="0" fontId="22" fillId="0" borderId="0" xfId="0" applyFont="1" applyAlignment="1" applyProtection="1">
      <alignment vertical="top" wrapText="1"/>
      <protection locked="0"/>
    </xf>
    <xf numFmtId="0" fontId="24" fillId="0" borderId="0" xfId="0" applyFont="1" applyProtection="1">
      <alignment vertical="center"/>
      <protection locked="0"/>
    </xf>
    <xf numFmtId="0" fontId="23" fillId="0" borderId="0" xfId="0" applyFont="1" applyProtection="1">
      <alignment vertical="center"/>
      <protection locked="0"/>
    </xf>
    <xf numFmtId="0" fontId="20" fillId="0" borderId="0" xfId="0" applyFont="1" applyProtection="1">
      <alignment vertical="center"/>
      <protection locked="0"/>
    </xf>
    <xf numFmtId="0" fontId="21" fillId="0" borderId="0" xfId="0" applyFont="1" applyProtection="1">
      <alignment vertical="center"/>
      <protection locked="0"/>
    </xf>
    <xf numFmtId="0" fontId="5" fillId="0" borderId="5" xfId="0" applyFont="1" applyBorder="1" applyProtection="1">
      <alignment vertical="center"/>
      <protection locked="0"/>
    </xf>
    <xf numFmtId="0" fontId="11" fillId="4" borderId="13"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5" xfId="0" applyFont="1" applyFill="1" applyBorder="1" applyAlignment="1" applyProtection="1">
      <alignment horizontal="left" vertical="center"/>
      <protection locked="0"/>
    </xf>
    <xf numFmtId="0" fontId="11" fillId="4" borderId="16" xfId="0" applyFont="1" applyFill="1" applyBorder="1" applyAlignment="1" applyProtection="1">
      <alignment horizontal="left" vertical="center"/>
      <protection locked="0"/>
    </xf>
    <xf numFmtId="0" fontId="11" fillId="4" borderId="7" xfId="0" applyFont="1" applyFill="1" applyBorder="1" applyAlignment="1" applyProtection="1">
      <alignment horizontal="left" vertical="center"/>
      <protection locked="0"/>
    </xf>
    <xf numFmtId="0" fontId="11" fillId="4" borderId="6" xfId="0" applyFont="1" applyFill="1" applyBorder="1" applyAlignment="1" applyProtection="1">
      <alignment horizontal="left" vertical="center"/>
      <protection locked="0"/>
    </xf>
    <xf numFmtId="0" fontId="11" fillId="4" borderId="17" xfId="0" applyFont="1" applyFill="1" applyBorder="1" applyAlignment="1" applyProtection="1">
      <alignment horizontal="left" vertical="center"/>
      <protection locked="0"/>
    </xf>
    <xf numFmtId="0" fontId="11" fillId="4" borderId="18" xfId="0" applyFont="1" applyFill="1" applyBorder="1" applyAlignment="1" applyProtection="1">
      <alignment horizontal="left" vertical="center"/>
      <protection locked="0"/>
    </xf>
    <xf numFmtId="0" fontId="11" fillId="4" borderId="20" xfId="0" applyFont="1" applyFill="1" applyBorder="1" applyAlignment="1" applyProtection="1">
      <alignment horizontal="left" vertical="center"/>
      <protection locked="0"/>
    </xf>
    <xf numFmtId="0" fontId="11" fillId="4" borderId="21" xfId="0" applyFont="1" applyFill="1" applyBorder="1" applyAlignment="1" applyProtection="1">
      <alignment horizontal="justify" vertical="center" wrapText="1"/>
      <protection locked="0"/>
    </xf>
    <xf numFmtId="0" fontId="11" fillId="4" borderId="22" xfId="0" applyFont="1" applyFill="1" applyBorder="1" applyAlignment="1" applyProtection="1">
      <alignment horizontal="justify" vertical="center" wrapText="1"/>
      <protection locked="0"/>
    </xf>
    <xf numFmtId="0" fontId="11" fillId="4" borderId="23" xfId="0" applyFont="1" applyFill="1" applyBorder="1" applyAlignment="1" applyProtection="1">
      <alignment horizontal="left" vertical="center"/>
      <protection locked="0"/>
    </xf>
    <xf numFmtId="0" fontId="11" fillId="4" borderId="24" xfId="0" applyFont="1" applyFill="1" applyBorder="1" applyAlignment="1" applyProtection="1">
      <alignment horizontal="justify" vertical="center" wrapText="1"/>
      <protection locked="0"/>
    </xf>
    <xf numFmtId="0" fontId="11" fillId="4" borderId="25" xfId="0" applyFont="1" applyFill="1" applyBorder="1" applyAlignment="1" applyProtection="1">
      <alignment horizontal="justify" vertical="center" wrapText="1"/>
      <protection locked="0"/>
    </xf>
    <xf numFmtId="177" fontId="11" fillId="4" borderId="24" xfId="0" applyNumberFormat="1" applyFont="1" applyFill="1" applyBorder="1" applyAlignment="1" applyProtection="1">
      <alignment horizontal="right" vertical="center" wrapText="1"/>
      <protection locked="0"/>
    </xf>
    <xf numFmtId="177" fontId="11" fillId="4" borderId="25" xfId="0" applyNumberFormat="1" applyFont="1" applyFill="1" applyBorder="1" applyAlignment="1" applyProtection="1">
      <alignment horizontal="right" vertical="center" wrapText="1"/>
      <protection locked="0"/>
    </xf>
    <xf numFmtId="0" fontId="11" fillId="4" borderId="26" xfId="0" applyFont="1" applyFill="1" applyBorder="1" applyAlignment="1" applyProtection="1">
      <alignment horizontal="left" vertical="center"/>
      <protection locked="0"/>
    </xf>
    <xf numFmtId="0" fontId="11" fillId="4" borderId="27" xfId="0" applyFont="1" applyFill="1" applyBorder="1" applyAlignment="1" applyProtection="1">
      <alignment horizontal="justify" vertical="center" wrapText="1"/>
      <protection locked="0"/>
    </xf>
    <xf numFmtId="0" fontId="11" fillId="4" borderId="28" xfId="0" applyFont="1" applyFill="1" applyBorder="1" applyAlignment="1" applyProtection="1">
      <alignment horizontal="justify" vertical="center" wrapText="1"/>
      <protection locked="0"/>
    </xf>
    <xf numFmtId="0" fontId="11" fillId="0" borderId="30" xfId="0" applyFont="1" applyBorder="1" applyAlignment="1" applyProtection="1">
      <alignment horizontal="left" vertical="center"/>
      <protection locked="0"/>
    </xf>
    <xf numFmtId="178" fontId="11" fillId="0" borderId="0" xfId="0" applyNumberFormat="1" applyFont="1" applyAlignment="1" applyProtection="1">
      <alignment horizontal="left" vertical="center"/>
      <protection locked="0"/>
    </xf>
    <xf numFmtId="176" fontId="11" fillId="0" borderId="0" xfId="0" applyNumberFormat="1" applyFont="1" applyAlignment="1" applyProtection="1">
      <alignment horizontal="center" vertical="center"/>
      <protection locked="0"/>
    </xf>
    <xf numFmtId="178" fontId="29" fillId="2" borderId="0" xfId="0" applyNumberFormat="1" applyFont="1" applyFill="1" applyAlignment="1" applyProtection="1">
      <alignment horizontal="left" vertical="top" wrapText="1"/>
      <protection locked="0"/>
    </xf>
    <xf numFmtId="176" fontId="11" fillId="0" borderId="31" xfId="0" applyNumberFormat="1" applyFont="1" applyBorder="1" applyAlignment="1" applyProtection="1">
      <alignment horizontal="center" vertical="center"/>
      <protection locked="0"/>
    </xf>
    <xf numFmtId="0" fontId="6" fillId="0" borderId="0" xfId="0" applyFont="1" applyProtection="1">
      <alignment vertical="center"/>
      <protection locked="0"/>
    </xf>
    <xf numFmtId="176" fontId="6" fillId="0" borderId="0" xfId="0" applyNumberFormat="1"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17" fillId="0" borderId="0" xfId="0" applyFont="1" applyAlignment="1" applyProtection="1">
      <alignment vertical="top"/>
      <protection locked="0"/>
    </xf>
    <xf numFmtId="0" fontId="19" fillId="0" borderId="0" xfId="0" applyFont="1" applyAlignment="1" applyProtection="1">
      <alignment vertical="top"/>
      <protection locked="0"/>
    </xf>
    <xf numFmtId="0" fontId="11" fillId="0" borderId="0" xfId="0" applyFont="1" applyAlignment="1" applyProtection="1">
      <alignment horizontal="justify" vertical="center" wrapText="1"/>
      <protection locked="0"/>
    </xf>
    <xf numFmtId="0" fontId="5" fillId="0" borderId="12" xfId="0" applyFont="1" applyBorder="1" applyProtection="1">
      <alignment vertical="center"/>
      <protection locked="0"/>
    </xf>
    <xf numFmtId="0" fontId="11" fillId="0" borderId="31" xfId="0" applyFont="1" applyBorder="1" applyAlignment="1" applyProtection="1">
      <alignment horizontal="center" vertical="center"/>
      <protection locked="0"/>
    </xf>
    <xf numFmtId="0" fontId="9" fillId="0" borderId="0" xfId="0" applyFont="1" applyProtection="1">
      <alignment vertical="center"/>
      <protection locked="0"/>
    </xf>
    <xf numFmtId="176" fontId="27" fillId="0" borderId="71" xfId="0" applyNumberFormat="1" applyFont="1" applyBorder="1" applyProtection="1">
      <alignment vertical="center"/>
      <protection locked="0"/>
    </xf>
    <xf numFmtId="0" fontId="27" fillId="0" borderId="11" xfId="0" applyFont="1" applyBorder="1" applyAlignment="1" applyProtection="1">
      <alignment horizontal="center" vertical="center"/>
      <protection locked="0"/>
    </xf>
    <xf numFmtId="0" fontId="0" fillId="0" borderId="2" xfId="0" applyBorder="1">
      <alignment vertical="center"/>
    </xf>
    <xf numFmtId="0" fontId="5" fillId="2" borderId="0" xfId="0" applyFont="1" applyFill="1">
      <alignment vertical="center"/>
    </xf>
    <xf numFmtId="0" fontId="14" fillId="2" borderId="0" xfId="0" applyFont="1" applyFill="1">
      <alignment vertical="center"/>
    </xf>
    <xf numFmtId="0" fontId="5" fillId="0" borderId="0" xfId="0" applyFont="1">
      <alignment vertical="center"/>
    </xf>
    <xf numFmtId="0" fontId="9" fillId="2" borderId="0" xfId="0" applyFont="1" applyFill="1" applyAlignment="1">
      <alignment vertical="top" wrapText="1"/>
    </xf>
    <xf numFmtId="0" fontId="11" fillId="2" borderId="0" xfId="0" applyFont="1" applyFill="1">
      <alignment vertical="center"/>
    </xf>
    <xf numFmtId="0" fontId="8" fillId="2" borderId="0" xfId="0" applyFont="1" applyFill="1">
      <alignment vertical="center"/>
    </xf>
    <xf numFmtId="0" fontId="8" fillId="0" borderId="0" xfId="0" applyFont="1">
      <alignment vertical="center"/>
    </xf>
    <xf numFmtId="0" fontId="31" fillId="0" borderId="0" xfId="0" applyFont="1">
      <alignment vertical="center"/>
    </xf>
    <xf numFmtId="0" fontId="4" fillId="0" borderId="0" xfId="0" applyFont="1">
      <alignment vertical="center"/>
    </xf>
    <xf numFmtId="0" fontId="8"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center" vertical="center"/>
    </xf>
    <xf numFmtId="0" fontId="37" fillId="0" borderId="0" xfId="0" applyFont="1">
      <alignment vertical="center"/>
    </xf>
    <xf numFmtId="0" fontId="37" fillId="0" borderId="0" xfId="0" applyFont="1" applyAlignment="1">
      <alignment horizontal="left" vertical="center"/>
    </xf>
    <xf numFmtId="0" fontId="36" fillId="0" borderId="0" xfId="0" applyFont="1">
      <alignment vertical="center"/>
    </xf>
    <xf numFmtId="0" fontId="37" fillId="10" borderId="114" xfId="0" applyFont="1" applyFill="1" applyBorder="1" applyProtection="1">
      <alignment vertical="center"/>
      <protection locked="0"/>
    </xf>
    <xf numFmtId="0" fontId="37" fillId="11" borderId="115" xfId="0" applyFont="1" applyFill="1" applyBorder="1" applyAlignment="1">
      <alignment horizontal="right" vertical="center"/>
    </xf>
    <xf numFmtId="0" fontId="37" fillId="10" borderId="115" xfId="0" applyFont="1" applyFill="1" applyBorder="1" applyAlignment="1" applyProtection="1">
      <alignment horizontal="left" vertical="center"/>
      <protection locked="0"/>
    </xf>
    <xf numFmtId="0" fontId="37" fillId="10" borderId="115" xfId="0" applyFont="1" applyFill="1" applyBorder="1" applyProtection="1">
      <alignment vertical="center"/>
      <protection locked="0"/>
    </xf>
    <xf numFmtId="38" fontId="37" fillId="10" borderId="115" xfId="2" applyFont="1" applyFill="1" applyBorder="1" applyProtection="1">
      <alignment vertical="center"/>
      <protection locked="0"/>
    </xf>
    <xf numFmtId="0" fontId="37" fillId="11" borderId="116" xfId="0" applyFont="1" applyFill="1" applyBorder="1">
      <alignment vertical="center"/>
    </xf>
    <xf numFmtId="0" fontId="37" fillId="11" borderId="115" xfId="0" applyFont="1" applyFill="1" applyBorder="1">
      <alignment vertical="center"/>
    </xf>
    <xf numFmtId="38" fontId="37" fillId="10" borderId="116" xfId="2" applyFont="1" applyFill="1" applyBorder="1" applyProtection="1">
      <alignment vertical="center"/>
      <protection locked="0"/>
    </xf>
    <xf numFmtId="38" fontId="37" fillId="11" borderId="116" xfId="2" applyFont="1" applyFill="1" applyBorder="1">
      <alignment vertical="center"/>
    </xf>
    <xf numFmtId="0" fontId="37" fillId="11" borderId="117" xfId="0" applyFont="1" applyFill="1" applyBorder="1">
      <alignment vertical="center"/>
    </xf>
    <xf numFmtId="0" fontId="37" fillId="11" borderId="118" xfId="0" applyFont="1" applyFill="1" applyBorder="1" applyAlignment="1">
      <alignment horizontal="right" vertical="center"/>
    </xf>
    <xf numFmtId="0" fontId="37" fillId="10" borderId="118" xfId="0" applyFont="1" applyFill="1" applyBorder="1" applyAlignment="1" applyProtection="1">
      <alignment horizontal="left" vertical="center"/>
      <protection locked="0"/>
    </xf>
    <xf numFmtId="0" fontId="37" fillId="10" borderId="118" xfId="0" applyFont="1" applyFill="1" applyBorder="1" applyProtection="1">
      <alignment vertical="center"/>
      <protection locked="0"/>
    </xf>
    <xf numFmtId="38" fontId="37" fillId="10" borderId="118" xfId="2" applyFont="1" applyFill="1" applyBorder="1" applyProtection="1">
      <alignment vertical="center"/>
      <protection locked="0"/>
    </xf>
    <xf numFmtId="0" fontId="37" fillId="11" borderId="119" xfId="0" applyFont="1" applyFill="1" applyBorder="1">
      <alignment vertical="center"/>
    </xf>
    <xf numFmtId="0" fontId="37" fillId="11" borderId="118" xfId="0" applyFont="1" applyFill="1" applyBorder="1">
      <alignment vertical="center"/>
    </xf>
    <xf numFmtId="38" fontId="37" fillId="10" borderId="119" xfId="2" applyFont="1" applyFill="1" applyBorder="1" applyProtection="1">
      <alignment vertical="center"/>
      <protection locked="0"/>
    </xf>
    <xf numFmtId="38" fontId="37" fillId="11" borderId="119" xfId="2" applyFont="1" applyFill="1" applyBorder="1">
      <alignment vertical="center"/>
    </xf>
    <xf numFmtId="0" fontId="37" fillId="11" borderId="120" xfId="0" applyFont="1" applyFill="1" applyBorder="1">
      <alignment vertical="center"/>
    </xf>
    <xf numFmtId="0" fontId="37" fillId="0" borderId="29" xfId="0" applyFont="1" applyBorder="1">
      <alignment vertical="center"/>
    </xf>
    <xf numFmtId="0" fontId="37" fillId="0" borderId="112" xfId="0" applyFont="1" applyBorder="1">
      <alignment vertical="center"/>
    </xf>
    <xf numFmtId="0" fontId="37" fillId="10" borderId="116" xfId="0" applyFont="1" applyFill="1" applyBorder="1">
      <alignment vertical="center"/>
    </xf>
    <xf numFmtId="38" fontId="0" fillId="0" borderId="2" xfId="2" applyFont="1" applyBorder="1">
      <alignment vertical="center"/>
    </xf>
    <xf numFmtId="38" fontId="0" fillId="0" borderId="0" xfId="2" applyFont="1">
      <alignment vertical="center"/>
    </xf>
    <xf numFmtId="0" fontId="0" fillId="12" borderId="0" xfId="0" applyFill="1">
      <alignment vertical="center"/>
    </xf>
    <xf numFmtId="0" fontId="37" fillId="0" borderId="108" xfId="0" applyFont="1" applyBorder="1">
      <alignment vertical="center"/>
    </xf>
    <xf numFmtId="0" fontId="37" fillId="0" borderId="109" xfId="0" applyFont="1" applyBorder="1">
      <alignment vertical="center"/>
    </xf>
    <xf numFmtId="0" fontId="37" fillId="0" borderId="110" xfId="0" applyFont="1" applyBorder="1" applyAlignment="1">
      <alignment horizontal="left" vertical="center"/>
    </xf>
    <xf numFmtId="0" fontId="37" fillId="0" borderId="110" xfId="0" applyFont="1" applyBorder="1">
      <alignment vertical="center"/>
    </xf>
    <xf numFmtId="0" fontId="37" fillId="0" borderId="111" xfId="0" applyFont="1" applyBorder="1">
      <alignment vertical="center"/>
    </xf>
    <xf numFmtId="0" fontId="37" fillId="0" borderId="113" xfId="0" applyFont="1" applyBorder="1">
      <alignment vertical="center"/>
    </xf>
    <xf numFmtId="0" fontId="0" fillId="0" borderId="0" xfId="4" applyFont="1">
      <alignment vertical="center"/>
    </xf>
    <xf numFmtId="0" fontId="37" fillId="2" borderId="10" xfId="7" applyFont="1" applyFill="1" applyBorder="1" applyAlignment="1">
      <alignment vertical="center" wrapText="1" shrinkToFit="1"/>
    </xf>
    <xf numFmtId="0" fontId="37" fillId="2" borderId="17" xfId="4" applyFont="1" applyFill="1" applyBorder="1" applyAlignment="1">
      <alignment horizontal="center" vertical="center" wrapText="1" shrinkToFit="1"/>
    </xf>
    <xf numFmtId="0" fontId="37" fillId="2" borderId="17" xfId="7" applyFont="1" applyFill="1" applyBorder="1" applyAlignment="1">
      <alignment horizontal="center" vertical="center" shrinkToFit="1"/>
    </xf>
    <xf numFmtId="0" fontId="0" fillId="2" borderId="17" xfId="4" applyFont="1" applyFill="1" applyBorder="1" applyAlignment="1">
      <alignment horizontal="center" vertical="center"/>
    </xf>
    <xf numFmtId="0" fontId="37" fillId="2" borderId="6" xfId="7" applyFont="1" applyFill="1" applyBorder="1" applyAlignment="1">
      <alignment vertical="center" wrapText="1" shrinkToFit="1"/>
    </xf>
    <xf numFmtId="0" fontId="8" fillId="0" borderId="2" xfId="0" applyFont="1" applyBorder="1" applyAlignment="1">
      <alignment horizontal="center" vertical="center" wrapText="1"/>
    </xf>
    <xf numFmtId="0" fontId="11" fillId="7" borderId="6" xfId="0" applyFont="1" applyFill="1" applyBorder="1" applyAlignment="1" applyProtection="1">
      <alignment horizontal="center" vertical="center" wrapText="1"/>
      <protection locked="0"/>
    </xf>
    <xf numFmtId="0" fontId="4" fillId="0" borderId="6" xfId="0" applyFont="1" applyBorder="1">
      <alignment vertical="center"/>
    </xf>
    <xf numFmtId="0" fontId="5" fillId="0" borderId="6" xfId="0" applyFont="1" applyBorder="1" applyAlignment="1">
      <alignment horizontal="center" vertical="center" wrapText="1"/>
    </xf>
    <xf numFmtId="0" fontId="44" fillId="2" borderId="0" xfId="0" applyFont="1" applyFill="1" applyAlignment="1">
      <alignment horizontal="center" vertical="center" wrapText="1"/>
    </xf>
    <xf numFmtId="0" fontId="6" fillId="0" borderId="0" xfId="0" applyFont="1">
      <alignment vertical="center"/>
    </xf>
    <xf numFmtId="0" fontId="11" fillId="2" borderId="2" xfId="0" applyFont="1" applyFill="1" applyBorder="1" applyAlignment="1">
      <alignment horizontal="center" vertical="center"/>
    </xf>
    <xf numFmtId="0" fontId="13" fillId="0" borderId="0" xfId="0" applyFont="1" applyAlignment="1">
      <alignment horizontal="center" vertical="center"/>
    </xf>
    <xf numFmtId="0" fontId="34" fillId="0" borderId="4" xfId="4" applyFont="1" applyBorder="1" applyAlignment="1">
      <alignment horizontal="left" vertical="center" shrinkToFit="1"/>
    </xf>
    <xf numFmtId="0" fontId="34" fillId="0" borderId="0" xfId="4" applyFont="1" applyAlignment="1">
      <alignment horizontal="left" vertical="center" shrinkToFit="1"/>
    </xf>
    <xf numFmtId="0" fontId="5" fillId="2" borderId="0" xfId="0" applyFont="1" applyFill="1" applyAlignment="1">
      <alignment vertical="top"/>
    </xf>
    <xf numFmtId="0" fontId="5" fillId="0" borderId="0" xfId="0" applyFont="1" applyAlignment="1">
      <alignment horizontal="center" vertical="top"/>
    </xf>
    <xf numFmtId="0" fontId="5" fillId="0" borderId="0" xfId="0" applyFont="1" applyAlignment="1">
      <alignment vertical="top"/>
    </xf>
    <xf numFmtId="0" fontId="35" fillId="2" borderId="0" xfId="0" applyFont="1" applyFill="1">
      <alignment vertical="center"/>
    </xf>
    <xf numFmtId="0" fontId="0" fillId="0" borderId="0" xfId="0" quotePrefix="1">
      <alignment vertical="center"/>
    </xf>
    <xf numFmtId="0" fontId="48" fillId="2" borderId="0" xfId="0" applyFont="1" applyFill="1">
      <alignment vertical="center"/>
    </xf>
    <xf numFmtId="0" fontId="48" fillId="0" borderId="0" xfId="0" applyFont="1">
      <alignment vertical="center"/>
    </xf>
    <xf numFmtId="0" fontId="49" fillId="2" borderId="0" xfId="0" applyFont="1" applyFill="1">
      <alignment vertical="center"/>
    </xf>
    <xf numFmtId="0" fontId="52" fillId="0" borderId="0" xfId="0" applyFont="1" applyAlignment="1">
      <alignment horizontal="center" vertical="center"/>
    </xf>
    <xf numFmtId="0" fontId="52" fillId="0" borderId="0" xfId="0" applyFont="1">
      <alignment vertical="center"/>
    </xf>
    <xf numFmtId="0" fontId="53" fillId="2" borderId="0" xfId="0" applyFont="1" applyFill="1">
      <alignment vertical="center"/>
    </xf>
    <xf numFmtId="0" fontId="55" fillId="2" borderId="0" xfId="0" applyFont="1" applyFill="1">
      <alignment vertical="center"/>
    </xf>
    <xf numFmtId="0" fontId="56" fillId="0" borderId="0" xfId="0" applyFont="1" applyAlignment="1">
      <alignment horizontal="center" vertical="center"/>
    </xf>
    <xf numFmtId="0" fontId="57" fillId="0" borderId="0" xfId="0" applyFont="1" applyAlignment="1">
      <alignment horizontal="center" vertical="center"/>
    </xf>
    <xf numFmtId="0" fontId="57" fillId="0" borderId="0" xfId="0" applyFont="1">
      <alignment vertical="center"/>
    </xf>
    <xf numFmtId="0" fontId="51" fillId="2" borderId="0" xfId="0" applyFont="1" applyFill="1" applyAlignment="1">
      <alignment horizontal="center" vertical="center" wrapText="1"/>
    </xf>
    <xf numFmtId="0" fontId="56" fillId="0" borderId="0" xfId="0" applyFont="1" applyAlignment="1">
      <alignment horizontal="center" vertical="center" wrapText="1"/>
    </xf>
    <xf numFmtId="0" fontId="60" fillId="0" borderId="0" xfId="0" applyFont="1" applyAlignment="1">
      <alignment horizontal="left" vertical="center" wrapText="1"/>
    </xf>
    <xf numFmtId="0" fontId="62" fillId="0" borderId="100" xfId="0" applyFont="1" applyBorder="1" applyAlignment="1">
      <alignment horizontal="center" vertical="center"/>
    </xf>
    <xf numFmtId="0" fontId="63" fillId="0" borderId="4" xfId="0" applyFont="1" applyBorder="1" applyAlignment="1">
      <alignment horizontal="left" wrapText="1"/>
    </xf>
    <xf numFmtId="0" fontId="63" fillId="0" borderId="0" xfId="0" applyFont="1" applyAlignment="1">
      <alignment horizontal="left" wrapText="1"/>
    </xf>
    <xf numFmtId="0" fontId="64" fillId="2" borderId="0" xfId="0" applyFont="1" applyFill="1" applyAlignment="1">
      <alignment horizontal="right" vertical="center" wrapText="1"/>
    </xf>
    <xf numFmtId="180" fontId="64" fillId="0" borderId="0" xfId="0" applyNumberFormat="1" applyFont="1" applyAlignment="1">
      <alignment horizontal="center" vertical="center" wrapText="1"/>
    </xf>
    <xf numFmtId="0" fontId="65" fillId="0" borderId="0" xfId="0" applyFont="1" applyAlignment="1">
      <alignment horizontal="center" vertical="center"/>
    </xf>
    <xf numFmtId="0" fontId="65" fillId="0" borderId="0" xfId="0" applyFont="1">
      <alignment vertical="center"/>
    </xf>
    <xf numFmtId="0" fontId="67" fillId="0" borderId="0" xfId="0" applyFont="1">
      <alignment vertical="center"/>
    </xf>
    <xf numFmtId="0" fontId="67" fillId="0" borderId="0" xfId="0" applyFont="1" applyAlignment="1">
      <alignment horizontal="left" vertical="center"/>
    </xf>
    <xf numFmtId="0" fontId="51" fillId="2" borderId="0" xfId="0" applyFont="1" applyFill="1" applyAlignment="1">
      <alignment vertical="top" wrapText="1"/>
    </xf>
    <xf numFmtId="0" fontId="64" fillId="2" borderId="0" xfId="0" applyFont="1" applyFill="1">
      <alignment vertical="center"/>
    </xf>
    <xf numFmtId="0" fontId="67" fillId="2" borderId="0" xfId="0" applyFont="1" applyFill="1">
      <alignment vertical="center"/>
    </xf>
    <xf numFmtId="0" fontId="67" fillId="0" borderId="0" xfId="0" applyFont="1" applyAlignment="1">
      <alignment vertical="top"/>
    </xf>
    <xf numFmtId="0" fontId="67" fillId="0" borderId="0" xfId="0" applyFont="1" applyAlignment="1">
      <alignment horizontal="center" vertical="center"/>
    </xf>
    <xf numFmtId="0" fontId="67" fillId="0" borderId="7" xfId="0" applyFont="1" applyBorder="1" applyAlignment="1">
      <alignment horizontal="left" vertical="center"/>
    </xf>
    <xf numFmtId="0" fontId="48" fillId="0" borderId="7" xfId="0" applyFont="1" applyBorder="1" applyAlignment="1">
      <alignment horizontal="center" vertical="center" shrinkToFit="1"/>
    </xf>
    <xf numFmtId="0" fontId="48" fillId="0" borderId="4" xfId="0" applyFont="1" applyBorder="1" applyAlignment="1">
      <alignment horizontal="center" vertical="center" shrinkToFit="1"/>
    </xf>
    <xf numFmtId="0" fontId="52" fillId="0" borderId="7" xfId="0" applyFont="1" applyBorder="1" applyAlignment="1">
      <alignment horizontal="center" vertical="center"/>
    </xf>
    <xf numFmtId="179" fontId="55" fillId="14" borderId="6" xfId="0" applyNumberFormat="1" applyFont="1" applyFill="1" applyBorder="1">
      <alignment vertical="center"/>
    </xf>
    <xf numFmtId="0" fontId="67" fillId="0" borderId="9" xfId="0" applyFont="1" applyBorder="1" applyAlignment="1">
      <alignment horizontal="center" vertical="center"/>
    </xf>
    <xf numFmtId="0" fontId="67" fillId="0" borderId="6" xfId="0" applyFont="1" applyBorder="1" applyAlignment="1">
      <alignment horizontal="left" vertical="center"/>
    </xf>
    <xf numFmtId="0" fontId="67" fillId="0" borderId="6" xfId="0" applyFont="1" applyBorder="1" applyAlignment="1">
      <alignment horizontal="center" vertical="center"/>
    </xf>
    <xf numFmtId="0" fontId="67" fillId="0" borderId="19" xfId="0" applyFont="1" applyBorder="1" applyAlignment="1">
      <alignment horizontal="center" vertical="center" wrapText="1"/>
    </xf>
    <xf numFmtId="0" fontId="71" fillId="14" borderId="65" xfId="0" applyFont="1" applyFill="1" applyBorder="1" applyAlignment="1">
      <alignment horizontal="center" vertical="center" wrapText="1"/>
    </xf>
    <xf numFmtId="0" fontId="67" fillId="2" borderId="0" xfId="0" applyFont="1" applyFill="1" applyAlignment="1" applyProtection="1">
      <alignment horizontal="left" vertical="center"/>
      <protection locked="0"/>
    </xf>
    <xf numFmtId="0" fontId="72" fillId="0" borderId="0" xfId="0" applyFont="1" applyAlignment="1">
      <alignment horizontal="center" vertical="center"/>
    </xf>
    <xf numFmtId="0" fontId="73" fillId="0" borderId="0" xfId="0" applyFont="1" applyAlignment="1">
      <alignment horizontal="center" vertical="center"/>
    </xf>
    <xf numFmtId="0" fontId="62" fillId="0" borderId="0" xfId="0" applyFont="1">
      <alignment vertical="center"/>
    </xf>
    <xf numFmtId="0" fontId="48" fillId="0" borderId="0" xfId="0" applyFont="1" applyAlignment="1">
      <alignment horizontal="center" vertical="center"/>
    </xf>
    <xf numFmtId="0" fontId="72" fillId="2" borderId="0" xfId="0" applyFont="1" applyFill="1" applyAlignment="1">
      <alignment horizontal="center" vertical="center"/>
    </xf>
    <xf numFmtId="0" fontId="67" fillId="2" borderId="0" xfId="0" applyFont="1" applyFill="1" applyAlignment="1">
      <alignment vertical="top"/>
    </xf>
    <xf numFmtId="0" fontId="69" fillId="2" borderId="0" xfId="0" applyFont="1" applyFill="1" applyAlignment="1">
      <alignment horizontal="center" vertical="top"/>
    </xf>
    <xf numFmtId="0" fontId="69" fillId="2" borderId="0" xfId="0" applyFont="1" applyFill="1" applyAlignment="1">
      <alignment vertical="top"/>
    </xf>
    <xf numFmtId="0" fontId="76" fillId="0" borderId="0" xfId="0" applyFont="1">
      <alignment vertical="center"/>
    </xf>
    <xf numFmtId="0" fontId="77" fillId="2" borderId="0" xfId="0" applyFont="1" applyFill="1" applyAlignment="1">
      <alignment horizontal="center" vertical="center"/>
    </xf>
    <xf numFmtId="0" fontId="52" fillId="2" borderId="0" xfId="0" applyFont="1" applyFill="1" applyAlignment="1">
      <alignment vertical="center" wrapText="1"/>
    </xf>
    <xf numFmtId="0" fontId="78" fillId="0" borderId="0" xfId="0" applyFont="1">
      <alignment vertical="center"/>
    </xf>
    <xf numFmtId="0" fontId="81" fillId="0" borderId="0" xfId="0" applyFont="1" applyAlignment="1" applyProtection="1">
      <alignment horizontal="left" vertical="distributed" wrapText="1"/>
      <protection locked="0"/>
    </xf>
    <xf numFmtId="0" fontId="82" fillId="0" borderId="0" xfId="0" applyFont="1" applyAlignment="1">
      <alignment horizontal="center" vertical="center"/>
    </xf>
    <xf numFmtId="0" fontId="82" fillId="0" borderId="0" xfId="0" applyFont="1">
      <alignment vertical="center"/>
    </xf>
    <xf numFmtId="0" fontId="67" fillId="0" borderId="7" xfId="0" applyFont="1" applyBorder="1" applyAlignment="1">
      <alignment horizontal="left" vertical="center" wrapText="1"/>
    </xf>
    <xf numFmtId="0" fontId="67" fillId="0" borderId="7" xfId="0" applyFont="1" applyBorder="1" applyAlignment="1">
      <alignment horizontal="left" vertical="distributed" wrapText="1"/>
    </xf>
    <xf numFmtId="0" fontId="67" fillId="0" borderId="6" xfId="0" applyFont="1" applyBorder="1" applyAlignment="1">
      <alignment horizontal="left" vertical="distributed" wrapText="1"/>
    </xf>
    <xf numFmtId="0" fontId="84" fillId="0" borderId="0" xfId="0" applyFont="1" applyAlignment="1">
      <alignment horizontal="center" vertical="center"/>
    </xf>
    <xf numFmtId="0" fontId="84" fillId="0" borderId="0" xfId="0" applyFont="1">
      <alignment vertical="center"/>
    </xf>
    <xf numFmtId="0" fontId="69" fillId="0" borderId="6" xfId="0" applyFont="1" applyBorder="1">
      <alignment vertical="center"/>
    </xf>
    <xf numFmtId="0" fontId="69" fillId="0" borderId="0" xfId="0" applyFont="1">
      <alignment vertical="center"/>
    </xf>
    <xf numFmtId="0" fontId="67" fillId="0" borderId="2" xfId="0" applyFont="1" applyBorder="1" applyAlignment="1">
      <alignment horizontal="center" vertical="center" wrapText="1"/>
    </xf>
    <xf numFmtId="0" fontId="48" fillId="0" borderId="6" xfId="0" applyFont="1" applyBorder="1" applyAlignment="1">
      <alignment horizontal="center" vertical="center" wrapText="1"/>
    </xf>
    <xf numFmtId="0" fontId="67" fillId="0" borderId="0" xfId="0" applyFont="1" applyAlignment="1">
      <alignment horizontal="left" vertical="center" wrapText="1"/>
    </xf>
    <xf numFmtId="0" fontId="48" fillId="0" borderId="0" xfId="0" applyFont="1" applyAlignment="1">
      <alignment horizontal="left" vertical="top" wrapText="1"/>
    </xf>
    <xf numFmtId="0" fontId="48" fillId="0" borderId="0" xfId="0" applyFont="1" applyAlignment="1">
      <alignment vertical="center" wrapText="1"/>
    </xf>
    <xf numFmtId="0" fontId="52" fillId="0" borderId="0" xfId="0" applyFont="1" applyAlignment="1">
      <alignment vertical="center" wrapText="1"/>
    </xf>
    <xf numFmtId="0" fontId="77" fillId="0" borderId="0" xfId="0" applyFont="1" applyAlignment="1">
      <alignment horizontal="center" vertical="center"/>
    </xf>
    <xf numFmtId="0" fontId="85" fillId="0" borderId="0" xfId="0" applyFont="1">
      <alignment vertical="center"/>
    </xf>
    <xf numFmtId="0" fontId="52" fillId="0" borderId="0" xfId="0" applyFont="1" applyAlignment="1">
      <alignment vertical="top" wrapText="1"/>
    </xf>
    <xf numFmtId="0" fontId="85" fillId="0" borderId="0" xfId="0" applyFont="1" applyAlignment="1">
      <alignment horizontal="center" vertical="center"/>
    </xf>
    <xf numFmtId="0" fontId="67" fillId="2" borderId="0" xfId="0" applyFont="1" applyFill="1" applyAlignment="1">
      <alignment horizontal="center" vertical="distributed" wrapText="1"/>
    </xf>
    <xf numFmtId="0" fontId="51" fillId="15" borderId="3" xfId="0" applyFont="1" applyFill="1" applyBorder="1" applyAlignment="1">
      <alignment horizontal="left" vertical="top" wrapText="1"/>
    </xf>
    <xf numFmtId="0" fontId="51" fillId="15" borderId="8" xfId="0" applyFont="1" applyFill="1" applyBorder="1" applyAlignment="1">
      <alignment horizontal="left" vertical="top" wrapText="1"/>
    </xf>
    <xf numFmtId="0" fontId="48" fillId="0" borderId="0" xfId="0" applyFont="1" applyAlignment="1">
      <alignment vertical="top" wrapText="1"/>
    </xf>
    <xf numFmtId="0" fontId="64" fillId="15" borderId="3" xfId="0" applyFont="1" applyFill="1" applyBorder="1" applyAlignment="1">
      <alignment horizontal="left" vertical="top" wrapText="1"/>
    </xf>
    <xf numFmtId="0" fontId="64" fillId="15" borderId="8" xfId="0" applyFont="1" applyFill="1" applyBorder="1" applyAlignment="1">
      <alignment horizontal="left" vertical="top" wrapText="1"/>
    </xf>
    <xf numFmtId="0" fontId="51" fillId="15" borderId="3" xfId="0" applyFont="1" applyFill="1" applyBorder="1" applyAlignment="1">
      <alignment vertical="top" wrapText="1"/>
    </xf>
    <xf numFmtId="0" fontId="51" fillId="15" borderId="8" xfId="0" applyFont="1" applyFill="1" applyBorder="1" applyAlignment="1">
      <alignment vertical="top" wrapText="1"/>
    </xf>
    <xf numFmtId="0" fontId="51" fillId="15" borderId="1" xfId="0" applyFont="1" applyFill="1" applyBorder="1" applyAlignment="1">
      <alignment vertical="top" wrapText="1"/>
    </xf>
    <xf numFmtId="0" fontId="51" fillId="15" borderId="10" xfId="0" applyFont="1" applyFill="1" applyBorder="1" applyAlignment="1">
      <alignment vertical="top" wrapText="1"/>
    </xf>
    <xf numFmtId="0" fontId="48" fillId="2" borderId="0" xfId="0" applyFont="1" applyFill="1" applyAlignment="1">
      <alignment vertical="top" wrapText="1"/>
    </xf>
    <xf numFmtId="0" fontId="78" fillId="2" borderId="0" xfId="0" applyFont="1" applyFill="1" applyAlignment="1">
      <alignment horizontal="right" vertical="top" wrapText="1"/>
    </xf>
    <xf numFmtId="0" fontId="52" fillId="2" borderId="0" xfId="0" applyFont="1" applyFill="1" applyAlignment="1">
      <alignment vertical="top" wrapText="1"/>
    </xf>
    <xf numFmtId="0" fontId="52" fillId="2" borderId="0" xfId="0" applyFont="1" applyFill="1" applyAlignment="1">
      <alignment horizontal="center" vertical="top" wrapText="1"/>
    </xf>
    <xf numFmtId="0" fontId="48" fillId="0" borderId="19" xfId="0" applyFont="1" applyBorder="1" applyAlignment="1">
      <alignment horizontal="center" vertical="center" wrapText="1"/>
    </xf>
    <xf numFmtId="0" fontId="88" fillId="0" borderId="17" xfId="0" applyFont="1" applyBorder="1" applyAlignment="1">
      <alignment vertical="distributed" wrapText="1"/>
    </xf>
    <xf numFmtId="0" fontId="88" fillId="0" borderId="18" xfId="0" applyFont="1" applyBorder="1" applyAlignment="1">
      <alignment vertical="distributed" wrapText="1"/>
    </xf>
    <xf numFmtId="0" fontId="73" fillId="0" borderId="0" xfId="0" applyFont="1">
      <alignment vertical="center"/>
    </xf>
    <xf numFmtId="0" fontId="89" fillId="0" borderId="1" xfId="0" applyFont="1" applyBorder="1" applyAlignment="1">
      <alignment horizontal="center" vertical="center" wrapText="1"/>
    </xf>
    <xf numFmtId="0" fontId="48" fillId="0" borderId="4" xfId="0" applyFont="1" applyBorder="1" applyAlignment="1">
      <alignment horizontal="left" vertical="center" wrapText="1"/>
    </xf>
    <xf numFmtId="0" fontId="48" fillId="0" borderId="10" xfId="0" applyFont="1" applyBorder="1" applyAlignment="1">
      <alignment horizontal="left" vertical="center" wrapText="1"/>
    </xf>
    <xf numFmtId="0" fontId="88" fillId="0" borderId="0" xfId="0" applyFont="1" applyAlignment="1">
      <alignment vertical="distributed" wrapText="1"/>
    </xf>
    <xf numFmtId="0" fontId="88" fillId="0" borderId="8" xfId="0" applyFont="1" applyBorder="1" applyAlignment="1">
      <alignment vertical="distributed" wrapText="1"/>
    </xf>
    <xf numFmtId="0" fontId="89" fillId="0" borderId="3"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67" fillId="0" borderId="150" xfId="0" applyFont="1" applyBorder="1" applyAlignment="1">
      <alignment horizontal="center" vertical="center" wrapText="1"/>
    </xf>
    <xf numFmtId="0" fontId="67" fillId="0" borderId="100" xfId="0" applyFont="1" applyBorder="1" applyAlignment="1">
      <alignment horizontal="center" vertical="distributed" wrapText="1"/>
    </xf>
    <xf numFmtId="0" fontId="48" fillId="0" borderId="100" xfId="0" applyFont="1" applyBorder="1" applyAlignment="1">
      <alignment vertical="center" wrapText="1"/>
    </xf>
    <xf numFmtId="0" fontId="51" fillId="0" borderId="17" xfId="0" applyFont="1" applyBorder="1" applyAlignment="1">
      <alignment horizontal="left" vertical="top" wrapText="1"/>
    </xf>
    <xf numFmtId="0" fontId="48" fillId="0" borderId="17" xfId="0" applyFont="1" applyBorder="1" applyAlignment="1">
      <alignment horizontal="left" vertical="top" wrapText="1"/>
    </xf>
    <xf numFmtId="0" fontId="85" fillId="2" borderId="0" xfId="0" applyFont="1" applyFill="1">
      <alignment vertical="center"/>
    </xf>
    <xf numFmtId="0" fontId="71" fillId="2" borderId="0" xfId="0" applyFont="1" applyFill="1">
      <alignment vertical="center"/>
    </xf>
    <xf numFmtId="0" fontId="71" fillId="2" borderId="0" xfId="0" applyFont="1" applyFill="1" applyAlignment="1">
      <alignment vertical="center" wrapText="1"/>
    </xf>
    <xf numFmtId="0" fontId="90" fillId="0" borderId="0" xfId="0" applyFont="1" applyAlignment="1">
      <alignment vertical="center" wrapText="1"/>
    </xf>
    <xf numFmtId="0" fontId="66" fillId="2" borderId="0" xfId="0" applyFont="1" applyFill="1">
      <alignment vertical="center"/>
    </xf>
    <xf numFmtId="0" fontId="85" fillId="2" borderId="0" xfId="0" applyFont="1" applyFill="1" applyAlignment="1">
      <alignment horizontal="left" vertical="center" wrapText="1"/>
    </xf>
    <xf numFmtId="0" fontId="85" fillId="0" borderId="0" xfId="0" applyFont="1" applyAlignment="1">
      <alignment horizontal="left" vertical="center" wrapText="1"/>
    </xf>
    <xf numFmtId="0" fontId="91" fillId="2" borderId="60" xfId="0" applyFont="1" applyFill="1" applyBorder="1">
      <alignment vertical="center"/>
    </xf>
    <xf numFmtId="0" fontId="55" fillId="2" borderId="60" xfId="0" applyFont="1" applyFill="1" applyBorder="1">
      <alignment vertical="center"/>
    </xf>
    <xf numFmtId="0" fontId="66" fillId="0" borderId="36" xfId="3" applyFont="1" applyBorder="1" applyAlignment="1">
      <alignment horizontal="center" vertical="center"/>
    </xf>
    <xf numFmtId="0" fontId="66" fillId="0" borderId="37" xfId="3" applyFont="1" applyBorder="1" applyAlignment="1">
      <alignment horizontal="center" vertical="center"/>
    </xf>
    <xf numFmtId="0" fontId="64" fillId="5" borderId="0" xfId="0" applyFont="1" applyFill="1" applyAlignment="1">
      <alignment horizontal="center" vertical="center"/>
    </xf>
    <xf numFmtId="0" fontId="51" fillId="13" borderId="121" xfId="3" applyFont="1" applyFill="1" applyBorder="1" applyAlignment="1">
      <alignment horizontal="center" vertical="center"/>
    </xf>
    <xf numFmtId="0" fontId="51" fillId="13" borderId="37" xfId="3" applyFont="1" applyFill="1" applyBorder="1" applyAlignment="1">
      <alignment horizontal="center" vertical="center"/>
    </xf>
    <xf numFmtId="0" fontId="48" fillId="2" borderId="5" xfId="0" applyFont="1" applyFill="1" applyBorder="1">
      <alignment vertical="center"/>
    </xf>
    <xf numFmtId="0" fontId="64" fillId="4" borderId="13" xfId="0" applyFont="1" applyFill="1" applyBorder="1" applyAlignment="1">
      <alignment horizontal="left" vertical="center"/>
    </xf>
    <xf numFmtId="0" fontId="64" fillId="4" borderId="14" xfId="0" applyFont="1" applyFill="1" applyBorder="1" applyAlignment="1">
      <alignment horizontal="left" vertical="center"/>
    </xf>
    <xf numFmtId="0" fontId="64" fillId="4" borderId="15" xfId="0" applyFont="1" applyFill="1" applyBorder="1" applyAlignment="1">
      <alignment horizontal="left" vertical="center"/>
    </xf>
    <xf numFmtId="176" fontId="64" fillId="0" borderId="0" xfId="0" applyNumberFormat="1" applyFont="1" applyAlignment="1">
      <alignment horizontal="left" vertical="top"/>
    </xf>
    <xf numFmtId="38" fontId="52" fillId="10" borderId="129" xfId="2" applyFont="1" applyFill="1" applyBorder="1" applyProtection="1">
      <alignment vertical="center"/>
      <protection locked="0"/>
    </xf>
    <xf numFmtId="0" fontId="94" fillId="10" borderId="127" xfId="3" applyFont="1" applyFill="1" applyBorder="1" applyAlignment="1" applyProtection="1">
      <alignment vertical="top" wrapText="1"/>
      <protection locked="0"/>
    </xf>
    <xf numFmtId="0" fontId="64" fillId="4" borderId="16" xfId="0" applyFont="1" applyFill="1" applyBorder="1" applyAlignment="1">
      <alignment horizontal="left" vertical="center"/>
    </xf>
    <xf numFmtId="0" fontId="64" fillId="4" borderId="7" xfId="0" applyFont="1" applyFill="1" applyBorder="1" applyAlignment="1">
      <alignment horizontal="left" vertical="center"/>
    </xf>
    <xf numFmtId="0" fontId="64" fillId="4" borderId="6" xfId="0" applyFont="1" applyFill="1" applyBorder="1" applyAlignment="1">
      <alignment horizontal="left" vertical="center"/>
    </xf>
    <xf numFmtId="38" fontId="52" fillId="10" borderId="130" xfId="2" applyFont="1" applyFill="1" applyBorder="1" applyProtection="1">
      <alignment vertical="center"/>
      <protection locked="0"/>
    </xf>
    <xf numFmtId="0" fontId="94" fillId="10" borderId="131" xfId="3" applyFont="1" applyFill="1" applyBorder="1" applyAlignment="1" applyProtection="1">
      <alignment vertical="top" wrapText="1"/>
      <protection locked="0"/>
    </xf>
    <xf numFmtId="0" fontId="64" fillId="4" borderId="17" xfId="0" applyFont="1" applyFill="1" applyBorder="1" applyAlignment="1">
      <alignment horizontal="left" vertical="center"/>
    </xf>
    <xf numFmtId="0" fontId="64" fillId="4" borderId="18" xfId="0" applyFont="1" applyFill="1" applyBorder="1" applyAlignment="1">
      <alignment horizontal="left" vertical="center"/>
    </xf>
    <xf numFmtId="176" fontId="64" fillId="4" borderId="0" xfId="0" applyNumberFormat="1" applyFont="1" applyFill="1" applyAlignment="1">
      <alignment horizontal="center" vertical="center" wrapText="1"/>
    </xf>
    <xf numFmtId="0" fontId="64" fillId="4" borderId="20" xfId="0" applyFont="1" applyFill="1" applyBorder="1" applyAlignment="1">
      <alignment horizontal="left" vertical="center"/>
    </xf>
    <xf numFmtId="0" fontId="64" fillId="4" borderId="21" xfId="0" applyFont="1" applyFill="1" applyBorder="1" applyAlignment="1">
      <alignment horizontal="justify" vertical="center" wrapText="1"/>
    </xf>
    <xf numFmtId="0" fontId="64" fillId="4" borderId="22" xfId="0" applyFont="1" applyFill="1" applyBorder="1" applyAlignment="1">
      <alignment horizontal="justify" vertical="center" wrapText="1"/>
    </xf>
    <xf numFmtId="38" fontId="52" fillId="10" borderId="143" xfId="2" applyFont="1" applyFill="1" applyBorder="1" applyProtection="1">
      <alignment vertical="center"/>
      <protection locked="0"/>
    </xf>
    <xf numFmtId="0" fontId="94" fillId="10" borderId="128" xfId="3" applyFont="1" applyFill="1" applyBorder="1" applyAlignment="1" applyProtection="1">
      <alignment vertical="top" wrapText="1"/>
      <protection locked="0"/>
    </xf>
    <xf numFmtId="0" fontId="64" fillId="4" borderId="23" xfId="0" applyFont="1" applyFill="1" applyBorder="1" applyAlignment="1">
      <alignment horizontal="left" vertical="center"/>
    </xf>
    <xf numFmtId="0" fontId="64" fillId="4" borderId="24" xfId="0" applyFont="1" applyFill="1" applyBorder="1" applyAlignment="1">
      <alignment horizontal="justify" vertical="center" wrapText="1"/>
    </xf>
    <xf numFmtId="0" fontId="64" fillId="4" borderId="25" xfId="0" applyFont="1" applyFill="1" applyBorder="1" applyAlignment="1">
      <alignment horizontal="justify" vertical="center" wrapText="1"/>
    </xf>
    <xf numFmtId="38" fontId="52" fillId="10" borderId="136" xfId="2" applyFont="1" applyFill="1" applyBorder="1" applyProtection="1">
      <alignment vertical="center"/>
      <protection locked="0"/>
    </xf>
    <xf numFmtId="0" fontId="94" fillId="10" borderId="135" xfId="3" applyFont="1" applyFill="1" applyBorder="1" applyAlignment="1" applyProtection="1">
      <alignment vertical="top" wrapText="1"/>
      <protection locked="0"/>
    </xf>
    <xf numFmtId="0" fontId="94" fillId="10" borderId="126" xfId="3" applyFont="1" applyFill="1" applyBorder="1" applyAlignment="1" applyProtection="1">
      <alignment vertical="top" wrapText="1"/>
      <protection locked="0"/>
    </xf>
    <xf numFmtId="177" fontId="64" fillId="4" borderId="24" xfId="0" applyNumberFormat="1" applyFont="1" applyFill="1" applyBorder="1" applyAlignment="1">
      <alignment horizontal="right" vertical="center" wrapText="1"/>
    </xf>
    <xf numFmtId="177" fontId="64" fillId="4" borderId="25" xfId="0" applyNumberFormat="1" applyFont="1" applyFill="1" applyBorder="1" applyAlignment="1">
      <alignment horizontal="right" vertical="center" wrapText="1"/>
    </xf>
    <xf numFmtId="0" fontId="64" fillId="4" borderId="86" xfId="0" applyFont="1" applyFill="1" applyBorder="1" applyAlignment="1">
      <alignment horizontal="left" vertical="center"/>
    </xf>
    <xf numFmtId="0" fontId="64" fillId="4" borderId="87" xfId="0" applyFont="1" applyFill="1" applyBorder="1" applyAlignment="1">
      <alignment horizontal="justify" vertical="center" wrapText="1"/>
    </xf>
    <xf numFmtId="0" fontId="64" fillId="4" borderId="88" xfId="0" applyFont="1" applyFill="1" applyBorder="1" applyAlignment="1">
      <alignment horizontal="justify" vertical="center" wrapText="1"/>
    </xf>
    <xf numFmtId="0" fontId="64" fillId="4" borderId="26" xfId="0" applyFont="1" applyFill="1" applyBorder="1" applyAlignment="1">
      <alignment horizontal="left" vertical="center"/>
    </xf>
    <xf numFmtId="0" fontId="64" fillId="4" borderId="27" xfId="0" applyFont="1" applyFill="1" applyBorder="1" applyAlignment="1">
      <alignment horizontal="justify" vertical="center" wrapText="1"/>
    </xf>
    <xf numFmtId="0" fontId="64" fillId="4" borderId="28" xfId="0" applyFont="1" applyFill="1" applyBorder="1" applyAlignment="1">
      <alignment horizontal="justify" vertical="center" wrapText="1"/>
    </xf>
    <xf numFmtId="38" fontId="52" fillId="10" borderId="134" xfId="2" applyFont="1" applyFill="1" applyBorder="1" applyProtection="1">
      <alignment vertical="center"/>
      <protection locked="0"/>
    </xf>
    <xf numFmtId="0" fontId="94" fillId="10" borderId="137" xfId="3" applyFont="1" applyFill="1" applyBorder="1" applyAlignment="1" applyProtection="1">
      <alignment vertical="top" wrapText="1"/>
      <protection locked="0"/>
    </xf>
    <xf numFmtId="176" fontId="64" fillId="4" borderId="0" xfId="0" applyNumberFormat="1" applyFont="1" applyFill="1" applyAlignment="1">
      <alignment horizontal="center" vertical="center"/>
    </xf>
    <xf numFmtId="0" fontId="64" fillId="2" borderId="30" xfId="0" applyFont="1" applyFill="1" applyBorder="1" applyAlignment="1">
      <alignment horizontal="left" vertical="center"/>
    </xf>
    <xf numFmtId="178" fontId="93" fillId="2" borderId="0" xfId="0" applyNumberFormat="1" applyFont="1" applyFill="1" applyAlignment="1">
      <alignment horizontal="left" vertical="center"/>
    </xf>
    <xf numFmtId="176" fontId="64" fillId="2" borderId="0" xfId="0" applyNumberFormat="1" applyFont="1" applyFill="1" applyAlignment="1">
      <alignment horizontal="center" vertical="center"/>
    </xf>
    <xf numFmtId="176" fontId="64" fillId="2" borderId="0" xfId="0" applyNumberFormat="1" applyFont="1" applyFill="1" applyAlignment="1">
      <alignment horizontal="left" vertical="top"/>
    </xf>
    <xf numFmtId="38" fontId="52" fillId="10" borderId="122" xfId="2" applyFont="1" applyFill="1" applyBorder="1" applyProtection="1">
      <alignment vertical="center"/>
      <protection locked="0"/>
    </xf>
    <xf numFmtId="0" fontId="94" fillId="10" borderId="123" xfId="3" applyFont="1" applyFill="1" applyBorder="1" applyAlignment="1" applyProtection="1">
      <alignment vertical="top" wrapText="1"/>
      <protection locked="0"/>
    </xf>
    <xf numFmtId="0" fontId="64" fillId="2" borderId="0" xfId="0" applyFont="1" applyFill="1" applyAlignment="1">
      <alignment horizontal="left" vertical="top" wrapText="1"/>
    </xf>
    <xf numFmtId="178" fontId="93" fillId="2" borderId="0" xfId="0" applyNumberFormat="1" applyFont="1" applyFill="1" applyAlignment="1">
      <alignment horizontal="left" vertical="top" wrapText="1"/>
    </xf>
    <xf numFmtId="0" fontId="52" fillId="0" borderId="11" xfId="3" applyFont="1" applyBorder="1">
      <alignment vertical="center"/>
    </xf>
    <xf numFmtId="0" fontId="52" fillId="0" borderId="5" xfId="3" applyFont="1" applyBorder="1">
      <alignment vertical="center"/>
    </xf>
    <xf numFmtId="176" fontId="64" fillId="2" borderId="31" xfId="0" applyNumberFormat="1" applyFont="1" applyFill="1" applyBorder="1" applyAlignment="1">
      <alignment horizontal="center" vertical="center"/>
    </xf>
    <xf numFmtId="0" fontId="64" fillId="2" borderId="0" xfId="0" applyFont="1" applyFill="1" applyAlignment="1">
      <alignment horizontal="center" vertical="center"/>
    </xf>
    <xf numFmtId="176" fontId="71" fillId="2" borderId="0" xfId="0" applyNumberFormat="1" applyFont="1" applyFill="1" applyAlignment="1">
      <alignment horizontal="center" vertical="center"/>
    </xf>
    <xf numFmtId="0" fontId="71" fillId="2" borderId="0" xfId="0" applyFont="1" applyFill="1" applyAlignment="1">
      <alignment horizontal="center" vertical="center"/>
    </xf>
    <xf numFmtId="0" fontId="51" fillId="0" borderId="11" xfId="3" applyFont="1" applyBorder="1" applyAlignment="1">
      <alignment horizontal="center" vertical="center"/>
    </xf>
    <xf numFmtId="0" fontId="51" fillId="0" borderId="5" xfId="3" applyFont="1" applyBorder="1" applyAlignment="1">
      <alignment horizontal="center" vertical="center"/>
    </xf>
    <xf numFmtId="0" fontId="66" fillId="2" borderId="0" xfId="0" applyFont="1" applyFill="1" applyAlignment="1">
      <alignment horizontal="left" vertical="center"/>
    </xf>
    <xf numFmtId="0" fontId="71" fillId="2" borderId="0" xfId="0" applyFont="1" applyFill="1" applyAlignment="1">
      <alignment horizontal="left" vertical="center"/>
    </xf>
    <xf numFmtId="38" fontId="52" fillId="0" borderId="11" xfId="2" applyFont="1" applyFill="1" applyBorder="1" applyProtection="1">
      <alignment vertical="center"/>
    </xf>
    <xf numFmtId="0" fontId="94" fillId="0" borderId="5" xfId="3" applyFont="1" applyBorder="1" applyAlignment="1">
      <alignment vertical="top" wrapText="1"/>
    </xf>
    <xf numFmtId="0" fontId="51" fillId="13" borderId="144" xfId="3" applyFont="1" applyFill="1" applyBorder="1" applyAlignment="1">
      <alignment horizontal="center" vertical="center"/>
    </xf>
    <xf numFmtId="0" fontId="51" fillId="13" borderId="39" xfId="3" applyFont="1" applyFill="1" applyBorder="1" applyAlignment="1">
      <alignment horizontal="center" vertical="center"/>
    </xf>
    <xf numFmtId="0" fontId="96" fillId="10" borderId="123" xfId="0" applyFont="1" applyFill="1" applyBorder="1" applyAlignment="1" applyProtection="1">
      <alignment vertical="top" wrapText="1"/>
      <protection locked="0"/>
    </xf>
    <xf numFmtId="38" fontId="52" fillId="10" borderId="124" xfId="2" applyFont="1" applyFill="1" applyBorder="1" applyProtection="1">
      <alignment vertical="center"/>
      <protection locked="0"/>
    </xf>
    <xf numFmtId="0" fontId="94" fillId="10" borderId="125" xfId="3" applyFont="1" applyFill="1" applyBorder="1" applyAlignment="1" applyProtection="1">
      <alignment vertical="top" wrapText="1"/>
      <protection locked="0"/>
    </xf>
    <xf numFmtId="0" fontId="64" fillId="0" borderId="0" xfId="0" applyFont="1" applyAlignment="1">
      <alignment horizontal="left" vertical="center" wrapText="1"/>
    </xf>
    <xf numFmtId="0" fontId="64" fillId="0" borderId="0" xfId="0" applyFont="1" applyAlignment="1">
      <alignment horizontal="left" vertical="top" wrapText="1"/>
    </xf>
    <xf numFmtId="0" fontId="66" fillId="2" borderId="0" xfId="0" applyFont="1" applyFill="1" applyAlignment="1">
      <alignment vertical="top"/>
    </xf>
    <xf numFmtId="0" fontId="51" fillId="2" borderId="0" xfId="0" applyFont="1" applyFill="1" applyAlignment="1">
      <alignment vertical="top"/>
    </xf>
    <xf numFmtId="0" fontId="64" fillId="2" borderId="0" xfId="0" applyFont="1" applyFill="1" applyAlignment="1">
      <alignment horizontal="justify" vertical="center" wrapText="1"/>
    </xf>
    <xf numFmtId="176" fontId="64" fillId="2" borderId="0" xfId="0" applyNumberFormat="1" applyFont="1" applyFill="1" applyAlignment="1">
      <alignment horizontal="right"/>
    </xf>
    <xf numFmtId="176" fontId="64" fillId="0" borderId="0" xfId="0" applyNumberFormat="1" applyFont="1" applyAlignment="1">
      <alignment horizontal="right"/>
    </xf>
    <xf numFmtId="0" fontId="48" fillId="0" borderId="12" xfId="0" applyFont="1" applyBorder="1">
      <alignment vertical="center"/>
    </xf>
    <xf numFmtId="0" fontId="64" fillId="0" borderId="31" xfId="0" applyFont="1" applyBorder="1" applyAlignment="1">
      <alignment horizontal="center" vertical="center"/>
    </xf>
    <xf numFmtId="0" fontId="51" fillId="2" borderId="0" xfId="0" applyFont="1" applyFill="1">
      <alignment vertical="center"/>
    </xf>
    <xf numFmtId="176" fontId="97" fillId="4" borderId="71" xfId="0" applyNumberFormat="1" applyFont="1" applyFill="1" applyBorder="1">
      <alignment vertical="center"/>
    </xf>
    <xf numFmtId="0" fontId="95" fillId="2" borderId="11" xfId="0" applyFont="1" applyFill="1" applyBorder="1" applyAlignment="1">
      <alignment horizontal="left" vertical="center"/>
    </xf>
    <xf numFmtId="0" fontId="95" fillId="0" borderId="0" xfId="0" applyFont="1" applyAlignment="1">
      <alignment horizontal="center" vertical="center"/>
    </xf>
    <xf numFmtId="0" fontId="99" fillId="0" borderId="0" xfId="0" applyFont="1" applyAlignment="1">
      <alignment wrapText="1"/>
    </xf>
    <xf numFmtId="0" fontId="64" fillId="0" borderId="0" xfId="0" applyFont="1">
      <alignment vertical="center"/>
    </xf>
    <xf numFmtId="0" fontId="64" fillId="0" borderId="94" xfId="0" applyFont="1" applyBorder="1" applyAlignment="1">
      <alignment vertical="center" wrapText="1"/>
    </xf>
    <xf numFmtId="0" fontId="85" fillId="2" borderId="0" xfId="0" applyFont="1" applyFill="1" applyAlignment="1">
      <alignment horizontal="center" vertical="center" wrapText="1"/>
    </xf>
    <xf numFmtId="0" fontId="59" fillId="2" borderId="0" xfId="0" applyFont="1" applyFill="1" applyAlignment="1">
      <alignment vertical="top"/>
    </xf>
    <xf numFmtId="0" fontId="67" fillId="0" borderId="170" xfId="0" applyFont="1" applyBorder="1" applyAlignment="1" applyProtection="1">
      <alignment horizontal="center" vertical="center"/>
      <protection locked="0"/>
    </xf>
    <xf numFmtId="179" fontId="67" fillId="0" borderId="6" xfId="0" applyNumberFormat="1" applyFont="1" applyBorder="1" applyProtection="1">
      <alignment vertical="center"/>
      <protection locked="0"/>
    </xf>
    <xf numFmtId="0" fontId="67" fillId="0" borderId="9" xfId="0" applyFont="1" applyBorder="1" applyProtection="1">
      <alignment vertical="center"/>
      <protection locked="0"/>
    </xf>
    <xf numFmtId="0" fontId="67" fillId="0" borderId="7" xfId="0" applyFont="1" applyBorder="1" applyAlignment="1" applyProtection="1">
      <alignment horizontal="center" vertical="center"/>
      <protection locked="0"/>
    </xf>
    <xf numFmtId="0" fontId="55" fillId="0" borderId="96" xfId="0" applyFont="1" applyBorder="1" applyAlignment="1" applyProtection="1">
      <alignment horizontal="center" vertical="center" wrapText="1"/>
      <protection locked="0"/>
    </xf>
    <xf numFmtId="0" fontId="55" fillId="0" borderId="93" xfId="0" applyFont="1" applyBorder="1" applyAlignment="1" applyProtection="1">
      <alignment horizontal="center" vertical="center" wrapText="1"/>
      <protection locked="0"/>
    </xf>
    <xf numFmtId="0" fontId="55" fillId="0" borderId="99" xfId="0" applyFont="1" applyBorder="1" applyAlignment="1" applyProtection="1">
      <alignment horizontal="center" vertical="center" wrapText="1"/>
      <protection locked="0"/>
    </xf>
    <xf numFmtId="0" fontId="55" fillId="0" borderId="82" xfId="0" applyFont="1" applyBorder="1" applyAlignment="1" applyProtection="1">
      <alignment horizontal="center" vertical="center" wrapText="1"/>
      <protection locked="0"/>
    </xf>
    <xf numFmtId="0" fontId="55" fillId="0" borderId="92" xfId="0" applyFont="1" applyBorder="1" applyAlignment="1" applyProtection="1">
      <alignment horizontal="center" vertical="center" wrapText="1"/>
      <protection locked="0"/>
    </xf>
    <xf numFmtId="0" fontId="61" fillId="7" borderId="9" xfId="0" applyFont="1" applyFill="1" applyBorder="1" applyAlignment="1" applyProtection="1">
      <alignment horizontal="center" vertical="center"/>
      <protection locked="0"/>
    </xf>
    <xf numFmtId="0" fontId="55" fillId="7" borderId="172" xfId="0" applyFont="1" applyFill="1" applyBorder="1" applyAlignment="1" applyProtection="1">
      <alignment horizontal="center" vertical="center" wrapText="1"/>
      <protection locked="0"/>
    </xf>
    <xf numFmtId="0" fontId="64" fillId="7" borderId="6" xfId="0" applyFont="1" applyFill="1" applyBorder="1" applyAlignment="1" applyProtection="1">
      <alignment horizontal="center" vertical="center" wrapText="1"/>
      <protection locked="0"/>
    </xf>
    <xf numFmtId="180" fontId="51" fillId="2" borderId="9" xfId="0" applyNumberFormat="1" applyFont="1" applyFill="1" applyBorder="1" applyAlignment="1">
      <alignment horizontal="right" vertical="center" wrapText="1"/>
    </xf>
    <xf numFmtId="0" fontId="55" fillId="7" borderId="173" xfId="0" applyFont="1" applyFill="1" applyBorder="1" applyAlignment="1" applyProtection="1">
      <alignment horizontal="center" vertical="center" wrapText="1"/>
      <protection locked="0"/>
    </xf>
    <xf numFmtId="0" fontId="55" fillId="7" borderId="19" xfId="0" applyFont="1" applyFill="1" applyBorder="1" applyAlignment="1" applyProtection="1">
      <alignment horizontal="center" vertical="center" wrapText="1"/>
      <protection locked="0"/>
    </xf>
    <xf numFmtId="0" fontId="55" fillId="7" borderId="3" xfId="0" applyFont="1" applyFill="1" applyBorder="1" applyAlignment="1" applyProtection="1">
      <alignment horizontal="center" vertical="center" wrapText="1"/>
      <protection locked="0"/>
    </xf>
    <xf numFmtId="0" fontId="55" fillId="7" borderId="1" xfId="0" applyFont="1" applyFill="1" applyBorder="1" applyAlignment="1" applyProtection="1">
      <alignment horizontal="center" vertical="center" wrapText="1"/>
      <protection locked="0"/>
    </xf>
    <xf numFmtId="0" fontId="55" fillId="7" borderId="150" xfId="0" applyFont="1" applyFill="1" applyBorder="1" applyAlignment="1" applyProtection="1">
      <alignment horizontal="center" vertical="center" wrapText="1"/>
      <protection locked="0"/>
    </xf>
    <xf numFmtId="0" fontId="107" fillId="2" borderId="0" xfId="0" applyFont="1" applyFill="1" applyAlignment="1">
      <alignment horizontal="center" vertical="center"/>
    </xf>
    <xf numFmtId="0" fontId="107" fillId="0" borderId="0" xfId="0" applyFont="1" applyAlignment="1">
      <alignment horizontal="center" vertical="center"/>
    </xf>
    <xf numFmtId="0" fontId="81" fillId="0" borderId="0" xfId="0" applyFont="1" applyAlignment="1">
      <alignment horizontal="center" vertical="center"/>
    </xf>
    <xf numFmtId="0" fontId="108" fillId="0" borderId="0" xfId="0" applyFont="1" applyAlignment="1">
      <alignment horizontal="left" vertical="center"/>
    </xf>
    <xf numFmtId="0" fontId="109" fillId="0" borderId="0" xfId="0" applyFont="1" applyAlignment="1">
      <alignment horizontal="left" vertical="center"/>
    </xf>
    <xf numFmtId="0" fontId="81" fillId="0" borderId="0" xfId="0" applyFont="1">
      <alignment vertical="center"/>
    </xf>
    <xf numFmtId="0" fontId="81" fillId="2" borderId="0" xfId="0" applyFont="1" applyFill="1" applyAlignment="1">
      <alignment horizontal="center" vertical="distributed" wrapText="1"/>
    </xf>
    <xf numFmtId="0" fontId="57" fillId="2" borderId="0" xfId="0" applyFont="1" applyFill="1" applyAlignment="1">
      <alignment horizontal="center" vertical="top" wrapText="1"/>
    </xf>
    <xf numFmtId="0" fontId="57" fillId="2" borderId="0" xfId="0" applyFont="1" applyFill="1" applyAlignment="1">
      <alignment vertical="top" wrapText="1"/>
    </xf>
    <xf numFmtId="0" fontId="107" fillId="0" borderId="0" xfId="0" applyFont="1">
      <alignment vertical="center"/>
    </xf>
    <xf numFmtId="0" fontId="55" fillId="7" borderId="96" xfId="0" applyFont="1" applyFill="1" applyBorder="1" applyAlignment="1" applyProtection="1">
      <alignment horizontal="center" vertical="center" wrapText="1"/>
      <protection locked="0"/>
    </xf>
    <xf numFmtId="0" fontId="55" fillId="7" borderId="93" xfId="0" applyFont="1" applyFill="1" applyBorder="1" applyAlignment="1" applyProtection="1">
      <alignment horizontal="center" vertical="center" wrapText="1"/>
      <protection locked="0"/>
    </xf>
    <xf numFmtId="0" fontId="55" fillId="7" borderId="99" xfId="0" applyFont="1" applyFill="1" applyBorder="1" applyAlignment="1" applyProtection="1">
      <alignment horizontal="center" vertical="center" wrapText="1"/>
      <protection locked="0"/>
    </xf>
    <xf numFmtId="0" fontId="55" fillId="7" borderId="152" xfId="0" applyFont="1" applyFill="1" applyBorder="1" applyAlignment="1" applyProtection="1">
      <alignment horizontal="center" vertical="center" wrapText="1"/>
      <protection locked="0"/>
    </xf>
    <xf numFmtId="0" fontId="71" fillId="0" borderId="71" xfId="0" applyFont="1" applyFill="1" applyBorder="1" applyAlignment="1" applyProtection="1">
      <alignment horizontal="center" vertical="center"/>
      <protection locked="0"/>
    </xf>
    <xf numFmtId="0" fontId="51" fillId="0" borderId="9" xfId="0" applyFont="1" applyBorder="1" applyAlignment="1">
      <alignment horizontal="center" vertical="center" wrapText="1"/>
    </xf>
    <xf numFmtId="0" fontId="51" fillId="0" borderId="7" xfId="0" applyFont="1" applyBorder="1" applyAlignment="1">
      <alignment horizontal="center" vertical="center" wrapText="1"/>
    </xf>
    <xf numFmtId="0" fontId="62" fillId="0" borderId="7" xfId="0" applyFont="1" applyBorder="1" applyAlignment="1">
      <alignment horizontal="center" vertical="center"/>
    </xf>
    <xf numFmtId="0" fontId="62" fillId="0" borderId="6" xfId="0" applyFont="1" applyBorder="1" applyAlignment="1">
      <alignment horizontal="center" vertical="center"/>
    </xf>
    <xf numFmtId="0" fontId="51" fillId="0" borderId="9" xfId="0" applyFont="1" applyBorder="1" applyAlignment="1">
      <alignment horizontal="left" vertical="center" wrapText="1"/>
    </xf>
    <xf numFmtId="0" fontId="51" fillId="0" borderId="7" xfId="0" applyFont="1" applyBorder="1" applyAlignment="1">
      <alignment horizontal="left" vertical="center" wrapText="1"/>
    </xf>
    <xf numFmtId="0" fontId="51" fillId="0" borderId="6" xfId="0" applyFont="1" applyBorder="1" applyAlignment="1">
      <alignment horizontal="left" vertical="center" wrapText="1"/>
    </xf>
    <xf numFmtId="0" fontId="55" fillId="15" borderId="19" xfId="0" applyFont="1" applyFill="1" applyBorder="1" applyAlignment="1">
      <alignment vertical="top" wrapText="1"/>
    </xf>
    <xf numFmtId="0" fontId="55" fillId="15" borderId="18" xfId="0" applyFont="1" applyFill="1" applyBorder="1" applyAlignment="1">
      <alignment vertical="top" wrapText="1"/>
    </xf>
    <xf numFmtId="0" fontId="71" fillId="15" borderId="1" xfId="0" applyFont="1" applyFill="1" applyBorder="1" applyAlignment="1">
      <alignment vertical="top" wrapText="1"/>
    </xf>
    <xf numFmtId="0" fontId="71" fillId="15" borderId="10" xfId="0" applyFont="1" applyFill="1" applyBorder="1" applyAlignment="1">
      <alignment vertical="top" wrapText="1"/>
    </xf>
    <xf numFmtId="0" fontId="52" fillId="0" borderId="19" xfId="0" applyFont="1" applyBorder="1" applyAlignment="1">
      <alignment horizontal="left" vertical="center" wrapText="1"/>
    </xf>
    <xf numFmtId="0" fontId="52" fillId="0" borderId="18" xfId="0" applyFont="1" applyBorder="1" applyAlignment="1">
      <alignment horizontal="left" vertical="center" wrapText="1"/>
    </xf>
    <xf numFmtId="0" fontId="52" fillId="0" borderId="1" xfId="0" applyFont="1" applyBorder="1" applyAlignment="1">
      <alignment horizontal="left" vertical="center" wrapText="1"/>
    </xf>
    <xf numFmtId="0" fontId="52" fillId="0" borderId="10" xfId="0" applyFont="1" applyBorder="1" applyAlignment="1">
      <alignment horizontal="left" vertical="center" wrapText="1"/>
    </xf>
    <xf numFmtId="0" fontId="48" fillId="0" borderId="17" xfId="0" applyFont="1" applyBorder="1" applyAlignment="1">
      <alignment horizontal="left" vertical="center" wrapText="1"/>
    </xf>
    <xf numFmtId="0" fontId="48" fillId="0" borderId="18" xfId="0" applyFont="1" applyBorder="1" applyAlignment="1">
      <alignment horizontal="left" vertical="center" wrapText="1"/>
    </xf>
    <xf numFmtId="0" fontId="48" fillId="0" borderId="7" xfId="0" applyFont="1" applyBorder="1" applyAlignment="1">
      <alignment horizontal="left" vertical="center" wrapText="1"/>
    </xf>
    <xf numFmtId="0" fontId="48" fillId="0" borderId="7" xfId="0" applyFont="1" applyBorder="1" applyAlignment="1">
      <alignment horizontal="left" vertical="center"/>
    </xf>
    <xf numFmtId="0" fontId="48" fillId="0" borderId="6" xfId="0" applyFont="1" applyBorder="1" applyAlignment="1">
      <alignment horizontal="left" vertical="center"/>
    </xf>
    <xf numFmtId="0" fontId="52" fillId="0" borderId="78" xfId="0" applyFont="1" applyBorder="1" applyAlignment="1" applyProtection="1">
      <alignment horizontal="center" vertical="center" wrapText="1"/>
      <protection locked="0"/>
    </xf>
    <xf numFmtId="0" fontId="52" fillId="0" borderId="79" xfId="0" applyFont="1" applyBorder="1" applyAlignment="1" applyProtection="1">
      <alignment horizontal="center" vertical="center" wrapText="1"/>
      <protection locked="0"/>
    </xf>
    <xf numFmtId="0" fontId="52" fillId="0" borderId="159" xfId="0" applyFont="1" applyBorder="1" applyAlignment="1" applyProtection="1">
      <alignment horizontal="center" vertical="center" wrapText="1"/>
      <protection locked="0"/>
    </xf>
    <xf numFmtId="0" fontId="48" fillId="0" borderId="6" xfId="0" applyFont="1" applyBorder="1" applyAlignment="1">
      <alignment horizontal="left" vertical="center" wrapText="1"/>
    </xf>
    <xf numFmtId="0" fontId="67" fillId="0" borderId="9" xfId="0" applyFont="1" applyBorder="1" applyAlignment="1">
      <alignment horizontal="center" vertical="center"/>
    </xf>
    <xf numFmtId="0" fontId="67" fillId="0" borderId="7" xfId="0" applyFont="1" applyBorder="1" applyAlignment="1">
      <alignment horizontal="center" vertical="center"/>
    </xf>
    <xf numFmtId="0" fontId="67" fillId="0" borderId="89" xfId="0" applyFont="1" applyBorder="1" applyAlignment="1">
      <alignment horizontal="center" vertical="center"/>
    </xf>
    <xf numFmtId="0" fontId="67" fillId="0" borderId="90" xfId="0" applyFont="1" applyBorder="1" applyAlignment="1">
      <alignment horizontal="center" vertical="center"/>
    </xf>
    <xf numFmtId="0" fontId="67" fillId="0" borderId="91" xfId="0" applyFont="1" applyBorder="1" applyAlignment="1">
      <alignment horizontal="center" vertical="center"/>
    </xf>
    <xf numFmtId="0" fontId="51" fillId="8" borderId="0" xfId="0" applyFont="1" applyFill="1" applyAlignment="1">
      <alignment horizontal="center" vertical="center" wrapText="1"/>
    </xf>
    <xf numFmtId="0" fontId="64" fillId="0" borderId="24" xfId="0" applyFont="1" applyBorder="1" applyAlignment="1">
      <alignment horizontal="left" vertical="distributed" wrapText="1"/>
    </xf>
    <xf numFmtId="0" fontId="64" fillId="0" borderId="25" xfId="0" applyFont="1" applyBorder="1" applyAlignment="1">
      <alignment horizontal="left" vertical="distributed" wrapText="1"/>
    </xf>
    <xf numFmtId="180" fontId="55" fillId="0" borderId="9" xfId="0" applyNumberFormat="1" applyFont="1" applyBorder="1" applyAlignment="1" applyProtection="1">
      <alignment horizontal="center" vertical="center" wrapText="1"/>
      <protection locked="0"/>
    </xf>
    <xf numFmtId="180" fontId="55" fillId="0" borderId="7" xfId="0" applyNumberFormat="1" applyFont="1" applyBorder="1" applyAlignment="1" applyProtection="1">
      <alignment horizontal="center" vertical="center" wrapText="1"/>
      <protection locked="0"/>
    </xf>
    <xf numFmtId="180" fontId="55" fillId="0" borderId="6" xfId="0" applyNumberFormat="1" applyFont="1" applyBorder="1" applyAlignment="1" applyProtection="1">
      <alignment horizontal="center" vertical="center" wrapText="1"/>
      <protection locked="0"/>
    </xf>
    <xf numFmtId="0" fontId="67" fillId="0" borderId="9" xfId="0" applyFont="1" applyBorder="1" applyAlignment="1" applyProtection="1">
      <alignment horizontal="center" vertical="center" shrinkToFit="1"/>
      <protection locked="0"/>
    </xf>
    <xf numFmtId="0" fontId="67" fillId="0" borderId="7" xfId="0" applyFont="1" applyBorder="1" applyAlignment="1" applyProtection="1">
      <alignment horizontal="center" vertical="center" shrinkToFit="1"/>
      <protection locked="0"/>
    </xf>
    <xf numFmtId="0" fontId="67" fillId="0" borderId="6" xfId="0" applyFont="1" applyBorder="1" applyAlignment="1" applyProtection="1">
      <alignment horizontal="center" vertical="center" shrinkToFit="1"/>
      <protection locked="0"/>
    </xf>
    <xf numFmtId="176" fontId="95" fillId="4" borderId="44" xfId="0" applyNumberFormat="1" applyFont="1" applyFill="1" applyBorder="1" applyAlignment="1">
      <alignment horizontal="right" vertical="center"/>
    </xf>
    <xf numFmtId="176" fontId="95" fillId="4" borderId="45" xfId="0" applyNumberFormat="1" applyFont="1" applyFill="1" applyBorder="1" applyAlignment="1">
      <alignment horizontal="right" vertical="center"/>
    </xf>
    <xf numFmtId="0" fontId="51" fillId="0" borderId="31" xfId="0" applyFont="1" applyBorder="1" applyAlignment="1">
      <alignment horizontal="left" vertical="center" wrapText="1"/>
    </xf>
    <xf numFmtId="0" fontId="51" fillId="0" borderId="0" xfId="0" applyFont="1" applyAlignment="1">
      <alignment horizontal="left" vertical="center" wrapText="1"/>
    </xf>
    <xf numFmtId="0" fontId="55" fillId="2" borderId="0" xfId="0" applyFont="1" applyFill="1" applyAlignment="1">
      <alignment vertical="center"/>
    </xf>
    <xf numFmtId="0" fontId="67" fillId="0" borderId="0" xfId="0" applyFont="1" applyAlignment="1">
      <alignment vertical="center"/>
    </xf>
    <xf numFmtId="0" fontId="64" fillId="0" borderId="0" xfId="0" applyFont="1" applyAlignment="1">
      <alignment vertical="center"/>
    </xf>
    <xf numFmtId="0" fontId="51" fillId="0" borderId="9" xfId="0" applyFont="1" applyBorder="1" applyAlignment="1">
      <alignment horizontal="center" vertical="center"/>
    </xf>
    <xf numFmtId="0" fontId="51" fillId="0" borderId="6" xfId="0" applyFont="1" applyBorder="1" applyAlignment="1">
      <alignment horizontal="center" vertical="center"/>
    </xf>
    <xf numFmtId="0" fontId="51" fillId="0" borderId="19" xfId="0" applyFont="1" applyBorder="1" applyAlignment="1">
      <alignment horizontal="center" vertical="center"/>
    </xf>
    <xf numFmtId="0" fontId="51" fillId="0" borderId="18" xfId="0" applyFont="1" applyBorder="1" applyAlignment="1">
      <alignment horizontal="center" vertical="center"/>
    </xf>
    <xf numFmtId="0" fontId="51" fillId="0" borderId="3" xfId="0" applyFont="1" applyBorder="1" applyAlignment="1">
      <alignment horizontal="center" vertical="center"/>
    </xf>
    <xf numFmtId="0" fontId="51" fillId="0" borderId="8" xfId="0" applyFont="1" applyBorder="1" applyAlignment="1">
      <alignment horizontal="center" vertical="center"/>
    </xf>
    <xf numFmtId="0" fontId="51" fillId="0" borderId="1" xfId="0" applyFont="1" applyBorder="1" applyAlignment="1">
      <alignment horizontal="center" vertical="center"/>
    </xf>
    <xf numFmtId="0" fontId="51" fillId="0" borderId="10" xfId="0" applyFont="1" applyBorder="1" applyAlignment="1">
      <alignment horizontal="center" vertical="center"/>
    </xf>
    <xf numFmtId="0" fontId="64" fillId="0" borderId="93" xfId="0" applyFont="1" applyBorder="1" applyAlignment="1">
      <alignment horizontal="center" vertical="center" wrapText="1"/>
    </xf>
    <xf numFmtId="0" fontId="64" fillId="0" borderId="94" xfId="0" applyFont="1" applyBorder="1" applyAlignment="1">
      <alignment horizontal="center" vertical="center" wrapText="1"/>
    </xf>
    <xf numFmtId="0" fontId="67" fillId="0" borderId="94" xfId="0" applyFont="1" applyBorder="1" applyAlignment="1" applyProtection="1">
      <alignment horizontal="left" vertical="center" wrapText="1"/>
      <protection locked="0"/>
    </xf>
    <xf numFmtId="0" fontId="67" fillId="0" borderId="95" xfId="0" applyFont="1" applyBorder="1" applyAlignment="1" applyProtection="1">
      <alignment horizontal="left" vertical="center" wrapText="1"/>
      <protection locked="0"/>
    </xf>
    <xf numFmtId="0" fontId="51" fillId="0" borderId="2" xfId="0" applyFont="1" applyBorder="1" applyAlignment="1">
      <alignment horizontal="center" vertical="center"/>
    </xf>
    <xf numFmtId="0" fontId="64" fillId="0" borderId="9" xfId="0" applyFont="1" applyBorder="1" applyAlignment="1">
      <alignment vertical="center"/>
    </xf>
    <xf numFmtId="0" fontId="64" fillId="0" borderId="7" xfId="0" applyFont="1" applyBorder="1" applyAlignment="1">
      <alignment vertical="center"/>
    </xf>
    <xf numFmtId="0" fontId="64" fillId="0" borderId="6" xfId="0" applyFont="1" applyBorder="1" applyAlignment="1">
      <alignment vertical="center"/>
    </xf>
    <xf numFmtId="0" fontId="53" fillId="2" borderId="0" xfId="0" applyFont="1" applyFill="1" applyAlignment="1">
      <alignment vertical="center"/>
    </xf>
    <xf numFmtId="0" fontId="54" fillId="0" borderId="0" xfId="0" applyFont="1" applyAlignment="1">
      <alignment vertical="center"/>
    </xf>
    <xf numFmtId="176" fontId="48" fillId="0" borderId="168" xfId="0" applyNumberFormat="1" applyFont="1" applyBorder="1" applyAlignment="1">
      <alignment horizontal="left" vertical="top" wrapText="1"/>
    </xf>
    <xf numFmtId="176" fontId="48" fillId="0" borderId="27" xfId="0" applyNumberFormat="1" applyFont="1" applyBorder="1" applyAlignment="1">
      <alignment horizontal="left" vertical="top" wrapText="1"/>
    </xf>
    <xf numFmtId="176" fontId="48" fillId="0" borderId="169" xfId="0" applyNumberFormat="1" applyFont="1" applyBorder="1" applyAlignment="1">
      <alignment horizontal="left" vertical="top" wrapText="1"/>
    </xf>
    <xf numFmtId="178" fontId="93" fillId="0" borderId="82" xfId="0" applyNumberFormat="1" applyFont="1" applyBorder="1" applyAlignment="1">
      <alignment horizontal="right" vertical="center"/>
    </xf>
    <xf numFmtId="178" fontId="93" fillId="0" borderId="25" xfId="0" applyNumberFormat="1" applyFont="1" applyBorder="1" applyAlignment="1">
      <alignment horizontal="right" vertical="center"/>
    </xf>
    <xf numFmtId="176" fontId="48" fillId="0" borderId="82" xfId="0" applyNumberFormat="1" applyFont="1" applyBorder="1" applyAlignment="1">
      <alignment horizontal="left" vertical="top" wrapText="1"/>
    </xf>
    <xf numFmtId="176" fontId="48" fillId="0" borderId="24" xfId="0" applyNumberFormat="1" applyFont="1" applyBorder="1" applyAlignment="1">
      <alignment horizontal="left" vertical="top" wrapText="1"/>
    </xf>
    <xf numFmtId="176" fontId="48" fillId="0" borderId="83" xfId="0" applyNumberFormat="1" applyFont="1" applyBorder="1" applyAlignment="1">
      <alignment horizontal="left" vertical="top" wrapText="1"/>
    </xf>
    <xf numFmtId="0" fontId="48" fillId="0" borderId="2" xfId="0" applyFont="1" applyBorder="1" applyAlignment="1" applyProtection="1">
      <alignment horizontal="left" vertical="center" wrapText="1"/>
      <protection locked="0"/>
    </xf>
    <xf numFmtId="0" fontId="64" fillId="0" borderId="97" xfId="0" applyFont="1" applyBorder="1" applyAlignment="1">
      <alignment horizontal="left" vertical="distributed" wrapText="1"/>
    </xf>
    <xf numFmtId="0" fontId="64" fillId="0" borderId="98" xfId="0" applyFont="1" applyBorder="1" applyAlignment="1">
      <alignment horizontal="left" vertical="distributed" wrapText="1"/>
    </xf>
    <xf numFmtId="176" fontId="48" fillId="0" borderId="9" xfId="0" applyNumberFormat="1" applyFont="1" applyBorder="1" applyAlignment="1">
      <alignment horizontal="left" vertical="top" wrapText="1"/>
    </xf>
    <xf numFmtId="176" fontId="48" fillId="0" borderId="7" xfId="0" applyNumberFormat="1" applyFont="1" applyBorder="1" applyAlignment="1">
      <alignment horizontal="left" vertical="top" wrapText="1"/>
    </xf>
    <xf numFmtId="176" fontId="48" fillId="0" borderId="32" xfId="0" applyNumberFormat="1" applyFont="1" applyBorder="1" applyAlignment="1">
      <alignment horizontal="left" vertical="top" wrapText="1"/>
    </xf>
    <xf numFmtId="176" fontId="93" fillId="0" borderId="33" xfId="0" applyNumberFormat="1" applyFont="1" applyBorder="1" applyAlignment="1">
      <alignment horizontal="right" vertical="center"/>
    </xf>
    <xf numFmtId="176" fontId="93" fillId="0" borderId="51" xfId="0" applyNumberFormat="1" applyFont="1" applyBorder="1" applyAlignment="1">
      <alignment horizontal="right" vertical="center"/>
    </xf>
    <xf numFmtId="176" fontId="48" fillId="0" borderId="33" xfId="0" applyNumberFormat="1" applyFont="1" applyBorder="1" applyAlignment="1">
      <alignment horizontal="left" vertical="top" wrapText="1"/>
    </xf>
    <xf numFmtId="176" fontId="48" fillId="0" borderId="34" xfId="0" applyNumberFormat="1" applyFont="1" applyBorder="1" applyAlignment="1">
      <alignment horizontal="left" vertical="top" wrapText="1"/>
    </xf>
    <xf numFmtId="176" fontId="48" fillId="0" borderId="35" xfId="0" applyNumberFormat="1" applyFont="1" applyBorder="1" applyAlignment="1">
      <alignment horizontal="left" vertical="top" wrapText="1"/>
    </xf>
    <xf numFmtId="178" fontId="93" fillId="4" borderId="145" xfId="0" applyNumberFormat="1" applyFont="1" applyFill="1" applyBorder="1" applyAlignment="1">
      <alignment horizontal="right" vertical="center"/>
    </xf>
    <xf numFmtId="178" fontId="93" fillId="4" borderId="146" xfId="0" applyNumberFormat="1" applyFont="1" applyFill="1" applyBorder="1" applyAlignment="1">
      <alignment horizontal="right" vertical="center"/>
    </xf>
    <xf numFmtId="176" fontId="64" fillId="4" borderId="147" xfId="0" applyNumberFormat="1" applyFont="1" applyFill="1" applyBorder="1" applyAlignment="1">
      <alignment horizontal="center" vertical="center" wrapText="1"/>
    </xf>
    <xf numFmtId="176" fontId="64" fillId="4" borderId="148" xfId="0" applyNumberFormat="1" applyFont="1" applyFill="1" applyBorder="1" applyAlignment="1">
      <alignment horizontal="center" vertical="center" wrapText="1"/>
    </xf>
    <xf numFmtId="176" fontId="64" fillId="4" borderId="149" xfId="0" applyNumberFormat="1" applyFont="1" applyFill="1" applyBorder="1" applyAlignment="1">
      <alignment horizontal="center" vertical="center" wrapText="1"/>
    </xf>
    <xf numFmtId="0" fontId="69" fillId="4" borderId="54" xfId="0" applyFont="1" applyFill="1" applyBorder="1" applyAlignment="1">
      <alignment horizontal="center" vertical="center"/>
    </xf>
    <xf numFmtId="0" fontId="69" fillId="4" borderId="70" xfId="0" applyFont="1" applyFill="1" applyBorder="1" applyAlignment="1">
      <alignment horizontal="center" vertical="center"/>
    </xf>
    <xf numFmtId="0" fontId="69" fillId="4" borderId="55" xfId="0" applyFont="1" applyFill="1" applyBorder="1" applyAlignment="1">
      <alignment horizontal="center" vertical="center"/>
    </xf>
    <xf numFmtId="0" fontId="64" fillId="4" borderId="64" xfId="0" applyFont="1" applyFill="1" applyBorder="1" applyAlignment="1">
      <alignment horizontal="center" vertical="center"/>
    </xf>
    <xf numFmtId="0" fontId="64" fillId="4" borderId="11" xfId="0" applyFont="1" applyFill="1" applyBorder="1" applyAlignment="1">
      <alignment horizontal="center" vertical="center"/>
    </xf>
    <xf numFmtId="0" fontId="64" fillId="4" borderId="59" xfId="0" applyFont="1" applyFill="1" applyBorder="1" applyAlignment="1">
      <alignment horizontal="center" vertical="center"/>
    </xf>
    <xf numFmtId="178" fontId="93" fillId="0" borderId="38" xfId="0" applyNumberFormat="1" applyFont="1" applyBorder="1" applyAlignment="1">
      <alignment horizontal="right" vertical="center"/>
    </xf>
    <xf numFmtId="178" fontId="93" fillId="0" borderId="29" xfId="0" applyNumberFormat="1" applyFont="1" applyBorder="1" applyAlignment="1">
      <alignment horizontal="right" vertical="center"/>
    </xf>
    <xf numFmtId="178" fontId="93" fillId="0" borderId="40" xfId="0" applyNumberFormat="1" applyFont="1" applyBorder="1" applyAlignment="1">
      <alignment horizontal="right" vertical="center"/>
    </xf>
    <xf numFmtId="178" fontId="93" fillId="0" borderId="60" xfId="0" applyNumberFormat="1" applyFont="1" applyBorder="1" applyAlignment="1">
      <alignment horizontal="right" vertical="center"/>
    </xf>
    <xf numFmtId="0" fontId="51" fillId="4" borderId="57" xfId="0" applyFont="1" applyFill="1" applyBorder="1" applyAlignment="1">
      <alignment horizontal="left" vertical="center" wrapText="1"/>
    </xf>
    <xf numFmtId="0" fontId="51" fillId="4" borderId="29" xfId="0" applyFont="1" applyFill="1" applyBorder="1" applyAlignment="1">
      <alignment horizontal="left" vertical="center" wrapText="1"/>
    </xf>
    <xf numFmtId="0" fontId="51" fillId="4" borderId="62" xfId="0" applyFont="1" applyFill="1" applyBorder="1" applyAlignment="1">
      <alignment horizontal="left" vertical="center" wrapText="1"/>
    </xf>
    <xf numFmtId="0" fontId="51" fillId="4" borderId="59" xfId="0" applyFont="1" applyFill="1" applyBorder="1" applyAlignment="1">
      <alignment horizontal="left" vertical="center" wrapText="1"/>
    </xf>
    <xf numFmtId="0" fontId="51" fillId="4" borderId="60" xfId="0" applyFont="1" applyFill="1" applyBorder="1" applyAlignment="1">
      <alignment horizontal="left" vertical="center" wrapText="1"/>
    </xf>
    <xf numFmtId="0" fontId="51" fillId="4" borderId="63" xfId="0" applyFont="1" applyFill="1" applyBorder="1" applyAlignment="1">
      <alignment horizontal="left" vertical="center" wrapText="1"/>
    </xf>
    <xf numFmtId="0" fontId="64" fillId="4" borderId="16" xfId="0" applyFont="1" applyFill="1" applyBorder="1" applyAlignment="1">
      <alignment horizontal="left" vertical="center" wrapText="1"/>
    </xf>
    <xf numFmtId="0" fontId="64" fillId="4" borderId="7" xfId="0" applyFont="1" applyFill="1" applyBorder="1" applyAlignment="1">
      <alignment horizontal="left" vertical="center" wrapText="1"/>
    </xf>
    <xf numFmtId="0" fontId="64" fillId="4" borderId="6" xfId="0" applyFont="1" applyFill="1" applyBorder="1" applyAlignment="1">
      <alignment horizontal="left" vertical="center" wrapText="1"/>
    </xf>
    <xf numFmtId="176" fontId="93" fillId="0" borderId="9" xfId="0" applyNumberFormat="1" applyFont="1" applyBorder="1" applyAlignment="1">
      <alignment horizontal="right" vertical="center"/>
    </xf>
    <xf numFmtId="176" fontId="93" fillId="0" borderId="6" xfId="0" applyNumberFormat="1" applyFont="1" applyBorder="1" applyAlignment="1">
      <alignment horizontal="right" vertical="center"/>
    </xf>
    <xf numFmtId="0" fontId="51" fillId="4" borderId="58" xfId="0" applyFont="1" applyFill="1" applyBorder="1" applyAlignment="1">
      <alignment horizontal="left" vertical="center" wrapText="1"/>
    </xf>
    <xf numFmtId="0" fontId="51" fillId="4" borderId="61" xfId="0" applyFont="1" applyFill="1" applyBorder="1" applyAlignment="1">
      <alignment horizontal="left" vertical="center" wrapText="1"/>
    </xf>
    <xf numFmtId="176" fontId="95" fillId="4" borderId="42" xfId="0" applyNumberFormat="1" applyFont="1" applyFill="1" applyBorder="1" applyAlignment="1">
      <alignment horizontal="right" vertical="center"/>
    </xf>
    <xf numFmtId="176" fontId="95" fillId="4" borderId="43" xfId="0" applyNumberFormat="1" applyFont="1" applyFill="1" applyBorder="1" applyAlignment="1">
      <alignment horizontal="right" vertical="center"/>
    </xf>
    <xf numFmtId="176" fontId="95" fillId="4" borderId="36" xfId="0" applyNumberFormat="1" applyFont="1" applyFill="1" applyBorder="1" applyAlignment="1">
      <alignment horizontal="right" vertical="center"/>
    </xf>
    <xf numFmtId="176" fontId="95" fillId="4" borderId="37" xfId="0" applyNumberFormat="1" applyFont="1" applyFill="1" applyBorder="1" applyAlignment="1">
      <alignment horizontal="right" vertical="center"/>
    </xf>
    <xf numFmtId="0" fontId="64" fillId="0" borderId="94" xfId="0" applyFont="1" applyBorder="1" applyAlignment="1">
      <alignment horizontal="left" vertical="distributed" wrapText="1"/>
    </xf>
    <xf numFmtId="0" fontId="64" fillId="0" borderId="95" xfId="0" applyFont="1" applyBorder="1" applyAlignment="1">
      <alignment horizontal="left" vertical="distributed" wrapText="1"/>
    </xf>
    <xf numFmtId="0" fontId="97" fillId="2" borderId="0" xfId="0" applyFont="1" applyFill="1" applyAlignment="1">
      <alignment horizontal="left" vertical="center"/>
    </xf>
    <xf numFmtId="0" fontId="64" fillId="4" borderId="50" xfId="0" applyFont="1" applyFill="1" applyBorder="1" applyAlignment="1">
      <alignment horizontal="left" vertical="center" wrapText="1"/>
    </xf>
    <xf numFmtId="0" fontId="64" fillId="4" borderId="34" xfId="0" applyFont="1" applyFill="1" applyBorder="1" applyAlignment="1">
      <alignment horizontal="left" vertical="center" wrapText="1"/>
    </xf>
    <xf numFmtId="0" fontId="64" fillId="4" borderId="51" xfId="0" applyFont="1" applyFill="1" applyBorder="1" applyAlignment="1">
      <alignment horizontal="left" vertical="center" wrapText="1"/>
    </xf>
    <xf numFmtId="0" fontId="67" fillId="0" borderId="107" xfId="0" applyFont="1" applyBorder="1" applyAlignment="1" applyProtection="1">
      <alignment horizontal="left" vertical="top" wrapText="1"/>
      <protection locked="0"/>
    </xf>
    <xf numFmtId="0" fontId="67" fillId="0" borderId="7" xfId="0" applyFont="1" applyBorder="1" applyAlignment="1" applyProtection="1">
      <alignment horizontal="left" vertical="top" wrapText="1"/>
      <protection locked="0"/>
    </xf>
    <xf numFmtId="0" fontId="67" fillId="0" borderId="6" xfId="0" applyFont="1" applyBorder="1" applyAlignment="1" applyProtection="1">
      <alignment horizontal="left" vertical="top" wrapText="1"/>
      <protection locked="0"/>
    </xf>
    <xf numFmtId="0" fontId="64" fillId="0" borderId="4" xfId="0" applyFont="1" applyBorder="1" applyAlignment="1" applyProtection="1">
      <alignment horizontal="center" vertical="center" wrapText="1"/>
      <protection locked="0"/>
    </xf>
    <xf numFmtId="0" fontId="52" fillId="13" borderId="138" xfId="3" applyFont="1" applyFill="1" applyBorder="1" applyAlignment="1">
      <alignment horizontal="center" vertical="center"/>
    </xf>
    <xf numFmtId="0" fontId="52" fillId="13" borderId="80" xfId="3" applyFont="1" applyFill="1" applyBorder="1" applyAlignment="1">
      <alignment horizontal="center" vertical="center"/>
    </xf>
    <xf numFmtId="0" fontId="52" fillId="13" borderId="89" xfId="3" applyFont="1" applyFill="1" applyBorder="1" applyAlignment="1">
      <alignment horizontal="center" vertical="center"/>
    </xf>
    <xf numFmtId="0" fontId="52" fillId="13" borderId="141" xfId="3" applyFont="1" applyFill="1" applyBorder="1" applyAlignment="1">
      <alignment horizontal="center" vertical="center"/>
    </xf>
    <xf numFmtId="0" fontId="52" fillId="13" borderId="139" xfId="3" applyFont="1" applyFill="1" applyBorder="1" applyAlignment="1">
      <alignment horizontal="center" vertical="center"/>
    </xf>
    <xf numFmtId="0" fontId="52" fillId="13" borderId="140" xfId="3" applyFont="1" applyFill="1" applyBorder="1" applyAlignment="1">
      <alignment horizontal="center" vertical="center"/>
    </xf>
    <xf numFmtId="0" fontId="67" fillId="0" borderId="0" xfId="0" applyFont="1" applyAlignment="1">
      <alignment vertical="center" wrapText="1"/>
    </xf>
    <xf numFmtId="0" fontId="92" fillId="5" borderId="46" xfId="0" applyFont="1" applyFill="1" applyBorder="1" applyAlignment="1">
      <alignment horizontal="center" vertical="center"/>
    </xf>
    <xf numFmtId="0" fontId="92" fillId="5" borderId="30" xfId="0" applyFont="1" applyFill="1" applyBorder="1" applyAlignment="1">
      <alignment horizontal="center" vertical="center"/>
    </xf>
    <xf numFmtId="0" fontId="92" fillId="5" borderId="37" xfId="0" applyFont="1" applyFill="1" applyBorder="1" applyAlignment="1">
      <alignment horizontal="center" vertical="center"/>
    </xf>
    <xf numFmtId="0" fontId="92" fillId="5" borderId="36" xfId="0" applyFont="1" applyFill="1" applyBorder="1" applyAlignment="1">
      <alignment horizontal="center" vertical="center"/>
    </xf>
    <xf numFmtId="0" fontId="92" fillId="5" borderId="47" xfId="0" applyFont="1" applyFill="1" applyBorder="1" applyAlignment="1">
      <alignment horizontal="center" vertical="center"/>
    </xf>
    <xf numFmtId="0" fontId="48" fillId="0" borderId="0" xfId="0" applyFont="1" applyAlignment="1">
      <alignment horizontal="center" vertical="center"/>
    </xf>
    <xf numFmtId="0" fontId="51" fillId="4" borderId="57" xfId="0" applyFont="1" applyFill="1" applyBorder="1" applyAlignment="1">
      <alignment horizontal="left" vertical="center"/>
    </xf>
    <xf numFmtId="0" fontId="51" fillId="4" borderId="29" xfId="0" applyFont="1" applyFill="1" applyBorder="1" applyAlignment="1">
      <alignment horizontal="left" vertical="center"/>
    </xf>
    <xf numFmtId="0" fontId="51" fillId="4" borderId="58" xfId="0" applyFont="1" applyFill="1" applyBorder="1" applyAlignment="1">
      <alignment horizontal="left" vertical="center"/>
    </xf>
    <xf numFmtId="0" fontId="51" fillId="4" borderId="59" xfId="0" applyFont="1" applyFill="1" applyBorder="1" applyAlignment="1">
      <alignment horizontal="left" vertical="center"/>
    </xf>
    <xf numFmtId="0" fontId="51" fillId="4" borderId="60" xfId="0" applyFont="1" applyFill="1" applyBorder="1" applyAlignment="1">
      <alignment horizontal="left" vertical="center"/>
    </xf>
    <xf numFmtId="0" fontId="51" fillId="4" borderId="61" xfId="0" applyFont="1" applyFill="1" applyBorder="1" applyAlignment="1">
      <alignment horizontal="left" vertical="center"/>
    </xf>
    <xf numFmtId="178" fontId="95" fillId="4" borderId="38" xfId="0" applyNumberFormat="1" applyFont="1" applyFill="1" applyBorder="1" applyAlignment="1">
      <alignment horizontal="right" vertical="center"/>
    </xf>
    <xf numFmtId="178" fontId="95" fillId="4" borderId="58" xfId="0" applyNumberFormat="1" applyFont="1" applyFill="1" applyBorder="1" applyAlignment="1">
      <alignment horizontal="right" vertical="center"/>
    </xf>
    <xf numFmtId="178" fontId="95" fillId="4" borderId="40" xfId="0" applyNumberFormat="1" applyFont="1" applyFill="1" applyBorder="1" applyAlignment="1">
      <alignment horizontal="right" vertical="center"/>
    </xf>
    <xf numFmtId="178" fontId="95" fillId="4" borderId="61" xfId="0" applyNumberFormat="1" applyFont="1" applyFill="1" applyBorder="1" applyAlignment="1">
      <alignment horizontal="right" vertical="center"/>
    </xf>
    <xf numFmtId="176" fontId="64" fillId="4" borderId="72" xfId="0" applyNumberFormat="1" applyFont="1" applyFill="1" applyBorder="1" applyAlignment="1">
      <alignment horizontal="center" vertical="center"/>
    </xf>
    <xf numFmtId="176" fontId="64" fillId="4" borderId="73" xfId="0" applyNumberFormat="1" applyFont="1" applyFill="1" applyBorder="1" applyAlignment="1">
      <alignment horizontal="center" vertical="center"/>
    </xf>
    <xf numFmtId="176" fontId="64" fillId="4" borderId="74" xfId="0" applyNumberFormat="1" applyFont="1" applyFill="1" applyBorder="1" applyAlignment="1">
      <alignment horizontal="center" vertical="center"/>
    </xf>
    <xf numFmtId="176" fontId="64" fillId="4" borderId="75" xfId="0" applyNumberFormat="1" applyFont="1" applyFill="1" applyBorder="1" applyAlignment="1">
      <alignment horizontal="center" vertical="center"/>
    </xf>
    <xf numFmtId="176" fontId="64" fillId="4" borderId="76" xfId="0" applyNumberFormat="1" applyFont="1" applyFill="1" applyBorder="1" applyAlignment="1">
      <alignment horizontal="center" vertical="center"/>
    </xf>
    <xf numFmtId="176" fontId="64" fillId="4" borderId="77" xfId="0" applyNumberFormat="1" applyFont="1" applyFill="1" applyBorder="1" applyAlignment="1">
      <alignment horizontal="center" vertical="center"/>
    </xf>
    <xf numFmtId="0" fontId="64" fillId="4" borderId="13" xfId="0" applyFont="1" applyFill="1" applyBorder="1" applyAlignment="1">
      <alignment horizontal="left" vertical="center" wrapText="1"/>
    </xf>
    <xf numFmtId="0" fontId="64" fillId="4" borderId="14" xfId="0" applyFont="1" applyFill="1" applyBorder="1" applyAlignment="1">
      <alignment horizontal="left" vertical="center" wrapText="1"/>
    </xf>
    <xf numFmtId="0" fontId="64" fillId="4" borderId="15" xfId="0" applyFont="1" applyFill="1" applyBorder="1" applyAlignment="1">
      <alignment horizontal="left" vertical="center" wrapText="1"/>
    </xf>
    <xf numFmtId="0" fontId="55" fillId="15" borderId="19" xfId="0" applyFont="1" applyFill="1" applyBorder="1" applyAlignment="1">
      <alignment horizontal="left" vertical="top" wrapText="1"/>
    </xf>
    <xf numFmtId="0" fontId="71" fillId="15" borderId="18" xfId="0" applyFont="1" applyFill="1" applyBorder="1" applyAlignment="1">
      <alignment horizontal="left" vertical="top" wrapText="1"/>
    </xf>
    <xf numFmtId="0" fontId="71" fillId="15" borderId="3" xfId="0" applyFont="1" applyFill="1" applyBorder="1" applyAlignment="1">
      <alignment horizontal="left" vertical="top" wrapText="1"/>
    </xf>
    <xf numFmtId="0" fontId="71" fillId="15" borderId="8" xfId="0" applyFont="1" applyFill="1" applyBorder="1" applyAlignment="1">
      <alignment horizontal="left" vertical="top" wrapText="1"/>
    </xf>
    <xf numFmtId="0" fontId="55" fillId="15" borderId="18" xfId="0" applyFont="1" applyFill="1" applyBorder="1" applyAlignment="1">
      <alignment horizontal="left" vertical="top" wrapText="1"/>
    </xf>
    <xf numFmtId="0" fontId="55" fillId="15" borderId="1" xfId="0" applyFont="1" applyFill="1" applyBorder="1" applyAlignment="1">
      <alignment horizontal="left" vertical="top" wrapText="1"/>
    </xf>
    <xf numFmtId="0" fontId="55" fillId="15" borderId="10" xfId="0" applyFont="1" applyFill="1" applyBorder="1" applyAlignment="1">
      <alignment horizontal="left" vertical="top" wrapText="1"/>
    </xf>
    <xf numFmtId="176" fontId="48" fillId="0" borderId="46" xfId="0" applyNumberFormat="1" applyFont="1" applyBorder="1" applyAlignment="1">
      <alignment horizontal="left" vertical="top" wrapText="1"/>
    </xf>
    <xf numFmtId="176" fontId="48" fillId="0" borderId="30" xfId="0" applyNumberFormat="1" applyFont="1" applyBorder="1" applyAlignment="1">
      <alignment horizontal="left" vertical="top" wrapText="1"/>
    </xf>
    <xf numFmtId="176" fontId="48" fillId="0" borderId="37" xfId="0" applyNumberFormat="1" applyFont="1" applyBorder="1" applyAlignment="1">
      <alignment horizontal="left" vertical="top" wrapText="1"/>
    </xf>
    <xf numFmtId="176" fontId="48" fillId="0" borderId="36" xfId="0" applyNumberFormat="1" applyFont="1" applyBorder="1" applyAlignment="1">
      <alignment horizontal="left" vertical="top" wrapText="1"/>
    </xf>
    <xf numFmtId="0" fontId="64" fillId="7" borderId="49" xfId="0" applyFont="1" applyFill="1" applyBorder="1" applyAlignment="1" applyProtection="1">
      <alignment horizontal="center" vertical="center" wrapText="1"/>
      <protection locked="0"/>
    </xf>
    <xf numFmtId="0" fontId="64" fillId="16" borderId="49" xfId="0" applyFont="1" applyFill="1" applyBorder="1" applyAlignment="1" applyProtection="1">
      <alignment horizontal="center" vertical="center" wrapText="1"/>
      <protection locked="0"/>
    </xf>
    <xf numFmtId="0" fontId="48" fillId="7" borderId="9" xfId="0" applyFont="1" applyFill="1" applyBorder="1" applyAlignment="1" applyProtection="1">
      <alignment horizontal="left" vertical="center" wrapText="1"/>
      <protection locked="0"/>
    </xf>
    <xf numFmtId="0" fontId="48" fillId="16" borderId="6" xfId="0" applyFont="1" applyFill="1" applyBorder="1" applyAlignment="1" applyProtection="1">
      <alignment horizontal="left" vertical="center" wrapText="1"/>
      <protection locked="0"/>
    </xf>
    <xf numFmtId="0" fontId="48" fillId="0" borderId="0" xfId="0" applyFont="1" applyAlignment="1">
      <alignment horizontal="left" vertical="distributed" wrapText="1"/>
    </xf>
    <xf numFmtId="0" fontId="66" fillId="0" borderId="36" xfId="3" applyFont="1" applyBorder="1" applyAlignment="1">
      <alignment horizontal="center" vertical="center"/>
    </xf>
    <xf numFmtId="0" fontId="66" fillId="0" borderId="37" xfId="3" applyFont="1" applyBorder="1" applyAlignment="1">
      <alignment horizontal="center" vertical="center"/>
    </xf>
    <xf numFmtId="0" fontId="52" fillId="13" borderId="132" xfId="3" applyFont="1" applyFill="1" applyBorder="1" applyAlignment="1">
      <alignment horizontal="center" vertical="center"/>
    </xf>
    <xf numFmtId="0" fontId="52" fillId="13" borderId="133" xfId="3" applyFont="1" applyFill="1" applyBorder="1" applyAlignment="1">
      <alignment horizontal="center" vertical="center"/>
    </xf>
    <xf numFmtId="178" fontId="93" fillId="0" borderId="9" xfId="0" applyNumberFormat="1" applyFont="1" applyBorder="1" applyAlignment="1">
      <alignment horizontal="right" vertical="center"/>
    </xf>
    <xf numFmtId="178" fontId="93" fillId="0" borderId="6" xfId="0" applyNumberFormat="1" applyFont="1" applyBorder="1" applyAlignment="1">
      <alignment horizontal="right" vertical="center"/>
    </xf>
    <xf numFmtId="0" fontId="48" fillId="0" borderId="17" xfId="0" applyFont="1" applyBorder="1" applyAlignment="1">
      <alignment vertical="center" wrapText="1"/>
    </xf>
    <xf numFmtId="0" fontId="48" fillId="0" borderId="18" xfId="0" applyFont="1" applyBorder="1" applyAlignment="1">
      <alignment vertical="center" wrapText="1"/>
    </xf>
    <xf numFmtId="0" fontId="48" fillId="0" borderId="0" xfId="0" applyFont="1" applyAlignment="1" applyProtection="1">
      <alignment horizontal="left" vertical="center" wrapText="1"/>
      <protection locked="0"/>
    </xf>
    <xf numFmtId="0" fontId="48" fillId="0" borderId="8" xfId="0" applyFont="1" applyBorder="1" applyAlignment="1" applyProtection="1">
      <alignment horizontal="left" vertical="center" wrapText="1"/>
      <protection locked="0"/>
    </xf>
    <xf numFmtId="0" fontId="67" fillId="0" borderId="100" xfId="0" applyFont="1" applyBorder="1" applyAlignment="1">
      <alignment horizontal="center" vertical="distributed" wrapText="1"/>
    </xf>
    <xf numFmtId="0" fontId="67" fillId="0" borderId="151" xfId="0" applyFont="1" applyBorder="1" applyAlignment="1">
      <alignment horizontal="center" vertical="distributed" wrapText="1"/>
    </xf>
    <xf numFmtId="0" fontId="48" fillId="0" borderId="4" xfId="0" applyFont="1" applyBorder="1" applyAlignment="1" applyProtection="1">
      <alignment horizontal="left" vertical="center" wrapText="1"/>
      <protection locked="0"/>
    </xf>
    <xf numFmtId="0" fontId="48" fillId="0" borderId="10" xfId="0" applyFont="1" applyBorder="1" applyAlignment="1" applyProtection="1">
      <alignment horizontal="left" vertical="center" wrapText="1"/>
      <protection locked="0"/>
    </xf>
    <xf numFmtId="176" fontId="48" fillId="0" borderId="48" xfId="0" applyNumberFormat="1" applyFont="1" applyBorder="1" applyAlignment="1">
      <alignment horizontal="left" vertical="top" wrapText="1"/>
    </xf>
    <xf numFmtId="176" fontId="48" fillId="0" borderId="14" xfId="0" applyNumberFormat="1" applyFont="1" applyBorder="1" applyAlignment="1">
      <alignment horizontal="left" vertical="top" wrapText="1"/>
    </xf>
    <xf numFmtId="176" fontId="48" fillId="0" borderId="56" xfId="0" applyNumberFormat="1" applyFont="1" applyBorder="1" applyAlignment="1">
      <alignment horizontal="left" vertical="top" wrapText="1"/>
    </xf>
    <xf numFmtId="178" fontId="93" fillId="0" borderId="48" xfId="0" applyNumberFormat="1" applyFont="1" applyBorder="1" applyAlignment="1">
      <alignment horizontal="right" vertical="center"/>
    </xf>
    <xf numFmtId="178" fontId="93" fillId="0" borderId="15" xfId="0" applyNumberFormat="1" applyFont="1" applyBorder="1" applyAlignment="1">
      <alignment horizontal="right" vertical="center"/>
    </xf>
    <xf numFmtId="0" fontId="48" fillId="0" borderId="19" xfId="0" applyFont="1" applyBorder="1" applyAlignment="1">
      <alignment horizontal="left" vertical="center" wrapText="1"/>
    </xf>
    <xf numFmtId="0" fontId="64" fillId="0" borderId="17" xfId="0" applyFont="1" applyBorder="1" applyAlignment="1">
      <alignment horizontal="left" vertical="center" wrapText="1"/>
    </xf>
    <xf numFmtId="0" fontId="64" fillId="0" borderId="18" xfId="0" applyFont="1" applyBorder="1" applyAlignment="1">
      <alignment horizontal="left" vertical="center" wrapText="1"/>
    </xf>
    <xf numFmtId="0" fontId="64" fillId="7" borderId="9" xfId="0" applyFont="1" applyFill="1" applyBorder="1" applyAlignment="1" applyProtection="1">
      <alignment horizontal="center" vertical="center" wrapText="1"/>
      <protection locked="0"/>
    </xf>
    <xf numFmtId="0" fontId="64" fillId="16" borderId="6" xfId="0" applyFont="1" applyFill="1" applyBorder="1" applyAlignment="1" applyProtection="1">
      <alignment horizontal="center" vertical="center" wrapText="1"/>
      <protection locked="0"/>
    </xf>
    <xf numFmtId="0" fontId="67" fillId="0" borderId="173" xfId="0" applyFont="1" applyBorder="1" applyAlignment="1">
      <alignment vertical="center" wrapText="1"/>
    </xf>
    <xf numFmtId="0" fontId="67" fillId="0" borderId="174" xfId="0" applyFont="1" applyBorder="1" applyAlignment="1">
      <alignment vertical="center" wrapText="1"/>
    </xf>
    <xf numFmtId="0" fontId="67" fillId="0" borderId="175" xfId="0" applyFont="1" applyBorder="1" applyAlignment="1">
      <alignment vertical="center" wrapText="1"/>
    </xf>
    <xf numFmtId="0" fontId="55" fillId="15" borderId="3" xfId="0" applyFont="1" applyFill="1" applyBorder="1" applyAlignment="1">
      <alignment horizontal="left" vertical="top" wrapText="1"/>
    </xf>
    <xf numFmtId="0" fontId="55" fillId="15" borderId="8" xfId="0" applyFont="1" applyFill="1" applyBorder="1" applyAlignment="1">
      <alignment horizontal="left" vertical="top" wrapText="1"/>
    </xf>
    <xf numFmtId="0" fontId="58" fillId="0" borderId="0" xfId="0" applyFont="1" applyAlignment="1">
      <alignment horizontal="left" vertical="center" wrapText="1"/>
    </xf>
    <xf numFmtId="0" fontId="64" fillId="7" borderId="142" xfId="0" applyFont="1" applyFill="1" applyBorder="1" applyAlignment="1" applyProtection="1">
      <alignment horizontal="center" vertical="center" wrapText="1"/>
      <protection locked="0"/>
    </xf>
    <xf numFmtId="0" fontId="64" fillId="16" borderId="142" xfId="0" applyFont="1" applyFill="1" applyBorder="1" applyAlignment="1" applyProtection="1">
      <alignment horizontal="center" vertical="center" wrapText="1"/>
      <protection locked="0"/>
    </xf>
    <xf numFmtId="0" fontId="64" fillId="7" borderId="19" xfId="0" applyFont="1" applyFill="1" applyBorder="1" applyAlignment="1" applyProtection="1">
      <alignment horizontal="center" vertical="center" wrapText="1"/>
      <protection locked="0"/>
    </xf>
    <xf numFmtId="0" fontId="64" fillId="16" borderId="18" xfId="0" applyFont="1" applyFill="1" applyBorder="1" applyAlignment="1" applyProtection="1">
      <alignment horizontal="center" vertical="center" wrapText="1"/>
      <protection locked="0"/>
    </xf>
    <xf numFmtId="0" fontId="48" fillId="7" borderId="19" xfId="0" applyFont="1" applyFill="1" applyBorder="1" applyAlignment="1" applyProtection="1">
      <alignment horizontal="left" vertical="center" wrapText="1"/>
      <protection locked="0"/>
    </xf>
    <xf numFmtId="0" fontId="48" fillId="16" borderId="18" xfId="0" applyFont="1" applyFill="1" applyBorder="1" applyAlignment="1" applyProtection="1">
      <alignment horizontal="left" vertical="center" wrapText="1"/>
      <protection locked="0"/>
    </xf>
    <xf numFmtId="0" fontId="64" fillId="7" borderId="6" xfId="0" applyFont="1" applyFill="1" applyBorder="1" applyAlignment="1" applyProtection="1">
      <alignment horizontal="center" vertical="center" wrapText="1"/>
      <protection locked="0"/>
    </xf>
    <xf numFmtId="0" fontId="48" fillId="7" borderId="6" xfId="0" applyFont="1" applyFill="1" applyBorder="1" applyAlignment="1" applyProtection="1">
      <alignment horizontal="left" vertical="center" wrapText="1"/>
      <protection locked="0"/>
    </xf>
    <xf numFmtId="0" fontId="67" fillId="0" borderId="7" xfId="0" applyFont="1" applyBorder="1" applyAlignment="1">
      <alignment horizontal="left" vertical="center"/>
    </xf>
    <xf numFmtId="0" fontId="67" fillId="0" borderId="6" xfId="0" applyFont="1" applyBorder="1" applyAlignment="1">
      <alignment horizontal="left" vertical="center"/>
    </xf>
    <xf numFmtId="0" fontId="69" fillId="0" borderId="7" xfId="0" applyFont="1" applyBorder="1" applyAlignment="1">
      <alignment horizontal="left" vertical="center"/>
    </xf>
    <xf numFmtId="0" fontId="69" fillId="0" borderId="6" xfId="0" applyFont="1" applyBorder="1" applyAlignment="1">
      <alignment horizontal="left" vertical="center"/>
    </xf>
    <xf numFmtId="3" fontId="67" fillId="0" borderId="9" xfId="0" applyNumberFormat="1" applyFont="1" applyBorder="1" applyAlignment="1" applyProtection="1">
      <alignment horizontal="right" vertical="center" shrinkToFit="1"/>
      <protection locked="0"/>
    </xf>
    <xf numFmtId="3" fontId="67" fillId="0" borderId="7" xfId="0" applyNumberFormat="1" applyFont="1" applyBorder="1" applyAlignment="1" applyProtection="1">
      <alignment horizontal="right" vertical="center" shrinkToFit="1"/>
      <protection locked="0"/>
    </xf>
    <xf numFmtId="0" fontId="67" fillId="0" borderId="9" xfId="0" applyFont="1" applyBorder="1" applyAlignment="1">
      <alignment horizontal="left" vertical="distributed" wrapText="1"/>
    </xf>
    <xf numFmtId="0" fontId="67" fillId="0" borderId="7" xfId="0" applyFont="1" applyBorder="1" applyAlignment="1">
      <alignment horizontal="left" vertical="distributed" wrapText="1"/>
    </xf>
    <xf numFmtId="0" fontId="67" fillId="0" borderId="6" xfId="0" applyFont="1" applyBorder="1" applyAlignment="1">
      <alignment horizontal="left" vertical="distributed" wrapText="1"/>
    </xf>
    <xf numFmtId="0" fontId="67" fillId="0" borderId="17" xfId="0" applyFont="1" applyBorder="1" applyAlignment="1">
      <alignment horizontal="left" vertical="distributed" wrapText="1"/>
    </xf>
    <xf numFmtId="0" fontId="67" fillId="0" borderId="18" xfId="0" applyFont="1" applyBorder="1" applyAlignment="1">
      <alignment horizontal="left" vertical="distributed" wrapText="1"/>
    </xf>
    <xf numFmtId="0" fontId="48" fillId="0" borderId="19" xfId="0" applyFont="1" applyBorder="1" applyAlignment="1">
      <alignment vertical="top" wrapText="1"/>
    </xf>
    <xf numFmtId="0" fontId="48" fillId="0" borderId="17" xfId="0" applyFont="1" applyBorder="1" applyAlignment="1">
      <alignment vertical="top"/>
    </xf>
    <xf numFmtId="0" fontId="48" fillId="0" borderId="18" xfId="0" applyFont="1" applyBorder="1" applyAlignment="1">
      <alignment vertical="top"/>
    </xf>
    <xf numFmtId="0" fontId="64" fillId="0" borderId="9" xfId="0" applyFont="1" applyBorder="1" applyAlignment="1">
      <alignment horizontal="center" vertical="center"/>
    </xf>
    <xf numFmtId="0" fontId="64" fillId="0" borderId="6" xfId="0" applyFont="1" applyBorder="1" applyAlignment="1">
      <alignment horizontal="center" vertical="center"/>
    </xf>
    <xf numFmtId="0" fontId="51" fillId="0" borderId="145" xfId="0" applyFont="1" applyBorder="1" applyAlignment="1">
      <alignment vertical="center"/>
    </xf>
    <xf numFmtId="0" fontId="51" fillId="0" borderId="146" xfId="0" applyFont="1" applyBorder="1" applyAlignment="1">
      <alignment vertical="center"/>
    </xf>
    <xf numFmtId="0" fontId="67" fillId="0" borderId="1" xfId="0" applyFont="1" applyBorder="1" applyAlignment="1" applyProtection="1">
      <alignment horizontal="left" vertical="top" wrapText="1"/>
      <protection locked="0"/>
    </xf>
    <xf numFmtId="0" fontId="67" fillId="0" borderId="4" xfId="0" applyFont="1" applyBorder="1" applyAlignment="1" applyProtection="1">
      <alignment horizontal="left" vertical="top" wrapText="1"/>
      <protection locked="0"/>
    </xf>
    <xf numFmtId="0" fontId="67" fillId="0" borderId="10" xfId="0" applyFont="1" applyBorder="1" applyAlignment="1" applyProtection="1">
      <alignment horizontal="left" vertical="top" wrapText="1"/>
      <protection locked="0"/>
    </xf>
    <xf numFmtId="0" fontId="51" fillId="0" borderId="6" xfId="0" applyFont="1" applyBorder="1" applyAlignment="1">
      <alignment horizontal="center" vertical="center" wrapText="1"/>
    </xf>
    <xf numFmtId="0" fontId="48" fillId="0" borderId="7" xfId="0" applyFont="1" applyBorder="1" applyAlignment="1" applyProtection="1">
      <alignment horizontal="left" vertical="top" wrapText="1"/>
      <protection locked="0"/>
    </xf>
    <xf numFmtId="0" fontId="55" fillId="15" borderId="0" xfId="0" applyFont="1" applyFill="1" applyAlignment="1">
      <alignment horizontal="left" vertical="top" wrapText="1"/>
    </xf>
    <xf numFmtId="0" fontId="55" fillId="15" borderId="4" xfId="0" applyFont="1" applyFill="1" applyBorder="1" applyAlignment="1">
      <alignment horizontal="left" vertical="top" wrapText="1"/>
    </xf>
    <xf numFmtId="0" fontId="67" fillId="0" borderId="2" xfId="0" applyFont="1" applyBorder="1" applyAlignment="1" applyProtection="1">
      <alignment vertical="center"/>
      <protection locked="0"/>
    </xf>
    <xf numFmtId="0" fontId="67" fillId="0" borderId="49" xfId="0" applyFont="1" applyBorder="1" applyAlignment="1" applyProtection="1">
      <alignment vertical="center"/>
      <protection locked="0"/>
    </xf>
    <xf numFmtId="0" fontId="51" fillId="0" borderId="9" xfId="0" applyFont="1" applyBorder="1" applyAlignment="1">
      <alignment vertical="center" wrapText="1" shrinkToFit="1"/>
    </xf>
    <xf numFmtId="0" fontId="51" fillId="0" borderId="6" xfId="0" applyFont="1" applyBorder="1" applyAlignment="1">
      <alignment vertical="center" wrapText="1" shrinkToFit="1"/>
    </xf>
    <xf numFmtId="178" fontId="93" fillId="0" borderId="84" xfId="0" applyNumberFormat="1" applyFont="1" applyBorder="1" applyAlignment="1">
      <alignment horizontal="right" vertical="center"/>
    </xf>
    <xf numFmtId="178" fontId="93" fillId="0" borderId="22" xfId="0" applyNumberFormat="1" applyFont="1" applyBorder="1" applyAlignment="1">
      <alignment horizontal="right" vertical="center"/>
    </xf>
    <xf numFmtId="0" fontId="51" fillId="0" borderId="9" xfId="0" applyFont="1" applyBorder="1" applyAlignment="1">
      <alignment vertical="center" wrapText="1"/>
    </xf>
    <xf numFmtId="0" fontId="51" fillId="0" borderId="6" xfId="0" applyFont="1" applyBorder="1" applyAlignment="1">
      <alignment vertical="center" wrapText="1"/>
    </xf>
    <xf numFmtId="176" fontId="48" fillId="0" borderId="84" xfId="0" applyNumberFormat="1" applyFont="1" applyBorder="1" applyAlignment="1">
      <alignment horizontal="left" vertical="top" wrapText="1"/>
    </xf>
    <xf numFmtId="176" fontId="48" fillId="0" borderId="21" xfId="0" applyNumberFormat="1" applyFont="1" applyBorder="1" applyAlignment="1">
      <alignment horizontal="left" vertical="top" wrapText="1"/>
    </xf>
    <xf numFmtId="176" fontId="48" fillId="0" borderId="85" xfId="0" applyNumberFormat="1" applyFont="1" applyBorder="1" applyAlignment="1">
      <alignment horizontal="left" vertical="top" wrapText="1"/>
    </xf>
    <xf numFmtId="0" fontId="67" fillId="0" borderId="145" xfId="0" applyFont="1" applyBorder="1" applyAlignment="1" applyProtection="1">
      <alignment vertical="center"/>
      <protection locked="0"/>
    </xf>
    <xf numFmtId="0" fontId="67" fillId="0" borderId="161" xfId="0" applyFont="1" applyBorder="1" applyAlignment="1" applyProtection="1">
      <alignment vertical="center"/>
      <protection locked="0"/>
    </xf>
    <xf numFmtId="0" fontId="67" fillId="0" borderId="146" xfId="0" applyFont="1" applyBorder="1" applyAlignment="1" applyProtection="1">
      <alignment vertical="center"/>
      <protection locked="0"/>
    </xf>
    <xf numFmtId="0" fontId="67" fillId="0" borderId="162" xfId="0" applyFont="1" applyBorder="1" applyAlignment="1" applyProtection="1">
      <alignment vertical="center"/>
      <protection locked="0"/>
    </xf>
    <xf numFmtId="0" fontId="67" fillId="0" borderId="163" xfId="0" applyFont="1" applyBorder="1" applyAlignment="1" applyProtection="1">
      <alignment vertical="center"/>
      <protection locked="0"/>
    </xf>
    <xf numFmtId="0" fontId="67" fillId="0" borderId="0" xfId="0" applyFont="1" applyAlignment="1" applyProtection="1">
      <alignment vertical="center"/>
      <protection locked="0"/>
    </xf>
    <xf numFmtId="0" fontId="67" fillId="0" borderId="164" xfId="0" applyFont="1" applyBorder="1" applyAlignment="1" applyProtection="1">
      <alignment vertical="center"/>
      <protection locked="0"/>
    </xf>
    <xf numFmtId="0" fontId="64" fillId="0" borderId="2" xfId="0" applyFont="1" applyBorder="1" applyAlignment="1">
      <alignment horizontal="center" vertical="center"/>
    </xf>
    <xf numFmtId="0" fontId="67" fillId="0" borderId="17" xfId="0" applyFont="1" applyBorder="1" applyAlignment="1">
      <alignment horizontal="left" vertical="center" wrapText="1"/>
    </xf>
    <xf numFmtId="0" fontId="67" fillId="0" borderId="18" xfId="0" applyFont="1" applyBorder="1" applyAlignment="1">
      <alignment horizontal="left" vertical="center" wrapText="1"/>
    </xf>
    <xf numFmtId="0" fontId="67" fillId="0" borderId="7" xfId="0" applyFont="1" applyBorder="1" applyAlignment="1" applyProtection="1">
      <alignment vertical="center" wrapText="1"/>
      <protection locked="0"/>
    </xf>
    <xf numFmtId="0" fontId="67" fillId="0" borderId="6" xfId="0" applyFont="1" applyBorder="1" applyAlignment="1" applyProtection="1">
      <alignment vertical="center" wrapText="1"/>
      <protection locked="0"/>
    </xf>
    <xf numFmtId="0" fontId="67" fillId="0" borderId="93" xfId="0" applyFont="1" applyBorder="1" applyAlignment="1" applyProtection="1">
      <alignment vertical="top" wrapText="1"/>
      <protection locked="0"/>
    </xf>
    <xf numFmtId="0" fontId="67" fillId="0" borderId="94" xfId="0" applyFont="1" applyBorder="1" applyAlignment="1" applyProtection="1">
      <alignment vertical="top"/>
      <protection locked="0"/>
    </xf>
    <xf numFmtId="0" fontId="67" fillId="0" borderId="95" xfId="0" applyFont="1" applyBorder="1" applyAlignment="1" applyProtection="1">
      <alignment vertical="top"/>
      <protection locked="0"/>
    </xf>
    <xf numFmtId="0" fontId="51" fillId="0" borderId="19" xfId="0" applyFont="1" applyBorder="1" applyAlignment="1">
      <alignment vertical="top" wrapText="1"/>
    </xf>
    <xf numFmtId="0" fontId="51" fillId="0" borderId="18" xfId="0" applyFont="1" applyBorder="1" applyAlignment="1">
      <alignment vertical="top" wrapText="1"/>
    </xf>
    <xf numFmtId="0" fontId="67" fillId="0" borderId="1" xfId="0" applyFont="1" applyBorder="1" applyAlignment="1">
      <alignment vertical="top" wrapText="1"/>
    </xf>
    <xf numFmtId="0" fontId="67" fillId="0" borderId="10" xfId="0" applyFont="1" applyBorder="1" applyAlignment="1">
      <alignment vertical="top" wrapText="1"/>
    </xf>
    <xf numFmtId="0" fontId="55" fillId="15" borderId="2" xfId="0" applyFont="1" applyFill="1" applyBorder="1" applyAlignment="1">
      <alignment vertical="top" wrapText="1"/>
    </xf>
    <xf numFmtId="49" fontId="67" fillId="0" borderId="9" xfId="0" applyNumberFormat="1" applyFont="1" applyBorder="1" applyAlignment="1" applyProtection="1">
      <alignment horizontal="left" vertical="center"/>
      <protection locked="0"/>
    </xf>
    <xf numFmtId="49" fontId="67" fillId="0" borderId="7" xfId="0" applyNumberFormat="1" applyFont="1" applyBorder="1" applyAlignment="1" applyProtection="1">
      <alignment horizontal="left" vertical="center"/>
      <protection locked="0"/>
    </xf>
    <xf numFmtId="0" fontId="69" fillId="0" borderId="7" xfId="0" applyFont="1" applyBorder="1" applyAlignment="1">
      <alignment horizontal="left" vertical="center" shrinkToFit="1"/>
    </xf>
    <xf numFmtId="0" fontId="67" fillId="0" borderId="6" xfId="0" applyFont="1" applyBorder="1" applyAlignment="1">
      <alignment horizontal="left" vertical="center" shrinkToFit="1"/>
    </xf>
    <xf numFmtId="0" fontId="51" fillId="0" borderId="2" xfId="0" applyFont="1" applyBorder="1" applyAlignment="1">
      <alignment vertical="center" wrapText="1"/>
    </xf>
    <xf numFmtId="0" fontId="51" fillId="0" borderId="145" xfId="0" applyFont="1" applyBorder="1" applyAlignment="1">
      <alignment vertical="center" wrapText="1"/>
    </xf>
    <xf numFmtId="0" fontId="51" fillId="0" borderId="146" xfId="0" applyFont="1" applyBorder="1" applyAlignment="1">
      <alignment vertical="center" wrapText="1"/>
    </xf>
    <xf numFmtId="0" fontId="67" fillId="0" borderId="3" xfId="0" applyFont="1" applyBorder="1" applyAlignment="1">
      <alignment horizontal="center" vertical="distributed" wrapText="1"/>
    </xf>
    <xf numFmtId="0" fontId="67" fillId="0" borderId="8" xfId="0" applyFont="1" applyBorder="1" applyAlignment="1">
      <alignment horizontal="center" vertical="distributed" wrapText="1"/>
    </xf>
    <xf numFmtId="0" fontId="48" fillId="0" borderId="93" xfId="0" applyFont="1" applyBorder="1" applyAlignment="1" applyProtection="1">
      <alignment horizontal="left" vertical="center" wrapText="1"/>
      <protection locked="0"/>
    </xf>
    <xf numFmtId="0" fontId="51" fillId="0" borderId="19" xfId="0" applyFont="1" applyBorder="1" applyAlignment="1">
      <alignment horizontal="left" vertical="top" wrapText="1"/>
    </xf>
    <xf numFmtId="0" fontId="51" fillId="0" borderId="18" xfId="0" applyFont="1" applyBorder="1" applyAlignment="1">
      <alignment horizontal="left" vertical="top" wrapText="1"/>
    </xf>
    <xf numFmtId="0" fontId="51" fillId="0" borderId="3" xfId="0" applyFont="1" applyBorder="1" applyAlignment="1">
      <alignment horizontal="left" vertical="top" wrapText="1"/>
    </xf>
    <xf numFmtId="0" fontId="51" fillId="0" borderId="8" xfId="0" applyFont="1" applyBorder="1" applyAlignment="1">
      <alignment horizontal="left" vertical="top" wrapText="1"/>
    </xf>
    <xf numFmtId="0" fontId="67" fillId="0" borderId="1" xfId="0" applyFont="1" applyBorder="1" applyAlignment="1">
      <alignment horizontal="left" vertical="top" wrapText="1"/>
    </xf>
    <xf numFmtId="0" fontId="67" fillId="0" borderId="10" xfId="0" applyFont="1" applyBorder="1" applyAlignment="1">
      <alignment horizontal="left" vertical="top" wrapText="1"/>
    </xf>
    <xf numFmtId="0" fontId="51" fillId="0" borderId="161" xfId="0" applyFont="1" applyBorder="1" applyAlignment="1">
      <alignment vertical="center" wrapText="1"/>
    </xf>
    <xf numFmtId="0" fontId="67" fillId="0" borderId="145" xfId="0" applyFont="1" applyBorder="1" applyAlignment="1" applyProtection="1">
      <alignment vertical="center" shrinkToFit="1"/>
      <protection locked="0"/>
    </xf>
    <xf numFmtId="0" fontId="67" fillId="0" borderId="161" xfId="0" applyFont="1" applyBorder="1" applyAlignment="1" applyProtection="1">
      <alignment vertical="center" shrinkToFit="1"/>
      <protection locked="0"/>
    </xf>
    <xf numFmtId="0" fontId="67" fillId="0" borderId="146" xfId="0" applyFont="1" applyBorder="1" applyAlignment="1" applyProtection="1">
      <alignment vertical="center" shrinkToFit="1"/>
      <protection locked="0"/>
    </xf>
    <xf numFmtId="0" fontId="51" fillId="0" borderId="4" xfId="0" applyFont="1" applyBorder="1" applyAlignment="1">
      <alignment vertical="center" wrapText="1"/>
    </xf>
    <xf numFmtId="0" fontId="51" fillId="0" borderId="10" xfId="0" applyFont="1" applyBorder="1" applyAlignment="1">
      <alignment vertical="center" wrapText="1"/>
    </xf>
    <xf numFmtId="0" fontId="67" fillId="0" borderId="1" xfId="0" applyFont="1" applyBorder="1" applyAlignment="1" applyProtection="1">
      <alignment vertical="center" shrinkToFit="1"/>
      <protection locked="0"/>
    </xf>
    <xf numFmtId="0" fontId="67" fillId="0" borderId="4" xfId="0" applyFont="1" applyBorder="1" applyAlignment="1" applyProtection="1">
      <alignment vertical="center" shrinkToFit="1"/>
      <protection locked="0"/>
    </xf>
    <xf numFmtId="0" fontId="67" fillId="0" borderId="10" xfId="0" applyFont="1" applyBorder="1" applyAlignment="1" applyProtection="1">
      <alignment vertical="center" shrinkToFit="1"/>
      <protection locked="0"/>
    </xf>
    <xf numFmtId="49" fontId="67" fillId="0" borderId="9" xfId="0" applyNumberFormat="1" applyFont="1" applyBorder="1" applyAlignment="1" applyProtection="1">
      <alignment horizontal="left" vertical="center" shrinkToFit="1"/>
      <protection locked="0"/>
    </xf>
    <xf numFmtId="49" fontId="67" fillId="0" borderId="7" xfId="0" applyNumberFormat="1" applyFont="1" applyBorder="1" applyAlignment="1" applyProtection="1">
      <alignment horizontal="left" vertical="center" shrinkToFit="1"/>
      <protection locked="0"/>
    </xf>
    <xf numFmtId="49" fontId="67" fillId="0" borderId="6" xfId="0" applyNumberFormat="1" applyFont="1" applyBorder="1" applyAlignment="1" applyProtection="1">
      <alignment horizontal="left" vertical="center" shrinkToFit="1"/>
      <protection locked="0"/>
    </xf>
    <xf numFmtId="0" fontId="51" fillId="0" borderId="7" xfId="0" applyFont="1" applyBorder="1" applyAlignment="1">
      <alignment vertical="center" wrapText="1"/>
    </xf>
    <xf numFmtId="0" fontId="67" fillId="0" borderId="2" xfId="0" applyFont="1" applyBorder="1" applyAlignment="1" applyProtection="1">
      <alignment vertical="center" shrinkToFit="1"/>
      <protection locked="0"/>
    </xf>
    <xf numFmtId="49" fontId="67" fillId="0" borderId="9" xfId="0" applyNumberFormat="1" applyFont="1" applyBorder="1" applyAlignment="1" applyProtection="1">
      <alignment vertical="center" shrinkToFit="1"/>
      <protection locked="0"/>
    </xf>
    <xf numFmtId="49" fontId="67" fillId="0" borderId="7" xfId="0" applyNumberFormat="1" applyFont="1" applyBorder="1" applyAlignment="1" applyProtection="1">
      <alignment vertical="center" shrinkToFit="1"/>
      <protection locked="0"/>
    </xf>
    <xf numFmtId="49" fontId="67" fillId="0" borderId="6" xfId="0" applyNumberFormat="1" applyFont="1" applyBorder="1" applyAlignment="1" applyProtection="1">
      <alignment vertical="center" shrinkToFit="1"/>
      <protection locked="0"/>
    </xf>
    <xf numFmtId="0" fontId="67" fillId="0" borderId="2" xfId="1" applyFont="1" applyFill="1" applyBorder="1" applyAlignment="1" applyProtection="1">
      <alignment vertical="center" shrinkToFit="1"/>
      <protection locked="0"/>
    </xf>
    <xf numFmtId="49" fontId="67" fillId="0" borderId="2" xfId="0" applyNumberFormat="1" applyFont="1" applyBorder="1" applyAlignment="1" applyProtection="1">
      <alignment vertical="center" shrinkToFit="1"/>
      <protection locked="0"/>
    </xf>
    <xf numFmtId="0" fontId="67" fillId="0" borderId="19" xfId="0" applyFont="1" applyBorder="1" applyAlignment="1" applyProtection="1">
      <alignment vertical="center" wrapText="1" shrinkToFit="1"/>
      <protection locked="0"/>
    </xf>
    <xf numFmtId="0" fontId="67" fillId="0" borderId="17" xfId="0" applyFont="1" applyBorder="1" applyAlignment="1" applyProtection="1">
      <alignment vertical="center" wrapText="1" shrinkToFit="1"/>
      <protection locked="0"/>
    </xf>
    <xf numFmtId="0" fontId="67" fillId="0" borderId="18" xfId="0" applyFont="1" applyBorder="1" applyAlignment="1" applyProtection="1">
      <alignment vertical="center" wrapText="1" shrinkToFit="1"/>
      <protection locked="0"/>
    </xf>
    <xf numFmtId="0" fontId="67" fillId="0" borderId="1" xfId="0" applyFont="1" applyBorder="1" applyAlignment="1" applyProtection="1">
      <alignment vertical="center" wrapText="1" shrinkToFit="1"/>
      <protection locked="0"/>
    </xf>
    <xf numFmtId="0" fontId="67" fillId="0" borderId="4" xfId="0" applyFont="1" applyBorder="1" applyAlignment="1" applyProtection="1">
      <alignment vertical="center" wrapText="1" shrinkToFit="1"/>
      <protection locked="0"/>
    </xf>
    <xf numFmtId="0" fontId="67" fillId="0" borderId="10" xfId="0" applyFont="1" applyBorder="1" applyAlignment="1" applyProtection="1">
      <alignment vertical="center" wrapText="1" shrinkToFit="1"/>
      <protection locked="0"/>
    </xf>
    <xf numFmtId="31" fontId="67" fillId="0" borderId="2" xfId="0" applyNumberFormat="1" applyFont="1" applyBorder="1" applyAlignment="1" applyProtection="1">
      <alignment horizontal="left" vertical="center" shrinkToFit="1"/>
      <protection locked="0"/>
    </xf>
    <xf numFmtId="0" fontId="67" fillId="0" borderId="49" xfId="0" applyFont="1" applyBorder="1" applyAlignment="1" applyProtection="1">
      <alignment vertical="center" shrinkToFit="1"/>
      <protection locked="0"/>
    </xf>
    <xf numFmtId="0" fontId="51" fillId="0" borderId="9" xfId="0" applyFont="1" applyBorder="1" applyAlignment="1">
      <alignment vertical="center"/>
    </xf>
    <xf numFmtId="0" fontId="51" fillId="0" borderId="6" xfId="0" applyFont="1" applyBorder="1" applyAlignment="1">
      <alignment vertical="center"/>
    </xf>
    <xf numFmtId="0" fontId="51" fillId="0" borderId="1" xfId="0" applyFont="1" applyBorder="1" applyAlignment="1">
      <alignment vertical="center"/>
    </xf>
    <xf numFmtId="0" fontId="51" fillId="0" borderId="10" xfId="0" applyFont="1" applyBorder="1" applyAlignment="1">
      <alignment vertical="center"/>
    </xf>
    <xf numFmtId="0" fontId="51" fillId="0" borderId="19" xfId="0" applyFont="1" applyBorder="1" applyAlignment="1">
      <alignment vertical="center" wrapText="1"/>
    </xf>
    <xf numFmtId="0" fontId="51" fillId="0" borderId="18" xfId="0" applyFont="1" applyBorder="1" applyAlignment="1">
      <alignment vertical="center" wrapText="1"/>
    </xf>
    <xf numFmtId="0" fontId="51" fillId="0" borderId="1" xfId="0" applyFont="1" applyBorder="1" applyAlignment="1">
      <alignment vertical="center" wrapText="1"/>
    </xf>
    <xf numFmtId="0" fontId="67" fillId="0" borderId="160" xfId="0" applyFont="1" applyBorder="1" applyAlignment="1" applyProtection="1">
      <alignment vertical="center" shrinkToFit="1"/>
      <protection locked="0"/>
    </xf>
    <xf numFmtId="180" fontId="55" fillId="0" borderId="0" xfId="0" applyNumberFormat="1" applyFont="1" applyAlignment="1" applyProtection="1">
      <alignment horizontal="center" vertical="center" wrapText="1"/>
      <protection locked="0"/>
    </xf>
    <xf numFmtId="0" fontId="55" fillId="15" borderId="3" xfId="0" applyFont="1" applyFill="1" applyBorder="1" applyAlignment="1">
      <alignment vertical="top" wrapText="1"/>
    </xf>
    <xf numFmtId="0" fontId="55" fillId="15" borderId="8" xfId="0" applyFont="1" applyFill="1" applyBorder="1" applyAlignment="1">
      <alignment vertical="top" wrapText="1"/>
    </xf>
    <xf numFmtId="0" fontId="55" fillId="15" borderId="1" xfId="0" applyFont="1" applyFill="1" applyBorder="1" applyAlignment="1">
      <alignment vertical="top" wrapText="1"/>
    </xf>
    <xf numFmtId="0" fontId="55" fillId="15" borderId="10" xfId="0" applyFont="1" applyFill="1" applyBorder="1" applyAlignment="1">
      <alignment vertical="top" wrapText="1"/>
    </xf>
    <xf numFmtId="0" fontId="66" fillId="8" borderId="2" xfId="0" applyFont="1" applyFill="1" applyBorder="1" applyAlignment="1">
      <alignment vertical="center"/>
    </xf>
    <xf numFmtId="56" fontId="55" fillId="15" borderId="19" xfId="0" applyNumberFormat="1" applyFont="1" applyFill="1" applyBorder="1" applyAlignment="1">
      <alignment vertical="top" wrapText="1"/>
    </xf>
    <xf numFmtId="56" fontId="55" fillId="15" borderId="18" xfId="0" applyNumberFormat="1" applyFont="1" applyFill="1" applyBorder="1" applyAlignment="1">
      <alignment vertical="top" wrapText="1"/>
    </xf>
    <xf numFmtId="56" fontId="55" fillId="15" borderId="3" xfId="0" applyNumberFormat="1" applyFont="1" applyFill="1" applyBorder="1" applyAlignment="1">
      <alignment vertical="top" wrapText="1"/>
    </xf>
    <xf numFmtId="56" fontId="55" fillId="15" borderId="8" xfId="0" applyNumberFormat="1" applyFont="1" applyFill="1" applyBorder="1" applyAlignment="1">
      <alignment vertical="top" wrapText="1"/>
    </xf>
    <xf numFmtId="56" fontId="55" fillId="15" borderId="1" xfId="0" applyNumberFormat="1" applyFont="1" applyFill="1" applyBorder="1" applyAlignment="1">
      <alignment vertical="top" wrapText="1"/>
    </xf>
    <xf numFmtId="56" fontId="55" fillId="15" borderId="10" xfId="0" applyNumberFormat="1" applyFont="1" applyFill="1" applyBorder="1" applyAlignment="1">
      <alignment vertical="top" wrapText="1"/>
    </xf>
    <xf numFmtId="0" fontId="51" fillId="0" borderId="9" xfId="0" applyFont="1" applyBorder="1" applyAlignment="1">
      <alignment vertical="center" shrinkToFit="1"/>
    </xf>
    <xf numFmtId="0" fontId="51" fillId="0" borderId="6" xfId="0" applyFont="1" applyBorder="1" applyAlignment="1">
      <alignment vertical="center" shrinkToFit="1"/>
    </xf>
    <xf numFmtId="49" fontId="67" fillId="0" borderId="2" xfId="0" applyNumberFormat="1" applyFont="1" applyBorder="1" applyAlignment="1" applyProtection="1">
      <alignment horizontal="left" vertical="center" shrinkToFit="1"/>
      <protection locked="0"/>
    </xf>
    <xf numFmtId="0" fontId="67" fillId="0" borderId="9" xfId="0" applyFont="1" applyBorder="1" applyAlignment="1" applyProtection="1">
      <alignment vertical="center" shrinkToFit="1"/>
      <protection locked="0"/>
    </xf>
    <xf numFmtId="0" fontId="67" fillId="0" borderId="7" xfId="0" applyFont="1" applyBorder="1" applyAlignment="1" applyProtection="1">
      <alignment vertical="center" shrinkToFit="1"/>
      <protection locked="0"/>
    </xf>
    <xf numFmtId="0" fontId="67" fillId="0" borderId="6" xfId="0" applyFont="1" applyBorder="1" applyAlignment="1" applyProtection="1">
      <alignment vertical="center" shrinkToFit="1"/>
      <protection locked="0"/>
    </xf>
    <xf numFmtId="0" fontId="48" fillId="0" borderId="19" xfId="0" applyFont="1" applyBorder="1" applyAlignment="1">
      <alignment horizontal="left" vertical="center" shrinkToFit="1"/>
    </xf>
    <xf numFmtId="0" fontId="48" fillId="0" borderId="17" xfId="0" applyFont="1" applyBorder="1" applyAlignment="1">
      <alignment horizontal="left" vertical="center" shrinkToFit="1"/>
    </xf>
    <xf numFmtId="0" fontId="48" fillId="0" borderId="18" xfId="0" applyFont="1" applyBorder="1" applyAlignment="1">
      <alignment horizontal="left" vertical="center" shrinkToFit="1"/>
    </xf>
    <xf numFmtId="0" fontId="69" fillId="0" borderId="104" xfId="0" applyFont="1" applyBorder="1" applyAlignment="1">
      <alignment horizontal="left" vertical="top" wrapText="1"/>
    </xf>
    <xf numFmtId="0" fontId="69" fillId="0" borderId="105" xfId="0" applyFont="1" applyBorder="1" applyAlignment="1">
      <alignment horizontal="left" vertical="top" wrapText="1"/>
    </xf>
    <xf numFmtId="0" fontId="69" fillId="0" borderId="106" xfId="0" applyFont="1" applyBorder="1" applyAlignment="1">
      <alignment horizontal="left" vertical="top" wrapText="1"/>
    </xf>
    <xf numFmtId="49" fontId="55" fillId="0" borderId="9" xfId="0" applyNumberFormat="1" applyFont="1" applyBorder="1" applyAlignment="1" applyProtection="1">
      <alignment horizontal="center" vertical="center" shrinkToFit="1"/>
      <protection locked="0"/>
    </xf>
    <xf numFmtId="49" fontId="55" fillId="0" borderId="7" xfId="0" applyNumberFormat="1" applyFont="1" applyBorder="1" applyAlignment="1" applyProtection="1">
      <alignment horizontal="center" vertical="center" shrinkToFit="1"/>
      <protection locked="0"/>
    </xf>
    <xf numFmtId="49" fontId="66" fillId="0" borderId="7" xfId="0" applyNumberFormat="1" applyFont="1" applyBorder="1" applyAlignment="1">
      <alignment horizontal="left" vertical="center" shrinkToFit="1"/>
    </xf>
    <xf numFmtId="49" fontId="66" fillId="0" borderId="6" xfId="0" applyNumberFormat="1" applyFont="1" applyBorder="1" applyAlignment="1">
      <alignment horizontal="left" vertical="center" shrinkToFit="1"/>
    </xf>
    <xf numFmtId="0" fontId="48" fillId="0" borderId="9" xfId="0" applyFont="1" applyBorder="1" applyAlignment="1">
      <alignment horizontal="left" vertical="center"/>
    </xf>
    <xf numFmtId="0" fontId="48" fillId="0" borderId="17" xfId="0" applyFont="1" applyBorder="1" applyAlignment="1">
      <alignment vertical="top" wrapText="1"/>
    </xf>
    <xf numFmtId="0" fontId="48" fillId="0" borderId="18" xfId="0" applyFont="1" applyBorder="1" applyAlignment="1">
      <alignment vertical="top" wrapText="1"/>
    </xf>
    <xf numFmtId="0" fontId="48" fillId="7" borderId="1" xfId="0" applyFont="1" applyFill="1" applyBorder="1" applyAlignment="1" applyProtection="1">
      <alignment horizontal="left" vertical="center" wrapText="1"/>
      <protection locked="0"/>
    </xf>
    <xf numFmtId="0" fontId="48" fillId="7" borderId="10" xfId="0" applyFont="1" applyFill="1" applyBorder="1" applyAlignment="1" applyProtection="1">
      <alignment horizontal="left" vertical="center" wrapText="1"/>
      <protection locked="0"/>
    </xf>
    <xf numFmtId="0" fontId="63" fillId="2" borderId="17" xfId="0" applyFont="1" applyFill="1" applyBorder="1" applyAlignment="1">
      <alignment horizontal="left" vertical="top" wrapText="1"/>
    </xf>
    <xf numFmtId="0" fontId="63" fillId="0" borderId="17" xfId="0" applyFont="1" applyBorder="1" applyAlignment="1">
      <alignment horizontal="left" vertical="top" wrapText="1"/>
    </xf>
    <xf numFmtId="0" fontId="48" fillId="0" borderId="107" xfId="0" applyFont="1" applyBorder="1" applyAlignment="1" applyProtection="1">
      <alignment horizontal="left" vertical="center" wrapText="1"/>
      <protection locked="0"/>
    </xf>
    <xf numFmtId="0" fontId="48" fillId="0" borderId="7" xfId="0" applyFont="1" applyBorder="1" applyAlignment="1" applyProtection="1">
      <alignment horizontal="left" vertical="center" wrapText="1"/>
      <protection locked="0"/>
    </xf>
    <xf numFmtId="0" fontId="48" fillId="0" borderId="6" xfId="0" applyFont="1" applyBorder="1" applyAlignment="1" applyProtection="1">
      <alignment horizontal="left" vertical="center" wrapText="1"/>
      <protection locked="0"/>
    </xf>
    <xf numFmtId="0" fontId="48" fillId="0" borderId="7" xfId="0" applyFont="1" applyBorder="1" applyAlignment="1">
      <alignment horizontal="left" vertical="distributed" wrapText="1"/>
    </xf>
    <xf numFmtId="0" fontId="48" fillId="2" borderId="1" xfId="0" applyFont="1" applyFill="1" applyBorder="1" applyAlignment="1">
      <alignment horizontal="center" vertical="center"/>
    </xf>
    <xf numFmtId="0" fontId="48" fillId="2" borderId="4" xfId="0" applyFont="1" applyFill="1" applyBorder="1" applyAlignment="1">
      <alignment horizontal="center" vertical="center"/>
    </xf>
    <xf numFmtId="0" fontId="67" fillId="0" borderId="9" xfId="0" applyFont="1" applyBorder="1" applyAlignment="1">
      <alignment horizontal="center" vertical="center" wrapText="1"/>
    </xf>
    <xf numFmtId="0" fontId="67" fillId="0" borderId="6" xfId="0" applyFont="1" applyBorder="1" applyAlignment="1">
      <alignment horizontal="center" vertical="center" wrapText="1"/>
    </xf>
    <xf numFmtId="0" fontId="66" fillId="8" borderId="65" xfId="0" applyFont="1" applyFill="1" applyBorder="1" applyAlignment="1">
      <alignment vertical="center"/>
    </xf>
    <xf numFmtId="0" fontId="55" fillId="15" borderId="9" xfId="0" applyFont="1" applyFill="1" applyBorder="1" applyAlignment="1">
      <alignment vertical="top" wrapText="1"/>
    </xf>
    <xf numFmtId="0" fontId="55" fillId="15" borderId="6" xfId="0" applyFont="1" applyFill="1" applyBorder="1" applyAlignment="1">
      <alignment vertical="top" wrapText="1"/>
    </xf>
    <xf numFmtId="0" fontId="64" fillId="7" borderId="1" xfId="0" applyFont="1" applyFill="1" applyBorder="1" applyAlignment="1" applyProtection="1">
      <alignment horizontal="center" vertical="center" wrapText="1"/>
      <protection locked="0"/>
    </xf>
    <xf numFmtId="0" fontId="64" fillId="7" borderId="10" xfId="0" applyFont="1" applyFill="1" applyBorder="1" applyAlignment="1" applyProtection="1">
      <alignment horizontal="center" vertical="center" wrapText="1"/>
      <protection locked="0"/>
    </xf>
    <xf numFmtId="0" fontId="55" fillId="15" borderId="9" xfId="0" applyFont="1" applyFill="1" applyBorder="1" applyAlignment="1">
      <alignment horizontal="left" vertical="center" wrapText="1"/>
    </xf>
    <xf numFmtId="0" fontId="55" fillId="15" borderId="7" xfId="0" applyFont="1" applyFill="1" applyBorder="1" applyAlignment="1">
      <alignment horizontal="left" vertical="center"/>
    </xf>
    <xf numFmtId="0" fontId="55" fillId="15" borderId="6" xfId="0" applyFont="1" applyFill="1" applyBorder="1" applyAlignment="1">
      <alignment horizontal="left" vertical="center"/>
    </xf>
    <xf numFmtId="0" fontId="48" fillId="0" borderId="17" xfId="0" applyFont="1" applyBorder="1" applyAlignment="1">
      <alignment vertical="top" wrapText="1" shrinkToFit="1"/>
    </xf>
    <xf numFmtId="0" fontId="48" fillId="0" borderId="17" xfId="0" applyFont="1" applyBorder="1" applyAlignment="1">
      <alignment vertical="top" shrinkToFit="1"/>
    </xf>
    <xf numFmtId="0" fontId="48" fillId="0" borderId="18" xfId="0" applyFont="1" applyBorder="1" applyAlignment="1">
      <alignment vertical="top" shrinkToFit="1"/>
    </xf>
    <xf numFmtId="0" fontId="67" fillId="0" borderId="93" xfId="0" applyFont="1" applyBorder="1" applyAlignment="1" applyProtection="1">
      <alignment horizontal="left" vertical="top" wrapText="1"/>
      <protection locked="0"/>
    </xf>
    <xf numFmtId="0" fontId="67" fillId="0" borderId="94" xfId="0" applyFont="1" applyBorder="1" applyAlignment="1" applyProtection="1">
      <alignment horizontal="left" vertical="top" wrapText="1"/>
      <protection locked="0"/>
    </xf>
    <xf numFmtId="0" fontId="67" fillId="0" borderId="95" xfId="0" applyFont="1" applyBorder="1" applyAlignment="1" applyProtection="1">
      <alignment horizontal="left" vertical="top" wrapText="1"/>
      <protection locked="0"/>
    </xf>
    <xf numFmtId="180" fontId="64" fillId="2" borderId="7" xfId="0" applyNumberFormat="1" applyFont="1" applyFill="1" applyBorder="1" applyAlignment="1" applyProtection="1">
      <alignment horizontal="center" vertical="center" wrapText="1"/>
      <protection locked="0"/>
    </xf>
    <xf numFmtId="0" fontId="48" fillId="0" borderId="17" xfId="0" applyFont="1" applyBorder="1" applyAlignment="1">
      <alignment horizontal="left" vertical="distributed" wrapText="1"/>
    </xf>
    <xf numFmtId="0" fontId="50" fillId="2" borderId="0" xfId="0" applyFont="1" applyFill="1" applyAlignment="1">
      <alignment horizontal="center" vertical="center"/>
    </xf>
    <xf numFmtId="0" fontId="64" fillId="15" borderId="3" xfId="0" applyFont="1" applyFill="1" applyBorder="1" applyAlignment="1">
      <alignment horizontal="left" vertical="top" wrapText="1"/>
    </xf>
    <xf numFmtId="0" fontId="64" fillId="15" borderId="8" xfId="0" applyFont="1" applyFill="1" applyBorder="1" applyAlignment="1">
      <alignment horizontal="left" vertical="top" wrapText="1"/>
    </xf>
    <xf numFmtId="0" fontId="67" fillId="0" borderId="3" xfId="0" applyFont="1" applyBorder="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67" fillId="0" borderId="8" xfId="0" applyFont="1" applyBorder="1" applyAlignment="1" applyProtection="1">
      <alignment horizontal="left" vertical="top" wrapText="1"/>
      <protection locked="0"/>
    </xf>
    <xf numFmtId="0" fontId="69" fillId="0" borderId="3" xfId="0" applyFont="1" applyBorder="1" applyAlignment="1">
      <alignment horizontal="left" vertical="top" wrapText="1"/>
    </xf>
    <xf numFmtId="0" fontId="69" fillId="0" borderId="0" xfId="0" applyFont="1" applyAlignment="1">
      <alignment horizontal="left" vertical="top" wrapText="1"/>
    </xf>
    <xf numFmtId="0" fontId="69" fillId="0" borderId="8" xfId="0" applyFont="1" applyBorder="1" applyAlignment="1">
      <alignment horizontal="left" vertical="top" wrapText="1"/>
    </xf>
    <xf numFmtId="0" fontId="67" fillId="0" borderId="101" xfId="0" applyFont="1" applyBorder="1" applyAlignment="1" applyProtection="1">
      <alignment horizontal="left" vertical="top" wrapText="1"/>
      <protection locked="0"/>
    </xf>
    <xf numFmtId="0" fontId="67" fillId="0" borderId="102" xfId="0" applyFont="1" applyBorder="1" applyAlignment="1" applyProtection="1">
      <alignment horizontal="left" vertical="top" wrapText="1"/>
      <protection locked="0"/>
    </xf>
    <xf numFmtId="0" fontId="67" fillId="0" borderId="103" xfId="0" applyFont="1" applyBorder="1" applyAlignment="1" applyProtection="1">
      <alignment horizontal="left" vertical="top" wrapText="1"/>
      <protection locked="0"/>
    </xf>
    <xf numFmtId="0" fontId="48" fillId="0" borderId="6" xfId="0" applyFont="1" applyBorder="1" applyAlignment="1">
      <alignment horizontal="left" vertical="distributed" wrapText="1"/>
    </xf>
    <xf numFmtId="0" fontId="48" fillId="0" borderId="165" xfId="0" applyFont="1" applyBorder="1" applyAlignment="1">
      <alignment horizontal="left" vertical="top" wrapText="1"/>
    </xf>
    <xf numFmtId="0" fontId="48" fillId="0" borderId="166" xfId="0" applyFont="1" applyBorder="1" applyAlignment="1">
      <alignment horizontal="left" vertical="top" wrapText="1"/>
    </xf>
    <xf numFmtId="0" fontId="48" fillId="0" borderId="167" xfId="0" applyFont="1" applyBorder="1" applyAlignment="1">
      <alignment horizontal="left" vertical="top" wrapText="1"/>
    </xf>
    <xf numFmtId="0" fontId="48" fillId="0" borderId="19" xfId="0" applyFont="1" applyBorder="1" applyAlignment="1">
      <alignment vertical="center" wrapText="1"/>
    </xf>
    <xf numFmtId="49" fontId="67" fillId="0" borderId="171" xfId="0" applyNumberFormat="1" applyFont="1" applyBorder="1" applyAlignment="1" applyProtection="1">
      <alignment vertical="top" wrapText="1" shrinkToFit="1"/>
      <protection locked="0"/>
    </xf>
    <xf numFmtId="0" fontId="51" fillId="0" borderId="1" xfId="0" applyFont="1" applyBorder="1" applyAlignment="1">
      <alignment horizontal="left" vertical="top" wrapText="1"/>
    </xf>
    <xf numFmtId="0" fontId="51" fillId="0" borderId="10" xfId="0" applyFont="1" applyBorder="1" applyAlignment="1">
      <alignment horizontal="left" vertical="top" wrapText="1"/>
    </xf>
    <xf numFmtId="0" fontId="51" fillId="0" borderId="49" xfId="0" applyFont="1" applyBorder="1" applyAlignment="1">
      <alignment vertical="center" wrapText="1"/>
    </xf>
    <xf numFmtId="0" fontId="51" fillId="0" borderId="19" xfId="0" applyFont="1" applyBorder="1" applyAlignment="1">
      <alignment horizontal="left" vertical="center" wrapText="1"/>
    </xf>
    <xf numFmtId="0" fontId="51" fillId="0" borderId="18" xfId="0" applyFont="1" applyBorder="1" applyAlignment="1">
      <alignment horizontal="left" vertical="center" wrapText="1"/>
    </xf>
    <xf numFmtId="0" fontId="55" fillId="15" borderId="9" xfId="0" applyFont="1" applyFill="1" applyBorder="1" applyAlignment="1">
      <alignment horizontal="left" vertical="top" wrapText="1"/>
    </xf>
    <xf numFmtId="0" fontId="55" fillId="15" borderId="6" xfId="0" applyFont="1" applyFill="1" applyBorder="1" applyAlignment="1">
      <alignment horizontal="left" vertical="top" wrapText="1"/>
    </xf>
    <xf numFmtId="182" fontId="67" fillId="0" borderId="9" xfId="0" applyNumberFormat="1" applyFont="1" applyBorder="1" applyAlignment="1" applyProtection="1">
      <alignment vertical="center" shrinkToFit="1"/>
      <protection locked="0"/>
    </xf>
    <xf numFmtId="182" fontId="67" fillId="0" borderId="7" xfId="0" applyNumberFormat="1" applyFont="1" applyBorder="1" applyAlignment="1" applyProtection="1">
      <alignment vertical="center" shrinkToFit="1"/>
      <protection locked="0"/>
    </xf>
    <xf numFmtId="182" fontId="67" fillId="0" borderId="6" xfId="0" applyNumberFormat="1" applyFont="1" applyBorder="1" applyAlignment="1" applyProtection="1">
      <alignment vertical="center" shrinkToFit="1"/>
      <protection locked="0"/>
    </xf>
    <xf numFmtId="176" fontId="88" fillId="2" borderId="0" xfId="0" applyNumberFormat="1" applyFont="1" applyFill="1" applyAlignment="1">
      <alignment horizontal="left" wrapText="1"/>
    </xf>
    <xf numFmtId="176" fontId="88" fillId="2" borderId="0" xfId="0" applyNumberFormat="1" applyFont="1" applyFill="1" applyAlignment="1">
      <alignment horizontal="left"/>
    </xf>
    <xf numFmtId="0" fontId="62" fillId="0" borderId="0" xfId="0" applyFont="1" applyAlignment="1">
      <alignment horizontal="left"/>
    </xf>
    <xf numFmtId="0" fontId="58" fillId="0" borderId="7" xfId="0" applyFont="1" applyBorder="1" applyAlignment="1">
      <alignment horizontal="center" vertical="center" shrinkToFit="1"/>
    </xf>
    <xf numFmtId="0" fontId="58" fillId="0" borderId="6" xfId="0" applyFont="1" applyBorder="1" applyAlignment="1">
      <alignment horizontal="center" vertical="center" shrinkToFit="1"/>
    </xf>
    <xf numFmtId="0" fontId="48" fillId="0" borderId="9" xfId="0" applyFont="1" applyBorder="1" applyAlignment="1">
      <alignment horizontal="left" vertical="center" wrapText="1" shrinkToFit="1"/>
    </xf>
    <xf numFmtId="0" fontId="48" fillId="0" borderId="7" xfId="0" applyFont="1" applyBorder="1" applyAlignment="1">
      <alignment horizontal="left" vertical="center" wrapText="1" shrinkToFit="1"/>
    </xf>
    <xf numFmtId="0" fontId="67" fillId="0" borderId="94" xfId="0" applyFont="1" applyBorder="1" applyAlignment="1" applyProtection="1">
      <alignment vertical="top" wrapText="1"/>
      <protection locked="0"/>
    </xf>
    <xf numFmtId="0" fontId="67" fillId="0" borderId="95" xfId="0" applyFont="1" applyBorder="1" applyAlignment="1" applyProtection="1">
      <alignment vertical="top" wrapText="1"/>
      <protection locked="0"/>
    </xf>
    <xf numFmtId="0" fontId="64" fillId="0" borderId="9" xfId="0" applyFont="1" applyBorder="1" applyAlignment="1">
      <alignment horizontal="center" vertical="center" wrapText="1"/>
    </xf>
    <xf numFmtId="0" fontId="64" fillId="0" borderId="7" xfId="0" applyFont="1" applyBorder="1" applyAlignment="1">
      <alignment horizontal="center" vertical="center" wrapText="1"/>
    </xf>
    <xf numFmtId="176" fontId="93" fillId="0" borderId="48" xfId="0" applyNumberFormat="1" applyFont="1" applyBorder="1" applyAlignment="1">
      <alignment horizontal="right" vertical="center"/>
    </xf>
    <xf numFmtId="176" fontId="93" fillId="0" borderId="15" xfId="0" applyNumberFormat="1" applyFont="1" applyBorder="1" applyAlignment="1">
      <alignment horizontal="right" vertical="center"/>
    </xf>
    <xf numFmtId="176" fontId="48" fillId="0" borderId="1" xfId="0" applyNumberFormat="1" applyFont="1" applyBorder="1" applyAlignment="1">
      <alignment horizontal="left" vertical="top" wrapText="1"/>
    </xf>
    <xf numFmtId="176" fontId="48" fillId="0" borderId="4" xfId="0" applyNumberFormat="1" applyFont="1" applyBorder="1" applyAlignment="1">
      <alignment horizontal="left" vertical="top" wrapText="1"/>
    </xf>
    <xf numFmtId="176" fontId="48" fillId="0" borderId="81" xfId="0" applyNumberFormat="1" applyFont="1" applyBorder="1" applyAlignment="1">
      <alignment horizontal="left" vertical="top" wrapText="1"/>
    </xf>
    <xf numFmtId="178" fontId="93" fillId="0" borderId="168" xfId="0" applyNumberFormat="1" applyFont="1" applyBorder="1" applyAlignment="1">
      <alignment horizontal="right" vertical="center"/>
    </xf>
    <xf numFmtId="178" fontId="93" fillId="0" borderId="28" xfId="0" applyNumberFormat="1" applyFont="1" applyBorder="1" applyAlignment="1">
      <alignment horizontal="right" vertical="center"/>
    </xf>
    <xf numFmtId="0" fontId="48" fillId="0" borderId="1" xfId="0" applyFont="1" applyBorder="1" applyAlignment="1" applyProtection="1">
      <alignment horizontal="left" vertical="top" wrapText="1"/>
      <protection locked="0"/>
    </xf>
    <xf numFmtId="0" fontId="48" fillId="0" borderId="4" xfId="0" applyFont="1" applyBorder="1" applyAlignment="1" applyProtection="1">
      <alignment horizontal="left" vertical="top" wrapText="1"/>
      <protection locked="0"/>
    </xf>
    <xf numFmtId="0" fontId="48" fillId="0" borderId="10" xfId="0" applyFont="1" applyBorder="1" applyAlignment="1" applyProtection="1">
      <alignment horizontal="left" vertical="top" wrapText="1"/>
      <protection locked="0"/>
    </xf>
    <xf numFmtId="0" fontId="42" fillId="2" borderId="4" xfId="7" applyFont="1" applyFill="1" applyBorder="1" applyAlignment="1">
      <alignment horizontal="left" vertical="center" wrapText="1" shrinkToFit="1"/>
    </xf>
    <xf numFmtId="0" fontId="37" fillId="7" borderId="36" xfId="7" applyFont="1" applyFill="1" applyBorder="1" applyAlignment="1" applyProtection="1">
      <alignment horizontal="center" vertical="center" shrinkToFit="1"/>
      <protection locked="0"/>
    </xf>
    <xf numFmtId="0" fontId="37" fillId="7" borderId="37" xfId="7" applyFont="1" applyFill="1" applyBorder="1" applyAlignment="1" applyProtection="1">
      <alignment horizontal="center" vertical="center" shrinkToFit="1"/>
      <protection locked="0"/>
    </xf>
    <xf numFmtId="0" fontId="42" fillId="0" borderId="17" xfId="7" applyFont="1" applyBorder="1" applyAlignment="1">
      <alignment horizontal="center" vertical="center" shrinkToFit="1"/>
    </xf>
    <xf numFmtId="0" fontId="0" fillId="0" borderId="156" xfId="4" applyFont="1" applyBorder="1" applyAlignment="1">
      <alignment horizontal="center" vertical="center"/>
    </xf>
    <xf numFmtId="0" fontId="0" fillId="0" borderId="157" xfId="4" applyFont="1" applyBorder="1" applyAlignment="1">
      <alignment horizontal="center" vertical="center"/>
    </xf>
    <xf numFmtId="0" fontId="0" fillId="0" borderId="140" xfId="4" applyFont="1" applyBorder="1" applyAlignment="1">
      <alignment horizontal="center" vertical="center"/>
    </xf>
    <xf numFmtId="0" fontId="42" fillId="0" borderId="16" xfId="7" applyFont="1" applyBorder="1" applyAlignment="1">
      <alignment horizontal="left" vertical="center" shrinkToFit="1"/>
    </xf>
    <xf numFmtId="0" fontId="42" fillId="0" borderId="7" xfId="7" applyFont="1" applyBorder="1" applyAlignment="1">
      <alignment horizontal="left" vertical="center" shrinkToFit="1"/>
    </xf>
    <xf numFmtId="0" fontId="42" fillId="0" borderId="6" xfId="7" applyFont="1" applyBorder="1" applyAlignment="1">
      <alignment horizontal="left" vertical="center" shrinkToFit="1"/>
    </xf>
    <xf numFmtId="0" fontId="0" fillId="0" borderId="158" xfId="4" applyFont="1" applyBorder="1" applyAlignment="1">
      <alignment horizontal="center" vertical="center"/>
    </xf>
    <xf numFmtId="0" fontId="43" fillId="2" borderId="9" xfId="4" applyFont="1" applyFill="1" applyBorder="1" applyAlignment="1">
      <alignment horizontal="left" vertical="center" wrapText="1" shrinkToFit="1"/>
    </xf>
    <xf numFmtId="0" fontId="43" fillId="2" borderId="7" xfId="4" applyFont="1" applyFill="1" applyBorder="1" applyAlignment="1">
      <alignment horizontal="left" vertical="center" wrapText="1" shrinkToFit="1"/>
    </xf>
    <xf numFmtId="0" fontId="43" fillId="2" borderId="17" xfId="4" applyFont="1" applyFill="1" applyBorder="1" applyAlignment="1">
      <alignment horizontal="left" vertical="center" wrapText="1" shrinkToFit="1"/>
    </xf>
    <xf numFmtId="0" fontId="43" fillId="2" borderId="6" xfId="4" applyFont="1" applyFill="1" applyBorder="1" applyAlignment="1">
      <alignment horizontal="left" vertical="center" wrapText="1" shrinkToFit="1"/>
    </xf>
    <xf numFmtId="0" fontId="41" fillId="2" borderId="3" xfId="4" applyFont="1" applyFill="1" applyBorder="1" applyAlignment="1">
      <alignment horizontal="center" vertical="center" wrapText="1" shrinkToFit="1"/>
    </xf>
    <xf numFmtId="0" fontId="41" fillId="2" borderId="0" xfId="4" applyFont="1" applyFill="1" applyAlignment="1">
      <alignment horizontal="center" vertical="center" wrapText="1" shrinkToFit="1"/>
    </xf>
    <xf numFmtId="0" fontId="42" fillId="0" borderId="4" xfId="7" applyFont="1" applyBorder="1" applyAlignment="1">
      <alignment horizontal="center" vertical="center" shrinkToFit="1"/>
    </xf>
    <xf numFmtId="0" fontId="37" fillId="2" borderId="4" xfId="7" applyFont="1" applyFill="1" applyBorder="1" applyAlignment="1">
      <alignment horizontal="center" vertical="center" shrinkToFit="1"/>
    </xf>
    <xf numFmtId="0" fontId="37" fillId="0" borderId="36" xfId="7" applyFont="1" applyBorder="1" applyAlignment="1" applyProtection="1">
      <alignment horizontal="center" vertical="center" wrapText="1" shrinkToFit="1"/>
      <protection locked="0"/>
    </xf>
    <xf numFmtId="0" fontId="37" fillId="0" borderId="37" xfId="7" applyFont="1" applyBorder="1" applyAlignment="1" applyProtection="1">
      <alignment horizontal="center" vertical="center" wrapText="1" shrinkToFit="1"/>
      <protection locked="0"/>
    </xf>
    <xf numFmtId="0" fontId="42" fillId="0" borderId="155" xfId="4" applyFont="1" applyBorder="1" applyAlignment="1">
      <alignment horizontal="left" vertical="center"/>
    </xf>
    <xf numFmtId="0" fontId="42" fillId="0" borderId="4" xfId="4" applyFont="1" applyBorder="1" applyAlignment="1">
      <alignment horizontal="left" vertical="center"/>
    </xf>
    <xf numFmtId="0" fontId="42" fillId="0" borderId="81" xfId="4" applyFont="1" applyBorder="1" applyAlignment="1">
      <alignment horizontal="left" vertical="center"/>
    </xf>
    <xf numFmtId="0" fontId="42" fillId="0" borderId="10" xfId="7" applyFont="1" applyBorder="1" applyAlignment="1">
      <alignment horizontal="center" vertical="center" shrinkToFit="1"/>
    </xf>
    <xf numFmtId="0" fontId="42" fillId="2" borderId="2" xfId="4" applyFont="1" applyFill="1" applyBorder="1" applyAlignment="1">
      <alignment horizontal="center" vertical="center" wrapText="1" shrinkToFit="1"/>
    </xf>
    <xf numFmtId="0" fontId="42" fillId="2" borderId="19" xfId="4" applyFont="1" applyFill="1" applyBorder="1" applyAlignment="1">
      <alignment horizontal="center" vertical="center" wrapText="1" shrinkToFit="1"/>
    </xf>
    <xf numFmtId="0" fontId="42" fillId="2" borderId="17" xfId="4" applyFont="1" applyFill="1" applyBorder="1" applyAlignment="1">
      <alignment horizontal="center" vertical="center" wrapText="1" shrinkToFit="1"/>
    </xf>
    <xf numFmtId="0" fontId="42" fillId="2" borderId="18" xfId="4" applyFont="1" applyFill="1" applyBorder="1" applyAlignment="1">
      <alignment horizontal="center" vertical="center" wrapText="1" shrinkToFit="1"/>
    </xf>
    <xf numFmtId="0" fontId="42" fillId="2" borderId="1" xfId="4" applyFont="1" applyFill="1" applyBorder="1" applyAlignment="1">
      <alignment horizontal="center" vertical="center" wrapText="1" shrinkToFit="1"/>
    </xf>
    <xf numFmtId="0" fontId="42" fillId="2" borderId="4" xfId="4" applyFont="1" applyFill="1" applyBorder="1" applyAlignment="1">
      <alignment horizontal="center" vertical="center" wrapText="1" shrinkToFit="1"/>
    </xf>
    <xf numFmtId="0" fontId="42" fillId="2" borderId="10" xfId="4" applyFont="1" applyFill="1" applyBorder="1" applyAlignment="1">
      <alignment horizontal="center" vertical="center" wrapText="1" shrinkToFit="1"/>
    </xf>
    <xf numFmtId="0" fontId="37" fillId="0" borderId="49" xfId="7" applyFont="1" applyBorder="1" applyAlignment="1" applyProtection="1">
      <alignment horizontal="left" vertical="center" shrinkToFit="1"/>
      <protection locked="0"/>
    </xf>
    <xf numFmtId="0" fontId="37" fillId="0" borderId="2" xfId="7" applyFont="1" applyBorder="1" applyAlignment="1" applyProtection="1">
      <alignment horizontal="left" vertical="center" shrinkToFit="1"/>
      <protection locked="0"/>
    </xf>
    <xf numFmtId="0" fontId="37" fillId="0" borderId="65" xfId="7" applyFont="1" applyBorder="1" applyAlignment="1" applyProtection="1">
      <alignment horizontal="left" vertical="center" shrinkToFit="1"/>
      <protection locked="0"/>
    </xf>
    <xf numFmtId="0" fontId="42" fillId="2" borderId="3" xfId="7" applyFont="1" applyFill="1" applyBorder="1" applyAlignment="1">
      <alignment horizontal="center" vertical="center" shrinkToFit="1"/>
    </xf>
    <xf numFmtId="0" fontId="42" fillId="2" borderId="0" xfId="7" applyFont="1" applyFill="1" applyAlignment="1">
      <alignment horizontal="center" vertical="center" shrinkToFit="1"/>
    </xf>
    <xf numFmtId="0" fontId="37" fillId="7" borderId="121" xfId="7" applyFont="1" applyFill="1" applyBorder="1" applyAlignment="1" applyProtection="1">
      <alignment horizontal="center" vertical="center" shrinkToFit="1"/>
      <protection locked="0"/>
    </xf>
    <xf numFmtId="0" fontId="37" fillId="7" borderId="154" xfId="7" applyFont="1" applyFill="1" applyBorder="1" applyAlignment="1" applyProtection="1">
      <alignment horizontal="center" vertical="center" shrinkToFit="1"/>
      <protection locked="0"/>
    </xf>
    <xf numFmtId="0" fontId="37" fillId="7" borderId="153" xfId="7" applyFont="1" applyFill="1" applyBorder="1" applyAlignment="1" applyProtection="1">
      <alignment horizontal="center" vertical="center" shrinkToFit="1"/>
      <protection locked="0"/>
    </xf>
    <xf numFmtId="0" fontId="42" fillId="0" borderId="8" xfId="7" applyFont="1" applyBorder="1" applyAlignment="1">
      <alignment horizontal="center" vertical="center" shrinkToFit="1"/>
    </xf>
    <xf numFmtId="0" fontId="42" fillId="0" borderId="142" xfId="7" applyFont="1" applyBorder="1" applyAlignment="1">
      <alignment horizontal="center" vertical="center" shrinkToFit="1"/>
    </xf>
    <xf numFmtId="0" fontId="42" fillId="0" borderId="3" xfId="7" applyFont="1" applyBorder="1" applyAlignment="1">
      <alignment horizontal="center" vertical="center" shrinkToFit="1"/>
    </xf>
    <xf numFmtId="0" fontId="47" fillId="0" borderId="0" xfId="0" applyFont="1" applyAlignment="1">
      <alignment horizontal="center" vertical="center"/>
    </xf>
    <xf numFmtId="0" fontId="34" fillId="0" borderId="0" xfId="4" applyFont="1" applyAlignment="1">
      <alignment horizontal="left" vertical="center" shrinkToFit="1"/>
    </xf>
    <xf numFmtId="0" fontId="37" fillId="0" borderId="1" xfId="7" applyFont="1" applyBorder="1" applyAlignment="1" applyProtection="1">
      <alignment horizontal="center" vertical="center" shrinkToFit="1"/>
      <protection locked="0"/>
    </xf>
    <xf numFmtId="0" fontId="37" fillId="0" borderId="4" xfId="7" applyFont="1" applyBorder="1" applyAlignment="1" applyProtection="1">
      <alignment horizontal="center" vertical="center" shrinkToFit="1"/>
      <protection locked="0"/>
    </xf>
    <xf numFmtId="0" fontId="32" fillId="0" borderId="4" xfId="4" applyFont="1" applyBorder="1" applyAlignment="1">
      <alignment horizontal="center" vertical="center"/>
    </xf>
    <xf numFmtId="0" fontId="42" fillId="2" borderId="9" xfId="4" applyFont="1" applyFill="1" applyBorder="1" applyAlignment="1">
      <alignment horizontal="center" vertical="center" wrapText="1" shrinkToFit="1"/>
    </xf>
    <xf numFmtId="0" fontId="42" fillId="2" borderId="7" xfId="4" applyFont="1" applyFill="1" applyBorder="1" applyAlignment="1">
      <alignment horizontal="center" vertical="center" wrapText="1" shrinkToFit="1"/>
    </xf>
    <xf numFmtId="0" fontId="42" fillId="2" borderId="6" xfId="4" applyFont="1" applyFill="1" applyBorder="1" applyAlignment="1">
      <alignment horizontal="center" vertical="center" wrapText="1" shrinkToFit="1"/>
    </xf>
    <xf numFmtId="0" fontId="42" fillId="0" borderId="9" xfId="7" applyFont="1" applyBorder="1" applyAlignment="1" applyProtection="1">
      <alignment horizontal="center" vertical="center" shrinkToFit="1"/>
      <protection locked="0"/>
    </xf>
    <xf numFmtId="0" fontId="42" fillId="0" borderId="7" xfId="7" applyFont="1" applyBorder="1" applyAlignment="1" applyProtection="1">
      <alignment horizontal="center" vertical="center" shrinkToFit="1"/>
      <protection locked="0"/>
    </xf>
    <xf numFmtId="0" fontId="42" fillId="0" borderId="6" xfId="7" applyFont="1" applyBorder="1" applyAlignment="1" applyProtection="1">
      <alignment horizontal="center" vertical="center" shrinkToFit="1"/>
      <protection locked="0"/>
    </xf>
    <xf numFmtId="0" fontId="42" fillId="0" borderId="49" xfId="7" applyFont="1" applyBorder="1" applyAlignment="1">
      <alignment horizontal="center" vertical="center" shrinkToFit="1"/>
    </xf>
    <xf numFmtId="0" fontId="42" fillId="0" borderId="2" xfId="7" applyFont="1" applyBorder="1" applyAlignment="1">
      <alignment horizontal="center" vertical="center" shrinkToFit="1"/>
    </xf>
    <xf numFmtId="181" fontId="42" fillId="0" borderId="7" xfId="7" applyNumberFormat="1" applyFont="1" applyBorder="1" applyAlignment="1" applyProtection="1">
      <alignment horizontal="center" vertical="center" shrinkToFit="1"/>
      <protection locked="0"/>
    </xf>
    <xf numFmtId="181" fontId="42" fillId="0" borderId="4" xfId="7" applyNumberFormat="1" applyFont="1" applyBorder="1" applyAlignment="1" applyProtection="1">
      <alignment horizontal="center" vertical="center" shrinkToFit="1"/>
      <protection locked="0"/>
    </xf>
    <xf numFmtId="181" fontId="42" fillId="0" borderId="6" xfId="7" applyNumberFormat="1" applyFont="1" applyBorder="1" applyAlignment="1" applyProtection="1">
      <alignment horizontal="center" vertical="center" shrinkToFit="1"/>
      <protection locked="0"/>
    </xf>
    <xf numFmtId="0" fontId="37" fillId="0" borderId="7" xfId="7" applyFont="1" applyBorder="1" applyAlignment="1" applyProtection="1">
      <alignment horizontal="center" vertical="center" shrinkToFit="1"/>
      <protection locked="0"/>
    </xf>
    <xf numFmtId="0" fontId="42" fillId="2" borderId="7" xfId="7" applyFont="1" applyFill="1" applyBorder="1" applyAlignment="1">
      <alignment horizontal="left" vertical="center" wrapText="1" shrinkToFit="1"/>
    </xf>
    <xf numFmtId="0" fontId="41" fillId="2" borderId="19" xfId="4" applyFont="1" applyFill="1" applyBorder="1" applyAlignment="1">
      <alignment horizontal="center" vertical="center" wrapText="1" shrinkToFit="1"/>
    </xf>
    <xf numFmtId="0" fontId="41" fillId="2" borderId="17" xfId="4" applyFont="1" applyFill="1" applyBorder="1" applyAlignment="1">
      <alignment horizontal="center" vertical="center" wrapText="1" shrinkToFit="1"/>
    </xf>
    <xf numFmtId="0" fontId="42" fillId="0" borderId="7" xfId="7" applyFont="1" applyBorder="1" applyAlignment="1">
      <alignment horizontal="center" vertical="center" shrinkToFit="1"/>
    </xf>
    <xf numFmtId="0" fontId="37" fillId="2" borderId="7" xfId="7" applyFont="1" applyFill="1" applyBorder="1" applyAlignment="1">
      <alignment horizontal="center" vertical="center" shrinkToFit="1"/>
    </xf>
    <xf numFmtId="0" fontId="42" fillId="0" borderId="16" xfId="4" applyFont="1" applyBorder="1" applyAlignment="1">
      <alignment horizontal="left" vertical="center"/>
    </xf>
    <xf numFmtId="0" fontId="42" fillId="0" borderId="7" xfId="4" applyFont="1" applyBorder="1" applyAlignment="1">
      <alignment horizontal="left" vertical="center"/>
    </xf>
    <xf numFmtId="0" fontId="42" fillId="0" borderId="32" xfId="4" applyFont="1" applyBorder="1" applyAlignment="1">
      <alignment horizontal="left" vertical="center"/>
    </xf>
    <xf numFmtId="0" fontId="9" fillId="2" borderId="9" xfId="0" quotePrefix="1" applyFont="1" applyFill="1" applyBorder="1" applyAlignment="1">
      <alignment horizontal="left" vertical="center"/>
    </xf>
    <xf numFmtId="0" fontId="9" fillId="2" borderId="7" xfId="0" applyFont="1" applyFill="1" applyBorder="1" applyAlignment="1">
      <alignment horizontal="left" vertical="center"/>
    </xf>
    <xf numFmtId="0" fontId="9" fillId="2" borderId="6" xfId="0" applyFont="1" applyFill="1" applyBorder="1" applyAlignment="1">
      <alignment horizontal="left" vertical="center"/>
    </xf>
    <xf numFmtId="0" fontId="11" fillId="7" borderId="49" xfId="0" applyFont="1" applyFill="1" applyBorder="1" applyAlignment="1" applyProtection="1">
      <alignment horizontal="center" vertical="center" wrapText="1"/>
      <protection locked="0"/>
    </xf>
    <xf numFmtId="0" fontId="11" fillId="7" borderId="9" xfId="0" applyFont="1" applyFill="1" applyBorder="1" applyAlignment="1" applyProtection="1">
      <alignment horizontal="center" vertical="center" wrapText="1"/>
      <protection locked="0"/>
    </xf>
    <xf numFmtId="0" fontId="11" fillId="7" borderId="6" xfId="0" applyFont="1" applyFill="1" applyBorder="1" applyAlignment="1" applyProtection="1">
      <alignment horizontal="center" vertical="center" wrapText="1"/>
      <protection locked="0"/>
    </xf>
    <xf numFmtId="0" fontId="5" fillId="7" borderId="9" xfId="0" applyFont="1" applyFill="1" applyBorder="1" applyAlignment="1" applyProtection="1">
      <alignment horizontal="left" vertical="center" wrapText="1"/>
      <protection locked="0"/>
    </xf>
    <xf numFmtId="0" fontId="5" fillId="7" borderId="6" xfId="0" applyFont="1" applyFill="1" applyBorder="1" applyAlignment="1" applyProtection="1">
      <alignment horizontal="left" vertical="center" wrapText="1"/>
      <protection locked="0"/>
    </xf>
    <xf numFmtId="0" fontId="10" fillId="9" borderId="9" xfId="0" applyFont="1" applyFill="1" applyBorder="1" applyAlignment="1">
      <alignment horizontal="left" vertical="center" wrapText="1"/>
    </xf>
    <xf numFmtId="0" fontId="10" fillId="9" borderId="7" xfId="0" applyFont="1" applyFill="1" applyBorder="1" applyAlignment="1">
      <alignment horizontal="left" vertical="center"/>
    </xf>
    <xf numFmtId="0" fontId="10" fillId="9" borderId="6" xfId="0" applyFont="1" applyFill="1" applyBorder="1" applyAlignment="1">
      <alignment horizontal="left" vertical="center"/>
    </xf>
    <xf numFmtId="0" fontId="11" fillId="0" borderId="2"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9" fillId="2" borderId="17" xfId="0" applyFont="1" applyFill="1" applyBorder="1" applyAlignment="1">
      <alignment horizontal="left" vertical="center" wrapText="1"/>
    </xf>
    <xf numFmtId="0" fontId="11" fillId="7" borderId="1" xfId="0" applyFont="1" applyFill="1" applyBorder="1" applyAlignment="1" applyProtection="1">
      <alignment horizontal="center" vertical="center" wrapText="1"/>
      <protection locked="0"/>
    </xf>
    <xf numFmtId="0" fontId="11" fillId="7" borderId="10"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left" vertical="center" wrapText="1"/>
      <protection locked="0"/>
    </xf>
    <xf numFmtId="0" fontId="5" fillId="7" borderId="10" xfId="0" applyFont="1" applyFill="1" applyBorder="1" applyAlignment="1" applyProtection="1">
      <alignment horizontal="left" vertical="center" wrapText="1"/>
      <protection locked="0"/>
    </xf>
    <xf numFmtId="0" fontId="11" fillId="7" borderId="142" xfId="0" applyFont="1" applyFill="1" applyBorder="1" applyAlignment="1" applyProtection="1">
      <alignment horizontal="center" vertical="center" wrapText="1"/>
      <protection locked="0"/>
    </xf>
    <xf numFmtId="0" fontId="11" fillId="7" borderId="19" xfId="0" applyFont="1" applyFill="1" applyBorder="1" applyAlignment="1" applyProtection="1">
      <alignment horizontal="center" vertical="center" wrapText="1"/>
      <protection locked="0"/>
    </xf>
    <xf numFmtId="0" fontId="11" fillId="7" borderId="18" xfId="0" applyFont="1" applyFill="1" applyBorder="1" applyAlignment="1" applyProtection="1">
      <alignment horizontal="center" vertical="center" wrapText="1"/>
      <protection locked="0"/>
    </xf>
    <xf numFmtId="0" fontId="5" fillId="7" borderId="19" xfId="0" applyFont="1" applyFill="1" applyBorder="1" applyAlignment="1" applyProtection="1">
      <alignment horizontal="left" vertical="center" wrapText="1"/>
      <protection locked="0"/>
    </xf>
    <xf numFmtId="0" fontId="5" fillId="7" borderId="18" xfId="0" applyFont="1" applyFill="1" applyBorder="1" applyAlignment="1" applyProtection="1">
      <alignment horizontal="left" vertical="center" wrapText="1"/>
      <protection locked="0"/>
    </xf>
    <xf numFmtId="0" fontId="11" fillId="7" borderId="2"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left" vertical="center" wrapText="1"/>
      <protection locked="0"/>
    </xf>
    <xf numFmtId="0" fontId="11" fillId="0" borderId="9" xfId="0" applyFont="1" applyBorder="1" applyAlignment="1">
      <alignment horizontal="center" vertical="center" wrapText="1"/>
    </xf>
    <xf numFmtId="0" fontId="11" fillId="0" borderId="7" xfId="0" applyFont="1" applyBorder="1" applyAlignment="1">
      <alignment horizontal="center" vertical="center" wrapText="1"/>
    </xf>
    <xf numFmtId="0" fontId="9" fillId="4" borderId="36" xfId="0" applyFont="1" applyFill="1" applyBorder="1" applyAlignment="1" applyProtection="1">
      <alignment horizontal="left" vertical="center" wrapText="1"/>
      <protection locked="0"/>
    </xf>
    <xf numFmtId="0" fontId="9" fillId="4" borderId="30" xfId="0" applyFont="1" applyFill="1" applyBorder="1" applyAlignment="1" applyProtection="1">
      <alignment horizontal="left" vertical="center" wrapText="1"/>
      <protection locked="0"/>
    </xf>
    <xf numFmtId="0" fontId="9" fillId="4" borderId="52" xfId="0" applyFont="1" applyFill="1" applyBorder="1" applyAlignment="1" applyProtection="1">
      <alignment horizontal="left" vertical="center" wrapText="1"/>
      <protection locked="0"/>
    </xf>
    <xf numFmtId="176" fontId="29" fillId="4" borderId="54" xfId="0" applyNumberFormat="1" applyFont="1" applyFill="1" applyBorder="1" applyAlignment="1" applyProtection="1">
      <alignment horizontal="center" vertical="center"/>
      <protection locked="0"/>
    </xf>
    <xf numFmtId="176" fontId="29" fillId="4" borderId="55" xfId="0" applyNumberFormat="1" applyFont="1" applyFill="1" applyBorder="1" applyAlignment="1" applyProtection="1">
      <alignment horizontal="center" vertical="center"/>
      <protection locked="0"/>
    </xf>
    <xf numFmtId="0" fontId="25" fillId="0" borderId="53" xfId="0" applyFont="1" applyBorder="1" applyAlignment="1" applyProtection="1">
      <alignment horizontal="left" vertical="center" wrapText="1"/>
      <protection locked="0"/>
    </xf>
    <xf numFmtId="0" fontId="25" fillId="0" borderId="29" xfId="0" applyFont="1" applyBorder="1" applyAlignment="1" applyProtection="1">
      <alignment horizontal="left" vertical="center" wrapText="1"/>
      <protection locked="0"/>
    </xf>
    <xf numFmtId="0" fontId="8" fillId="4" borderId="54" xfId="0" applyFont="1" applyFill="1" applyBorder="1" applyAlignment="1" applyProtection="1">
      <alignment horizontal="center" vertical="center"/>
      <protection locked="0"/>
    </xf>
    <xf numFmtId="0" fontId="8" fillId="4" borderId="70" xfId="0" applyFont="1" applyFill="1" applyBorder="1" applyAlignment="1" applyProtection="1">
      <alignment horizontal="center" vertical="center"/>
      <protection locked="0"/>
    </xf>
    <xf numFmtId="0" fontId="8" fillId="4" borderId="55" xfId="0" applyFont="1" applyFill="1" applyBorder="1" applyAlignment="1" applyProtection="1">
      <alignment horizontal="center" vertical="center"/>
      <protection locked="0"/>
    </xf>
    <xf numFmtId="176" fontId="30" fillId="0" borderId="36" xfId="0" applyNumberFormat="1" applyFont="1" applyBorder="1" applyAlignment="1" applyProtection="1">
      <alignment horizontal="center" vertical="center"/>
      <protection locked="0"/>
    </xf>
    <xf numFmtId="176" fontId="30" fillId="0" borderId="37" xfId="0" applyNumberFormat="1" applyFont="1" applyBorder="1" applyAlignment="1" applyProtection="1">
      <alignment horizontal="center" vertical="center"/>
      <protection locked="0"/>
    </xf>
    <xf numFmtId="0" fontId="11" fillId="4" borderId="16" xfId="0" applyFont="1" applyFill="1" applyBorder="1" applyAlignment="1" applyProtection="1">
      <alignment horizontal="left" vertical="center" wrapText="1"/>
      <protection locked="0"/>
    </xf>
    <xf numFmtId="0" fontId="11" fillId="4" borderId="7" xfId="0" applyFont="1" applyFill="1" applyBorder="1" applyAlignment="1" applyProtection="1">
      <alignment horizontal="left" vertical="center" wrapText="1"/>
      <protection locked="0"/>
    </xf>
    <xf numFmtId="0" fontId="11" fillId="4" borderId="6" xfId="0" applyFont="1" applyFill="1" applyBorder="1" applyAlignment="1" applyProtection="1">
      <alignment horizontal="left" vertical="center" wrapText="1"/>
      <protection locked="0"/>
    </xf>
    <xf numFmtId="176" fontId="29" fillId="0" borderId="9" xfId="0" applyNumberFormat="1" applyFont="1" applyBorder="1" applyAlignment="1" applyProtection="1">
      <alignment horizontal="center" vertical="center"/>
      <protection locked="0"/>
    </xf>
    <xf numFmtId="176" fontId="29" fillId="0" borderId="6" xfId="0" applyNumberFormat="1" applyFont="1" applyBorder="1" applyAlignment="1" applyProtection="1">
      <alignment horizontal="center" vertical="center"/>
      <protection locked="0"/>
    </xf>
    <xf numFmtId="176" fontId="11" fillId="0" borderId="9" xfId="0" applyNumberFormat="1" applyFont="1" applyBorder="1" applyAlignment="1" applyProtection="1">
      <alignment horizontal="left" vertical="top"/>
      <protection locked="0"/>
    </xf>
    <xf numFmtId="176" fontId="11" fillId="0" borderId="7" xfId="0" applyNumberFormat="1" applyFont="1" applyBorder="1" applyAlignment="1" applyProtection="1">
      <alignment horizontal="left" vertical="top"/>
      <protection locked="0"/>
    </xf>
    <xf numFmtId="176" fontId="11" fillId="0" borderId="32" xfId="0" applyNumberFormat="1" applyFont="1" applyBorder="1" applyAlignment="1" applyProtection="1">
      <alignment horizontal="left" vertical="top"/>
      <protection locked="0"/>
    </xf>
    <xf numFmtId="0" fontId="11" fillId="4" borderId="50" xfId="0" applyFont="1" applyFill="1" applyBorder="1" applyAlignment="1" applyProtection="1">
      <alignment horizontal="left" vertical="center" wrapText="1"/>
      <protection locked="0"/>
    </xf>
    <xf numFmtId="0" fontId="11" fillId="4" borderId="34" xfId="0" applyFont="1" applyFill="1" applyBorder="1" applyAlignment="1" applyProtection="1">
      <alignment horizontal="left" vertical="center" wrapText="1"/>
      <protection locked="0"/>
    </xf>
    <xf numFmtId="0" fontId="11" fillId="4" borderId="51" xfId="0" applyFont="1" applyFill="1" applyBorder="1" applyAlignment="1" applyProtection="1">
      <alignment horizontal="left" vertical="center" wrapText="1"/>
      <protection locked="0"/>
    </xf>
    <xf numFmtId="176" fontId="29" fillId="0" borderId="19" xfId="0" applyNumberFormat="1" applyFont="1" applyBorder="1" applyAlignment="1" applyProtection="1">
      <alignment horizontal="center" vertical="center"/>
      <protection locked="0"/>
    </xf>
    <xf numFmtId="176" fontId="29" fillId="0" borderId="18" xfId="0" applyNumberFormat="1" applyFont="1" applyBorder="1" applyAlignment="1" applyProtection="1">
      <alignment horizontal="center" vertical="center"/>
      <protection locked="0"/>
    </xf>
    <xf numFmtId="176" fontId="11" fillId="0" borderId="33" xfId="0" applyNumberFormat="1" applyFont="1" applyBorder="1" applyAlignment="1" applyProtection="1">
      <alignment horizontal="left" vertical="top"/>
      <protection locked="0"/>
    </xf>
    <xf numFmtId="176" fontId="11" fillId="0" borderId="34" xfId="0" applyNumberFormat="1" applyFont="1" applyBorder="1" applyAlignment="1" applyProtection="1">
      <alignment horizontal="left" vertical="top"/>
      <protection locked="0"/>
    </xf>
    <xf numFmtId="176" fontId="11" fillId="0" borderId="35" xfId="0" applyNumberFormat="1" applyFont="1" applyBorder="1" applyAlignment="1" applyProtection="1">
      <alignment horizontal="left" vertical="top"/>
      <protection locked="0"/>
    </xf>
    <xf numFmtId="0" fontId="11" fillId="4" borderId="57" xfId="0" applyFont="1" applyFill="1" applyBorder="1" applyAlignment="1" applyProtection="1">
      <alignment horizontal="left" vertical="center" wrapText="1"/>
      <protection locked="0"/>
    </xf>
    <xf numFmtId="0" fontId="11" fillId="4" borderId="29" xfId="0" applyFont="1" applyFill="1" applyBorder="1" applyAlignment="1" applyProtection="1">
      <alignment horizontal="left" vertical="center" wrapText="1"/>
      <protection locked="0"/>
    </xf>
    <xf numFmtId="0" fontId="11" fillId="4" borderId="62" xfId="0" applyFont="1" applyFill="1" applyBorder="1" applyAlignment="1" applyProtection="1">
      <alignment horizontal="left" vertical="center" wrapText="1"/>
      <protection locked="0"/>
    </xf>
    <xf numFmtId="0" fontId="11" fillId="4" borderId="59" xfId="0" applyFont="1" applyFill="1" applyBorder="1" applyAlignment="1" applyProtection="1">
      <alignment horizontal="left" vertical="center" wrapText="1"/>
      <protection locked="0"/>
    </xf>
    <xf numFmtId="0" fontId="11" fillId="4" borderId="60" xfId="0" applyFont="1" applyFill="1" applyBorder="1" applyAlignment="1" applyProtection="1">
      <alignment horizontal="left" vertical="center" wrapText="1"/>
      <protection locked="0"/>
    </xf>
    <xf numFmtId="0" fontId="11" fillId="4" borderId="63" xfId="0" applyFont="1" applyFill="1" applyBorder="1" applyAlignment="1" applyProtection="1">
      <alignment horizontal="left" vertical="center" wrapText="1"/>
      <protection locked="0"/>
    </xf>
    <xf numFmtId="178" fontId="29" fillId="4" borderId="42" xfId="0" applyNumberFormat="1" applyFont="1" applyFill="1" applyBorder="1" applyAlignment="1" applyProtection="1">
      <alignment horizontal="center" vertical="center" wrapText="1"/>
      <protection locked="0"/>
    </xf>
    <xf numFmtId="178" fontId="29" fillId="4" borderId="43" xfId="0" applyNumberFormat="1" applyFont="1" applyFill="1" applyBorder="1" applyAlignment="1" applyProtection="1">
      <alignment horizontal="center" vertical="center" wrapText="1"/>
      <protection locked="0"/>
    </xf>
    <xf numFmtId="178" fontId="29" fillId="4" borderId="44" xfId="0" applyNumberFormat="1" applyFont="1" applyFill="1" applyBorder="1" applyAlignment="1" applyProtection="1">
      <alignment horizontal="center" vertical="center" wrapText="1"/>
      <protection locked="0"/>
    </xf>
    <xf numFmtId="178" fontId="29" fillId="4" borderId="45" xfId="0" applyNumberFormat="1" applyFont="1" applyFill="1" applyBorder="1" applyAlignment="1" applyProtection="1">
      <alignment horizontal="center" vertical="center" wrapText="1"/>
      <protection locked="0"/>
    </xf>
    <xf numFmtId="0" fontId="11" fillId="5" borderId="36" xfId="0" applyFont="1" applyFill="1" applyBorder="1" applyAlignment="1" applyProtection="1">
      <alignment horizontal="left" vertical="center"/>
      <protection locked="0"/>
    </xf>
    <xf numFmtId="0" fontId="11" fillId="5" borderId="30" xfId="0" applyFont="1" applyFill="1" applyBorder="1" applyAlignment="1" applyProtection="1">
      <alignment horizontal="left" vertical="center"/>
      <protection locked="0"/>
    </xf>
    <xf numFmtId="0" fontId="11" fillId="5" borderId="47" xfId="0" applyFont="1" applyFill="1" applyBorder="1" applyAlignment="1" applyProtection="1">
      <alignment horizontal="left" vertical="center"/>
      <protection locked="0"/>
    </xf>
    <xf numFmtId="0" fontId="11" fillId="5" borderId="46" xfId="0" applyFont="1" applyFill="1" applyBorder="1" applyAlignment="1" applyProtection="1">
      <alignment horizontal="center" vertical="center"/>
      <protection locked="0"/>
    </xf>
    <xf numFmtId="0" fontId="11" fillId="5" borderId="47" xfId="0" applyFont="1" applyFill="1" applyBorder="1" applyAlignment="1" applyProtection="1">
      <alignment horizontal="center" vertical="center"/>
      <protection locked="0"/>
    </xf>
    <xf numFmtId="0" fontId="11" fillId="5" borderId="30" xfId="0" applyFont="1" applyFill="1" applyBorder="1" applyAlignment="1" applyProtection="1">
      <alignment horizontal="center" vertical="center"/>
      <protection locked="0"/>
    </xf>
    <xf numFmtId="0" fontId="11" fillId="5" borderId="37" xfId="0" applyFont="1" applyFill="1" applyBorder="1" applyAlignment="1" applyProtection="1">
      <alignment horizontal="center" vertical="center"/>
      <protection locked="0"/>
    </xf>
    <xf numFmtId="0" fontId="11" fillId="4" borderId="13" xfId="0" applyFont="1" applyFill="1" applyBorder="1" applyAlignment="1" applyProtection="1">
      <alignment horizontal="left" vertical="center" wrapText="1"/>
      <protection locked="0"/>
    </xf>
    <xf numFmtId="0" fontId="11" fillId="4" borderId="14" xfId="0" applyFont="1" applyFill="1" applyBorder="1" applyAlignment="1" applyProtection="1">
      <alignment horizontal="left" vertical="center" wrapText="1"/>
      <protection locked="0"/>
    </xf>
    <xf numFmtId="0" fontId="11" fillId="4" borderId="15" xfId="0" applyFont="1" applyFill="1" applyBorder="1" applyAlignment="1" applyProtection="1">
      <alignment horizontal="left" vertical="center" wrapText="1"/>
      <protection locked="0"/>
    </xf>
    <xf numFmtId="176" fontId="29" fillId="0" borderId="48" xfId="0" applyNumberFormat="1" applyFont="1" applyBorder="1" applyAlignment="1" applyProtection="1">
      <alignment horizontal="center" vertical="center"/>
      <protection locked="0"/>
    </xf>
    <xf numFmtId="176" fontId="29" fillId="0" borderId="15" xfId="0" applyNumberFormat="1" applyFont="1" applyBorder="1" applyAlignment="1" applyProtection="1">
      <alignment horizontal="center" vertical="center"/>
      <protection locked="0"/>
    </xf>
    <xf numFmtId="176" fontId="11" fillId="0" borderId="48" xfId="0" applyNumberFormat="1" applyFont="1" applyBorder="1" applyAlignment="1" applyProtection="1">
      <alignment horizontal="left" vertical="top" wrapText="1"/>
      <protection locked="0"/>
    </xf>
    <xf numFmtId="176" fontId="11" fillId="0" borderId="14" xfId="0" applyNumberFormat="1" applyFont="1" applyBorder="1" applyAlignment="1" applyProtection="1">
      <alignment horizontal="left" vertical="top"/>
      <protection locked="0"/>
    </xf>
    <xf numFmtId="176" fontId="11" fillId="0" borderId="56" xfId="0" applyNumberFormat="1" applyFont="1" applyBorder="1" applyAlignment="1" applyProtection="1">
      <alignment horizontal="left" vertical="top"/>
      <protection locked="0"/>
    </xf>
    <xf numFmtId="0" fontId="11" fillId="4" borderId="57" xfId="0" applyFont="1" applyFill="1" applyBorder="1" applyAlignment="1" applyProtection="1">
      <alignment horizontal="left" vertical="center"/>
      <protection locked="0"/>
    </xf>
    <xf numFmtId="0" fontId="11" fillId="4" borderId="29"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60"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178" fontId="29" fillId="4" borderId="38" xfId="0" applyNumberFormat="1" applyFont="1" applyFill="1" applyBorder="1" applyAlignment="1" applyProtection="1">
      <alignment horizontal="center" vertical="center"/>
      <protection locked="0"/>
    </xf>
    <xf numFmtId="178" fontId="29" fillId="4" borderId="29" xfId="0" applyNumberFormat="1" applyFont="1" applyFill="1" applyBorder="1" applyAlignment="1" applyProtection="1">
      <alignment horizontal="center" vertical="center"/>
      <protection locked="0"/>
    </xf>
    <xf numFmtId="178" fontId="29" fillId="4" borderId="40" xfId="0" applyNumberFormat="1" applyFont="1" applyFill="1" applyBorder="1" applyAlignment="1" applyProtection="1">
      <alignment horizontal="center" vertical="center"/>
      <protection locked="0"/>
    </xf>
    <xf numFmtId="178" fontId="29" fillId="4" borderId="60" xfId="0" applyNumberFormat="1" applyFont="1" applyFill="1" applyBorder="1" applyAlignment="1" applyProtection="1">
      <alignment horizontal="center" vertical="center"/>
      <protection locked="0"/>
    </xf>
    <xf numFmtId="176" fontId="11" fillId="4" borderId="72" xfId="0" applyNumberFormat="1" applyFont="1" applyFill="1" applyBorder="1" applyAlignment="1" applyProtection="1">
      <alignment horizontal="center" vertical="center"/>
      <protection locked="0"/>
    </xf>
    <xf numFmtId="176" fontId="11" fillId="4" borderId="73" xfId="0" applyNumberFormat="1" applyFont="1" applyFill="1" applyBorder="1" applyAlignment="1" applyProtection="1">
      <alignment horizontal="center" vertical="center"/>
      <protection locked="0"/>
    </xf>
    <xf numFmtId="176" fontId="11" fillId="4" borderId="74" xfId="0" applyNumberFormat="1" applyFont="1" applyFill="1" applyBorder="1" applyAlignment="1" applyProtection="1">
      <alignment horizontal="center" vertical="center"/>
      <protection locked="0"/>
    </xf>
    <xf numFmtId="176" fontId="11" fillId="4" borderId="75" xfId="0" applyNumberFormat="1" applyFont="1" applyFill="1" applyBorder="1" applyAlignment="1" applyProtection="1">
      <alignment horizontal="center" vertical="center"/>
      <protection locked="0"/>
    </xf>
    <xf numFmtId="176" fontId="11" fillId="4" borderId="76" xfId="0" applyNumberFormat="1" applyFont="1" applyFill="1" applyBorder="1" applyAlignment="1" applyProtection="1">
      <alignment horizontal="center" vertical="center"/>
      <protection locked="0"/>
    </xf>
    <xf numFmtId="176" fontId="11"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horizontal="left" vertical="center" wrapText="1"/>
      <protection locked="0"/>
    </xf>
    <xf numFmtId="0" fontId="11" fillId="4" borderId="61" xfId="0" applyFont="1" applyFill="1" applyBorder="1" applyAlignment="1" applyProtection="1">
      <alignment horizontal="left" vertical="center" wrapText="1"/>
      <protection locked="0"/>
    </xf>
    <xf numFmtId="178" fontId="29" fillId="0" borderId="38" xfId="0" applyNumberFormat="1" applyFont="1" applyBorder="1" applyAlignment="1" applyProtection="1">
      <alignment horizontal="center" vertical="center" wrapText="1"/>
      <protection locked="0"/>
    </xf>
    <xf numFmtId="178" fontId="29" fillId="0" borderId="29" xfId="0" applyNumberFormat="1" applyFont="1" applyBorder="1" applyAlignment="1" applyProtection="1">
      <alignment horizontal="center" vertical="center" wrapText="1"/>
      <protection locked="0"/>
    </xf>
    <xf numFmtId="178" fontId="29" fillId="0" borderId="40" xfId="0" applyNumberFormat="1" applyFont="1" applyBorder="1" applyAlignment="1" applyProtection="1">
      <alignment horizontal="center" vertical="center" wrapText="1"/>
      <protection locked="0"/>
    </xf>
    <xf numFmtId="178" fontId="29" fillId="0" borderId="60" xfId="0" applyNumberFormat="1" applyFont="1" applyBorder="1" applyAlignment="1" applyProtection="1">
      <alignment horizontal="center" vertical="center" wrapText="1"/>
      <protection locked="0"/>
    </xf>
    <xf numFmtId="176" fontId="11" fillId="2" borderId="38" xfId="0" applyNumberFormat="1" applyFont="1" applyFill="1" applyBorder="1" applyAlignment="1" applyProtection="1">
      <alignment horizontal="left" vertical="top"/>
      <protection locked="0"/>
    </xf>
    <xf numFmtId="176" fontId="11" fillId="2" borderId="29" xfId="0" applyNumberFormat="1" applyFont="1" applyFill="1" applyBorder="1" applyAlignment="1" applyProtection="1">
      <alignment horizontal="left" vertical="top"/>
      <protection locked="0"/>
    </xf>
    <xf numFmtId="176" fontId="11" fillId="2" borderId="39" xfId="0" applyNumberFormat="1" applyFont="1" applyFill="1" applyBorder="1" applyAlignment="1" applyProtection="1">
      <alignment horizontal="left" vertical="top"/>
      <protection locked="0"/>
    </xf>
    <xf numFmtId="176" fontId="11" fillId="2" borderId="40" xfId="0" applyNumberFormat="1" applyFont="1" applyFill="1" applyBorder="1" applyAlignment="1" applyProtection="1">
      <alignment horizontal="left" vertical="top"/>
      <protection locked="0"/>
    </xf>
    <xf numFmtId="176" fontId="11" fillId="2" borderId="60" xfId="0" applyNumberFormat="1" applyFont="1" applyFill="1" applyBorder="1" applyAlignment="1" applyProtection="1">
      <alignment horizontal="left" vertical="top"/>
      <protection locked="0"/>
    </xf>
    <xf numFmtId="176" fontId="11" fillId="2" borderId="41" xfId="0" applyNumberFormat="1" applyFont="1" applyFill="1" applyBorder="1" applyAlignment="1" applyProtection="1">
      <alignment horizontal="left" vertical="top"/>
      <protection locked="0"/>
    </xf>
    <xf numFmtId="176" fontId="11" fillId="0" borderId="9" xfId="0" applyNumberFormat="1" applyFont="1" applyBorder="1" applyAlignment="1" applyProtection="1">
      <alignment horizontal="left" vertical="top" wrapText="1"/>
      <protection locked="0"/>
    </xf>
    <xf numFmtId="178" fontId="29" fillId="0" borderId="82" xfId="0" applyNumberFormat="1" applyFont="1" applyBorder="1" applyAlignment="1" applyProtection="1">
      <alignment horizontal="center" vertical="center" wrapText="1"/>
      <protection locked="0"/>
    </xf>
    <xf numFmtId="178" fontId="29" fillId="0" borderId="25" xfId="0" applyNumberFormat="1" applyFont="1" applyBorder="1" applyAlignment="1" applyProtection="1">
      <alignment horizontal="center" vertical="center" wrapText="1"/>
      <protection locked="0"/>
    </xf>
    <xf numFmtId="176" fontId="11" fillId="0" borderId="82" xfId="0" applyNumberFormat="1" applyFont="1" applyBorder="1" applyAlignment="1" applyProtection="1">
      <alignment horizontal="left" vertical="top"/>
      <protection locked="0"/>
    </xf>
    <xf numFmtId="176" fontId="11" fillId="0" borderId="24" xfId="0" applyNumberFormat="1" applyFont="1" applyBorder="1" applyAlignment="1" applyProtection="1">
      <alignment horizontal="left" vertical="top"/>
      <protection locked="0"/>
    </xf>
    <xf numFmtId="176" fontId="11" fillId="0" borderId="83" xfId="0" applyNumberFormat="1" applyFont="1" applyBorder="1" applyAlignment="1" applyProtection="1">
      <alignment horizontal="left" vertical="top"/>
      <protection locked="0"/>
    </xf>
    <xf numFmtId="178" fontId="29" fillId="0" borderId="1" xfId="0" applyNumberFormat="1" applyFont="1" applyBorder="1" applyAlignment="1" applyProtection="1">
      <alignment horizontal="center" vertical="center" wrapText="1"/>
      <protection locked="0"/>
    </xf>
    <xf numFmtId="178" fontId="29" fillId="0" borderId="10" xfId="0" applyNumberFormat="1" applyFont="1" applyBorder="1" applyAlignment="1" applyProtection="1">
      <alignment horizontal="center" vertical="center" wrapText="1"/>
      <protection locked="0"/>
    </xf>
    <xf numFmtId="176" fontId="11" fillId="0" borderId="1" xfId="0" applyNumberFormat="1" applyFont="1" applyBorder="1" applyAlignment="1" applyProtection="1">
      <alignment horizontal="left" vertical="top"/>
      <protection locked="0"/>
    </xf>
    <xf numFmtId="176" fontId="11" fillId="0" borderId="4" xfId="0" applyNumberFormat="1" applyFont="1" applyBorder="1" applyAlignment="1" applyProtection="1">
      <alignment horizontal="left" vertical="top"/>
      <protection locked="0"/>
    </xf>
    <xf numFmtId="176" fontId="11" fillId="0" borderId="81" xfId="0" applyNumberFormat="1" applyFont="1" applyBorder="1" applyAlignment="1" applyProtection="1">
      <alignment horizontal="left" vertical="top"/>
      <protection locked="0"/>
    </xf>
    <xf numFmtId="176" fontId="11" fillId="0" borderId="82" xfId="0" applyNumberFormat="1" applyFont="1" applyBorder="1" applyAlignment="1" applyProtection="1">
      <alignment horizontal="left" vertical="top" wrapText="1"/>
      <protection locked="0"/>
    </xf>
    <xf numFmtId="0" fontId="11" fillId="4" borderId="64" xfId="0" applyFont="1" applyFill="1" applyBorder="1" applyAlignment="1" applyProtection="1">
      <alignment horizontal="center" vertical="center"/>
      <protection locked="0"/>
    </xf>
    <xf numFmtId="0" fontId="11" fillId="4" borderId="11" xfId="0" applyFont="1" applyFill="1" applyBorder="1" applyAlignment="1" applyProtection="1">
      <alignment horizontal="center" vertical="center"/>
      <protection locked="0"/>
    </xf>
    <xf numFmtId="0" fontId="11" fillId="4" borderId="59" xfId="0" applyFont="1" applyFill="1" applyBorder="1" applyAlignment="1" applyProtection="1">
      <alignment horizontal="center" vertical="center"/>
      <protection locked="0"/>
    </xf>
    <xf numFmtId="178" fontId="29" fillId="0" borderId="19" xfId="0" applyNumberFormat="1" applyFont="1" applyBorder="1" applyAlignment="1" applyProtection="1">
      <alignment horizontal="center" vertical="center"/>
      <protection locked="0"/>
    </xf>
    <xf numFmtId="178" fontId="29" fillId="0" borderId="18" xfId="0" applyNumberFormat="1" applyFont="1" applyBorder="1" applyAlignment="1" applyProtection="1">
      <alignment horizontal="center" vertical="center"/>
      <protection locked="0"/>
    </xf>
    <xf numFmtId="176" fontId="11" fillId="4" borderId="78" xfId="0" applyNumberFormat="1" applyFont="1" applyFill="1" applyBorder="1" applyAlignment="1" applyProtection="1">
      <alignment horizontal="center" vertical="center" wrapText="1"/>
      <protection locked="0"/>
    </xf>
    <xf numFmtId="176" fontId="11" fillId="4" borderId="79" xfId="0" applyNumberFormat="1" applyFont="1" applyFill="1" applyBorder="1" applyAlignment="1" applyProtection="1">
      <alignment horizontal="center" vertical="center" wrapText="1"/>
      <protection locked="0"/>
    </xf>
    <xf numFmtId="176" fontId="11" fillId="4" borderId="80" xfId="0" applyNumberFormat="1" applyFont="1" applyFill="1" applyBorder="1" applyAlignment="1" applyProtection="1">
      <alignment horizontal="center" vertical="center" wrapText="1"/>
      <protection locked="0"/>
    </xf>
    <xf numFmtId="178" fontId="29" fillId="0" borderId="84" xfId="0" applyNumberFormat="1" applyFont="1" applyBorder="1" applyAlignment="1" applyProtection="1">
      <alignment horizontal="center" vertical="center" wrapText="1"/>
      <protection locked="0"/>
    </xf>
    <xf numFmtId="178" fontId="29" fillId="0" borderId="22" xfId="0" applyNumberFormat="1" applyFont="1" applyBorder="1" applyAlignment="1" applyProtection="1">
      <alignment horizontal="center" vertical="center" wrapText="1"/>
      <protection locked="0"/>
    </xf>
    <xf numFmtId="176" fontId="11" fillId="0" borderId="84" xfId="0" applyNumberFormat="1" applyFont="1" applyBorder="1" applyAlignment="1" applyProtection="1">
      <alignment horizontal="left" vertical="top"/>
      <protection locked="0"/>
    </xf>
    <xf numFmtId="176" fontId="11" fillId="0" borderId="21" xfId="0" applyNumberFormat="1" applyFont="1" applyBorder="1" applyAlignment="1" applyProtection="1">
      <alignment horizontal="left" vertical="top"/>
      <protection locked="0"/>
    </xf>
    <xf numFmtId="176" fontId="11" fillId="0" borderId="85" xfId="0" applyNumberFormat="1" applyFont="1" applyBorder="1" applyAlignment="1" applyProtection="1">
      <alignment horizontal="left" vertical="top"/>
      <protection locked="0"/>
    </xf>
    <xf numFmtId="0" fontId="9" fillId="0" borderId="9"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11" fillId="0" borderId="9"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7" fillId="0" borderId="60" xfId="0" applyFont="1" applyBorder="1" applyAlignment="1" applyProtection="1">
      <alignment horizontal="left" vertical="center" wrapText="1"/>
      <protection locked="0"/>
    </xf>
    <xf numFmtId="178" fontId="29" fillId="0" borderId="48" xfId="0" applyNumberFormat="1" applyFont="1" applyBorder="1" applyAlignment="1" applyProtection="1">
      <alignment horizontal="center" vertical="center"/>
      <protection locked="0"/>
    </xf>
    <xf numFmtId="178" fontId="29" fillId="0" borderId="15" xfId="0" applyNumberFormat="1" applyFont="1" applyBorder="1" applyAlignment="1" applyProtection="1">
      <alignment horizontal="center" vertical="center"/>
      <protection locked="0"/>
    </xf>
    <xf numFmtId="176" fontId="11" fillId="0" borderId="38" xfId="0" applyNumberFormat="1" applyFont="1" applyBorder="1" applyAlignment="1" applyProtection="1">
      <alignment horizontal="left" vertical="top" wrapText="1"/>
      <protection locked="0"/>
    </xf>
    <xf numFmtId="176" fontId="11" fillId="0" borderId="29" xfId="0" applyNumberFormat="1" applyFont="1" applyBorder="1" applyAlignment="1" applyProtection="1">
      <alignment horizontal="left" vertical="top"/>
      <protection locked="0"/>
    </xf>
    <xf numFmtId="176" fontId="11" fillId="0" borderId="39" xfId="0" applyNumberFormat="1" applyFont="1" applyBorder="1" applyAlignment="1" applyProtection="1">
      <alignment horizontal="left" vertical="top"/>
      <protection locked="0"/>
    </xf>
    <xf numFmtId="178" fontId="29" fillId="0" borderId="9" xfId="0" applyNumberFormat="1" applyFont="1" applyBorder="1" applyAlignment="1" applyProtection="1">
      <alignment horizontal="center" vertical="center"/>
      <protection locked="0"/>
    </xf>
    <xf numFmtId="178" fontId="29" fillId="0" borderId="6" xfId="0" applyNumberFormat="1" applyFont="1" applyBorder="1" applyAlignment="1" applyProtection="1">
      <alignment horizontal="center" vertical="center"/>
      <protection locked="0"/>
    </xf>
    <xf numFmtId="0" fontId="11" fillId="0" borderId="9" xfId="0" applyFont="1" applyBorder="1" applyAlignment="1" applyProtection="1">
      <alignment vertical="top" wrapText="1"/>
      <protection locked="0"/>
    </xf>
    <xf numFmtId="0" fontId="11" fillId="0" borderId="6" xfId="0" applyFont="1" applyBorder="1" applyAlignment="1" applyProtection="1">
      <alignment vertical="top" wrapText="1"/>
      <protection locked="0"/>
    </xf>
    <xf numFmtId="0" fontId="11" fillId="0" borderId="9" xfId="0" applyFont="1" applyBorder="1" applyAlignment="1" applyProtection="1">
      <alignment vertical="top"/>
      <protection locked="0"/>
    </xf>
    <xf numFmtId="0" fontId="11" fillId="0" borderId="6" xfId="0" applyFont="1" applyBorder="1" applyAlignment="1" applyProtection="1">
      <alignment vertical="top"/>
      <protection locked="0"/>
    </xf>
    <xf numFmtId="0" fontId="7" fillId="0" borderId="9" xfId="0" applyFont="1" applyBorder="1" applyAlignment="1" applyProtection="1">
      <alignment vertical="top" wrapText="1"/>
      <protection locked="0"/>
    </xf>
    <xf numFmtId="0" fontId="7" fillId="0" borderId="7"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7" fillId="0" borderId="9"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11" fillId="0" borderId="19" xfId="0" applyFont="1" applyBorder="1" applyAlignment="1" applyProtection="1">
      <alignment vertical="top" wrapText="1"/>
      <protection locked="0"/>
    </xf>
    <xf numFmtId="0" fontId="11" fillId="0" borderId="18" xfId="0" applyFont="1" applyBorder="1" applyAlignment="1" applyProtection="1">
      <alignment vertical="top" wrapText="1"/>
      <protection locked="0"/>
    </xf>
    <xf numFmtId="0" fontId="0" fillId="0" borderId="3" xfId="0" applyBorder="1" applyAlignment="1">
      <alignment vertical="top" wrapText="1"/>
    </xf>
    <xf numFmtId="0" fontId="0" fillId="0" borderId="8" xfId="0" applyBorder="1" applyAlignment="1">
      <alignment vertical="top" wrapText="1"/>
    </xf>
    <xf numFmtId="0" fontId="0" fillId="0" borderId="1" xfId="0" applyBorder="1" applyAlignment="1">
      <alignment vertical="top" wrapText="1"/>
    </xf>
    <xf numFmtId="0" fontId="0" fillId="0" borderId="10" xfId="0" applyBorder="1" applyAlignment="1">
      <alignment vertical="top" wrapText="1"/>
    </xf>
    <xf numFmtId="0" fontId="5" fillId="0" borderId="19"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0" fontId="5" fillId="0" borderId="18" xfId="0" applyFont="1" applyBorder="1" applyAlignment="1" applyProtection="1">
      <alignment vertical="top" wrapText="1"/>
      <protection locked="0"/>
    </xf>
    <xf numFmtId="0" fontId="0" fillId="0" borderId="0" xfId="0" applyAlignment="1">
      <alignment vertical="top" wrapText="1"/>
    </xf>
    <xf numFmtId="0" fontId="0" fillId="0" borderId="4" xfId="0" applyBorder="1" applyAlignment="1">
      <alignment vertical="top" wrapText="1"/>
    </xf>
    <xf numFmtId="0" fontId="9" fillId="0" borderId="19" xfId="0" applyFont="1" applyBorder="1" applyAlignment="1" applyProtection="1">
      <alignment vertical="top" wrapText="1"/>
      <protection locked="0"/>
    </xf>
    <xf numFmtId="0" fontId="9" fillId="0" borderId="18" xfId="0" applyFont="1" applyBorder="1" applyAlignment="1" applyProtection="1">
      <alignment vertical="top" wrapText="1"/>
      <protection locked="0"/>
    </xf>
    <xf numFmtId="0" fontId="0" fillId="0" borderId="3"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0" fontId="8" fillId="0" borderId="7" xfId="0" applyFont="1" applyBorder="1" applyAlignment="1" applyProtection="1">
      <alignment horizontal="center" vertical="distributed" wrapText="1"/>
      <protection locked="0"/>
    </xf>
    <xf numFmtId="0" fontId="8" fillId="0" borderId="6" xfId="0" applyFont="1" applyBorder="1" applyAlignment="1" applyProtection="1">
      <alignment horizontal="center" vertical="distributed" wrapText="1"/>
      <protection locked="0"/>
    </xf>
    <xf numFmtId="0" fontId="9" fillId="0" borderId="19"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8" fillId="0" borderId="7" xfId="0" applyFont="1" applyBorder="1" applyAlignment="1" applyProtection="1">
      <alignment horizontal="left" vertical="distributed" wrapText="1"/>
      <protection locked="0"/>
    </xf>
    <xf numFmtId="0" fontId="8" fillId="0" borderId="6" xfId="0" applyFont="1" applyBorder="1" applyAlignment="1" applyProtection="1">
      <alignment horizontal="left" vertical="distributed" wrapText="1"/>
      <protection locked="0"/>
    </xf>
    <xf numFmtId="0" fontId="9" fillId="0" borderId="3"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11" fillId="0" borderId="2"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10" fillId="0" borderId="65" xfId="0" applyFont="1" applyBorder="1" applyAlignment="1" applyProtection="1">
      <alignment vertical="center"/>
      <protection locked="0"/>
    </xf>
    <xf numFmtId="0" fontId="7" fillId="0" borderId="9"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6" xfId="0" applyFont="1" applyBorder="1" applyAlignment="1" applyProtection="1">
      <alignment vertical="center" wrapText="1"/>
      <protection locked="0"/>
    </xf>
    <xf numFmtId="0" fontId="5" fillId="0" borderId="49" xfId="0" applyFont="1" applyBorder="1" applyAlignment="1" applyProtection="1">
      <alignment horizontal="center" vertical="center" wrapText="1"/>
      <protection locked="0"/>
    </xf>
    <xf numFmtId="0" fontId="10" fillId="0" borderId="9" xfId="0" applyFont="1" applyBorder="1" applyAlignment="1" applyProtection="1">
      <alignment vertical="center"/>
      <protection locked="0"/>
    </xf>
    <xf numFmtId="0" fontId="10" fillId="0" borderId="7" xfId="0" applyFont="1" applyBorder="1" applyAlignment="1" applyProtection="1">
      <alignment vertical="center"/>
      <protection locked="0"/>
    </xf>
    <xf numFmtId="49" fontId="9" fillId="0" borderId="7" xfId="0" applyNumberFormat="1"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8" fillId="0" borderId="9"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3" fillId="0" borderId="9" xfId="0" applyFont="1" applyBorder="1" applyAlignment="1" applyProtection="1">
      <alignment vertical="top" wrapText="1"/>
      <protection locked="0"/>
    </xf>
    <xf numFmtId="0" fontId="3" fillId="0" borderId="7" xfId="0" applyFont="1" applyBorder="1" applyAlignment="1" applyProtection="1">
      <alignment vertical="top"/>
      <protection locked="0"/>
    </xf>
    <xf numFmtId="0" fontId="3" fillId="0" borderId="6" xfId="0" applyFont="1" applyBorder="1" applyAlignment="1" applyProtection="1">
      <alignment vertical="top"/>
      <protection locked="0"/>
    </xf>
    <xf numFmtId="0" fontId="8" fillId="0" borderId="9" xfId="0" applyFont="1" applyBorder="1" applyAlignment="1" applyProtection="1">
      <alignment vertical="top" wrapText="1"/>
      <protection locked="0"/>
    </xf>
    <xf numFmtId="0" fontId="8" fillId="0" borderId="7" xfId="0" applyFont="1" applyBorder="1" applyAlignment="1" applyProtection="1">
      <alignment vertical="top"/>
      <protection locked="0"/>
    </xf>
    <xf numFmtId="0" fontId="8" fillId="0" borderId="6" xfId="0" applyFont="1" applyBorder="1" applyAlignment="1" applyProtection="1">
      <alignment vertical="top"/>
      <protection locked="0"/>
    </xf>
    <xf numFmtId="0" fontId="11" fillId="0" borderId="19" xfId="0" applyFont="1" applyBorder="1" applyAlignment="1" applyProtection="1">
      <alignment horizontal="left" vertical="top" wrapText="1"/>
      <protection locked="0"/>
    </xf>
    <xf numFmtId="0" fontId="11" fillId="0" borderId="18" xfId="0" applyFont="1" applyBorder="1" applyAlignment="1" applyProtection="1">
      <alignment horizontal="left" vertical="top" wrapText="1"/>
      <protection locked="0"/>
    </xf>
    <xf numFmtId="0" fontId="8" fillId="0" borderId="9" xfId="0" applyFont="1" applyBorder="1" applyAlignment="1" applyProtection="1">
      <alignment horizontal="left" vertical="distributed" wrapText="1"/>
      <protection locked="0"/>
    </xf>
    <xf numFmtId="0" fontId="8" fillId="0" borderId="9"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2" xfId="0" applyFont="1" applyBorder="1" applyAlignment="1" applyProtection="1">
      <alignment vertical="center"/>
      <protection locked="0"/>
    </xf>
    <xf numFmtId="0" fontId="11" fillId="0" borderId="9"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8" fillId="0" borderId="7" xfId="0" applyFont="1" applyBorder="1" applyAlignment="1" applyProtection="1">
      <alignment horizontal="left" vertical="center"/>
      <protection locked="0"/>
    </xf>
    <xf numFmtId="0" fontId="11" fillId="0" borderId="19"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11" fillId="0" borderId="2" xfId="0" applyFont="1" applyBorder="1" applyAlignment="1" applyProtection="1">
      <alignment vertical="center"/>
      <protection locked="0"/>
    </xf>
    <xf numFmtId="31" fontId="8" fillId="0" borderId="9" xfId="0" applyNumberFormat="1" applyFont="1" applyBorder="1" applyAlignment="1" applyProtection="1">
      <alignment horizontal="left" vertical="center"/>
      <protection locked="0"/>
    </xf>
    <xf numFmtId="0" fontId="11" fillId="0" borderId="9" xfId="0" applyFont="1" applyBorder="1" applyAlignment="1" applyProtection="1">
      <alignment vertical="center" wrapText="1"/>
      <protection locked="0"/>
    </xf>
    <xf numFmtId="0" fontId="11" fillId="0" borderId="6" xfId="0" applyFont="1" applyBorder="1" applyAlignment="1" applyProtection="1">
      <alignment vertical="center" wrapText="1"/>
      <protection locked="0"/>
    </xf>
    <xf numFmtId="0" fontId="5" fillId="0" borderId="9"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8" fillId="0" borderId="9" xfId="0" applyFont="1" applyBorder="1" applyAlignment="1" applyProtection="1">
      <alignment vertical="top"/>
      <protection locked="0"/>
    </xf>
    <xf numFmtId="0" fontId="9" fillId="0" borderId="2" xfId="0" applyFont="1" applyBorder="1" applyAlignment="1" applyProtection="1">
      <alignment vertical="top" wrapText="1"/>
      <protection locked="0"/>
    </xf>
    <xf numFmtId="0" fontId="11" fillId="0" borderId="66" xfId="0" applyFont="1" applyBorder="1" applyAlignment="1" applyProtection="1">
      <alignment vertical="center"/>
      <protection locked="0"/>
    </xf>
    <xf numFmtId="0" fontId="11" fillId="0" borderId="67" xfId="0" applyFont="1" applyBorder="1" applyAlignment="1" applyProtection="1">
      <alignment vertical="center"/>
      <protection locked="0"/>
    </xf>
    <xf numFmtId="0" fontId="8" fillId="0" borderId="66" xfId="0" applyFont="1" applyBorder="1" applyAlignment="1" applyProtection="1">
      <alignment vertical="center"/>
      <protection locked="0"/>
    </xf>
    <xf numFmtId="0" fontId="8" fillId="0" borderId="68" xfId="0" applyFont="1" applyBorder="1" applyAlignment="1" applyProtection="1">
      <alignment vertical="center"/>
      <protection locked="0"/>
    </xf>
    <xf numFmtId="0" fontId="8" fillId="0" borderId="67" xfId="0" applyFont="1" applyBorder="1" applyAlignment="1" applyProtection="1">
      <alignment vertical="center"/>
      <protection locked="0"/>
    </xf>
    <xf numFmtId="0" fontId="11" fillId="0" borderId="49" xfId="0" applyFont="1" applyBorder="1" applyAlignment="1" applyProtection="1">
      <alignment vertical="center"/>
      <protection locked="0"/>
    </xf>
    <xf numFmtId="0" fontId="8" fillId="0" borderId="49" xfId="0" applyFont="1" applyBorder="1" applyAlignment="1" applyProtection="1">
      <alignment vertical="center"/>
      <protection locked="0"/>
    </xf>
    <xf numFmtId="0" fontId="8" fillId="0" borderId="9"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9" fillId="0" borderId="3" xfId="0" applyFont="1" applyBorder="1" applyAlignment="1" applyProtection="1">
      <alignment vertical="top" wrapText="1"/>
      <protection locked="0"/>
    </xf>
    <xf numFmtId="0" fontId="9" fillId="0" borderId="8" xfId="0"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9" fillId="0" borderId="10" xfId="0" applyFont="1" applyBorder="1" applyAlignment="1" applyProtection="1">
      <alignment vertical="top" wrapText="1"/>
      <protection locked="0"/>
    </xf>
    <xf numFmtId="58" fontId="8" fillId="0" borderId="9" xfId="0" applyNumberFormat="1" applyFont="1" applyBorder="1" applyAlignment="1" applyProtection="1">
      <alignment horizontal="left" vertical="center"/>
      <protection locked="0"/>
    </xf>
    <xf numFmtId="0" fontId="8" fillId="0" borderId="69"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8" fillId="0" borderId="2" xfId="0" applyFont="1" applyBorder="1" applyAlignment="1" applyProtection="1">
      <alignment vertical="top"/>
      <protection locked="0"/>
    </xf>
    <xf numFmtId="0" fontId="11" fillId="0" borderId="1"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1" fillId="0" borderId="66" xfId="0" applyFont="1" applyBorder="1" applyAlignment="1" applyProtection="1">
      <alignment vertical="center" wrapText="1"/>
      <protection locked="0"/>
    </xf>
    <xf numFmtId="0" fontId="11" fillId="0" borderId="67"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10" fillId="6" borderId="2" xfId="0" applyFont="1" applyFill="1" applyBorder="1" applyAlignment="1" applyProtection="1">
      <alignment vertical="center"/>
      <protection locked="0"/>
    </xf>
    <xf numFmtId="56" fontId="9" fillId="0" borderId="19" xfId="0" applyNumberFormat="1" applyFont="1" applyBorder="1" applyAlignment="1" applyProtection="1">
      <alignment vertical="top" wrapText="1"/>
      <protection locked="0"/>
    </xf>
    <xf numFmtId="56" fontId="9" fillId="0" borderId="18" xfId="0" applyNumberFormat="1" applyFont="1" applyBorder="1" applyAlignment="1" applyProtection="1">
      <alignment vertical="top" wrapText="1"/>
      <protection locked="0"/>
    </xf>
    <xf numFmtId="56" fontId="9" fillId="0" borderId="3" xfId="0" applyNumberFormat="1" applyFont="1" applyBorder="1" applyAlignment="1" applyProtection="1">
      <alignment vertical="top" wrapText="1"/>
      <protection locked="0"/>
    </xf>
    <xf numFmtId="56" fontId="9" fillId="0" borderId="8" xfId="0" applyNumberFormat="1" applyFont="1" applyBorder="1" applyAlignment="1" applyProtection="1">
      <alignment vertical="top" wrapText="1"/>
      <protection locked="0"/>
    </xf>
    <xf numFmtId="56" fontId="9" fillId="0" borderId="1" xfId="0" applyNumberFormat="1" applyFont="1" applyBorder="1" applyAlignment="1" applyProtection="1">
      <alignment vertical="top" wrapText="1"/>
      <protection locked="0"/>
    </xf>
    <xf numFmtId="56" fontId="9" fillId="0" borderId="10" xfId="0" applyNumberFormat="1" applyFont="1" applyBorder="1" applyAlignment="1" applyProtection="1">
      <alignment vertical="top" wrapText="1"/>
      <protection locked="0"/>
    </xf>
    <xf numFmtId="0" fontId="11" fillId="0" borderId="4" xfId="0" applyFont="1" applyBorder="1" applyAlignment="1" applyProtection="1">
      <alignment horizontal="right" vertical="center" wrapText="1"/>
      <protection locked="0"/>
    </xf>
    <xf numFmtId="49" fontId="11" fillId="0" borderId="4" xfId="0" applyNumberFormat="1" applyFont="1" applyBorder="1" applyAlignment="1" applyProtection="1">
      <alignment horizontal="center" vertical="center" wrapText="1"/>
      <protection locked="0"/>
    </xf>
    <xf numFmtId="0" fontId="9" fillId="0" borderId="9"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protection locked="0"/>
    </xf>
  </cellXfs>
  <cellStyles count="11">
    <cellStyle name="パーセント 2" xfId="10" xr:uid="{00000000-0005-0000-0000-000031000000}"/>
    <cellStyle name="ハイパーリンク" xfId="1" builtinId="8"/>
    <cellStyle name="桁区切り" xfId="2" builtinId="6"/>
    <cellStyle name="桁区切り 2" xfId="6" xr:uid="{00000000-0005-0000-0000-000002000000}"/>
    <cellStyle name="桁区切り 3" xfId="9" xr:uid="{00000000-0005-0000-0000-000032000000}"/>
    <cellStyle name="標準" xfId="0" builtinId="0"/>
    <cellStyle name="標準 2" xfId="3" xr:uid="{0F6066A0-D533-4440-A295-75E1EA6E97CD}"/>
    <cellStyle name="標準 2 2" xfId="5" xr:uid="{00000000-0005-0000-0000-000005000000}"/>
    <cellStyle name="標準 3" xfId="7" xr:uid="{00000000-0005-0000-0000-000006000000}"/>
    <cellStyle name="標準 4" xfId="4" xr:uid="{00000000-0005-0000-0000-000034000000}"/>
    <cellStyle name="標準 6" xfId="8" xr:uid="{00000000-0005-0000-0000-000007000000}"/>
  </cellStyles>
  <dxfs count="99">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patternType="solid">
          <bgColor rgb="FFFFFFCC"/>
        </patternFill>
      </fill>
    </dxf>
    <dxf>
      <fill>
        <patternFill patternType="solid">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theme="0"/>
        </patternFill>
      </fill>
    </dxf>
    <dxf>
      <fill>
        <patternFill>
          <bgColor theme="0" tint="-0.499984740745262"/>
        </patternFill>
      </fill>
    </dxf>
    <dxf>
      <fill>
        <patternFill>
          <bgColor rgb="FFFFFFCC"/>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solid">
          <bgColor theme="0"/>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ont>
        <color theme="0"/>
      </font>
      <fill>
        <patternFill>
          <bgColor rgb="FFFF0000"/>
        </patternFill>
      </fill>
    </dxf>
    <dxf>
      <font>
        <color rgb="FF0070C0"/>
      </font>
      <fill>
        <patternFill patternType="solid">
          <bgColor rgb="FFFFFFCC"/>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theme="0"/>
        </patternFill>
      </fill>
    </dxf>
    <dxf>
      <fill>
        <patternFill>
          <bgColor rgb="FFFFFFCC"/>
        </patternFill>
      </fill>
    </dxf>
    <dxf>
      <fill>
        <patternFill>
          <bgColor rgb="FFFFFFCC"/>
        </patternFill>
      </fill>
    </dxf>
    <dxf>
      <fill>
        <patternFill>
          <bgColor theme="0"/>
        </patternFill>
      </fill>
    </dxf>
    <dxf>
      <fill>
        <patternFill>
          <bgColor theme="0"/>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theme="0"/>
        </patternFill>
      </fill>
    </dxf>
    <dxf>
      <fill>
        <patternFill>
          <bgColor rgb="FFFFFFCC"/>
        </patternFill>
      </fill>
    </dxf>
    <dxf>
      <fill>
        <patternFill>
          <bgColor rgb="FFFFFFCC"/>
        </patternFill>
      </fill>
    </dxf>
    <dxf>
      <fill>
        <patternFill patternType="solid">
          <bgColor theme="0"/>
        </patternFill>
      </fill>
    </dxf>
    <dxf>
      <fill>
        <patternFill patternType="solid">
          <bgColor theme="0"/>
        </patternFill>
      </fill>
    </dxf>
    <dxf>
      <fill>
        <patternFill patternType="solid">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patternType="solid">
          <bgColor theme="0"/>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7BE266"/>
      <color rgb="FFFFF3F3"/>
      <color rgb="FFFFE7E7"/>
      <color rgb="FFFFCCFF"/>
      <color rgb="FFFFCCCC"/>
      <color rgb="FFFFEBEC"/>
      <color rgb="FFFFF7F7"/>
      <color rgb="FFFFFF99"/>
      <color rgb="FFFFF0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206829</xdr:colOff>
      <xdr:row>189</xdr:row>
      <xdr:rowOff>22199</xdr:rowOff>
    </xdr:from>
    <xdr:to>
      <xdr:col>9</xdr:col>
      <xdr:colOff>7620</xdr:colOff>
      <xdr:row>189</xdr:row>
      <xdr:rowOff>628833</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5891947" y="113485493"/>
          <a:ext cx="2027026" cy="606634"/>
          <a:chOff x="6224086" y="59212521"/>
          <a:chExt cx="2124065" cy="276155"/>
        </a:xfrm>
      </xdr:grpSpPr>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6224086" y="59341168"/>
            <a:ext cx="2124065" cy="69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688310" y="59212521"/>
            <a:ext cx="1118992" cy="27615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chemeClr val="tx1"/>
                </a:solidFill>
              </a:rPr>
              <a:t>千円未満</a:t>
            </a:r>
            <a:endParaRPr kumimoji="1" lang="en-US" altLang="ja-JP" sz="1100" b="1">
              <a:solidFill>
                <a:schemeClr val="tx1"/>
              </a:solidFill>
            </a:endParaRPr>
          </a:p>
          <a:p>
            <a:pPr algn="ctr"/>
            <a:r>
              <a:rPr kumimoji="1" lang="ja-JP" altLang="en-US" sz="1100" b="1">
                <a:solidFill>
                  <a:schemeClr val="tx1"/>
                </a:solidFill>
              </a:rPr>
              <a:t>切捨て</a:t>
            </a:r>
          </a:p>
        </xdr:txBody>
      </xdr:sp>
    </xdr:grpSp>
    <xdr:clientData/>
  </xdr:twoCellAnchor>
  <xdr:twoCellAnchor>
    <xdr:from>
      <xdr:col>13</xdr:col>
      <xdr:colOff>190626</xdr:colOff>
      <xdr:row>149</xdr:row>
      <xdr:rowOff>1352550</xdr:rowOff>
    </xdr:from>
    <xdr:to>
      <xdr:col>15</xdr:col>
      <xdr:colOff>3571875</xdr:colOff>
      <xdr:row>151</xdr:row>
      <xdr:rowOff>285750</xdr:rowOff>
    </xdr:to>
    <xdr:sp macro="" textlink="">
      <xdr:nvSpPr>
        <xdr:cNvPr id="6" name="吹き出し: 四角形 7">
          <a:extLst>
            <a:ext uri="{FF2B5EF4-FFF2-40B4-BE49-F238E27FC236}">
              <a16:creationId xmlns:a16="http://schemas.microsoft.com/office/drawing/2014/main" id="{C3470803-09D6-4A72-9237-D45BF536BF97}"/>
            </a:ext>
          </a:extLst>
        </xdr:cNvPr>
        <xdr:cNvSpPr/>
      </xdr:nvSpPr>
      <xdr:spPr>
        <a:xfrm>
          <a:off x="11915901" y="95335725"/>
          <a:ext cx="5505324" cy="657225"/>
        </a:xfrm>
        <a:prstGeom prst="wedgeRectCallout">
          <a:avLst>
            <a:gd name="adj1" fmla="val -4679"/>
            <a:gd name="adj2" fmla="val 74695"/>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b="1">
              <a:solidFill>
                <a:sysClr val="windowText" lastClr="000000"/>
              </a:solidFill>
            </a:rPr>
            <a:t>インプットシートによる入力がし難い場合はこちらの手入力欄をご使用ください。</a:t>
          </a:r>
          <a:endParaRPr kumimoji="1" lang="en-US" altLang="ja-JP" sz="1200" b="1">
            <a:solidFill>
              <a:sysClr val="windowText" lastClr="000000"/>
            </a:solidFill>
          </a:endParaRPr>
        </a:p>
        <a:p>
          <a:pPr algn="l"/>
          <a:r>
            <a:rPr kumimoji="1" lang="ja-JP" altLang="en-US" sz="1200" b="1">
              <a:solidFill>
                <a:sysClr val="windowText" lastClr="000000"/>
              </a:solidFill>
            </a:rPr>
            <a:t>インプットシート使用の場合は空欄にしてください。</a:t>
          </a:r>
        </a:p>
      </xdr:txBody>
    </xdr:sp>
    <xdr:clientData/>
  </xdr:twoCellAnchor>
  <xdr:twoCellAnchor editAs="oneCell">
    <xdr:from>
      <xdr:col>7</xdr:col>
      <xdr:colOff>10997</xdr:colOff>
      <xdr:row>0</xdr:row>
      <xdr:rowOff>163049</xdr:rowOff>
    </xdr:from>
    <xdr:to>
      <xdr:col>7</xdr:col>
      <xdr:colOff>889001</xdr:colOff>
      <xdr:row>3</xdr:row>
      <xdr:rowOff>166688</xdr:rowOff>
    </xdr:to>
    <xdr:pic>
      <xdr:nvPicPr>
        <xdr:cNvPr id="7" name="図 6">
          <a:extLst>
            <a:ext uri="{FF2B5EF4-FFF2-40B4-BE49-F238E27FC236}">
              <a16:creationId xmlns:a16="http://schemas.microsoft.com/office/drawing/2014/main" id="{EC1E60CF-D034-45CF-AB28-C2BE105CAFA6}"/>
            </a:ext>
          </a:extLst>
        </xdr:cNvPr>
        <xdr:cNvPicPr/>
      </xdr:nvPicPr>
      <xdr:blipFill>
        <a:blip xmlns:r="http://schemas.openxmlformats.org/officeDocument/2006/relationships" r:embed="rId1"/>
        <a:stretch>
          <a:fillRect/>
        </a:stretch>
      </xdr:blipFill>
      <xdr:spPr>
        <a:xfrm>
          <a:off x="5702185" y="163049"/>
          <a:ext cx="878004" cy="686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48</xdr:col>
      <xdr:colOff>622550</xdr:colOff>
      <xdr:row>4</xdr:row>
      <xdr:rowOff>26771</xdr:rowOff>
    </xdr:from>
    <xdr:to>
      <xdr:col>57</xdr:col>
      <xdr:colOff>225675</xdr:colOff>
      <xdr:row>9</xdr:row>
      <xdr:rowOff>361951</xdr:rowOff>
    </xdr:to>
    <xdr:sp macro="" textlink="">
      <xdr:nvSpPr>
        <xdr:cNvPr id="2" name="角丸四角形吹き出し 98">
          <a:extLst>
            <a:ext uri="{FF2B5EF4-FFF2-40B4-BE49-F238E27FC236}">
              <a16:creationId xmlns:a16="http://schemas.microsoft.com/office/drawing/2014/main" id="{EAF29C88-E5F7-4FF8-8AC9-1302D9AAB201}"/>
            </a:ext>
          </a:extLst>
        </xdr:cNvPr>
        <xdr:cNvSpPr/>
      </xdr:nvSpPr>
      <xdr:spPr>
        <a:xfrm>
          <a:off x="7480550" y="1160246"/>
          <a:ext cx="5775325" cy="2240180"/>
        </a:xfrm>
        <a:prstGeom prst="wedgeRoundRectCallout">
          <a:avLst>
            <a:gd name="adj1" fmla="val -59549"/>
            <a:gd name="adj2" fmla="val -40225"/>
            <a:gd name="adj3" fmla="val 16667"/>
          </a:avLst>
        </a:prstGeom>
        <a:solidFill>
          <a:srgbClr val="CCECFF"/>
        </a:solidFill>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kumimoji="1" lang="ja-JP" altLang="en-US" sz="1600" b="1">
              <a:solidFill>
                <a:srgbClr val="FF0000"/>
              </a:solidFill>
              <a:latin typeface="游ゴシック" panose="020B0400000000000000" pitchFamily="50" charset="-128"/>
              <a:ea typeface="游ゴシック" panose="020B0400000000000000" pitchFamily="50" charset="-128"/>
            </a:rPr>
            <a:t>＊同一事業への他の助成等に応募「あり」のうち「結果待ち」・「助成等の決定」に該当する場合は、「支援金額調書」収入欄に助成団体名・申請額・充当費目を記載してください。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206829</xdr:colOff>
      <xdr:row>120</xdr:row>
      <xdr:rowOff>22199</xdr:rowOff>
    </xdr:from>
    <xdr:to>
      <xdr:col>9</xdr:col>
      <xdr:colOff>7620</xdr:colOff>
      <xdr:row>120</xdr:row>
      <xdr:rowOff>628833</xdr:rowOff>
    </xdr:to>
    <xdr:grpSp>
      <xdr:nvGrpSpPr>
        <xdr:cNvPr id="8" name="グループ化 7">
          <a:extLst>
            <a:ext uri="{FF2B5EF4-FFF2-40B4-BE49-F238E27FC236}">
              <a16:creationId xmlns:a16="http://schemas.microsoft.com/office/drawing/2014/main" id="{00000000-0008-0000-0500-000008000000}"/>
            </a:ext>
          </a:extLst>
        </xdr:cNvPr>
        <xdr:cNvGrpSpPr/>
      </xdr:nvGrpSpPr>
      <xdr:grpSpPr>
        <a:xfrm>
          <a:off x="4931229" y="57991349"/>
          <a:ext cx="1420041" cy="606634"/>
          <a:chOff x="6224086" y="59212521"/>
          <a:chExt cx="2124065" cy="276155"/>
        </a:xfrm>
      </xdr:grpSpPr>
      <xdr:cxnSp macro="">
        <xdr:nvCxnSpPr>
          <xdr:cNvPr id="9" name="直線矢印コネクタ 8">
            <a:extLst>
              <a:ext uri="{FF2B5EF4-FFF2-40B4-BE49-F238E27FC236}">
                <a16:creationId xmlns:a16="http://schemas.microsoft.com/office/drawing/2014/main" id="{00000000-0008-0000-0500-000009000000}"/>
              </a:ext>
            </a:extLst>
          </xdr:cNvPr>
          <xdr:cNvCxnSpPr/>
        </xdr:nvCxnSpPr>
        <xdr:spPr>
          <a:xfrm>
            <a:off x="6224086" y="59341168"/>
            <a:ext cx="2124065" cy="69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6688310" y="59212521"/>
            <a:ext cx="1118992" cy="27615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千円未満切捨て</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10&#12288;&#32207;&#25324;\A&#12288;&#32207;&#25324;\&#38750;&#20844;&#38283;&#65420;&#65387;&#65433;&#65408;&#65438;\01_&#31119;&#31049;&#12481;&#12540;&#12512;\&#9733;&#23529;&#26619;&#20316;&#26989;&#12501;&#12449;&#12452;&#12523;\2011&#24180;&#24230;&#30003;&#35531;&#12460;&#12452;&#12489;&#12502;&#12483;&#12463;\&#12460;&#12452;&#12489;&#12502;&#12483;&#12463;\&#30003;&#35531;&#26360;&#35352;&#20837;&#20363;\&#35352;&#20837;&#20363;&#65288;&#31119;&#31049;&#20998;&#65289;&#20462;&#27491;&#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00101\SVR11101\03.NPO&#25903;&#25588;&#35506;\820%20&#26410;&#26469;&#24540;&#25588;&#12493;&#12483;&#12488;&#12527;&#12540;&#12463;&#20107;&#26989;\&#20196;&#21644;4&#24180;&#24230;&#65288;2022&#24180;&#24230;&#65289;\&#9733;R5&#23529;&#26619;~&#36984;&#23450;&#9733;\02&#21215;&#38598;&#35201;&#38936;&#12539;&#35201;&#26395;&#26360;&#27096;&#24335;&#65288;HP&#25522;&#36617;&#65289;\&#26368;&#26032;&#29256;\&#12304;&#28657;&#26408;&#20316;&#26989;&#12305;&#35201;&#26395;&#26360;&#32232;&#38598;\&#21442;&#32771;\R4youbousho_tsuuj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助成金申請書"/>
      <sheetName val="空き店舗・民家等のリフォーム"/>
      <sheetName val="地域の小規模福祉施設のリフォーム"/>
      <sheetName val="障害者就労支援のための機器"/>
      <sheetName val="障害者就労支援のための車両"/>
      <sheetName val="里親家庭の居住空間整備"/>
      <sheetName val="Sheet3"/>
      <sheetName val="Sheet2"/>
    </sheetNames>
    <sheetDataSet>
      <sheetData sheetId="0" refreshError="1"/>
      <sheetData sheetId="1">
        <row r="597">
          <cell r="A597" t="str">
            <v>01</v>
          </cell>
        </row>
        <row r="598">
          <cell r="A598" t="str">
            <v>02</v>
          </cell>
        </row>
        <row r="599">
          <cell r="A599" t="str">
            <v>03</v>
          </cell>
        </row>
        <row r="600">
          <cell r="A600" t="str">
            <v>04</v>
          </cell>
        </row>
        <row r="601">
          <cell r="A601" t="str">
            <v>05</v>
          </cell>
        </row>
        <row r="602">
          <cell r="A602" t="str">
            <v>06</v>
          </cell>
        </row>
        <row r="603">
          <cell r="A603" t="str">
            <v>07</v>
          </cell>
        </row>
        <row r="604">
          <cell r="A604" t="str">
            <v>08</v>
          </cell>
        </row>
        <row r="605">
          <cell r="A605" t="str">
            <v>09</v>
          </cell>
        </row>
        <row r="606">
          <cell r="A606" t="str">
            <v>10</v>
          </cell>
        </row>
        <row r="607">
          <cell r="A607" t="str">
            <v>11</v>
          </cell>
        </row>
        <row r="608">
          <cell r="A608">
            <v>12</v>
          </cell>
        </row>
        <row r="612">
          <cell r="A612" t="str">
            <v xml:space="preserve">  </v>
          </cell>
        </row>
        <row r="613">
          <cell r="A613" t="str">
            <v>初旬</v>
          </cell>
        </row>
        <row r="614">
          <cell r="A614" t="str">
            <v>中旬</v>
          </cell>
        </row>
        <row r="615">
          <cell r="A615" t="str">
            <v>下旬</v>
          </cell>
        </row>
        <row r="616">
          <cell r="A616" t="str">
            <v>01</v>
          </cell>
        </row>
        <row r="617">
          <cell r="A617" t="str">
            <v>02</v>
          </cell>
        </row>
        <row r="618">
          <cell r="A618" t="str">
            <v>03</v>
          </cell>
        </row>
        <row r="619">
          <cell r="A619" t="str">
            <v>04</v>
          </cell>
        </row>
        <row r="620">
          <cell r="A620" t="str">
            <v>05</v>
          </cell>
        </row>
        <row r="621">
          <cell r="A621" t="str">
            <v>06</v>
          </cell>
        </row>
        <row r="622">
          <cell r="A622" t="str">
            <v>07</v>
          </cell>
        </row>
        <row r="623">
          <cell r="A623" t="str">
            <v>08</v>
          </cell>
        </row>
        <row r="624">
          <cell r="A624" t="str">
            <v>09</v>
          </cell>
        </row>
        <row r="625">
          <cell r="A625" t="str">
            <v>10</v>
          </cell>
        </row>
        <row r="626">
          <cell r="A626" t="str">
            <v>11</v>
          </cell>
        </row>
        <row r="627">
          <cell r="A627">
            <v>12</v>
          </cell>
        </row>
        <row r="628">
          <cell r="A628" t="str">
            <v>13</v>
          </cell>
        </row>
        <row r="629">
          <cell r="A629" t="str">
            <v>14</v>
          </cell>
        </row>
        <row r="630">
          <cell r="A630" t="str">
            <v>15</v>
          </cell>
        </row>
        <row r="631">
          <cell r="A631" t="str">
            <v>16</v>
          </cell>
        </row>
        <row r="632">
          <cell r="A632" t="str">
            <v>17</v>
          </cell>
        </row>
        <row r="633">
          <cell r="A633" t="str">
            <v>18</v>
          </cell>
        </row>
        <row r="634">
          <cell r="A634" t="str">
            <v>19</v>
          </cell>
        </row>
        <row r="635">
          <cell r="A635" t="str">
            <v>20</v>
          </cell>
        </row>
        <row r="636">
          <cell r="A636" t="str">
            <v>21</v>
          </cell>
        </row>
        <row r="637">
          <cell r="A637" t="str">
            <v>22</v>
          </cell>
        </row>
        <row r="638">
          <cell r="A638" t="str">
            <v>23</v>
          </cell>
        </row>
        <row r="639">
          <cell r="A639" t="str">
            <v>24</v>
          </cell>
        </row>
        <row r="640">
          <cell r="A640" t="str">
            <v>25</v>
          </cell>
        </row>
        <row r="641">
          <cell r="A641" t="str">
            <v>26</v>
          </cell>
        </row>
        <row r="642">
          <cell r="A642" t="str">
            <v>27</v>
          </cell>
        </row>
        <row r="643">
          <cell r="A643" t="str">
            <v>28</v>
          </cell>
        </row>
        <row r="644">
          <cell r="A644" t="str">
            <v>29</v>
          </cell>
        </row>
        <row r="645">
          <cell r="A645" t="str">
            <v>30</v>
          </cell>
        </row>
        <row r="646">
          <cell r="A646" t="str">
            <v>31</v>
          </cell>
        </row>
        <row r="652">
          <cell r="A652" t="str">
            <v>北海道</v>
          </cell>
        </row>
        <row r="653">
          <cell r="A653" t="str">
            <v>青森県</v>
          </cell>
        </row>
        <row r="654">
          <cell r="A654" t="str">
            <v>岩手県</v>
          </cell>
        </row>
        <row r="655">
          <cell r="A655" t="str">
            <v>宮城県</v>
          </cell>
        </row>
        <row r="656">
          <cell r="A656" t="str">
            <v>秋田県</v>
          </cell>
        </row>
        <row r="657">
          <cell r="A657" t="str">
            <v>山形県</v>
          </cell>
        </row>
        <row r="658">
          <cell r="A658" t="str">
            <v>福島県</v>
          </cell>
        </row>
        <row r="659">
          <cell r="A659" t="str">
            <v>茨城県</v>
          </cell>
        </row>
        <row r="660">
          <cell r="A660" t="str">
            <v>栃木県</v>
          </cell>
        </row>
        <row r="661">
          <cell r="A661" t="str">
            <v>群馬県</v>
          </cell>
        </row>
        <row r="662">
          <cell r="A662" t="str">
            <v>埼玉県</v>
          </cell>
        </row>
        <row r="663">
          <cell r="A663" t="str">
            <v>千葉県</v>
          </cell>
        </row>
        <row r="664">
          <cell r="A664" t="str">
            <v>東京都</v>
          </cell>
        </row>
        <row r="665">
          <cell r="A665" t="str">
            <v>神奈川県</v>
          </cell>
        </row>
        <row r="666">
          <cell r="A666" t="str">
            <v>新潟県</v>
          </cell>
        </row>
        <row r="667">
          <cell r="A667" t="str">
            <v>富山県</v>
          </cell>
        </row>
        <row r="668">
          <cell r="A668" t="str">
            <v>石川県</v>
          </cell>
        </row>
        <row r="669">
          <cell r="A669" t="str">
            <v>福井県</v>
          </cell>
        </row>
        <row r="670">
          <cell r="A670" t="str">
            <v>山梨県</v>
          </cell>
        </row>
        <row r="671">
          <cell r="A671" t="str">
            <v>長野県</v>
          </cell>
        </row>
        <row r="672">
          <cell r="A672" t="str">
            <v>岐阜県</v>
          </cell>
        </row>
        <row r="673">
          <cell r="A673" t="str">
            <v>静岡県</v>
          </cell>
        </row>
        <row r="674">
          <cell r="A674" t="str">
            <v>愛知県</v>
          </cell>
        </row>
        <row r="675">
          <cell r="A675" t="str">
            <v>三重県</v>
          </cell>
        </row>
        <row r="676">
          <cell r="A676" t="str">
            <v>滋賀県</v>
          </cell>
        </row>
        <row r="677">
          <cell r="A677" t="str">
            <v>京都府</v>
          </cell>
        </row>
        <row r="678">
          <cell r="A678" t="str">
            <v>大阪府</v>
          </cell>
        </row>
        <row r="679">
          <cell r="A679" t="str">
            <v>兵庫県</v>
          </cell>
        </row>
        <row r="680">
          <cell r="A680" t="str">
            <v>奈良県</v>
          </cell>
        </row>
        <row r="681">
          <cell r="A681" t="str">
            <v>和歌山県</v>
          </cell>
        </row>
        <row r="682">
          <cell r="A682" t="str">
            <v>鳥取県</v>
          </cell>
        </row>
        <row r="683">
          <cell r="A683" t="str">
            <v>島根県</v>
          </cell>
        </row>
        <row r="684">
          <cell r="A684" t="str">
            <v>岡山県</v>
          </cell>
        </row>
        <row r="685">
          <cell r="A685" t="str">
            <v>広島県</v>
          </cell>
        </row>
        <row r="686">
          <cell r="A686" t="str">
            <v>山口県</v>
          </cell>
        </row>
        <row r="687">
          <cell r="A687" t="str">
            <v>徳島県</v>
          </cell>
        </row>
        <row r="688">
          <cell r="A688" t="str">
            <v>香川県</v>
          </cell>
        </row>
        <row r="689">
          <cell r="A689" t="str">
            <v>愛媛県</v>
          </cell>
        </row>
        <row r="690">
          <cell r="A690" t="str">
            <v>高知県</v>
          </cell>
        </row>
        <row r="691">
          <cell r="A691" t="str">
            <v>福岡県</v>
          </cell>
        </row>
        <row r="692">
          <cell r="A692" t="str">
            <v>佐賀県</v>
          </cell>
        </row>
        <row r="693">
          <cell r="A693" t="str">
            <v>長崎県</v>
          </cell>
        </row>
        <row r="694">
          <cell r="A694" t="str">
            <v>熊本県</v>
          </cell>
        </row>
        <row r="695">
          <cell r="A695" t="str">
            <v>大分県</v>
          </cell>
        </row>
        <row r="696">
          <cell r="A696" t="str">
            <v>宮崎県</v>
          </cell>
        </row>
        <row r="697">
          <cell r="A697" t="str">
            <v>鹿児島県</v>
          </cell>
        </row>
        <row r="698">
          <cell r="A698" t="str">
            <v>沖縄県</v>
          </cell>
        </row>
        <row r="881">
          <cell r="A881" t="str">
            <v>日本</v>
          </cell>
        </row>
        <row r="882">
          <cell r="A882" t="str">
            <v>アフガニスタン</v>
          </cell>
        </row>
        <row r="883">
          <cell r="A883" t="str">
            <v>アメリカ合衆国</v>
          </cell>
        </row>
        <row r="884">
          <cell r="A884" t="str">
            <v>アラブ首長国連邦</v>
          </cell>
        </row>
        <row r="885">
          <cell r="A885" t="str">
            <v>アルジェリア</v>
          </cell>
        </row>
        <row r="886">
          <cell r="A886" t="str">
            <v>アルゼンチン</v>
          </cell>
        </row>
        <row r="887">
          <cell r="A887" t="str">
            <v>イエメン</v>
          </cell>
        </row>
        <row r="888">
          <cell r="A888" t="str">
            <v>イギリス</v>
          </cell>
        </row>
        <row r="889">
          <cell r="A889" t="str">
            <v>イスラエル</v>
          </cell>
        </row>
        <row r="890">
          <cell r="A890" t="str">
            <v>イタリア</v>
          </cell>
        </row>
        <row r="891">
          <cell r="A891" t="str">
            <v>イラク</v>
          </cell>
        </row>
        <row r="892">
          <cell r="A892" t="str">
            <v>イラン</v>
          </cell>
        </row>
        <row r="893">
          <cell r="A893" t="str">
            <v>インド</v>
          </cell>
        </row>
        <row r="894">
          <cell r="A894" t="str">
            <v>インドネシア</v>
          </cell>
        </row>
        <row r="895">
          <cell r="A895" t="str">
            <v>ウガンダ</v>
          </cell>
        </row>
        <row r="896">
          <cell r="A896" t="str">
            <v>ウクライナ</v>
          </cell>
        </row>
        <row r="897">
          <cell r="A897" t="str">
            <v>エクアドル</v>
          </cell>
        </row>
        <row r="898">
          <cell r="A898" t="str">
            <v>エジプト</v>
          </cell>
        </row>
        <row r="899">
          <cell r="A899" t="str">
            <v>エストニア</v>
          </cell>
        </row>
        <row r="900">
          <cell r="A900" t="str">
            <v>エチオピア</v>
          </cell>
        </row>
        <row r="901">
          <cell r="A901" t="str">
            <v>エルサルバドル</v>
          </cell>
        </row>
        <row r="902">
          <cell r="A902" t="str">
            <v>オーストラリア</v>
          </cell>
        </row>
        <row r="903">
          <cell r="A903" t="str">
            <v>オーストリア</v>
          </cell>
        </row>
        <row r="904">
          <cell r="A904" t="str">
            <v>オマーン</v>
          </cell>
        </row>
        <row r="905">
          <cell r="A905" t="str">
            <v>オランダ</v>
          </cell>
        </row>
        <row r="906">
          <cell r="A906" t="str">
            <v>ガーナ</v>
          </cell>
        </row>
        <row r="907">
          <cell r="A907" t="str">
            <v>ガイアナ</v>
          </cell>
        </row>
        <row r="908">
          <cell r="A908" t="str">
            <v>カタール</v>
          </cell>
        </row>
        <row r="909">
          <cell r="A909" t="str">
            <v>カナダ</v>
          </cell>
        </row>
        <row r="910">
          <cell r="A910" t="str">
            <v>カメルーン</v>
          </cell>
        </row>
        <row r="911">
          <cell r="A911" t="str">
            <v>韓国</v>
          </cell>
        </row>
        <row r="912">
          <cell r="A912" t="str">
            <v>カンボジア</v>
          </cell>
        </row>
        <row r="913">
          <cell r="A913" t="str">
            <v>ギニア</v>
          </cell>
        </row>
        <row r="914">
          <cell r="A914" t="str">
            <v>キューバ</v>
          </cell>
        </row>
        <row r="915">
          <cell r="A915" t="str">
            <v>ギリシア</v>
          </cell>
        </row>
        <row r="916">
          <cell r="A916" t="str">
            <v>キルギスタン</v>
          </cell>
        </row>
        <row r="917">
          <cell r="A917" t="str">
            <v>グァテマラ</v>
          </cell>
        </row>
        <row r="918">
          <cell r="A918" t="str">
            <v>クロアチア</v>
          </cell>
        </row>
        <row r="919">
          <cell r="A919" t="str">
            <v>ケニア</v>
          </cell>
        </row>
        <row r="920">
          <cell r="A920" t="str">
            <v>コスタリカ</v>
          </cell>
        </row>
        <row r="921">
          <cell r="A921" t="str">
            <v>コロンビア</v>
          </cell>
        </row>
        <row r="922">
          <cell r="A922" t="str">
            <v>コンゴ</v>
          </cell>
        </row>
        <row r="923">
          <cell r="A923" t="str">
            <v>サウジアラビア</v>
          </cell>
        </row>
        <row r="924">
          <cell r="A924" t="str">
            <v>ザンビア</v>
          </cell>
        </row>
        <row r="925">
          <cell r="A925" t="str">
            <v>ジブチ</v>
          </cell>
        </row>
        <row r="926">
          <cell r="A926" t="str">
            <v>ジャマイカ</v>
          </cell>
        </row>
        <row r="927">
          <cell r="A927" t="str">
            <v>シリア</v>
          </cell>
        </row>
        <row r="928">
          <cell r="A928" t="str">
            <v>シンガポール</v>
          </cell>
        </row>
        <row r="929">
          <cell r="A929" t="str">
            <v>スイス</v>
          </cell>
        </row>
        <row r="930">
          <cell r="A930" t="str">
            <v>スウェーデン</v>
          </cell>
        </row>
        <row r="931">
          <cell r="A931" t="str">
            <v>スーダン</v>
          </cell>
        </row>
        <row r="932">
          <cell r="A932" t="str">
            <v>スペイン</v>
          </cell>
        </row>
        <row r="933">
          <cell r="A933" t="str">
            <v>スリランカ</v>
          </cell>
        </row>
        <row r="934">
          <cell r="A934" t="str">
            <v>スロバキア</v>
          </cell>
        </row>
        <row r="935">
          <cell r="A935" t="str">
            <v>ソロモン諸島</v>
          </cell>
        </row>
        <row r="936">
          <cell r="A936" t="str">
            <v>タイ</v>
          </cell>
        </row>
        <row r="937">
          <cell r="A937" t="str">
            <v>台湾</v>
          </cell>
        </row>
        <row r="938">
          <cell r="A938" t="str">
            <v>チェコ</v>
          </cell>
        </row>
        <row r="939">
          <cell r="A939" t="str">
            <v>チャド</v>
          </cell>
        </row>
        <row r="940">
          <cell r="A940" t="str">
            <v>中央アフリカ</v>
          </cell>
        </row>
        <row r="941">
          <cell r="A941" t="str">
            <v>中国</v>
          </cell>
        </row>
        <row r="942">
          <cell r="A942" t="str">
            <v>チリ</v>
          </cell>
        </row>
        <row r="943">
          <cell r="A943" t="str">
            <v>デンマーク</v>
          </cell>
        </row>
        <row r="944">
          <cell r="A944" t="str">
            <v>ドイツ</v>
          </cell>
        </row>
        <row r="945">
          <cell r="A945" t="str">
            <v>トーゴ</v>
          </cell>
        </row>
        <row r="946">
          <cell r="A946" t="str">
            <v>トリニダッドトバゴ</v>
          </cell>
        </row>
        <row r="947">
          <cell r="A947" t="str">
            <v>トルコ</v>
          </cell>
        </row>
        <row r="948">
          <cell r="A948" t="str">
            <v>トンガ</v>
          </cell>
        </row>
        <row r="949">
          <cell r="A949" t="str">
            <v>ナイジェリア</v>
          </cell>
        </row>
        <row r="950">
          <cell r="A950" t="str">
            <v>ニカラグア</v>
          </cell>
        </row>
        <row r="951">
          <cell r="A951" t="str">
            <v>ニュージーランド</v>
          </cell>
        </row>
        <row r="952">
          <cell r="A952" t="str">
            <v>ネパール</v>
          </cell>
        </row>
        <row r="953">
          <cell r="A953" t="str">
            <v>ノルウェー</v>
          </cell>
        </row>
        <row r="954">
          <cell r="A954" t="str">
            <v>バーレーン</v>
          </cell>
        </row>
        <row r="955">
          <cell r="A955" t="str">
            <v>ハイチ</v>
          </cell>
        </row>
        <row r="956">
          <cell r="A956" t="str">
            <v>パキスタン</v>
          </cell>
        </row>
        <row r="957">
          <cell r="A957" t="str">
            <v>バチカン</v>
          </cell>
        </row>
        <row r="958">
          <cell r="A958" t="str">
            <v>パナマ</v>
          </cell>
        </row>
        <row r="959">
          <cell r="A959" t="str">
            <v>パプアニューギニア</v>
          </cell>
        </row>
        <row r="960">
          <cell r="A960" t="str">
            <v>パラオ</v>
          </cell>
        </row>
        <row r="961">
          <cell r="A961" t="str">
            <v>パラグアイ</v>
          </cell>
        </row>
        <row r="962">
          <cell r="A962" t="str">
            <v>ハンガリー</v>
          </cell>
        </row>
        <row r="963">
          <cell r="A963" t="str">
            <v>バングラデシュ</v>
          </cell>
        </row>
        <row r="964">
          <cell r="A964" t="str">
            <v>フィジー</v>
          </cell>
        </row>
        <row r="965">
          <cell r="A965" t="str">
            <v>フィリピン</v>
          </cell>
        </row>
        <row r="966">
          <cell r="A966" t="str">
            <v>フィンランド</v>
          </cell>
        </row>
        <row r="967">
          <cell r="A967" t="str">
            <v>ブラジル</v>
          </cell>
        </row>
        <row r="968">
          <cell r="A968" t="str">
            <v>フランス</v>
          </cell>
        </row>
        <row r="969">
          <cell r="A969" t="str">
            <v>ブルガリア</v>
          </cell>
        </row>
        <row r="970">
          <cell r="A970" t="str">
            <v>ブルキナファソ</v>
          </cell>
        </row>
        <row r="971">
          <cell r="A971" t="str">
            <v>ベトナム</v>
          </cell>
        </row>
        <row r="972">
          <cell r="A972" t="str">
            <v>ベネズエラ</v>
          </cell>
        </row>
        <row r="973">
          <cell r="A973" t="str">
            <v>ペルー</v>
          </cell>
        </row>
        <row r="974">
          <cell r="A974" t="str">
            <v>ベルギー</v>
          </cell>
        </row>
        <row r="975">
          <cell r="A975" t="str">
            <v>ポーランド</v>
          </cell>
        </row>
        <row r="976">
          <cell r="A976" t="str">
            <v>ボスニア・ヘルツェゴビナ</v>
          </cell>
        </row>
        <row r="977">
          <cell r="A977" t="str">
            <v>ボリビア</v>
          </cell>
        </row>
        <row r="978">
          <cell r="A978" t="str">
            <v>ポルトガル</v>
          </cell>
        </row>
        <row r="979">
          <cell r="A979" t="str">
            <v>ホンジュラス</v>
          </cell>
        </row>
        <row r="980">
          <cell r="A980" t="str">
            <v>マーシャル諸島</v>
          </cell>
        </row>
        <row r="981">
          <cell r="A981" t="str">
            <v>マダガスカル</v>
          </cell>
        </row>
        <row r="982">
          <cell r="A982" t="str">
            <v>マラウイ</v>
          </cell>
        </row>
        <row r="983">
          <cell r="A983" t="str">
            <v>マリ</v>
          </cell>
        </row>
        <row r="984">
          <cell r="A984" t="str">
            <v>マルタ</v>
          </cell>
        </row>
        <row r="985">
          <cell r="A985" t="str">
            <v>マレーシア</v>
          </cell>
        </row>
        <row r="986">
          <cell r="A986" t="str">
            <v>ミクロネシア連邦</v>
          </cell>
        </row>
        <row r="987">
          <cell r="A987" t="str">
            <v>南アフリカ</v>
          </cell>
        </row>
        <row r="988">
          <cell r="A988" t="str">
            <v>ミャンマー</v>
          </cell>
        </row>
        <row r="989">
          <cell r="A989" t="str">
            <v>メキシコ</v>
          </cell>
        </row>
        <row r="990">
          <cell r="A990" t="str">
            <v>モザンビーク</v>
          </cell>
        </row>
        <row r="991">
          <cell r="A991" t="str">
            <v>モンゴル</v>
          </cell>
        </row>
        <row r="992">
          <cell r="A992" t="str">
            <v>ユーゴスラビア</v>
          </cell>
        </row>
        <row r="993">
          <cell r="A993" t="str">
            <v>ヨルダン</v>
          </cell>
        </row>
        <row r="994">
          <cell r="A994" t="str">
            <v>ラオス</v>
          </cell>
        </row>
        <row r="995">
          <cell r="A995" t="str">
            <v>ラトビア</v>
          </cell>
        </row>
        <row r="996">
          <cell r="A996" t="str">
            <v>リトアニア共和国</v>
          </cell>
        </row>
        <row r="997">
          <cell r="A997" t="str">
            <v>ルーマニア</v>
          </cell>
        </row>
        <row r="998">
          <cell r="A998" t="str">
            <v>ルクセンブルク</v>
          </cell>
        </row>
        <row r="999">
          <cell r="A999" t="str">
            <v>ロシア連邦</v>
          </cell>
        </row>
        <row r="1000">
          <cell r="A1000" t="str">
            <v>その他</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触れないでください。"/>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F224"/>
  <sheetViews>
    <sheetView showGridLines="0" tabSelected="1" view="pageBreakPreview" zoomScale="85" zoomScaleNormal="85" zoomScaleSheetLayoutView="85" zoomScalePageLayoutView="85" workbookViewId="0">
      <pane ySplit="4" topLeftCell="A5" activePane="bottomLeft" state="frozen"/>
      <selection pane="bottomLeft" activeCell="J5" sqref="J5:K5"/>
    </sheetView>
  </sheetViews>
  <sheetFormatPr defaultColWidth="9" defaultRowHeight="28.5" customHeight="1"/>
  <cols>
    <col min="1" max="1" width="2.36328125" style="175" customWidth="1"/>
    <col min="2" max="2" width="6.36328125" style="175" customWidth="1"/>
    <col min="3" max="3" width="8.90625" style="175" customWidth="1"/>
    <col min="4" max="11" width="15.90625" style="175" customWidth="1"/>
    <col min="12" max="12" width="4.08984375" style="175" hidden="1" customWidth="1"/>
    <col min="13" max="13" width="11.26953125" style="177" bestFit="1" customWidth="1"/>
    <col min="14" max="14" width="9" style="178" customWidth="1"/>
    <col min="15" max="15" width="18.90625" style="178" customWidth="1"/>
    <col min="16" max="16" width="86.08984375" style="178" customWidth="1"/>
    <col min="17" max="16384" width="9" style="175"/>
  </cols>
  <sheetData>
    <row r="1" spans="1:16" ht="22.5" customHeight="1">
      <c r="A1" s="174"/>
      <c r="C1" s="174"/>
      <c r="D1" s="174"/>
      <c r="E1" s="174"/>
      <c r="F1" s="174"/>
      <c r="G1" s="174"/>
      <c r="H1" s="174"/>
      <c r="I1" s="176"/>
      <c r="J1" s="778" t="s">
        <v>0</v>
      </c>
      <c r="K1" s="431" t="s">
        <v>1</v>
      </c>
    </row>
    <row r="2" spans="1:16" ht="22.5" customHeight="1">
      <c r="A2" s="174"/>
      <c r="B2" s="279" t="s">
        <v>2</v>
      </c>
      <c r="C2" s="180"/>
      <c r="D2" s="180"/>
      <c r="E2" s="174"/>
      <c r="F2" s="174"/>
      <c r="G2" s="174"/>
      <c r="H2" s="174"/>
      <c r="I2" s="174"/>
      <c r="J2" s="778"/>
      <c r="K2" s="431"/>
      <c r="L2" s="181"/>
      <c r="M2" s="182"/>
      <c r="N2" s="183"/>
      <c r="O2" s="183"/>
    </row>
    <row r="3" spans="1:16" ht="8.65" customHeight="1">
      <c r="A3" s="174"/>
      <c r="B3" s="179"/>
      <c r="C3" s="180"/>
      <c r="D3" s="180"/>
      <c r="E3" s="174"/>
      <c r="F3" s="174"/>
      <c r="G3" s="174"/>
      <c r="H3" s="174"/>
      <c r="I3" s="174"/>
      <c r="J3" s="174"/>
      <c r="K3" s="174"/>
      <c r="L3" s="181"/>
      <c r="M3" s="182"/>
      <c r="N3" s="183"/>
      <c r="O3" s="183"/>
    </row>
    <row r="4" spans="1:16" ht="18" customHeight="1">
      <c r="A4" s="174"/>
      <c r="B4" s="368" t="s">
        <v>3</v>
      </c>
      <c r="C4" s="180"/>
      <c r="D4" s="180"/>
      <c r="E4" s="174"/>
      <c r="F4" s="174"/>
      <c r="G4" s="174"/>
      <c r="H4" s="174"/>
      <c r="I4" s="174"/>
      <c r="J4" s="174"/>
      <c r="K4" s="174"/>
      <c r="L4" s="181"/>
      <c r="M4" s="182"/>
      <c r="N4" s="183"/>
      <c r="O4" s="183"/>
    </row>
    <row r="5" spans="1:16" ht="49.5" customHeight="1">
      <c r="A5" s="174"/>
      <c r="B5" s="603" t="s">
        <v>4</v>
      </c>
      <c r="C5" s="603"/>
      <c r="D5" s="603"/>
      <c r="E5" s="603"/>
      <c r="F5" s="603"/>
      <c r="G5" s="603"/>
      <c r="H5" s="603"/>
      <c r="I5" s="184" t="s">
        <v>5</v>
      </c>
      <c r="J5" s="719"/>
      <c r="K5" s="719"/>
      <c r="L5" s="185"/>
      <c r="M5" s="182"/>
      <c r="N5" s="183"/>
      <c r="O5" s="183"/>
    </row>
    <row r="6" spans="1:16" ht="32.15" customHeight="1">
      <c r="A6" s="174"/>
      <c r="B6" s="406" t="s">
        <v>6</v>
      </c>
      <c r="C6" s="407"/>
      <c r="D6" s="407"/>
      <c r="E6" s="407"/>
      <c r="F6" s="407"/>
      <c r="G6" s="407"/>
      <c r="H6" s="407"/>
      <c r="I6" s="407"/>
      <c r="J6" s="407"/>
      <c r="K6" s="408"/>
      <c r="L6" s="186"/>
      <c r="M6" s="182"/>
      <c r="N6" s="183"/>
      <c r="O6" s="183"/>
    </row>
    <row r="7" spans="1:16" ht="32.15" customHeight="1">
      <c r="A7" s="174"/>
      <c r="B7" s="402" t="s">
        <v>7</v>
      </c>
      <c r="C7" s="403"/>
      <c r="D7" s="403"/>
      <c r="E7" s="378"/>
      <c r="F7" s="404" t="s">
        <v>8</v>
      </c>
      <c r="G7" s="404"/>
      <c r="H7" s="187" t="s">
        <v>9</v>
      </c>
      <c r="I7" s="378"/>
      <c r="J7" s="404" t="s">
        <v>10</v>
      </c>
      <c r="K7" s="405"/>
      <c r="M7" s="193">
        <f>COUNTIF(B7:K7,"○")</f>
        <v>0</v>
      </c>
      <c r="N7" s="175"/>
      <c r="O7" s="175"/>
      <c r="P7" s="175"/>
    </row>
    <row r="8" spans="1:16" ht="32.15" customHeight="1">
      <c r="A8" s="174"/>
      <c r="B8" s="406" t="s">
        <v>11</v>
      </c>
      <c r="C8" s="407"/>
      <c r="D8" s="407"/>
      <c r="E8" s="407"/>
      <c r="F8" s="407"/>
      <c r="G8" s="407"/>
      <c r="H8" s="407"/>
      <c r="I8" s="407"/>
      <c r="J8" s="407"/>
      <c r="K8" s="408"/>
      <c r="M8" s="193"/>
      <c r="N8" s="175"/>
      <c r="O8" s="175"/>
      <c r="P8" s="175"/>
    </row>
    <row r="9" spans="1:16" ht="32.15" customHeight="1">
      <c r="A9" s="174"/>
      <c r="B9" s="402" t="s">
        <v>7</v>
      </c>
      <c r="C9" s="403"/>
      <c r="D9" s="403"/>
      <c r="E9" s="378"/>
      <c r="F9" s="404" t="s">
        <v>8</v>
      </c>
      <c r="G9" s="404"/>
      <c r="H9" s="187" t="s">
        <v>9</v>
      </c>
      <c r="I9" s="378"/>
      <c r="J9" s="404" t="s">
        <v>10</v>
      </c>
      <c r="K9" s="405"/>
      <c r="M9" s="193">
        <f>COUNTIF(B9:K9,"○")</f>
        <v>0</v>
      </c>
      <c r="N9" s="175"/>
      <c r="O9" s="175"/>
      <c r="P9" s="175"/>
    </row>
    <row r="10" spans="1:16" ht="32.15" customHeight="1">
      <c r="A10" s="174"/>
      <c r="B10" s="406" t="s">
        <v>12</v>
      </c>
      <c r="C10" s="407"/>
      <c r="D10" s="407"/>
      <c r="E10" s="407"/>
      <c r="F10" s="407"/>
      <c r="G10" s="407"/>
      <c r="H10" s="407"/>
      <c r="I10" s="407"/>
      <c r="J10" s="407"/>
      <c r="K10" s="408"/>
      <c r="M10" s="193"/>
      <c r="N10" s="175"/>
      <c r="O10" s="175"/>
      <c r="P10" s="175"/>
    </row>
    <row r="11" spans="1:16" ht="32.15" customHeight="1">
      <c r="A11" s="174"/>
      <c r="B11" s="402" t="s">
        <v>7</v>
      </c>
      <c r="C11" s="403"/>
      <c r="D11" s="403"/>
      <c r="E11" s="378"/>
      <c r="F11" s="404" t="s">
        <v>8</v>
      </c>
      <c r="G11" s="404"/>
      <c r="H11" s="187" t="s">
        <v>9</v>
      </c>
      <c r="I11" s="378"/>
      <c r="J11" s="404" t="s">
        <v>10</v>
      </c>
      <c r="K11" s="405"/>
      <c r="M11" s="193">
        <f>COUNTIF(B11:K11,"○")</f>
        <v>0</v>
      </c>
      <c r="N11" s="175"/>
      <c r="O11" s="175"/>
      <c r="P11" s="175"/>
    </row>
    <row r="12" spans="1:16" ht="12.75" customHeight="1">
      <c r="A12" s="174"/>
      <c r="B12" s="188"/>
      <c r="C12" s="188"/>
      <c r="D12" s="188"/>
      <c r="E12" s="188"/>
      <c r="F12" s="189"/>
      <c r="G12" s="189"/>
      <c r="H12" s="189"/>
      <c r="I12" s="190"/>
      <c r="J12" s="191"/>
      <c r="K12" s="191"/>
      <c r="L12" s="185"/>
      <c r="M12" s="192"/>
      <c r="N12" s="193"/>
      <c r="O12" s="193"/>
      <c r="P12" s="175"/>
    </row>
    <row r="13" spans="1:16" ht="33" customHeight="1">
      <c r="A13" s="174"/>
      <c r="B13" s="724" t="s">
        <v>13</v>
      </c>
      <c r="C13" s="724"/>
      <c r="D13" s="724"/>
      <c r="E13" s="724"/>
      <c r="F13" s="174"/>
      <c r="G13" s="174"/>
      <c r="H13" s="174"/>
      <c r="I13" s="174"/>
      <c r="J13" s="174"/>
      <c r="K13" s="174"/>
    </row>
    <row r="14" spans="1:16" ht="35.15" customHeight="1">
      <c r="A14" s="174"/>
      <c r="B14" s="725" t="s">
        <v>14</v>
      </c>
      <c r="C14" s="726"/>
      <c r="D14" s="731" t="s">
        <v>15</v>
      </c>
      <c r="E14" s="732"/>
      <c r="F14" s="434"/>
      <c r="G14" s="435"/>
      <c r="H14" s="436"/>
      <c r="I14" s="437"/>
      <c r="J14" s="438"/>
      <c r="K14" s="439"/>
      <c r="L14" s="194"/>
      <c r="M14" s="177" t="str">
        <f>IFERROR(INDEX(プルダウンリスト!B5:B16,MATCH(要望書Ⓐ!F14,プルダウンリスト!A5:A16,0)),"")</f>
        <v/>
      </c>
    </row>
    <row r="15" spans="1:16" ht="20.149999999999999" customHeight="1">
      <c r="A15" s="174"/>
      <c r="B15" s="727"/>
      <c r="C15" s="728"/>
      <c r="D15" s="628" t="s">
        <v>16</v>
      </c>
      <c r="E15" s="629"/>
      <c r="F15" s="718"/>
      <c r="G15" s="718"/>
      <c r="H15" s="718"/>
      <c r="I15" s="718"/>
      <c r="J15" s="718"/>
      <c r="K15" s="718"/>
      <c r="L15" s="194"/>
    </row>
    <row r="16" spans="1:16" ht="35.15" customHeight="1">
      <c r="A16" s="174"/>
      <c r="B16" s="727"/>
      <c r="C16" s="728"/>
      <c r="D16" s="713" t="s">
        <v>17</v>
      </c>
      <c r="E16" s="714"/>
      <c r="F16" s="710"/>
      <c r="G16" s="710"/>
      <c r="H16" s="710"/>
      <c r="I16" s="710"/>
      <c r="J16" s="710"/>
      <c r="K16" s="710"/>
      <c r="L16" s="194"/>
    </row>
    <row r="17" spans="1:13" ht="35.15" customHeight="1">
      <c r="A17" s="174"/>
      <c r="B17" s="729"/>
      <c r="C17" s="730"/>
      <c r="D17" s="643" t="s">
        <v>18</v>
      </c>
      <c r="E17" s="644"/>
      <c r="F17" s="733"/>
      <c r="G17" s="733"/>
      <c r="H17" s="733"/>
      <c r="I17" s="733"/>
      <c r="J17" s="733"/>
      <c r="K17" s="733"/>
      <c r="L17" s="195"/>
    </row>
    <row r="18" spans="1:13" ht="35.15" customHeight="1">
      <c r="A18" s="174"/>
      <c r="B18" s="558" t="s">
        <v>19</v>
      </c>
      <c r="C18" s="562"/>
      <c r="D18" s="696" t="s">
        <v>20</v>
      </c>
      <c r="E18" s="644"/>
      <c r="F18" s="702"/>
      <c r="G18" s="702"/>
      <c r="H18" s="702"/>
      <c r="I18" s="702"/>
      <c r="J18" s="702"/>
      <c r="K18" s="702"/>
      <c r="L18" s="194"/>
    </row>
    <row r="19" spans="1:13" ht="35.15" customHeight="1">
      <c r="A19" s="174"/>
      <c r="B19" s="601"/>
      <c r="C19" s="602"/>
      <c r="D19" s="696" t="s">
        <v>21</v>
      </c>
      <c r="E19" s="644"/>
      <c r="F19" s="734"/>
      <c r="G19" s="735"/>
      <c r="H19" s="735"/>
      <c r="I19" s="735"/>
      <c r="J19" s="735"/>
      <c r="K19" s="736"/>
      <c r="L19" s="194"/>
      <c r="M19" s="177" t="str">
        <f>IFERROR(INDEX(プルダウンリスト!D1:D47,MATCH(要望書Ⓐ!F19,プルダウンリスト!C1:C47,0)),"")</f>
        <v/>
      </c>
    </row>
    <row r="20" spans="1:13" ht="20.149999999999999" customHeight="1">
      <c r="A20" s="174"/>
      <c r="B20" s="601"/>
      <c r="C20" s="602"/>
      <c r="D20" s="684" t="s">
        <v>22</v>
      </c>
      <c r="E20" s="674"/>
      <c r="F20" s="685"/>
      <c r="G20" s="686"/>
      <c r="H20" s="686"/>
      <c r="I20" s="686"/>
      <c r="J20" s="686"/>
      <c r="K20" s="687"/>
      <c r="L20" s="194"/>
    </row>
    <row r="21" spans="1:13" ht="35.15" customHeight="1">
      <c r="A21" s="174"/>
      <c r="B21" s="601"/>
      <c r="C21" s="602"/>
      <c r="D21" s="688" t="s">
        <v>23</v>
      </c>
      <c r="E21" s="689"/>
      <c r="F21" s="690"/>
      <c r="G21" s="691"/>
      <c r="H21" s="691"/>
      <c r="I21" s="691"/>
      <c r="J21" s="691"/>
      <c r="K21" s="692"/>
      <c r="L21" s="194"/>
    </row>
    <row r="22" spans="1:13" ht="20.149999999999999" customHeight="1">
      <c r="A22" s="174"/>
      <c r="B22" s="601"/>
      <c r="C22" s="602"/>
      <c r="D22" s="684" t="s">
        <v>24</v>
      </c>
      <c r="E22" s="674"/>
      <c r="F22" s="685"/>
      <c r="G22" s="686"/>
      <c r="H22" s="686"/>
      <c r="I22" s="686"/>
      <c r="J22" s="686"/>
      <c r="K22" s="687"/>
      <c r="L22" s="194"/>
    </row>
    <row r="23" spans="1:13" ht="35.15" customHeight="1">
      <c r="A23" s="174"/>
      <c r="B23" s="601"/>
      <c r="C23" s="602"/>
      <c r="D23" s="688" t="s">
        <v>25</v>
      </c>
      <c r="E23" s="689"/>
      <c r="F23" s="690"/>
      <c r="G23" s="691"/>
      <c r="H23" s="691"/>
      <c r="I23" s="691"/>
      <c r="J23" s="691"/>
      <c r="K23" s="692"/>
      <c r="L23" s="194"/>
    </row>
    <row r="24" spans="1:13" ht="35.15" customHeight="1">
      <c r="A24" s="174"/>
      <c r="B24" s="601"/>
      <c r="C24" s="602"/>
      <c r="D24" s="696" t="s">
        <v>26</v>
      </c>
      <c r="E24" s="644"/>
      <c r="F24" s="698"/>
      <c r="G24" s="699"/>
      <c r="H24" s="699"/>
      <c r="I24" s="699"/>
      <c r="J24" s="699"/>
      <c r="K24" s="700"/>
      <c r="L24" s="194"/>
    </row>
    <row r="25" spans="1:13" ht="35.15" customHeight="1">
      <c r="A25" s="174"/>
      <c r="B25" s="601"/>
      <c r="C25" s="602"/>
      <c r="D25" s="696" t="s">
        <v>27</v>
      </c>
      <c r="E25" s="644"/>
      <c r="F25" s="693"/>
      <c r="G25" s="694"/>
      <c r="H25" s="694"/>
      <c r="I25" s="694"/>
      <c r="J25" s="694"/>
      <c r="K25" s="695"/>
      <c r="L25" s="194"/>
    </row>
    <row r="26" spans="1:13" ht="35.15" customHeight="1">
      <c r="A26" s="174"/>
      <c r="B26" s="601"/>
      <c r="C26" s="602"/>
      <c r="D26" s="696" t="s">
        <v>28</v>
      </c>
      <c r="E26" s="644"/>
      <c r="F26" s="697"/>
      <c r="G26" s="697"/>
      <c r="H26" s="697"/>
      <c r="I26" s="697"/>
      <c r="J26" s="697"/>
      <c r="K26" s="697"/>
      <c r="L26" s="194"/>
    </row>
    <row r="27" spans="1:13" ht="35.15" customHeight="1">
      <c r="A27" s="174"/>
      <c r="B27" s="563"/>
      <c r="C27" s="564"/>
      <c r="D27" s="696" t="s">
        <v>29</v>
      </c>
      <c r="E27" s="644"/>
      <c r="F27" s="701"/>
      <c r="G27" s="697"/>
      <c r="H27" s="697"/>
      <c r="I27" s="697"/>
      <c r="J27" s="697"/>
      <c r="K27" s="697"/>
      <c r="L27" s="194"/>
    </row>
    <row r="28" spans="1:13" ht="40.5" customHeight="1">
      <c r="A28" s="174"/>
      <c r="B28" s="801" t="s">
        <v>30</v>
      </c>
      <c r="C28" s="802"/>
      <c r="D28" s="406" t="s">
        <v>1334</v>
      </c>
      <c r="E28" s="408"/>
      <c r="F28" s="803"/>
      <c r="G28" s="804"/>
      <c r="H28" s="804"/>
      <c r="I28" s="804"/>
      <c r="J28" s="804"/>
      <c r="K28" s="805"/>
      <c r="L28" s="194"/>
    </row>
    <row r="29" spans="1:13" ht="35.15" customHeight="1">
      <c r="A29" s="174"/>
      <c r="B29" s="409" t="s">
        <v>31</v>
      </c>
      <c r="C29" s="410"/>
      <c r="D29" s="711" t="s">
        <v>32</v>
      </c>
      <c r="E29" s="712"/>
      <c r="F29" s="697"/>
      <c r="G29" s="697"/>
      <c r="H29" s="697"/>
      <c r="I29" s="697"/>
      <c r="J29" s="697"/>
      <c r="K29" s="697"/>
      <c r="L29" s="194"/>
      <c r="M29" s="177" t="str">
        <f>IF(F29&lt;&gt;"",IFERROR(INDEX(プルダウンリスト!G12:G54,MATCH(要望書Ⓐ!F29,プルダウンリスト!F12:F54,0)),6),"")</f>
        <v/>
      </c>
    </row>
    <row r="30" spans="1:13" ht="20.149999999999999" customHeight="1">
      <c r="A30" s="174"/>
      <c r="B30" s="720"/>
      <c r="C30" s="721"/>
      <c r="D30" s="628" t="s">
        <v>16</v>
      </c>
      <c r="E30" s="629"/>
      <c r="F30" s="718"/>
      <c r="G30" s="718"/>
      <c r="H30" s="718"/>
      <c r="I30" s="718"/>
      <c r="J30" s="718"/>
      <c r="K30" s="718"/>
      <c r="L30" s="194"/>
    </row>
    <row r="31" spans="1:13" ht="35.15" customHeight="1">
      <c r="A31" s="174"/>
      <c r="B31" s="720"/>
      <c r="C31" s="721"/>
      <c r="D31" s="713" t="s">
        <v>33</v>
      </c>
      <c r="E31" s="714"/>
      <c r="F31" s="710"/>
      <c r="G31" s="710"/>
      <c r="H31" s="710"/>
      <c r="I31" s="710"/>
      <c r="J31" s="710"/>
      <c r="K31" s="710"/>
      <c r="L31" s="194"/>
    </row>
    <row r="32" spans="1:13" ht="35.15" customHeight="1">
      <c r="A32" s="174"/>
      <c r="B32" s="720"/>
      <c r="C32" s="721"/>
      <c r="D32" s="711" t="s">
        <v>34</v>
      </c>
      <c r="E32" s="712"/>
      <c r="F32" s="709"/>
      <c r="G32" s="709"/>
      <c r="H32" s="709"/>
      <c r="I32" s="709"/>
      <c r="J32" s="709"/>
      <c r="K32" s="709"/>
      <c r="L32" s="195"/>
    </row>
    <row r="33" spans="1:12" ht="35.15" customHeight="1">
      <c r="A33" s="174"/>
      <c r="B33" s="720"/>
      <c r="C33" s="721"/>
      <c r="D33" s="643" t="s">
        <v>35</v>
      </c>
      <c r="E33" s="644"/>
      <c r="F33" s="697"/>
      <c r="G33" s="697"/>
      <c r="H33" s="697"/>
      <c r="I33" s="697"/>
      <c r="J33" s="697"/>
      <c r="K33" s="697"/>
      <c r="L33" s="194"/>
    </row>
    <row r="34" spans="1:12" ht="35.15" customHeight="1">
      <c r="A34" s="174"/>
      <c r="B34" s="720"/>
      <c r="C34" s="721"/>
      <c r="D34" s="643" t="s">
        <v>36</v>
      </c>
      <c r="E34" s="644"/>
      <c r="F34" s="702"/>
      <c r="G34" s="702"/>
      <c r="H34" s="702"/>
      <c r="I34" s="702"/>
      <c r="J34" s="702"/>
      <c r="K34" s="702"/>
      <c r="L34" s="194"/>
    </row>
    <row r="35" spans="1:12" ht="29.9" customHeight="1">
      <c r="A35" s="174"/>
      <c r="B35" s="720"/>
      <c r="C35" s="721"/>
      <c r="D35" s="715" t="s">
        <v>37</v>
      </c>
      <c r="E35" s="716"/>
      <c r="F35" s="703"/>
      <c r="G35" s="704"/>
      <c r="H35" s="704"/>
      <c r="I35" s="704"/>
      <c r="J35" s="704"/>
      <c r="K35" s="705"/>
      <c r="L35" s="194"/>
    </row>
    <row r="36" spans="1:12" ht="50.15" customHeight="1">
      <c r="A36" s="174"/>
      <c r="B36" s="722"/>
      <c r="C36" s="723"/>
      <c r="D36" s="717"/>
      <c r="E36" s="689"/>
      <c r="F36" s="706"/>
      <c r="G36" s="707"/>
      <c r="H36" s="707"/>
      <c r="I36" s="707"/>
      <c r="J36" s="707"/>
      <c r="K36" s="708"/>
      <c r="L36" s="199"/>
    </row>
    <row r="37" spans="1:12" ht="20.149999999999999" customHeight="1">
      <c r="A37" s="174"/>
      <c r="B37" s="667" t="s">
        <v>38</v>
      </c>
      <c r="C37" s="667"/>
      <c r="D37" s="673" t="s">
        <v>39</v>
      </c>
      <c r="E37" s="674"/>
      <c r="F37" s="648"/>
      <c r="G37" s="649"/>
      <c r="H37" s="649"/>
      <c r="I37" s="649"/>
      <c r="J37" s="649"/>
      <c r="K37" s="650"/>
      <c r="L37" s="194"/>
    </row>
    <row r="38" spans="1:12" ht="35.15" customHeight="1" thickBot="1">
      <c r="A38" s="174"/>
      <c r="B38" s="667"/>
      <c r="C38" s="667"/>
      <c r="D38" s="798" t="s">
        <v>40</v>
      </c>
      <c r="E38" s="798"/>
      <c r="F38" s="651"/>
      <c r="G38" s="652"/>
      <c r="H38" s="652"/>
      <c r="I38" s="653"/>
      <c r="J38" s="652"/>
      <c r="K38" s="654"/>
      <c r="L38" s="194"/>
    </row>
    <row r="39" spans="1:12" ht="35.15" customHeight="1" thickTop="1" thickBot="1">
      <c r="A39" s="174"/>
      <c r="B39" s="667"/>
      <c r="C39" s="667"/>
      <c r="D39" s="672" t="s">
        <v>41</v>
      </c>
      <c r="E39" s="672"/>
      <c r="F39" s="668"/>
      <c r="G39" s="669"/>
      <c r="H39" s="669"/>
      <c r="I39" s="369"/>
      <c r="J39" s="670" t="s">
        <v>42</v>
      </c>
      <c r="K39" s="671"/>
      <c r="L39" s="200"/>
    </row>
    <row r="40" spans="1:12" ht="35.15" customHeight="1" thickTop="1">
      <c r="A40" s="174"/>
      <c r="B40" s="667"/>
      <c r="C40" s="667"/>
      <c r="D40" s="672" t="s">
        <v>43</v>
      </c>
      <c r="E40" s="672"/>
      <c r="F40" s="637"/>
      <c r="G40" s="637"/>
      <c r="H40" s="637"/>
      <c r="I40" s="638"/>
      <c r="J40" s="637"/>
      <c r="K40" s="637"/>
      <c r="L40" s="194"/>
    </row>
    <row r="41" spans="1:12" ht="12.75" customHeight="1">
      <c r="A41" s="174"/>
      <c r="B41" s="196"/>
      <c r="C41" s="196"/>
      <c r="D41" s="197"/>
      <c r="E41" s="197"/>
      <c r="F41" s="198"/>
      <c r="G41" s="198"/>
      <c r="H41" s="198"/>
      <c r="I41" s="198"/>
      <c r="J41" s="198"/>
      <c r="K41" s="198"/>
      <c r="L41" s="194"/>
    </row>
    <row r="42" spans="1:12" ht="35.15" customHeight="1">
      <c r="A42" s="174"/>
      <c r="B42" s="558" t="s">
        <v>44</v>
      </c>
      <c r="C42" s="562"/>
      <c r="D42" s="639" t="s">
        <v>45</v>
      </c>
      <c r="E42" s="640"/>
      <c r="F42" s="709"/>
      <c r="G42" s="709"/>
      <c r="H42" s="709"/>
      <c r="I42" s="709"/>
      <c r="J42" s="709"/>
      <c r="K42" s="709"/>
      <c r="L42" s="195"/>
    </row>
    <row r="43" spans="1:12" ht="35.15" customHeight="1">
      <c r="A43" s="174"/>
      <c r="B43" s="601"/>
      <c r="C43" s="602"/>
      <c r="D43" s="643" t="s">
        <v>46</v>
      </c>
      <c r="E43" s="644"/>
      <c r="F43" s="616"/>
      <c r="G43" s="617"/>
      <c r="H43" s="201" t="s">
        <v>47</v>
      </c>
      <c r="I43" s="612"/>
      <c r="J43" s="612"/>
      <c r="K43" s="613"/>
      <c r="L43" s="194"/>
    </row>
    <row r="44" spans="1:12" ht="35.15" customHeight="1">
      <c r="A44" s="174"/>
      <c r="B44" s="601"/>
      <c r="C44" s="602"/>
      <c r="D44" s="643" t="s">
        <v>48</v>
      </c>
      <c r="E44" s="644"/>
      <c r="F44" s="616"/>
      <c r="G44" s="617"/>
      <c r="H44" s="201" t="s">
        <v>47</v>
      </c>
      <c r="I44" s="614" t="s">
        <v>49</v>
      </c>
      <c r="J44" s="614"/>
      <c r="K44" s="615"/>
      <c r="L44" s="194"/>
    </row>
    <row r="45" spans="1:12" ht="35.15" customHeight="1">
      <c r="A45" s="174"/>
      <c r="B45" s="601"/>
      <c r="C45" s="602"/>
      <c r="D45" s="643" t="s">
        <v>50</v>
      </c>
      <c r="E45" s="644"/>
      <c r="F45" s="616"/>
      <c r="G45" s="617"/>
      <c r="H45" s="201" t="s">
        <v>47</v>
      </c>
      <c r="I45" s="614" t="s">
        <v>49</v>
      </c>
      <c r="J45" s="614"/>
      <c r="K45" s="615"/>
      <c r="L45" s="194"/>
    </row>
    <row r="46" spans="1:12" ht="35.15" customHeight="1">
      <c r="A46" s="174"/>
      <c r="B46" s="601"/>
      <c r="C46" s="602"/>
      <c r="D46" s="643" t="s">
        <v>51</v>
      </c>
      <c r="E46" s="644"/>
      <c r="F46" s="202" t="s">
        <v>52</v>
      </c>
      <c r="G46" s="370"/>
      <c r="H46" s="203" t="s">
        <v>53</v>
      </c>
      <c r="I46" s="370"/>
      <c r="J46" s="204" t="s">
        <v>54</v>
      </c>
      <c r="K46" s="205">
        <f>G46+I46</f>
        <v>0</v>
      </c>
      <c r="L46" s="195"/>
    </row>
    <row r="47" spans="1:12" ht="35.15" customHeight="1">
      <c r="A47" s="174"/>
      <c r="B47" s="601"/>
      <c r="C47" s="602"/>
      <c r="D47" s="643" t="s">
        <v>55</v>
      </c>
      <c r="E47" s="644"/>
      <c r="F47" s="371"/>
      <c r="G47" s="612" t="s">
        <v>56</v>
      </c>
      <c r="H47" s="612"/>
      <c r="I47" s="612"/>
      <c r="J47" s="612"/>
      <c r="K47" s="613"/>
      <c r="L47" s="195"/>
    </row>
    <row r="48" spans="1:12" ht="35.15" customHeight="1">
      <c r="A48" s="174"/>
      <c r="B48" s="601"/>
      <c r="C48" s="602"/>
      <c r="D48" s="799" t="s">
        <v>57</v>
      </c>
      <c r="E48" s="800"/>
      <c r="F48" s="206" t="s">
        <v>58</v>
      </c>
      <c r="G48" s="372"/>
      <c r="H48" s="207" t="s">
        <v>59</v>
      </c>
      <c r="I48" s="206" t="s">
        <v>60</v>
      </c>
      <c r="J48" s="372"/>
      <c r="K48" s="208" t="s">
        <v>61</v>
      </c>
      <c r="L48" s="200"/>
    </row>
    <row r="49" spans="1:32" ht="52.5" customHeight="1">
      <c r="A49" s="174"/>
      <c r="B49" s="601"/>
      <c r="C49" s="602"/>
      <c r="D49" s="663" t="s">
        <v>62</v>
      </c>
      <c r="E49" s="664"/>
      <c r="F49" s="623" t="s">
        <v>63</v>
      </c>
      <c r="G49" s="624"/>
      <c r="H49" s="624"/>
      <c r="I49" s="624"/>
      <c r="J49" s="624"/>
      <c r="K49" s="625"/>
      <c r="L49" s="199"/>
    </row>
    <row r="50" spans="1:32" ht="205.5" customHeight="1">
      <c r="A50" s="174"/>
      <c r="B50" s="601"/>
      <c r="C50" s="602"/>
      <c r="D50" s="665"/>
      <c r="E50" s="666"/>
      <c r="F50" s="660"/>
      <c r="G50" s="661"/>
      <c r="H50" s="661"/>
      <c r="I50" s="661"/>
      <c r="J50" s="661"/>
      <c r="K50" s="662"/>
      <c r="L50" s="199"/>
    </row>
    <row r="51" spans="1:32" ht="117" customHeight="1">
      <c r="A51" s="174"/>
      <c r="B51" s="601"/>
      <c r="C51" s="602"/>
      <c r="D51" s="663" t="s">
        <v>64</v>
      </c>
      <c r="E51" s="664"/>
      <c r="F51" s="623" t="s">
        <v>65</v>
      </c>
      <c r="G51" s="624"/>
      <c r="H51" s="624"/>
      <c r="I51" s="624"/>
      <c r="J51" s="624"/>
      <c r="K51" s="625"/>
      <c r="L51" s="199"/>
    </row>
    <row r="52" spans="1:32" ht="269.25" customHeight="1">
      <c r="A52" s="174"/>
      <c r="B52" s="601"/>
      <c r="C52" s="602"/>
      <c r="D52" s="665"/>
      <c r="E52" s="666"/>
      <c r="F52" s="660"/>
      <c r="G52" s="661"/>
      <c r="H52" s="661"/>
      <c r="I52" s="661"/>
      <c r="J52" s="661"/>
      <c r="K52" s="662"/>
      <c r="L52" s="199"/>
    </row>
    <row r="53" spans="1:32" ht="30" customHeight="1">
      <c r="A53" s="174"/>
      <c r="B53" s="601"/>
      <c r="C53" s="602"/>
      <c r="D53" s="678" t="s">
        <v>66</v>
      </c>
      <c r="E53" s="679"/>
      <c r="F53" s="209" t="s">
        <v>67</v>
      </c>
      <c r="G53" s="210">
        <f>COUNTA(G54:K57)</f>
        <v>0</v>
      </c>
      <c r="H53" s="656" t="s">
        <v>68</v>
      </c>
      <c r="I53" s="656"/>
      <c r="J53" s="656"/>
      <c r="K53" s="657"/>
      <c r="L53" s="211"/>
      <c r="M53" s="387" t="s">
        <v>69</v>
      </c>
      <c r="N53" s="387" t="b">
        <v>0</v>
      </c>
      <c r="O53" s="388" t="s">
        <v>70</v>
      </c>
      <c r="P53" s="388" t="b">
        <v>0</v>
      </c>
      <c r="Q53" s="389" t="s">
        <v>71</v>
      </c>
      <c r="R53" s="389" t="b">
        <v>0</v>
      </c>
      <c r="S53" s="214"/>
      <c r="T53" s="214"/>
      <c r="U53" s="214"/>
      <c r="V53" s="214"/>
      <c r="W53" s="214"/>
      <c r="X53" s="214"/>
      <c r="Y53" s="214"/>
      <c r="Z53" s="174"/>
      <c r="AA53" s="215"/>
      <c r="AB53" s="215"/>
      <c r="AC53" s="215"/>
      <c r="AD53" s="215"/>
      <c r="AE53" s="215"/>
      <c r="AF53" s="215"/>
    </row>
    <row r="54" spans="1:32" ht="30" customHeight="1">
      <c r="A54" s="174"/>
      <c r="B54" s="601"/>
      <c r="C54" s="602"/>
      <c r="D54" s="680"/>
      <c r="E54" s="681"/>
      <c r="F54" s="598" t="s">
        <v>72</v>
      </c>
      <c r="G54" s="658"/>
      <c r="H54" s="658"/>
      <c r="I54" s="658"/>
      <c r="J54" s="658"/>
      <c r="K54" s="659"/>
      <c r="L54" s="211"/>
      <c r="M54" s="387">
        <f>COUNTIF(G54:K57,"令和2年度（新型コロナウイルス感染拡大への対応に伴う緊急支援事業）")</f>
        <v>0</v>
      </c>
      <c r="N54" s="387"/>
      <c r="O54" s="388"/>
      <c r="P54" s="388"/>
      <c r="Q54" s="389"/>
      <c r="R54" s="389"/>
      <c r="S54" s="214"/>
      <c r="T54" s="214"/>
      <c r="U54" s="214"/>
      <c r="V54" s="214"/>
      <c r="W54" s="214"/>
      <c r="X54" s="214"/>
      <c r="Y54" s="214"/>
      <c r="Z54" s="174"/>
      <c r="AA54" s="215"/>
      <c r="AB54" s="215"/>
      <c r="AC54" s="215"/>
      <c r="AD54" s="215"/>
      <c r="AE54" s="215"/>
      <c r="AF54" s="215"/>
    </row>
    <row r="55" spans="1:32" ht="30" customHeight="1">
      <c r="A55" s="174"/>
      <c r="B55" s="601"/>
      <c r="C55" s="602"/>
      <c r="D55" s="680"/>
      <c r="E55" s="681"/>
      <c r="F55" s="599"/>
      <c r="G55" s="658"/>
      <c r="H55" s="658"/>
      <c r="I55" s="658"/>
      <c r="J55" s="658"/>
      <c r="K55" s="659"/>
      <c r="L55" s="211"/>
      <c r="M55" s="216"/>
      <c r="N55" s="216"/>
      <c r="O55" s="212"/>
      <c r="P55" s="212"/>
      <c r="Q55" s="213"/>
      <c r="R55" s="213"/>
      <c r="S55" s="214"/>
      <c r="T55" s="214"/>
      <c r="U55" s="214"/>
      <c r="V55" s="214"/>
      <c r="W55" s="214"/>
      <c r="X55" s="214"/>
      <c r="Y55" s="214"/>
      <c r="Z55" s="174"/>
      <c r="AA55" s="215"/>
      <c r="AB55" s="215"/>
      <c r="AC55" s="215"/>
      <c r="AD55" s="215"/>
      <c r="AE55" s="215"/>
      <c r="AF55" s="215"/>
    </row>
    <row r="56" spans="1:32" ht="30" customHeight="1">
      <c r="A56" s="174"/>
      <c r="B56" s="601"/>
      <c r="C56" s="602"/>
      <c r="D56" s="680"/>
      <c r="E56" s="681"/>
      <c r="F56" s="599"/>
      <c r="G56" s="658"/>
      <c r="H56" s="658"/>
      <c r="I56" s="658"/>
      <c r="J56" s="658"/>
      <c r="K56" s="659"/>
      <c r="L56" s="211"/>
      <c r="M56" s="216"/>
      <c r="N56" s="216"/>
      <c r="O56" s="212"/>
      <c r="P56" s="212"/>
      <c r="Q56" s="213"/>
      <c r="R56" s="213"/>
      <c r="S56" s="214"/>
      <c r="T56" s="214"/>
      <c r="U56" s="214"/>
      <c r="V56" s="214"/>
      <c r="W56" s="214"/>
      <c r="X56" s="214"/>
      <c r="Y56" s="214"/>
      <c r="Z56" s="174"/>
      <c r="AA56" s="215"/>
      <c r="AB56" s="215"/>
      <c r="AC56" s="215"/>
      <c r="AD56" s="215"/>
      <c r="AE56" s="215"/>
      <c r="AF56" s="215"/>
    </row>
    <row r="57" spans="1:32" ht="30" customHeight="1">
      <c r="A57" s="174"/>
      <c r="B57" s="601"/>
      <c r="C57" s="602"/>
      <c r="D57" s="682"/>
      <c r="E57" s="683"/>
      <c r="F57" s="600"/>
      <c r="G57" s="658"/>
      <c r="H57" s="658"/>
      <c r="I57" s="658"/>
      <c r="J57" s="658"/>
      <c r="K57" s="659"/>
      <c r="L57" s="211"/>
      <c r="M57" s="216"/>
      <c r="N57" s="216"/>
      <c r="O57" s="212"/>
      <c r="P57" s="212"/>
      <c r="Q57" s="213"/>
      <c r="R57" s="213"/>
      <c r="S57" s="214"/>
      <c r="T57" s="214"/>
      <c r="U57" s="214"/>
      <c r="V57" s="214"/>
      <c r="W57" s="214"/>
      <c r="X57" s="214"/>
      <c r="Y57" s="214"/>
      <c r="Z57" s="174"/>
      <c r="AA57" s="215"/>
      <c r="AB57" s="215"/>
      <c r="AC57" s="215"/>
      <c r="AD57" s="215"/>
      <c r="AE57" s="215"/>
      <c r="AF57" s="215"/>
    </row>
    <row r="58" spans="1:32" ht="105" customHeight="1">
      <c r="A58" s="174"/>
      <c r="B58" s="601"/>
      <c r="C58" s="602"/>
      <c r="D58" s="678" t="s">
        <v>73</v>
      </c>
      <c r="E58" s="679"/>
      <c r="F58" s="770" t="s">
        <v>74</v>
      </c>
      <c r="G58" s="771"/>
      <c r="H58" s="771"/>
      <c r="I58" s="771"/>
      <c r="J58" s="771"/>
      <c r="K58" s="772"/>
      <c r="L58" s="217"/>
      <c r="M58" s="218"/>
      <c r="N58" s="219"/>
      <c r="O58" s="220"/>
      <c r="P58" s="220"/>
      <c r="Q58" s="214"/>
      <c r="R58" s="214"/>
      <c r="S58" s="214"/>
      <c r="T58" s="214"/>
      <c r="U58" s="214"/>
      <c r="V58" s="214"/>
      <c r="W58" s="214"/>
      <c r="X58" s="214"/>
      <c r="Y58" s="214"/>
      <c r="Z58" s="174"/>
    </row>
    <row r="59" spans="1:32" ht="227.25" customHeight="1">
      <c r="A59" s="174"/>
      <c r="B59" s="563"/>
      <c r="C59" s="564"/>
      <c r="D59" s="796"/>
      <c r="E59" s="797"/>
      <c r="F59" s="773"/>
      <c r="G59" s="774"/>
      <c r="H59" s="774"/>
      <c r="I59" s="774"/>
      <c r="J59" s="774"/>
      <c r="K59" s="775"/>
      <c r="L59" s="217"/>
      <c r="M59" s="221">
        <f>LEN(F59)</f>
        <v>0</v>
      </c>
      <c r="N59" s="222" t="s">
        <v>75</v>
      </c>
      <c r="O59" s="220"/>
      <c r="P59" s="220"/>
      <c r="Q59" s="214"/>
      <c r="R59" s="214"/>
      <c r="S59" s="214"/>
      <c r="T59" s="214"/>
      <c r="U59" s="214"/>
      <c r="V59" s="214"/>
      <c r="W59" s="214"/>
      <c r="X59" s="214"/>
      <c r="Y59" s="214"/>
      <c r="Z59" s="174"/>
      <c r="AA59" s="223"/>
    </row>
    <row r="60" spans="1:32" ht="35.15" customHeight="1">
      <c r="A60" s="174"/>
      <c r="B60" s="558" t="s">
        <v>76</v>
      </c>
      <c r="C60" s="562"/>
      <c r="D60" s="618" t="s">
        <v>77</v>
      </c>
      <c r="E60" s="619"/>
      <c r="F60" s="619"/>
      <c r="G60" s="619"/>
      <c r="H60" s="619"/>
      <c r="I60" s="619"/>
      <c r="J60" s="619"/>
      <c r="K60" s="620"/>
      <c r="L60" s="224"/>
      <c r="M60" s="225"/>
      <c r="N60" s="226"/>
      <c r="O60" s="225"/>
      <c r="P60" s="226"/>
      <c r="R60" s="193" t="s">
        <v>78</v>
      </c>
    </row>
    <row r="61" spans="1:32" ht="35.15" customHeight="1">
      <c r="A61" s="174"/>
      <c r="B61" s="601"/>
      <c r="C61" s="602"/>
      <c r="D61" s="379"/>
      <c r="E61" s="619" t="s">
        <v>79</v>
      </c>
      <c r="F61" s="619"/>
      <c r="G61" s="619"/>
      <c r="H61" s="379"/>
      <c r="I61" s="619" t="s">
        <v>80</v>
      </c>
      <c r="J61" s="619"/>
      <c r="K61" s="620"/>
      <c r="L61" s="224"/>
      <c r="M61" s="182">
        <f>COUNTIF(D61:K61,"〇")</f>
        <v>0</v>
      </c>
      <c r="N61" s="226"/>
      <c r="O61" s="225"/>
      <c r="P61" s="226"/>
    </row>
    <row r="62" spans="1:32" ht="35.15" customHeight="1">
      <c r="A62" s="174"/>
      <c r="B62" s="601"/>
      <c r="C62" s="602"/>
      <c r="D62" s="618" t="s">
        <v>81</v>
      </c>
      <c r="E62" s="619"/>
      <c r="F62" s="619"/>
      <c r="G62" s="619"/>
      <c r="H62" s="619"/>
      <c r="I62" s="619"/>
      <c r="J62" s="621"/>
      <c r="K62" s="622"/>
      <c r="L62" s="224"/>
      <c r="M62" s="182"/>
      <c r="N62" s="226"/>
      <c r="O62" s="225"/>
      <c r="P62" s="226"/>
    </row>
    <row r="63" spans="1:32" ht="35.15" customHeight="1">
      <c r="A63" s="174"/>
      <c r="B63" s="601"/>
      <c r="C63" s="602"/>
      <c r="D63" s="379"/>
      <c r="E63" s="227" t="s">
        <v>82</v>
      </c>
      <c r="F63" s="379"/>
      <c r="G63" s="228" t="s">
        <v>83</v>
      </c>
      <c r="H63" s="379"/>
      <c r="I63" s="228" t="s">
        <v>84</v>
      </c>
      <c r="J63" s="379"/>
      <c r="K63" s="229" t="s">
        <v>85</v>
      </c>
      <c r="L63" s="224"/>
      <c r="M63" s="182">
        <f>COUNTIF(D63:K63,"〇")</f>
        <v>0</v>
      </c>
      <c r="N63" s="226"/>
      <c r="O63" s="225"/>
      <c r="P63" s="226"/>
    </row>
    <row r="64" spans="1:32" ht="35.15" customHeight="1">
      <c r="A64" s="174"/>
      <c r="B64" s="601"/>
      <c r="C64" s="602"/>
      <c r="D64" s="618" t="s">
        <v>86</v>
      </c>
      <c r="E64" s="619"/>
      <c r="F64" s="619"/>
      <c r="G64" s="619"/>
      <c r="H64" s="619"/>
      <c r="I64" s="619"/>
      <c r="J64" s="675" t="s">
        <v>87</v>
      </c>
      <c r="K64" s="676"/>
      <c r="L64" s="224"/>
      <c r="M64" s="182"/>
      <c r="N64" s="226"/>
      <c r="O64" s="225"/>
      <c r="P64" s="226"/>
    </row>
    <row r="65" spans="1:16" ht="35.15" customHeight="1">
      <c r="A65" s="174"/>
      <c r="B65" s="563"/>
      <c r="C65" s="564"/>
      <c r="D65" s="379"/>
      <c r="E65" s="227" t="s">
        <v>88</v>
      </c>
      <c r="F65" s="379"/>
      <c r="G65" s="227" t="s">
        <v>89</v>
      </c>
      <c r="H65" s="379"/>
      <c r="I65" s="228" t="s">
        <v>90</v>
      </c>
      <c r="J65" s="677"/>
      <c r="K65" s="458"/>
      <c r="L65" s="224"/>
      <c r="M65" s="182">
        <f>COUNTIF(D65:I65,"〇")</f>
        <v>0</v>
      </c>
      <c r="N65" s="231"/>
      <c r="O65" s="230"/>
      <c r="P65" s="231"/>
    </row>
    <row r="66" spans="1:16" ht="18" customHeight="1">
      <c r="A66" s="174"/>
      <c r="B66" s="196"/>
      <c r="C66" s="196"/>
      <c r="D66" s="197"/>
      <c r="E66" s="197"/>
      <c r="F66" s="198"/>
      <c r="G66" s="198"/>
      <c r="H66" s="198"/>
      <c r="I66" s="198"/>
      <c r="J66" s="198"/>
      <c r="K66" s="198"/>
      <c r="L66" s="194"/>
    </row>
    <row r="67" spans="1:16" ht="72" customHeight="1">
      <c r="A67" s="174"/>
      <c r="B67" s="767" t="s">
        <v>91</v>
      </c>
      <c r="C67" s="768"/>
      <c r="D67" s="768"/>
      <c r="E67" s="768"/>
      <c r="F67" s="768"/>
      <c r="G67" s="769"/>
      <c r="H67" s="381" t="s">
        <v>92</v>
      </c>
      <c r="I67" s="776"/>
      <c r="J67" s="776"/>
      <c r="K67" s="232" t="s">
        <v>93</v>
      </c>
      <c r="L67" s="233"/>
    </row>
    <row r="68" spans="1:16" ht="45" customHeight="1">
      <c r="A68" s="174"/>
      <c r="B68" s="655" t="s">
        <v>94</v>
      </c>
      <c r="C68" s="655"/>
      <c r="D68" s="655"/>
      <c r="E68" s="655"/>
      <c r="F68" s="626" t="s">
        <v>95</v>
      </c>
      <c r="G68" s="627"/>
      <c r="H68" s="234" t="s">
        <v>96</v>
      </c>
      <c r="I68" s="235" t="s">
        <v>97</v>
      </c>
      <c r="J68" s="760" t="s">
        <v>98</v>
      </c>
      <c r="K68" s="761"/>
      <c r="L68" s="236"/>
    </row>
    <row r="69" spans="1:16" ht="39.65" customHeight="1">
      <c r="A69" s="174"/>
      <c r="B69" s="569"/>
      <c r="C69" s="570"/>
      <c r="D69" s="570"/>
      <c r="E69" s="570"/>
      <c r="F69" s="596"/>
      <c r="G69" s="597"/>
      <c r="H69" s="380"/>
      <c r="I69" s="380"/>
      <c r="J69" s="571"/>
      <c r="K69" s="572"/>
      <c r="L69" s="237"/>
    </row>
    <row r="70" spans="1:16" ht="39.65" customHeight="1">
      <c r="A70" s="174"/>
      <c r="B70" s="569"/>
      <c r="C70" s="570"/>
      <c r="D70" s="570"/>
      <c r="E70" s="570"/>
      <c r="F70" s="596"/>
      <c r="G70" s="597"/>
      <c r="H70" s="380"/>
      <c r="I70" s="380"/>
      <c r="J70" s="571"/>
      <c r="K70" s="572"/>
      <c r="L70" s="237"/>
    </row>
    <row r="71" spans="1:16" ht="39.65" customHeight="1">
      <c r="A71" s="174"/>
      <c r="B71" s="569"/>
      <c r="C71" s="570"/>
      <c r="D71" s="570"/>
      <c r="E71" s="570"/>
      <c r="F71" s="596"/>
      <c r="G71" s="597"/>
      <c r="H71" s="380"/>
      <c r="I71" s="380"/>
      <c r="J71" s="571"/>
      <c r="K71" s="572"/>
      <c r="L71" s="237"/>
    </row>
    <row r="72" spans="1:16" ht="39.65" customHeight="1">
      <c r="A72" s="174"/>
      <c r="B72" s="569"/>
      <c r="C72" s="570"/>
      <c r="D72" s="570"/>
      <c r="E72" s="570"/>
      <c r="F72" s="596"/>
      <c r="G72" s="597"/>
      <c r="H72" s="380"/>
      <c r="I72" s="380"/>
      <c r="J72" s="571"/>
      <c r="K72" s="572"/>
      <c r="L72" s="237"/>
    </row>
    <row r="73" spans="1:16" ht="39.65" customHeight="1">
      <c r="A73" s="174"/>
      <c r="B73" s="569"/>
      <c r="C73" s="570"/>
      <c r="D73" s="570"/>
      <c r="E73" s="570"/>
      <c r="F73" s="596"/>
      <c r="G73" s="597"/>
      <c r="H73" s="380"/>
      <c r="I73" s="380"/>
      <c r="J73" s="571"/>
      <c r="K73" s="572"/>
      <c r="L73" s="237"/>
    </row>
    <row r="74" spans="1:16" ht="39.65" customHeight="1">
      <c r="A74" s="174"/>
      <c r="B74" s="569"/>
      <c r="C74" s="570"/>
      <c r="D74" s="570"/>
      <c r="E74" s="570"/>
      <c r="F74" s="596"/>
      <c r="G74" s="597"/>
      <c r="H74" s="380"/>
      <c r="I74" s="380"/>
      <c r="J74" s="571"/>
      <c r="K74" s="572"/>
      <c r="L74" s="237"/>
    </row>
    <row r="75" spans="1:16" ht="39.65" customHeight="1">
      <c r="A75" s="174"/>
      <c r="B75" s="569"/>
      <c r="C75" s="570"/>
      <c r="D75" s="570"/>
      <c r="E75" s="570"/>
      <c r="F75" s="596"/>
      <c r="G75" s="597"/>
      <c r="H75" s="380"/>
      <c r="I75" s="380"/>
      <c r="J75" s="571"/>
      <c r="K75" s="572"/>
      <c r="L75" s="237"/>
    </row>
    <row r="76" spans="1:16" ht="39.65" customHeight="1">
      <c r="A76" s="174"/>
      <c r="B76" s="569"/>
      <c r="C76" s="570"/>
      <c r="D76" s="570"/>
      <c r="E76" s="570"/>
      <c r="F76" s="596"/>
      <c r="G76" s="597"/>
      <c r="H76" s="380"/>
      <c r="I76" s="380"/>
      <c r="J76" s="571"/>
      <c r="K76" s="572"/>
      <c r="L76" s="237"/>
    </row>
    <row r="77" spans="1:16" ht="39.65" customHeight="1">
      <c r="A77" s="174"/>
      <c r="B77" s="569"/>
      <c r="C77" s="570"/>
      <c r="D77" s="570"/>
      <c r="E77" s="570"/>
      <c r="F77" s="596"/>
      <c r="G77" s="597"/>
      <c r="H77" s="380"/>
      <c r="I77" s="380"/>
      <c r="J77" s="571"/>
      <c r="K77" s="572"/>
      <c r="L77" s="237"/>
    </row>
    <row r="78" spans="1:16" ht="39.65" customHeight="1">
      <c r="A78" s="174"/>
      <c r="B78" s="569"/>
      <c r="C78" s="570"/>
      <c r="D78" s="570"/>
      <c r="E78" s="570"/>
      <c r="F78" s="596"/>
      <c r="G78" s="597"/>
      <c r="H78" s="380"/>
      <c r="I78" s="380"/>
      <c r="J78" s="571"/>
      <c r="K78" s="572"/>
      <c r="L78" s="237"/>
    </row>
    <row r="79" spans="1:16" ht="39.65" customHeight="1">
      <c r="A79" s="174"/>
      <c r="B79" s="604"/>
      <c r="C79" s="605"/>
      <c r="D79" s="605"/>
      <c r="E79" s="605"/>
      <c r="F79" s="606"/>
      <c r="G79" s="607"/>
      <c r="H79" s="380"/>
      <c r="I79" s="380"/>
      <c r="J79" s="608"/>
      <c r="K79" s="609"/>
      <c r="L79" s="237"/>
    </row>
    <row r="80" spans="1:16" ht="45" customHeight="1">
      <c r="A80" s="174"/>
      <c r="B80" s="815" t="s">
        <v>99</v>
      </c>
      <c r="C80" s="816"/>
      <c r="D80" s="816"/>
      <c r="E80" s="816"/>
      <c r="F80" s="626" t="s">
        <v>95</v>
      </c>
      <c r="G80" s="627"/>
      <c r="H80" s="234" t="s">
        <v>96</v>
      </c>
      <c r="I80" s="235" t="s">
        <v>97</v>
      </c>
      <c r="J80" s="760" t="s">
        <v>98</v>
      </c>
      <c r="K80" s="761"/>
      <c r="L80" s="237"/>
    </row>
    <row r="81" spans="1:27" ht="39.65" customHeight="1">
      <c r="A81" s="174"/>
      <c r="B81" s="569"/>
      <c r="C81" s="569"/>
      <c r="D81" s="569"/>
      <c r="E81" s="569"/>
      <c r="F81" s="765"/>
      <c r="G81" s="766"/>
      <c r="H81" s="380"/>
      <c r="I81" s="380"/>
      <c r="J81" s="750"/>
      <c r="K81" s="751"/>
      <c r="L81" s="237"/>
    </row>
    <row r="82" spans="1:27" ht="39.65" customHeight="1">
      <c r="A82" s="174"/>
      <c r="B82" s="569"/>
      <c r="C82" s="569"/>
      <c r="D82" s="569"/>
      <c r="E82" s="569"/>
      <c r="F82" s="765"/>
      <c r="G82" s="766"/>
      <c r="H82" s="380"/>
      <c r="I82" s="380"/>
      <c r="J82" s="750"/>
      <c r="K82" s="751"/>
      <c r="L82" s="237"/>
    </row>
    <row r="83" spans="1:27" ht="39" customHeight="1">
      <c r="A83" s="174"/>
      <c r="B83" s="569"/>
      <c r="C83" s="569"/>
      <c r="D83" s="569"/>
      <c r="E83" s="569"/>
      <c r="F83" s="596"/>
      <c r="G83" s="610"/>
      <c r="H83" s="380"/>
      <c r="I83" s="380"/>
      <c r="J83" s="571"/>
      <c r="K83" s="611"/>
      <c r="L83" s="237"/>
    </row>
    <row r="84" spans="1:27" ht="19.5" customHeight="1">
      <c r="A84" s="174"/>
      <c r="B84" s="752" t="s">
        <v>100</v>
      </c>
      <c r="C84" s="753"/>
      <c r="D84" s="753"/>
      <c r="E84" s="753"/>
      <c r="F84" s="753"/>
      <c r="G84" s="753"/>
      <c r="H84" s="753"/>
      <c r="I84" s="753"/>
      <c r="J84" s="753"/>
      <c r="K84" s="753"/>
      <c r="L84" s="238"/>
    </row>
    <row r="85" spans="1:27" ht="33" customHeight="1">
      <c r="A85" s="174"/>
      <c r="B85" s="762" t="s">
        <v>101</v>
      </c>
      <c r="C85" s="762"/>
      <c r="D85" s="762"/>
      <c r="E85" s="762"/>
      <c r="F85" s="758"/>
      <c r="G85" s="759"/>
      <c r="H85" s="759"/>
      <c r="I85" s="759"/>
      <c r="J85" s="759"/>
      <c r="K85" s="759"/>
    </row>
    <row r="86" spans="1:27" ht="63" customHeight="1">
      <c r="A86" s="174"/>
      <c r="B86" s="763" t="s">
        <v>102</v>
      </c>
      <c r="C86" s="764"/>
      <c r="D86" s="743"/>
      <c r="E86" s="744"/>
      <c r="F86" s="744"/>
      <c r="G86" s="744"/>
      <c r="H86" s="744"/>
      <c r="I86" s="745" t="s">
        <v>103</v>
      </c>
      <c r="J86" s="745"/>
      <c r="K86" s="746"/>
      <c r="L86" s="239"/>
      <c r="M86" s="240">
        <f>LEN(D86)</f>
        <v>0</v>
      </c>
      <c r="N86" s="178" t="s">
        <v>75</v>
      </c>
      <c r="P86" s="241"/>
    </row>
    <row r="87" spans="1:27" ht="70.150000000000006" customHeight="1">
      <c r="A87" s="174"/>
      <c r="B87" s="409" t="s">
        <v>104</v>
      </c>
      <c r="C87" s="410"/>
      <c r="D87" s="623" t="s">
        <v>105</v>
      </c>
      <c r="E87" s="748"/>
      <c r="F87" s="748"/>
      <c r="G87" s="748"/>
      <c r="H87" s="748"/>
      <c r="I87" s="748"/>
      <c r="J87" s="748"/>
      <c r="K87" s="749"/>
      <c r="L87" s="242"/>
      <c r="M87" s="243"/>
      <c r="P87" s="241"/>
    </row>
    <row r="88" spans="1:27" ht="112.5" customHeight="1">
      <c r="A88" s="174"/>
      <c r="B88" s="411"/>
      <c r="C88" s="412"/>
      <c r="D88" s="660"/>
      <c r="E88" s="813"/>
      <c r="F88" s="813"/>
      <c r="G88" s="813"/>
      <c r="H88" s="813"/>
      <c r="I88" s="813"/>
      <c r="J88" s="813"/>
      <c r="K88" s="814"/>
      <c r="L88" s="242"/>
      <c r="M88" s="240">
        <f>LEN(D88)</f>
        <v>0</v>
      </c>
      <c r="N88" s="178" t="s">
        <v>75</v>
      </c>
      <c r="P88" s="241"/>
    </row>
    <row r="89" spans="1:27" ht="40.5" customHeight="1">
      <c r="A89" s="174"/>
      <c r="B89" s="558" t="s">
        <v>106</v>
      </c>
      <c r="C89" s="562"/>
      <c r="D89" s="811" t="s">
        <v>107</v>
      </c>
      <c r="E89" s="812"/>
      <c r="F89" s="812"/>
      <c r="G89" s="812"/>
      <c r="H89" s="812"/>
      <c r="I89" s="812"/>
      <c r="J89" s="809" t="str">
        <f>IF(F16="","",IF(O89=0,"◎を1つは入力してください。",IF(O89&gt;1,"◎の数は1つまでです。","")))</f>
        <v/>
      </c>
      <c r="K89" s="810"/>
      <c r="L89" s="242"/>
      <c r="M89" s="390" t="s">
        <v>108</v>
      </c>
      <c r="N89" s="183"/>
      <c r="O89" s="391">
        <f>COUNTIF(D90:K93,"◎")</f>
        <v>0</v>
      </c>
      <c r="P89" s="183" t="str">
        <f>IFERROR(IF(COUNTIF(D90:D93,"◎")&gt;0,0&amp;INDEX(M90:M93,MATCH("◎",D90:D93,0)),0&amp;INDEX(O90:O92,MATCH("◎",H90:H92,0))),"")</f>
        <v/>
      </c>
      <c r="Q89" s="193"/>
      <c r="R89" s="193"/>
      <c r="S89" s="193"/>
    </row>
    <row r="90" spans="1:27" ht="40.15" customHeight="1">
      <c r="A90" s="174"/>
      <c r="B90" s="601"/>
      <c r="C90" s="602"/>
      <c r="D90" s="379"/>
      <c r="E90" s="419" t="s">
        <v>1335</v>
      </c>
      <c r="F90" s="420"/>
      <c r="G90" s="421"/>
      <c r="H90" s="379"/>
      <c r="I90" s="419" t="s">
        <v>109</v>
      </c>
      <c r="J90" s="419"/>
      <c r="K90" s="425"/>
      <c r="L90" s="244"/>
      <c r="M90" s="182">
        <v>1</v>
      </c>
      <c r="N90" s="183" t="b">
        <v>0</v>
      </c>
      <c r="O90" s="182">
        <v>2</v>
      </c>
      <c r="P90" s="183" t="b">
        <v>0</v>
      </c>
      <c r="Q90" s="392" t="s">
        <v>78</v>
      </c>
      <c r="R90" s="392" t="s">
        <v>110</v>
      </c>
      <c r="S90" s="392"/>
      <c r="T90" s="214"/>
      <c r="U90" s="214"/>
      <c r="V90" s="214"/>
      <c r="W90" s="214"/>
      <c r="X90" s="214"/>
      <c r="Y90" s="214"/>
      <c r="Z90" s="174"/>
    </row>
    <row r="91" spans="1:27" ht="40.15" customHeight="1">
      <c r="A91" s="174"/>
      <c r="B91" s="601"/>
      <c r="C91" s="602"/>
      <c r="D91" s="379"/>
      <c r="E91" s="419" t="s">
        <v>111</v>
      </c>
      <c r="F91" s="419"/>
      <c r="G91" s="425"/>
      <c r="H91" s="379"/>
      <c r="I91" s="419" t="s">
        <v>112</v>
      </c>
      <c r="J91" s="419"/>
      <c r="K91" s="425"/>
      <c r="L91" s="244"/>
      <c r="M91" s="182">
        <v>3</v>
      </c>
      <c r="N91" s="183" t="b">
        <v>0</v>
      </c>
      <c r="O91" s="182">
        <v>4</v>
      </c>
      <c r="P91" s="183" t="b">
        <v>0</v>
      </c>
      <c r="Q91" s="392"/>
      <c r="R91" s="392" t="s">
        <v>78</v>
      </c>
      <c r="S91" s="392"/>
      <c r="T91" s="214"/>
      <c r="U91" s="214"/>
      <c r="V91" s="214"/>
      <c r="W91" s="214"/>
      <c r="X91" s="214"/>
      <c r="Y91" s="214"/>
      <c r="Z91" s="174"/>
    </row>
    <row r="92" spans="1:27" ht="40.15" customHeight="1">
      <c r="A92" s="174"/>
      <c r="B92" s="601"/>
      <c r="C92" s="602"/>
      <c r="D92" s="382"/>
      <c r="E92" s="417" t="s">
        <v>113</v>
      </c>
      <c r="F92" s="417"/>
      <c r="G92" s="418"/>
      <c r="H92" s="379"/>
      <c r="I92" s="417" t="s">
        <v>114</v>
      </c>
      <c r="J92" s="417"/>
      <c r="K92" s="418"/>
      <c r="L92" s="244"/>
      <c r="M92" s="182">
        <v>5</v>
      </c>
      <c r="N92" s="183" t="b">
        <v>0</v>
      </c>
      <c r="O92" s="182">
        <v>6</v>
      </c>
      <c r="P92" s="183" t="b">
        <v>0</v>
      </c>
      <c r="Q92" s="392"/>
      <c r="R92" s="392"/>
      <c r="S92" s="392"/>
      <c r="T92" s="214"/>
      <c r="U92" s="214"/>
      <c r="V92" s="214"/>
      <c r="W92" s="214"/>
      <c r="X92" s="214"/>
      <c r="Y92" s="214"/>
      <c r="Z92" s="174"/>
    </row>
    <row r="93" spans="1:27" ht="40.15" customHeight="1" thickBot="1">
      <c r="A93" s="174"/>
      <c r="B93" s="245"/>
      <c r="C93" s="246"/>
      <c r="D93" s="379"/>
      <c r="E93" s="417" t="s">
        <v>115</v>
      </c>
      <c r="F93" s="417"/>
      <c r="G93" s="418"/>
      <c r="H93" s="422"/>
      <c r="I93" s="423"/>
      <c r="J93" s="423"/>
      <c r="K93" s="424"/>
      <c r="L93" s="244"/>
      <c r="M93" s="182">
        <v>7</v>
      </c>
      <c r="N93" s="183" t="b">
        <v>0</v>
      </c>
      <c r="O93" s="182"/>
      <c r="P93" s="183" t="b">
        <v>0</v>
      </c>
      <c r="Q93" s="392"/>
      <c r="R93" s="392"/>
      <c r="S93" s="392"/>
      <c r="T93" s="214"/>
      <c r="U93" s="214"/>
      <c r="V93" s="214"/>
      <c r="W93" s="214"/>
      <c r="X93" s="214"/>
      <c r="Y93" s="214"/>
      <c r="Z93" s="174"/>
    </row>
    <row r="94" spans="1:27" ht="35.15" customHeight="1" thickBot="1">
      <c r="A94" s="174"/>
      <c r="B94" s="245"/>
      <c r="C94" s="246"/>
      <c r="D94" s="413" t="s">
        <v>116</v>
      </c>
      <c r="E94" s="414"/>
      <c r="F94" s="426" t="s">
        <v>117</v>
      </c>
      <c r="G94" s="427"/>
      <c r="H94" s="401"/>
      <c r="I94" s="427" t="s">
        <v>118</v>
      </c>
      <c r="J94" s="427"/>
      <c r="K94" s="401"/>
      <c r="L94" s="194"/>
      <c r="M94" s="182"/>
      <c r="N94" s="183"/>
      <c r="O94" s="183"/>
      <c r="P94" s="183"/>
      <c r="Q94" s="193"/>
      <c r="R94" s="193"/>
      <c r="S94" s="193"/>
    </row>
    <row r="95" spans="1:27" ht="35.15" customHeight="1" thickBot="1">
      <c r="A95" s="174"/>
      <c r="B95" s="245"/>
      <c r="C95" s="246"/>
      <c r="D95" s="415"/>
      <c r="E95" s="416"/>
      <c r="F95" s="426" t="s">
        <v>119</v>
      </c>
      <c r="G95" s="427"/>
      <c r="H95" s="401"/>
      <c r="I95" s="428"/>
      <c r="J95" s="429"/>
      <c r="K95" s="430"/>
      <c r="L95" s="194"/>
      <c r="M95" s="182"/>
      <c r="N95" s="183"/>
      <c r="O95" s="183"/>
      <c r="P95" s="183"/>
      <c r="Q95" s="193"/>
      <c r="R95" s="193"/>
      <c r="S95" s="193"/>
    </row>
    <row r="96" spans="1:27" ht="28.9" customHeight="1">
      <c r="A96" s="174"/>
      <c r="B96" s="558" t="s">
        <v>120</v>
      </c>
      <c r="C96" s="562"/>
      <c r="D96" s="747" t="s">
        <v>121</v>
      </c>
      <c r="E96" s="420"/>
      <c r="F96" s="420"/>
      <c r="G96" s="420"/>
      <c r="H96" s="420"/>
      <c r="I96" s="420"/>
      <c r="J96" s="420"/>
      <c r="K96" s="421"/>
      <c r="L96" s="244"/>
      <c r="M96" s="393"/>
      <c r="N96" s="393"/>
      <c r="O96" s="392"/>
      <c r="P96" s="392"/>
      <c r="Q96" s="392"/>
      <c r="R96" s="392"/>
      <c r="S96" s="392"/>
      <c r="T96" s="214"/>
      <c r="U96" s="214"/>
      <c r="V96" s="214"/>
      <c r="W96" s="214"/>
      <c r="X96" s="214"/>
      <c r="Y96" s="214"/>
      <c r="Z96" s="174"/>
      <c r="AA96" s="223"/>
    </row>
    <row r="97" spans="1:26" ht="39.75" customHeight="1">
      <c r="A97" s="174"/>
      <c r="B97" s="601"/>
      <c r="C97" s="602"/>
      <c r="D97" s="379"/>
      <c r="E97" s="419" t="s">
        <v>122</v>
      </c>
      <c r="F97" s="419"/>
      <c r="G97" s="425"/>
      <c r="H97" s="379"/>
      <c r="I97" s="419" t="s">
        <v>123</v>
      </c>
      <c r="J97" s="419"/>
      <c r="K97" s="425"/>
      <c r="L97" s="244"/>
      <c r="M97" s="192">
        <v>1</v>
      </c>
      <c r="N97" s="193" t="b">
        <v>0</v>
      </c>
      <c r="O97" s="192">
        <v>2</v>
      </c>
      <c r="P97" s="193" t="b">
        <v>0</v>
      </c>
      <c r="Q97" s="392"/>
      <c r="R97" s="392"/>
      <c r="S97" s="392"/>
      <c r="T97" s="214"/>
      <c r="U97" s="214"/>
      <c r="V97" s="214"/>
      <c r="W97" s="214"/>
      <c r="X97" s="214"/>
      <c r="Y97" s="214"/>
      <c r="Z97" s="174"/>
    </row>
    <row r="98" spans="1:26" ht="39.75" customHeight="1">
      <c r="A98" s="174"/>
      <c r="B98" s="601"/>
      <c r="C98" s="602"/>
      <c r="D98" s="379"/>
      <c r="E98" s="419" t="s">
        <v>124</v>
      </c>
      <c r="F98" s="419"/>
      <c r="G98" s="425"/>
      <c r="H98" s="379"/>
      <c r="I98" s="419" t="s">
        <v>125</v>
      </c>
      <c r="J98" s="419"/>
      <c r="K98" s="425"/>
      <c r="L98" s="244"/>
      <c r="M98" s="192">
        <v>3</v>
      </c>
      <c r="N98" s="193" t="b">
        <v>0</v>
      </c>
      <c r="O98" s="192">
        <v>4</v>
      </c>
      <c r="P98" s="193" t="b">
        <v>0</v>
      </c>
      <c r="Q98" s="392"/>
      <c r="R98" s="392"/>
      <c r="S98" s="392"/>
      <c r="T98" s="214"/>
      <c r="U98" s="214"/>
      <c r="V98" s="214"/>
      <c r="W98" s="214"/>
      <c r="X98" s="214"/>
      <c r="Y98" s="214"/>
      <c r="Z98" s="174"/>
    </row>
    <row r="99" spans="1:26" ht="39.75" customHeight="1">
      <c r="A99" s="174"/>
      <c r="B99" s="601"/>
      <c r="C99" s="602"/>
      <c r="D99" s="382"/>
      <c r="E99" s="417" t="s">
        <v>126</v>
      </c>
      <c r="F99" s="417"/>
      <c r="G99" s="418"/>
      <c r="H99" s="379"/>
      <c r="I99" s="417" t="s">
        <v>127</v>
      </c>
      <c r="J99" s="417"/>
      <c r="K99" s="418"/>
      <c r="L99" s="244"/>
      <c r="M99" s="192">
        <v>5</v>
      </c>
      <c r="N99" s="193" t="b">
        <v>0</v>
      </c>
      <c r="O99" s="192">
        <v>6</v>
      </c>
      <c r="P99" s="193" t="b">
        <v>0</v>
      </c>
      <c r="Q99" s="392"/>
      <c r="R99" s="392"/>
      <c r="S99" s="392"/>
      <c r="T99" s="214"/>
      <c r="U99" s="214"/>
      <c r="V99" s="214"/>
      <c r="W99" s="214"/>
      <c r="X99" s="214"/>
      <c r="Y99" s="214"/>
      <c r="Z99" s="174"/>
    </row>
    <row r="100" spans="1:26" ht="39.75" customHeight="1">
      <c r="A100" s="174"/>
      <c r="B100" s="563"/>
      <c r="C100" s="564"/>
      <c r="D100" s="382"/>
      <c r="E100" s="419" t="s">
        <v>128</v>
      </c>
      <c r="F100" s="419"/>
      <c r="G100" s="754"/>
      <c r="H100" s="755"/>
      <c r="I100" s="755"/>
      <c r="J100" s="755"/>
      <c r="K100" s="756"/>
      <c r="L100" s="244"/>
      <c r="M100" s="192">
        <v>7</v>
      </c>
      <c r="N100" s="193" t="b">
        <v>0</v>
      </c>
      <c r="O100" s="193" t="s">
        <v>129</v>
      </c>
      <c r="P100" s="193"/>
      <c r="Q100" s="392"/>
      <c r="R100" s="392"/>
      <c r="S100" s="392"/>
      <c r="T100" s="214"/>
      <c r="U100" s="214"/>
      <c r="V100" s="214"/>
      <c r="W100" s="214"/>
      <c r="X100" s="214"/>
      <c r="Y100" s="214"/>
      <c r="Z100" s="174"/>
    </row>
    <row r="101" spans="1:26" ht="39.75" customHeight="1">
      <c r="A101" s="174"/>
      <c r="B101" s="558" t="s">
        <v>130</v>
      </c>
      <c r="C101" s="562"/>
      <c r="D101" s="379"/>
      <c r="E101" s="757" t="s">
        <v>131</v>
      </c>
      <c r="F101" s="757"/>
      <c r="G101" s="757"/>
      <c r="H101" s="379"/>
      <c r="I101" s="757" t="s">
        <v>132</v>
      </c>
      <c r="J101" s="757"/>
      <c r="K101" s="790"/>
      <c r="L101" s="224">
        <v>1</v>
      </c>
      <c r="M101" s="182">
        <v>1</v>
      </c>
      <c r="N101" s="183" t="b">
        <v>0</v>
      </c>
      <c r="O101" s="182">
        <v>2</v>
      </c>
      <c r="P101" s="183" t="b">
        <v>0</v>
      </c>
      <c r="Q101" s="193"/>
      <c r="R101" s="193"/>
      <c r="S101" s="193"/>
    </row>
    <row r="102" spans="1:26" ht="39.75" customHeight="1">
      <c r="A102" s="174"/>
      <c r="B102" s="563"/>
      <c r="C102" s="564"/>
      <c r="D102" s="379"/>
      <c r="E102" s="757" t="s">
        <v>133</v>
      </c>
      <c r="F102" s="757"/>
      <c r="G102" s="757"/>
      <c r="H102" s="379"/>
      <c r="I102" s="757" t="s">
        <v>134</v>
      </c>
      <c r="J102" s="757"/>
      <c r="K102" s="790"/>
      <c r="L102" s="224"/>
      <c r="M102" s="230"/>
      <c r="N102" s="231"/>
      <c r="O102" s="230"/>
      <c r="P102" s="231"/>
    </row>
    <row r="103" spans="1:26" ht="35.15" customHeight="1">
      <c r="A103" s="174"/>
      <c r="B103" s="558" t="s">
        <v>135</v>
      </c>
      <c r="C103" s="562"/>
      <c r="D103" s="794" t="s">
        <v>136</v>
      </c>
      <c r="E103" s="580"/>
      <c r="F103" s="580"/>
      <c r="G103" s="580"/>
      <c r="H103" s="580"/>
      <c r="I103" s="580"/>
      <c r="J103" s="580"/>
      <c r="K103" s="581"/>
      <c r="L103" s="242"/>
    </row>
    <row r="104" spans="1:26" ht="199.5" customHeight="1">
      <c r="A104" s="174"/>
      <c r="B104" s="563"/>
      <c r="C104" s="564"/>
      <c r="D104" s="795"/>
      <c r="E104" s="795"/>
      <c r="F104" s="795"/>
      <c r="G104" s="795"/>
      <c r="H104" s="795"/>
      <c r="I104" s="795"/>
      <c r="J104" s="795"/>
      <c r="K104" s="795"/>
      <c r="L104" s="242"/>
      <c r="M104" s="240">
        <f>LEN(D104)</f>
        <v>0</v>
      </c>
      <c r="N104" s="178" t="s">
        <v>75</v>
      </c>
    </row>
    <row r="105" spans="1:26" ht="51.75" customHeight="1">
      <c r="A105" s="174"/>
      <c r="B105" s="558" t="s">
        <v>137</v>
      </c>
      <c r="C105" s="562"/>
      <c r="D105" s="593" t="s">
        <v>138</v>
      </c>
      <c r="E105" s="417"/>
      <c r="F105" s="417"/>
      <c r="G105" s="417"/>
      <c r="H105" s="417"/>
      <c r="I105" s="417"/>
      <c r="J105" s="417"/>
      <c r="K105" s="418"/>
      <c r="L105" s="247"/>
    </row>
    <row r="106" spans="1:26" ht="90.75" customHeight="1">
      <c r="A106" s="174"/>
      <c r="B106" s="601"/>
      <c r="C106" s="602"/>
      <c r="D106" s="791" t="s">
        <v>139</v>
      </c>
      <c r="E106" s="792"/>
      <c r="F106" s="792"/>
      <c r="G106" s="792"/>
      <c r="H106" s="792"/>
      <c r="I106" s="792"/>
      <c r="J106" s="792"/>
      <c r="K106" s="793"/>
      <c r="L106" s="247"/>
    </row>
    <row r="107" spans="1:26" ht="15" customHeight="1">
      <c r="A107" s="174"/>
      <c r="B107" s="779"/>
      <c r="C107" s="780"/>
      <c r="D107" s="784" t="s">
        <v>140</v>
      </c>
      <c r="E107" s="785"/>
      <c r="F107" s="785"/>
      <c r="G107" s="785"/>
      <c r="H107" s="785"/>
      <c r="I107" s="785"/>
      <c r="J107" s="785"/>
      <c r="K107" s="786"/>
      <c r="L107" s="247"/>
    </row>
    <row r="108" spans="1:26" ht="180" customHeight="1">
      <c r="A108" s="174"/>
      <c r="B108" s="248"/>
      <c r="C108" s="249"/>
      <c r="D108" s="781"/>
      <c r="E108" s="782"/>
      <c r="F108" s="782"/>
      <c r="G108" s="782"/>
      <c r="H108" s="782"/>
      <c r="I108" s="782"/>
      <c r="J108" s="782"/>
      <c r="K108" s="783"/>
      <c r="L108" s="247"/>
    </row>
    <row r="109" spans="1:26" ht="180" customHeight="1">
      <c r="A109" s="174"/>
      <c r="B109" s="250"/>
      <c r="C109" s="251"/>
      <c r="D109" s="787"/>
      <c r="E109" s="788"/>
      <c r="F109" s="788"/>
      <c r="G109" s="788"/>
      <c r="H109" s="788"/>
      <c r="I109" s="788"/>
      <c r="J109" s="788"/>
      <c r="K109" s="789"/>
      <c r="L109" s="247"/>
    </row>
    <row r="110" spans="1:26" ht="15" customHeight="1">
      <c r="A110" s="174"/>
      <c r="B110" s="250"/>
      <c r="C110" s="251"/>
      <c r="D110" s="740" t="s">
        <v>141</v>
      </c>
      <c r="E110" s="741"/>
      <c r="F110" s="741"/>
      <c r="G110" s="741"/>
      <c r="H110" s="741"/>
      <c r="I110" s="741"/>
      <c r="J110" s="741"/>
      <c r="K110" s="742"/>
      <c r="L110" s="247"/>
    </row>
    <row r="111" spans="1:26" ht="180" customHeight="1">
      <c r="A111" s="174"/>
      <c r="B111" s="250"/>
      <c r="C111" s="251"/>
      <c r="D111" s="781"/>
      <c r="E111" s="782"/>
      <c r="F111" s="782"/>
      <c r="G111" s="782"/>
      <c r="H111" s="782"/>
      <c r="I111" s="782"/>
      <c r="J111" s="782"/>
      <c r="K111" s="783"/>
      <c r="L111" s="247"/>
    </row>
    <row r="112" spans="1:26" ht="180" customHeight="1">
      <c r="A112" s="174"/>
      <c r="B112" s="250"/>
      <c r="C112" s="251"/>
      <c r="D112" s="787"/>
      <c r="E112" s="788"/>
      <c r="F112" s="788"/>
      <c r="G112" s="788"/>
      <c r="H112" s="788"/>
      <c r="I112" s="788"/>
      <c r="J112" s="788"/>
      <c r="K112" s="789"/>
      <c r="L112" s="247"/>
    </row>
    <row r="113" spans="1:26" ht="15" customHeight="1">
      <c r="A113" s="174"/>
      <c r="B113" s="250"/>
      <c r="C113" s="251"/>
      <c r="D113" s="740" t="s">
        <v>142</v>
      </c>
      <c r="E113" s="741"/>
      <c r="F113" s="741"/>
      <c r="G113" s="741"/>
      <c r="H113" s="741"/>
      <c r="I113" s="741"/>
      <c r="J113" s="741"/>
      <c r="K113" s="742"/>
      <c r="L113" s="247"/>
    </row>
    <row r="114" spans="1:26" ht="180" customHeight="1">
      <c r="A114" s="174"/>
      <c r="B114" s="250"/>
      <c r="C114" s="251"/>
      <c r="D114" s="781"/>
      <c r="E114" s="782"/>
      <c r="F114" s="782"/>
      <c r="G114" s="782"/>
      <c r="H114" s="782"/>
      <c r="I114" s="782"/>
      <c r="J114" s="782"/>
      <c r="K114" s="783"/>
      <c r="L114" s="247"/>
    </row>
    <row r="115" spans="1:26" ht="180" customHeight="1">
      <c r="A115" s="174"/>
      <c r="B115" s="252"/>
      <c r="C115" s="253"/>
      <c r="D115" s="630"/>
      <c r="E115" s="631"/>
      <c r="F115" s="631"/>
      <c r="G115" s="631"/>
      <c r="H115" s="631"/>
      <c r="I115" s="631"/>
      <c r="J115" s="631"/>
      <c r="K115" s="632"/>
      <c r="L115" s="247"/>
    </row>
    <row r="116" spans="1:26" ht="35.15" customHeight="1">
      <c r="A116" s="174"/>
      <c r="B116" s="558" t="s">
        <v>143</v>
      </c>
      <c r="C116" s="562"/>
      <c r="D116" s="593" t="s">
        <v>144</v>
      </c>
      <c r="E116" s="417"/>
      <c r="F116" s="417"/>
      <c r="G116" s="417"/>
      <c r="H116" s="417"/>
      <c r="I116" s="417"/>
      <c r="J116" s="417"/>
      <c r="K116" s="418"/>
      <c r="L116" s="247"/>
    </row>
    <row r="117" spans="1:26" ht="145.15" customHeight="1">
      <c r="A117" s="174"/>
      <c r="B117" s="563"/>
      <c r="C117" s="564"/>
      <c r="D117" s="630"/>
      <c r="E117" s="631"/>
      <c r="F117" s="631"/>
      <c r="G117" s="631"/>
      <c r="H117" s="631"/>
      <c r="I117" s="631"/>
      <c r="J117" s="631"/>
      <c r="K117" s="632"/>
      <c r="L117" s="247"/>
      <c r="M117" s="240">
        <f>LEN(D117)</f>
        <v>0</v>
      </c>
      <c r="N117" s="178" t="s">
        <v>75</v>
      </c>
      <c r="P117" s="241"/>
    </row>
    <row r="118" spans="1:26" ht="35.15" customHeight="1">
      <c r="A118" s="174"/>
      <c r="B118" s="558" t="s">
        <v>145</v>
      </c>
      <c r="C118" s="562"/>
      <c r="D118" s="737" t="s">
        <v>146</v>
      </c>
      <c r="E118" s="738"/>
      <c r="F118" s="738"/>
      <c r="G118" s="738"/>
      <c r="H118" s="738"/>
      <c r="I118" s="738"/>
      <c r="J118" s="738"/>
      <c r="K118" s="739"/>
      <c r="L118" s="242"/>
    </row>
    <row r="119" spans="1:26" ht="145.15" customHeight="1">
      <c r="A119" s="174"/>
      <c r="B119" s="563"/>
      <c r="C119" s="564"/>
      <c r="D119" s="630"/>
      <c r="E119" s="631"/>
      <c r="F119" s="631"/>
      <c r="G119" s="631"/>
      <c r="H119" s="631"/>
      <c r="I119" s="631"/>
      <c r="J119" s="631"/>
      <c r="K119" s="632"/>
      <c r="L119" s="242"/>
      <c r="M119" s="240">
        <f>LEN(D119)</f>
        <v>0</v>
      </c>
      <c r="N119" s="178" t="s">
        <v>75</v>
      </c>
      <c r="P119" s="241"/>
    </row>
    <row r="120" spans="1:26" ht="35.15" customHeight="1">
      <c r="A120" s="174"/>
      <c r="B120" s="558" t="s">
        <v>147</v>
      </c>
      <c r="C120" s="562"/>
      <c r="D120" s="593" t="s">
        <v>148</v>
      </c>
      <c r="E120" s="417"/>
      <c r="F120" s="417"/>
      <c r="G120" s="417"/>
      <c r="H120" s="417"/>
      <c r="I120" s="417"/>
      <c r="J120" s="417"/>
      <c r="K120" s="418"/>
      <c r="L120" s="247"/>
    </row>
    <row r="121" spans="1:26" ht="100.15" customHeight="1">
      <c r="A121" s="174"/>
      <c r="B121" s="563"/>
      <c r="C121" s="564"/>
      <c r="D121" s="630"/>
      <c r="E121" s="631"/>
      <c r="F121" s="631"/>
      <c r="G121" s="631"/>
      <c r="H121" s="631"/>
      <c r="I121" s="631"/>
      <c r="J121" s="631"/>
      <c r="K121" s="632"/>
      <c r="L121" s="247"/>
      <c r="M121" s="240">
        <f>LEN(D121)</f>
        <v>0</v>
      </c>
      <c r="N121" s="178" t="s">
        <v>75</v>
      </c>
      <c r="P121" s="241"/>
    </row>
    <row r="122" spans="1:26" ht="35.25" customHeight="1">
      <c r="A122" s="174"/>
      <c r="B122" s="558" t="s">
        <v>149</v>
      </c>
      <c r="C122" s="562"/>
      <c r="D122" s="794" t="s">
        <v>150</v>
      </c>
      <c r="E122" s="580"/>
      <c r="F122" s="580"/>
      <c r="G122" s="580"/>
      <c r="H122" s="580"/>
      <c r="I122" s="580"/>
      <c r="J122" s="580"/>
      <c r="K122" s="581"/>
      <c r="L122" s="254"/>
      <c r="M122" s="255"/>
      <c r="N122" s="256"/>
      <c r="O122" s="175"/>
      <c r="P122" s="175"/>
    </row>
    <row r="123" spans="1:26" ht="99.75" customHeight="1">
      <c r="A123" s="174"/>
      <c r="B123" s="563"/>
      <c r="C123" s="564"/>
      <c r="D123" s="824"/>
      <c r="E123" s="825"/>
      <c r="F123" s="825"/>
      <c r="G123" s="825"/>
      <c r="H123" s="825"/>
      <c r="I123" s="825"/>
      <c r="J123" s="825"/>
      <c r="K123" s="826"/>
      <c r="L123" s="254"/>
      <c r="M123" s="367">
        <f>LEN(D123)</f>
        <v>0</v>
      </c>
      <c r="N123" s="222" t="s">
        <v>75</v>
      </c>
      <c r="O123" s="175"/>
      <c r="P123" s="175"/>
    </row>
    <row r="124" spans="1:26" ht="35.15" customHeight="1">
      <c r="A124" s="174"/>
      <c r="B124" s="558" t="s">
        <v>151</v>
      </c>
      <c r="C124" s="562"/>
      <c r="D124" s="593" t="s">
        <v>152</v>
      </c>
      <c r="E124" s="417"/>
      <c r="F124" s="417"/>
      <c r="G124" s="417"/>
      <c r="H124" s="417"/>
      <c r="I124" s="417"/>
      <c r="J124" s="417"/>
      <c r="K124" s="418"/>
      <c r="L124" s="254"/>
      <c r="M124" s="257"/>
      <c r="N124" s="256"/>
      <c r="O124" s="220"/>
      <c r="P124" s="220"/>
      <c r="Q124" s="214"/>
      <c r="R124" s="214"/>
      <c r="S124" s="214"/>
      <c r="T124" s="214"/>
      <c r="U124" s="214"/>
      <c r="V124" s="214"/>
      <c r="W124" s="214"/>
      <c r="X124" s="214"/>
      <c r="Y124" s="214"/>
      <c r="Z124" s="174"/>
    </row>
    <row r="125" spans="1:26" ht="35.15" customHeight="1">
      <c r="A125" s="174"/>
      <c r="B125" s="601"/>
      <c r="C125" s="635"/>
      <c r="D125" s="402" t="s">
        <v>153</v>
      </c>
      <c r="E125" s="403"/>
      <c r="F125" s="403"/>
      <c r="G125" s="403"/>
      <c r="H125" s="402" t="s">
        <v>154</v>
      </c>
      <c r="I125" s="403"/>
      <c r="J125" s="403"/>
      <c r="K125" s="633"/>
      <c r="L125" s="254"/>
      <c r="M125" s="257"/>
      <c r="N125" s="256"/>
      <c r="O125" s="220"/>
      <c r="P125" s="220"/>
      <c r="Q125" s="214"/>
      <c r="R125" s="214"/>
      <c r="S125" s="214"/>
      <c r="T125" s="214"/>
      <c r="U125" s="214"/>
      <c r="V125" s="214"/>
      <c r="W125" s="214"/>
      <c r="X125" s="214"/>
      <c r="Y125" s="214"/>
      <c r="Z125" s="174"/>
    </row>
    <row r="126" spans="1:26" ht="53.25" customHeight="1">
      <c r="A126" s="174"/>
      <c r="B126" s="601"/>
      <c r="C126" s="635"/>
      <c r="D126" s="258" t="s">
        <v>155</v>
      </c>
      <c r="E126" s="634"/>
      <c r="F126" s="523"/>
      <c r="G126" s="524"/>
      <c r="H126" s="258" t="s">
        <v>155</v>
      </c>
      <c r="I126" s="634"/>
      <c r="J126" s="523"/>
      <c r="K126" s="524"/>
      <c r="L126" s="254"/>
      <c r="M126" s="394"/>
      <c r="N126" s="395"/>
      <c r="O126" s="396"/>
      <c r="P126" s="396"/>
      <c r="Q126" s="214"/>
      <c r="R126" s="214"/>
      <c r="S126" s="214"/>
      <c r="T126" s="214"/>
      <c r="U126" s="214"/>
      <c r="V126" s="214"/>
      <c r="W126" s="214"/>
      <c r="X126" s="214"/>
      <c r="Y126" s="214"/>
      <c r="Z126" s="174"/>
    </row>
    <row r="127" spans="1:26" ht="27.75" customHeight="1">
      <c r="A127" s="174"/>
      <c r="B127" s="601"/>
      <c r="C127" s="635"/>
      <c r="D127" s="383"/>
      <c r="E127" s="777" t="s">
        <v>156</v>
      </c>
      <c r="F127" s="777"/>
      <c r="G127" s="259" t="str">
        <f>IF(AND(D127&lt;&gt;"",E128=""),"配布数を入力してください。",IF(AND(D127="",E128&lt;&gt;""),"広報方法の左に〇を入力してください。",""))</f>
        <v/>
      </c>
      <c r="H127" s="383"/>
      <c r="I127" s="777" t="s">
        <v>156</v>
      </c>
      <c r="J127" s="777"/>
      <c r="K127" s="260" t="str">
        <f>IF(AND(H127&lt;&gt;"",I128=""),"配布数を入力してください。",IF(AND(H127="",I128&lt;&gt;""),"広報方法の左に〇を入力してください。",""))</f>
        <v/>
      </c>
      <c r="L127" s="254"/>
      <c r="M127" s="182">
        <v>1</v>
      </c>
      <c r="N127" s="183" t="b">
        <v>0</v>
      </c>
      <c r="O127" s="183">
        <v>11</v>
      </c>
      <c r="P127" s="183" t="b">
        <v>0</v>
      </c>
      <c r="Q127" s="261"/>
      <c r="R127" s="214"/>
      <c r="S127" s="214"/>
      <c r="T127" s="214"/>
      <c r="U127" s="214"/>
      <c r="V127" s="214"/>
      <c r="W127" s="214"/>
      <c r="X127" s="214"/>
      <c r="Y127" s="214"/>
      <c r="Z127" s="174"/>
    </row>
    <row r="128" spans="1:26" ht="27.65" customHeight="1">
      <c r="A128" s="174"/>
      <c r="B128" s="601"/>
      <c r="C128" s="635"/>
      <c r="D128" s="262" t="s">
        <v>157</v>
      </c>
      <c r="E128" s="525"/>
      <c r="F128" s="525"/>
      <c r="G128" s="263" t="s">
        <v>158</v>
      </c>
      <c r="H128" s="262" t="s">
        <v>157</v>
      </c>
      <c r="I128" s="525"/>
      <c r="J128" s="525"/>
      <c r="K128" s="264" t="s">
        <v>158</v>
      </c>
      <c r="L128" s="254"/>
      <c r="M128" s="182"/>
      <c r="N128" s="183"/>
      <c r="O128" s="183"/>
      <c r="P128" s="183"/>
      <c r="Q128" s="261"/>
      <c r="R128" s="214"/>
      <c r="S128" s="214"/>
      <c r="T128" s="214"/>
      <c r="U128" s="214"/>
      <c r="V128" s="214"/>
      <c r="W128" s="214"/>
      <c r="X128" s="214"/>
      <c r="Y128" s="214"/>
      <c r="Z128" s="174"/>
    </row>
    <row r="129" spans="1:30" ht="28.15" customHeight="1">
      <c r="A129" s="174"/>
      <c r="B129" s="601"/>
      <c r="C129" s="635"/>
      <c r="D129" s="384"/>
      <c r="E129" s="573" t="s">
        <v>159</v>
      </c>
      <c r="F129" s="573"/>
      <c r="G129" s="265" t="str">
        <f>IF(AND(D129&lt;&gt;"",E131=""),"URL、更新頻度を入力してください。",IF(AND(D129="",E131&lt;&gt;""),"広報方法の左に〇を入力してください。",""))</f>
        <v/>
      </c>
      <c r="H129" s="384"/>
      <c r="I129" s="573" t="s">
        <v>1333</v>
      </c>
      <c r="J129" s="573"/>
      <c r="K129" s="266" t="str">
        <f>IF(AND(H129&lt;&gt;"",I131=""),"URL、更新頻度を入力してください。",IF(AND(H129="",I131&lt;&gt;""),"広報方法の左に〇を入力してください。",""))</f>
        <v/>
      </c>
      <c r="L129" s="254"/>
      <c r="M129" s="182">
        <v>2</v>
      </c>
      <c r="N129" s="183" t="b">
        <v>0</v>
      </c>
      <c r="O129" s="183">
        <v>12</v>
      </c>
      <c r="P129" s="183" t="b">
        <v>0</v>
      </c>
      <c r="Q129" s="261"/>
      <c r="R129" s="214"/>
      <c r="S129" s="214"/>
      <c r="T129" s="214"/>
      <c r="U129" s="214"/>
      <c r="V129" s="214"/>
      <c r="W129" s="214"/>
      <c r="X129" s="214"/>
      <c r="Y129" s="214"/>
      <c r="Z129" s="174"/>
    </row>
    <row r="130" spans="1:30" ht="27.65" customHeight="1">
      <c r="A130" s="174"/>
      <c r="B130" s="601"/>
      <c r="C130" s="635"/>
      <c r="D130" s="267" t="s">
        <v>160</v>
      </c>
      <c r="E130" s="582"/>
      <c r="F130" s="582"/>
      <c r="G130" s="582"/>
      <c r="H130" s="267" t="s">
        <v>160</v>
      </c>
      <c r="I130" s="582"/>
      <c r="J130" s="582"/>
      <c r="K130" s="583"/>
      <c r="L130" s="254"/>
      <c r="M130" s="182"/>
      <c r="N130" s="183"/>
      <c r="O130" s="183"/>
      <c r="P130" s="183"/>
      <c r="Q130" s="261"/>
      <c r="R130" s="214"/>
      <c r="S130" s="214"/>
      <c r="T130" s="214"/>
      <c r="U130" s="214"/>
      <c r="V130" s="214"/>
      <c r="W130" s="214"/>
      <c r="X130" s="214"/>
      <c r="Y130" s="214"/>
      <c r="Z130" s="174"/>
    </row>
    <row r="131" spans="1:30" ht="27.65" customHeight="1">
      <c r="A131" s="174"/>
      <c r="B131" s="601"/>
      <c r="C131" s="635"/>
      <c r="D131" s="262" t="s">
        <v>161</v>
      </c>
      <c r="E131" s="525"/>
      <c r="F131" s="525"/>
      <c r="G131" s="263" t="s">
        <v>162</v>
      </c>
      <c r="H131" s="262" t="s">
        <v>161</v>
      </c>
      <c r="I131" s="525"/>
      <c r="J131" s="525"/>
      <c r="K131" s="264" t="s">
        <v>162</v>
      </c>
      <c r="L131" s="254"/>
      <c r="M131" s="182"/>
      <c r="N131" s="183"/>
      <c r="O131" s="183"/>
      <c r="P131" s="183"/>
      <c r="Q131" s="261"/>
      <c r="R131" s="214"/>
      <c r="S131" s="214"/>
      <c r="T131" s="214"/>
      <c r="U131" s="214"/>
      <c r="V131" s="214"/>
      <c r="W131" s="214"/>
      <c r="X131" s="214"/>
      <c r="Y131" s="214"/>
      <c r="Z131" s="174"/>
    </row>
    <row r="132" spans="1:30" ht="28.15" customHeight="1">
      <c r="A132" s="174"/>
      <c r="B132" s="601"/>
      <c r="C132" s="635"/>
      <c r="D132" s="384"/>
      <c r="E132" s="573" t="s">
        <v>163</v>
      </c>
      <c r="F132" s="573"/>
      <c r="G132" s="265" t="str">
        <f>IF(AND(D132&lt;&gt;"",E133=""),"配信頻度を入力してください。",IF(AND(D132="",E133&lt;&gt;""),"広報方法の左に〇を入力してください。",""))</f>
        <v/>
      </c>
      <c r="H132" s="384"/>
      <c r="I132" s="573" t="s">
        <v>163</v>
      </c>
      <c r="J132" s="573"/>
      <c r="K132" s="266" t="str">
        <f>IF(AND(H132&lt;&gt;"",I133=""),"配信頻度を入力してください。",IF(AND(H132="",I133&lt;&gt;""),"広報方法の左に〇を入力してください。",""))</f>
        <v/>
      </c>
      <c r="L132" s="254"/>
      <c r="M132" s="182">
        <v>3</v>
      </c>
      <c r="N132" s="183" t="b">
        <v>0</v>
      </c>
      <c r="O132" s="183">
        <v>13</v>
      </c>
      <c r="P132" s="183" t="b">
        <v>1</v>
      </c>
      <c r="Q132" s="261"/>
      <c r="R132" s="214"/>
      <c r="S132" s="214"/>
      <c r="T132" s="214"/>
      <c r="U132" s="214"/>
      <c r="V132" s="214"/>
      <c r="W132" s="214"/>
      <c r="X132" s="214"/>
      <c r="Y132" s="214"/>
      <c r="Z132" s="174"/>
    </row>
    <row r="133" spans="1:30" ht="27.65" customHeight="1">
      <c r="A133" s="174"/>
      <c r="B133" s="601"/>
      <c r="C133" s="635"/>
      <c r="D133" s="262" t="s">
        <v>164</v>
      </c>
      <c r="E133" s="525"/>
      <c r="F133" s="525"/>
      <c r="G133" s="263" t="s">
        <v>162</v>
      </c>
      <c r="H133" s="262" t="s">
        <v>164</v>
      </c>
      <c r="I133" s="525"/>
      <c r="J133" s="525"/>
      <c r="K133" s="264" t="s">
        <v>162</v>
      </c>
      <c r="L133" s="254"/>
      <c r="M133" s="182"/>
      <c r="N133" s="183"/>
      <c r="O133" s="183"/>
      <c r="P133" s="183"/>
      <c r="Q133" s="261"/>
      <c r="R133" s="214"/>
      <c r="S133" s="214"/>
      <c r="T133" s="214"/>
      <c r="U133" s="214"/>
      <c r="V133" s="214"/>
      <c r="W133" s="214"/>
      <c r="X133" s="214"/>
      <c r="Y133" s="214"/>
      <c r="Z133" s="174"/>
    </row>
    <row r="134" spans="1:30" ht="28.15" customHeight="1">
      <c r="A134" s="174"/>
      <c r="B134" s="601"/>
      <c r="C134" s="635"/>
      <c r="D134" s="384"/>
      <c r="E134" s="573" t="s">
        <v>165</v>
      </c>
      <c r="F134" s="573"/>
      <c r="G134" s="265" t="str">
        <f>IF(AND(D134&lt;&gt;"",E136=""),"アカウント、更新頻度を入力してください。",IF(AND(D134="",E136&lt;&gt;""),"広報方法の左に〇を入力してください。",""))</f>
        <v/>
      </c>
      <c r="H134" s="384"/>
      <c r="I134" s="573" t="s">
        <v>165</v>
      </c>
      <c r="J134" s="573"/>
      <c r="K134" s="266" t="str">
        <f>IF(AND(H134&lt;&gt;"",I136=""),"アカウント、更新頻度を入力してください。",IF(AND(H134="",I136&lt;&gt;""),"広報方法の左に〇を入力してください。",""))</f>
        <v/>
      </c>
      <c r="L134" s="254"/>
      <c r="M134" s="182">
        <v>4</v>
      </c>
      <c r="N134" s="183" t="b">
        <v>0</v>
      </c>
      <c r="O134" s="183">
        <v>14</v>
      </c>
      <c r="P134" s="183" t="b">
        <v>0</v>
      </c>
      <c r="Q134" s="261"/>
      <c r="R134" s="214"/>
      <c r="S134" s="214"/>
      <c r="T134" s="214"/>
      <c r="U134" s="214"/>
      <c r="V134" s="214"/>
      <c r="W134" s="214"/>
      <c r="X134" s="214"/>
      <c r="Y134" s="214"/>
      <c r="Z134" s="174"/>
    </row>
    <row r="135" spans="1:30" ht="27.65" customHeight="1">
      <c r="A135" s="174"/>
      <c r="B135" s="601"/>
      <c r="C135" s="635"/>
      <c r="D135" s="268" t="s">
        <v>166</v>
      </c>
      <c r="E135" s="582"/>
      <c r="F135" s="582"/>
      <c r="G135" s="582"/>
      <c r="H135" s="268" t="s">
        <v>166</v>
      </c>
      <c r="I135" s="582"/>
      <c r="J135" s="582"/>
      <c r="K135" s="583"/>
      <c r="L135" s="254"/>
      <c r="M135" s="182"/>
      <c r="N135" s="183"/>
      <c r="O135" s="183"/>
      <c r="P135" s="183"/>
      <c r="Q135" s="261"/>
      <c r="R135" s="214"/>
      <c r="S135" s="214"/>
      <c r="T135" s="214"/>
      <c r="U135" s="214"/>
      <c r="V135" s="214"/>
      <c r="W135" s="214"/>
      <c r="X135" s="214"/>
      <c r="Y135" s="214"/>
      <c r="Z135" s="174"/>
    </row>
    <row r="136" spans="1:30" ht="27.65" customHeight="1">
      <c r="A136" s="174"/>
      <c r="B136" s="601"/>
      <c r="C136" s="635"/>
      <c r="D136" s="262" t="s">
        <v>161</v>
      </c>
      <c r="E136" s="525"/>
      <c r="F136" s="525"/>
      <c r="G136" s="263" t="s">
        <v>162</v>
      </c>
      <c r="H136" s="262" t="s">
        <v>161</v>
      </c>
      <c r="I136" s="525"/>
      <c r="J136" s="525"/>
      <c r="K136" s="264" t="s">
        <v>162</v>
      </c>
      <c r="L136" s="254"/>
      <c r="M136" s="182"/>
      <c r="N136" s="183"/>
      <c r="O136" s="183"/>
      <c r="P136" s="183"/>
      <c r="Q136" s="261"/>
      <c r="R136" s="214"/>
      <c r="S136" s="214"/>
      <c r="T136" s="214"/>
      <c r="U136" s="214"/>
      <c r="V136" s="214"/>
      <c r="W136" s="214"/>
      <c r="X136" s="214"/>
      <c r="Y136" s="214"/>
      <c r="Z136" s="174"/>
    </row>
    <row r="137" spans="1:30" ht="28.15" customHeight="1">
      <c r="A137" s="174"/>
      <c r="B137" s="601"/>
      <c r="C137" s="635"/>
      <c r="D137" s="384"/>
      <c r="E137" s="573" t="s">
        <v>167</v>
      </c>
      <c r="F137" s="573"/>
      <c r="G137" s="265" t="str">
        <f>IF(AND(D137&lt;&gt;"",E138=""),"更新頻度を入力してください。",IF(AND(D137="",E138&lt;&gt;""),"広報方法の左に〇を入力してください。",""))</f>
        <v/>
      </c>
      <c r="H137" s="384"/>
      <c r="I137" s="573" t="s">
        <v>167</v>
      </c>
      <c r="J137" s="573"/>
      <c r="K137" s="266" t="str">
        <f>IF(AND(H137&lt;&gt;"",I138=""),"更新頻度を入力してください。",IF(AND(H137="",I138&lt;&gt;""),"広報方法の左に〇を入力してください。",""))</f>
        <v/>
      </c>
      <c r="L137" s="254"/>
      <c r="M137" s="182">
        <v>5</v>
      </c>
      <c r="N137" s="183" t="b">
        <v>0</v>
      </c>
      <c r="O137" s="183">
        <v>15</v>
      </c>
      <c r="P137" s="183" t="b">
        <v>0</v>
      </c>
      <c r="Q137" s="261"/>
      <c r="R137" s="214"/>
      <c r="S137" s="214"/>
      <c r="T137" s="214"/>
      <c r="U137" s="214"/>
      <c r="V137" s="214"/>
      <c r="W137" s="214"/>
      <c r="X137" s="214"/>
      <c r="Y137" s="214"/>
      <c r="Z137" s="174"/>
    </row>
    <row r="138" spans="1:30" ht="27.65" customHeight="1">
      <c r="A138" s="174"/>
      <c r="B138" s="601"/>
      <c r="C138" s="635"/>
      <c r="D138" s="262" t="s">
        <v>168</v>
      </c>
      <c r="E138" s="525"/>
      <c r="F138" s="525"/>
      <c r="G138" s="263" t="s">
        <v>162</v>
      </c>
      <c r="H138" s="262" t="s">
        <v>168</v>
      </c>
      <c r="I138" s="525"/>
      <c r="J138" s="525"/>
      <c r="K138" s="264" t="s">
        <v>162</v>
      </c>
      <c r="L138" s="254"/>
      <c r="M138" s="182"/>
      <c r="N138" s="183"/>
      <c r="O138" s="183"/>
      <c r="P138" s="183"/>
      <c r="Q138" s="261"/>
      <c r="R138" s="214"/>
      <c r="S138" s="214"/>
      <c r="T138" s="214"/>
      <c r="U138" s="214"/>
      <c r="V138" s="214"/>
      <c r="W138" s="214"/>
      <c r="X138" s="214"/>
      <c r="Y138" s="214"/>
      <c r="Z138" s="174"/>
    </row>
    <row r="139" spans="1:30" ht="48" customHeight="1">
      <c r="A139" s="174"/>
      <c r="B139" s="563"/>
      <c r="C139" s="636"/>
      <c r="D139" s="385"/>
      <c r="E139" s="269" t="s">
        <v>169</v>
      </c>
      <c r="F139" s="586"/>
      <c r="G139" s="587"/>
      <c r="H139" s="385"/>
      <c r="I139" s="269" t="s">
        <v>169</v>
      </c>
      <c r="J139" s="586"/>
      <c r="K139" s="587"/>
      <c r="L139" s="254"/>
      <c r="M139" s="182">
        <v>6</v>
      </c>
      <c r="N139" s="183" t="b">
        <v>0</v>
      </c>
      <c r="O139" s="183">
        <v>16</v>
      </c>
      <c r="P139" s="183" t="b">
        <v>0</v>
      </c>
      <c r="Q139" s="261"/>
      <c r="R139" s="214"/>
      <c r="S139" s="214"/>
      <c r="T139" s="214"/>
      <c r="U139" s="214"/>
      <c r="V139" s="214"/>
      <c r="W139" s="214"/>
      <c r="X139" s="214"/>
      <c r="Y139" s="214"/>
      <c r="Z139" s="174"/>
    </row>
    <row r="140" spans="1:30" ht="35.15" customHeight="1">
      <c r="A140" s="174"/>
      <c r="B140" s="558" t="s">
        <v>170</v>
      </c>
      <c r="C140" s="559"/>
      <c r="D140" s="580" t="s">
        <v>171</v>
      </c>
      <c r="E140" s="580"/>
      <c r="F140" s="580"/>
      <c r="G140" s="580"/>
      <c r="H140" s="580"/>
      <c r="I140" s="580"/>
      <c r="J140" s="580"/>
      <c r="K140" s="581"/>
      <c r="L140" s="254"/>
      <c r="M140" s="257"/>
      <c r="N140" s="256"/>
      <c r="O140" s="538"/>
      <c r="P140" s="538"/>
      <c r="Q140" s="538"/>
      <c r="R140" s="538"/>
      <c r="S140" s="538"/>
      <c r="T140" s="538"/>
      <c r="U140" s="538"/>
      <c r="V140" s="538"/>
      <c r="W140" s="538"/>
      <c r="X140" s="538"/>
      <c r="Y140" s="538"/>
      <c r="Z140" s="174"/>
      <c r="AA140" s="223"/>
    </row>
    <row r="141" spans="1:30" ht="35.15" customHeight="1">
      <c r="A141" s="174"/>
      <c r="B141" s="560"/>
      <c r="C141" s="561"/>
      <c r="D141" s="270" t="s">
        <v>172</v>
      </c>
      <c r="E141" s="271" t="s">
        <v>173</v>
      </c>
      <c r="F141" s="584" t="s">
        <v>174</v>
      </c>
      <c r="G141" s="584"/>
      <c r="H141" s="584"/>
      <c r="I141" s="584"/>
      <c r="J141" s="584"/>
      <c r="K141" s="585"/>
      <c r="L141" s="254"/>
      <c r="M141" s="257"/>
      <c r="N141" s="256"/>
      <c r="O141" s="538"/>
      <c r="P141" s="538"/>
      <c r="Q141" s="538"/>
      <c r="R141" s="538"/>
      <c r="S141" s="538"/>
      <c r="T141" s="538"/>
      <c r="U141" s="538"/>
      <c r="V141" s="538"/>
      <c r="W141" s="538"/>
      <c r="X141" s="538"/>
      <c r="Y141" s="538"/>
      <c r="Z141" s="174"/>
      <c r="AA141" s="175">
        <v>1</v>
      </c>
      <c r="AB141" s="175" t="b">
        <v>1</v>
      </c>
      <c r="AC141" s="175">
        <v>2</v>
      </c>
      <c r="AD141" s="175" t="b">
        <v>0</v>
      </c>
    </row>
    <row r="142" spans="1:30" ht="70.150000000000006" customHeight="1">
      <c r="A142" s="174"/>
      <c r="B142" s="560"/>
      <c r="C142" s="561"/>
      <c r="D142" s="386"/>
      <c r="E142" s="272" t="s">
        <v>175</v>
      </c>
      <c r="F142" s="522"/>
      <c r="G142" s="523"/>
      <c r="H142" s="523"/>
      <c r="I142" s="523"/>
      <c r="J142" s="523"/>
      <c r="K142" s="524"/>
      <c r="L142" s="254"/>
      <c r="M142" s="240">
        <f>LEN(F142)</f>
        <v>0</v>
      </c>
      <c r="N142" s="178" t="s">
        <v>75</v>
      </c>
      <c r="O142" s="538"/>
      <c r="P142" s="538"/>
      <c r="Q142" s="538"/>
      <c r="R142" s="538"/>
      <c r="S142" s="538"/>
      <c r="T142" s="538"/>
      <c r="U142" s="538"/>
      <c r="V142" s="538"/>
      <c r="W142" s="538"/>
      <c r="X142" s="538"/>
      <c r="Y142" s="538"/>
      <c r="Z142" s="174"/>
      <c r="AA142" s="175">
        <v>3</v>
      </c>
      <c r="AB142" s="175" t="b">
        <v>0</v>
      </c>
      <c r="AC142" s="175">
        <v>4</v>
      </c>
      <c r="AD142" s="175" t="b">
        <v>0</v>
      </c>
    </row>
    <row r="143" spans="1:30" ht="70.150000000000006" customHeight="1">
      <c r="A143" s="174"/>
      <c r="B143" s="560"/>
      <c r="C143" s="561"/>
      <c r="D143" s="386"/>
      <c r="E143" s="272" t="s">
        <v>176</v>
      </c>
      <c r="F143" s="522"/>
      <c r="G143" s="523"/>
      <c r="H143" s="523"/>
      <c r="I143" s="523"/>
      <c r="J143" s="523"/>
      <c r="K143" s="524"/>
      <c r="L143" s="254"/>
      <c r="M143" s="240">
        <f t="shared" ref="M143:M148" si="0">LEN(F143)</f>
        <v>0</v>
      </c>
      <c r="N143" s="178" t="s">
        <v>75</v>
      </c>
      <c r="O143" s="538"/>
      <c r="P143" s="538"/>
      <c r="Q143" s="538"/>
      <c r="R143" s="538"/>
      <c r="S143" s="538"/>
      <c r="T143" s="538"/>
      <c r="U143" s="538"/>
      <c r="V143" s="538"/>
      <c r="W143" s="538"/>
      <c r="X143" s="538"/>
      <c r="Y143" s="538"/>
      <c r="Z143" s="174"/>
      <c r="AA143" s="175">
        <v>5</v>
      </c>
      <c r="AB143" s="175" t="b">
        <v>0</v>
      </c>
      <c r="AC143" s="175">
        <v>6</v>
      </c>
      <c r="AD143" s="175" t="b">
        <v>0</v>
      </c>
    </row>
    <row r="144" spans="1:30" ht="70.150000000000006" customHeight="1">
      <c r="A144" s="174"/>
      <c r="B144" s="560"/>
      <c r="C144" s="561"/>
      <c r="D144" s="386"/>
      <c r="E144" s="272" t="s">
        <v>177</v>
      </c>
      <c r="F144" s="522"/>
      <c r="G144" s="523"/>
      <c r="H144" s="523"/>
      <c r="I144" s="523"/>
      <c r="J144" s="523"/>
      <c r="K144" s="524"/>
      <c r="L144" s="254"/>
      <c r="M144" s="240">
        <f t="shared" si="0"/>
        <v>0</v>
      </c>
      <c r="N144" s="178" t="s">
        <v>75</v>
      </c>
      <c r="O144" s="538"/>
      <c r="P144" s="538"/>
      <c r="Q144" s="538"/>
      <c r="R144" s="538"/>
      <c r="S144" s="538"/>
      <c r="T144" s="538"/>
      <c r="U144" s="538"/>
      <c r="V144" s="538"/>
      <c r="W144" s="538"/>
      <c r="X144" s="538"/>
      <c r="Y144" s="538"/>
      <c r="Z144" s="174"/>
    </row>
    <row r="145" spans="1:28" ht="70.150000000000006" customHeight="1">
      <c r="A145" s="174"/>
      <c r="B145" s="560"/>
      <c r="C145" s="561"/>
      <c r="D145" s="386"/>
      <c r="E145" s="272" t="s">
        <v>178</v>
      </c>
      <c r="F145" s="522"/>
      <c r="G145" s="523"/>
      <c r="H145" s="523"/>
      <c r="I145" s="523"/>
      <c r="J145" s="523"/>
      <c r="K145" s="524"/>
      <c r="L145" s="254"/>
      <c r="M145" s="240">
        <f t="shared" si="0"/>
        <v>0</v>
      </c>
      <c r="N145" s="178" t="s">
        <v>75</v>
      </c>
      <c r="O145" s="538"/>
      <c r="P145" s="538"/>
      <c r="Q145" s="538"/>
      <c r="R145" s="538"/>
      <c r="S145" s="538"/>
      <c r="T145" s="538"/>
      <c r="U145" s="538"/>
      <c r="V145" s="538"/>
      <c r="W145" s="538"/>
      <c r="X145" s="538"/>
      <c r="Y145" s="538"/>
      <c r="Z145" s="174"/>
    </row>
    <row r="146" spans="1:28" ht="70.150000000000006" customHeight="1">
      <c r="A146" s="174"/>
      <c r="B146" s="560"/>
      <c r="C146" s="561"/>
      <c r="D146" s="386"/>
      <c r="E146" s="272" t="s">
        <v>179</v>
      </c>
      <c r="F146" s="522"/>
      <c r="G146" s="523"/>
      <c r="H146" s="523"/>
      <c r="I146" s="523"/>
      <c r="J146" s="523"/>
      <c r="K146" s="524"/>
      <c r="L146" s="254"/>
      <c r="M146" s="240">
        <f t="shared" si="0"/>
        <v>0</v>
      </c>
      <c r="N146" s="178" t="s">
        <v>75</v>
      </c>
      <c r="O146" s="538"/>
      <c r="P146" s="538"/>
      <c r="Q146" s="538"/>
      <c r="R146" s="538"/>
      <c r="S146" s="538"/>
      <c r="T146" s="538"/>
      <c r="U146" s="538"/>
      <c r="V146" s="538"/>
      <c r="W146" s="538"/>
      <c r="X146" s="538"/>
      <c r="Y146" s="538"/>
      <c r="Z146" s="174"/>
    </row>
    <row r="147" spans="1:28" ht="70.150000000000006" customHeight="1">
      <c r="A147" s="174"/>
      <c r="B147" s="560"/>
      <c r="C147" s="561"/>
      <c r="D147" s="386"/>
      <c r="E147" s="272" t="s">
        <v>180</v>
      </c>
      <c r="F147" s="522"/>
      <c r="G147" s="523"/>
      <c r="H147" s="523"/>
      <c r="I147" s="523"/>
      <c r="J147" s="523"/>
      <c r="K147" s="524"/>
      <c r="L147" s="254"/>
      <c r="M147" s="240">
        <f t="shared" si="0"/>
        <v>0</v>
      </c>
      <c r="N147" s="178" t="s">
        <v>75</v>
      </c>
      <c r="O147" s="538"/>
      <c r="P147" s="538"/>
      <c r="Q147" s="538"/>
      <c r="R147" s="538"/>
      <c r="S147" s="538"/>
      <c r="T147" s="538"/>
      <c r="U147" s="538"/>
      <c r="V147" s="538"/>
      <c r="W147" s="538"/>
      <c r="X147" s="538"/>
      <c r="Y147" s="538"/>
      <c r="Z147" s="174"/>
    </row>
    <row r="148" spans="1:28" ht="70.150000000000006" customHeight="1">
      <c r="A148" s="174"/>
      <c r="B148" s="560"/>
      <c r="C148" s="561"/>
      <c r="D148" s="386"/>
      <c r="E148" s="272" t="s">
        <v>181</v>
      </c>
      <c r="F148" s="522"/>
      <c r="G148" s="523"/>
      <c r="H148" s="523"/>
      <c r="I148" s="523"/>
      <c r="J148" s="523"/>
      <c r="K148" s="524"/>
      <c r="L148" s="254"/>
      <c r="M148" s="240">
        <f t="shared" si="0"/>
        <v>0</v>
      </c>
      <c r="N148" s="178" t="s">
        <v>75</v>
      </c>
      <c r="O148" s="538"/>
      <c r="P148" s="538"/>
      <c r="Q148" s="538"/>
      <c r="R148" s="538"/>
      <c r="S148" s="538"/>
      <c r="T148" s="538"/>
      <c r="U148" s="538"/>
      <c r="V148" s="538"/>
      <c r="W148" s="538"/>
      <c r="X148" s="538"/>
      <c r="Y148" s="538"/>
      <c r="Z148" s="174"/>
      <c r="AA148" s="175">
        <v>7</v>
      </c>
      <c r="AB148" s="175" t="b">
        <v>0</v>
      </c>
    </row>
    <row r="149" spans="1:28" ht="35.15" customHeight="1">
      <c r="A149" s="174"/>
      <c r="B149" s="558" t="s">
        <v>182</v>
      </c>
      <c r="C149" s="562"/>
      <c r="D149" s="593" t="s">
        <v>183</v>
      </c>
      <c r="E149" s="594"/>
      <c r="F149" s="594"/>
      <c r="G149" s="594"/>
      <c r="H149" s="594"/>
      <c r="I149" s="594"/>
      <c r="J149" s="594"/>
      <c r="K149" s="595"/>
      <c r="L149" s="247"/>
    </row>
    <row r="150" spans="1:28" ht="120" customHeight="1">
      <c r="A150" s="174"/>
      <c r="B150" s="563"/>
      <c r="C150" s="564"/>
      <c r="D150" s="630"/>
      <c r="E150" s="631"/>
      <c r="F150" s="631"/>
      <c r="G150" s="631"/>
      <c r="H150" s="631"/>
      <c r="I150" s="631"/>
      <c r="J150" s="631"/>
      <c r="K150" s="632"/>
      <c r="L150" s="247"/>
      <c r="M150" s="243">
        <f>LEN(D150)</f>
        <v>0</v>
      </c>
      <c r="N150" s="178" t="s">
        <v>75</v>
      </c>
      <c r="P150" s="241"/>
    </row>
    <row r="151" spans="1:28" ht="16.399999999999999" customHeight="1">
      <c r="B151" s="273"/>
      <c r="C151" s="273"/>
      <c r="D151" s="274"/>
      <c r="E151" s="274"/>
      <c r="F151" s="274"/>
      <c r="G151" s="274"/>
      <c r="H151" s="274"/>
      <c r="I151" s="274"/>
      <c r="J151" s="274"/>
      <c r="K151" s="274"/>
      <c r="L151" s="247"/>
      <c r="M151" s="243"/>
      <c r="P151" s="241"/>
    </row>
    <row r="152" spans="1:28" ht="27.75" customHeight="1" thickBot="1">
      <c r="A152" s="174"/>
      <c r="B152" s="179" t="s">
        <v>184</v>
      </c>
      <c r="C152" s="275"/>
      <c r="D152" s="276"/>
      <c r="E152" s="276"/>
      <c r="F152" s="276"/>
      <c r="G152" s="276"/>
      <c r="H152" s="276"/>
      <c r="I152" s="277"/>
      <c r="J152" s="277"/>
      <c r="K152" s="277"/>
      <c r="L152" s="278"/>
    </row>
    <row r="153" spans="1:28" ht="21" customHeight="1" thickBot="1">
      <c r="A153" s="174"/>
      <c r="B153" s="279" t="s">
        <v>185</v>
      </c>
      <c r="C153" s="180"/>
      <c r="D153" s="180"/>
      <c r="E153" s="180"/>
      <c r="F153" s="180"/>
      <c r="G153" s="180"/>
      <c r="H153" s="180"/>
      <c r="I153" s="280"/>
      <c r="J153" s="280"/>
      <c r="K153" s="280"/>
      <c r="L153" s="281"/>
      <c r="O153" s="574" t="s">
        <v>186</v>
      </c>
      <c r="P153" s="575"/>
    </row>
    <row r="154" spans="1:28" ht="27" customHeight="1" thickBot="1">
      <c r="A154" s="174"/>
      <c r="B154" s="282" t="s">
        <v>187</v>
      </c>
      <c r="C154" s="283"/>
      <c r="D154" s="283"/>
      <c r="E154" s="283"/>
      <c r="F154" s="283"/>
      <c r="G154" s="283"/>
      <c r="H154" s="283"/>
      <c r="I154" s="280"/>
      <c r="J154" s="280"/>
      <c r="K154" s="280"/>
      <c r="L154" s="281"/>
      <c r="O154" s="284"/>
      <c r="P154" s="285"/>
    </row>
    <row r="155" spans="1:28" ht="27" customHeight="1" thickBot="1">
      <c r="A155" s="174"/>
      <c r="B155" s="536" t="s">
        <v>188</v>
      </c>
      <c r="C155" s="534"/>
      <c r="D155" s="534"/>
      <c r="E155" s="537"/>
      <c r="F155" s="533" t="s">
        <v>189</v>
      </c>
      <c r="G155" s="537"/>
      <c r="H155" s="533" t="s">
        <v>190</v>
      </c>
      <c r="I155" s="534"/>
      <c r="J155" s="534"/>
      <c r="K155" s="535"/>
      <c r="L155" s="286"/>
      <c r="O155" s="287" t="s">
        <v>191</v>
      </c>
      <c r="P155" s="288" t="s">
        <v>192</v>
      </c>
    </row>
    <row r="156" spans="1:28" ht="35.25" customHeight="1">
      <c r="A156" s="289" t="str">
        <f>IF(O156="","","✓")</f>
        <v/>
      </c>
      <c r="B156" s="290" t="s">
        <v>193</v>
      </c>
      <c r="C156" s="291"/>
      <c r="D156" s="291"/>
      <c r="E156" s="292"/>
      <c r="F156" s="591">
        <f>IF(O156="",触れないでください。!D53,O156)</f>
        <v>0</v>
      </c>
      <c r="G156" s="592"/>
      <c r="H156" s="588" t="str">
        <f>IF($P156="",触れないでください。!C$3&amp;CHAR(10)&amp;触れないでください。!C$4&amp;CHAR(10)&amp;触れないでください。!C$5&amp;CHAR(10)&amp;触れないでください。!C$6&amp;CHAR(10)&amp;触れないでください。!C$7&amp;CHAR(10)&amp;触れないでください。!C$8&amp;CHAR(10)&amp;触れないでください。!C$9&amp;CHAR(10)&amp;触れないでください。!C$10&amp;CHAR(10)&amp;触れないでください。!C$11&amp;CHAR(10)&amp;触れないでください。!C$12&amp;CHAR(10)&amp;触れないでください。!C$13&amp;CHAR(10)&amp;触れないでください。!C$14&amp;CHAR(10)&amp;触れないでください。!C$15&amp;CHAR(10)&amp;触れないでください。!C$16&amp;CHAR(10)&amp;触れないでください。!C$17&amp;CHAR(10)&amp;触れないでください。!C$18&amp;CHAR(10)&amp;触れないでください。!C$19&amp;CHAR(10)&amp;触れないでください。!C$20&amp;CHAR(10)&amp;触れないでください。!C$21&amp;CHAR(10)&amp;触れないでください。!C$22&amp;CHAR(10)&amp;触れないでください。!C$23&amp;CHAR(10)&amp;触れないでください。!C$24&amp;CHAR(10)&amp;触れないでください。!C$25&amp;CHAR(10)&amp;触れないでください。!C$26&amp;CHAR(10)&amp;触れないでください。!C$27&amp;CHAR(10)&amp;触れないでください。!C$28&amp;CHAR(10)&amp;触れないでください。!C$29&amp;CHAR(10)&amp;触れないでください。!C$30&amp;CHAR(10)&amp;触れないでください。!C$31&amp;CHAR(10)&amp;触れないでください。!C$32&amp;CHAR(10)&amp;触れないでください。!C$33&amp;CHAR(10)&amp;触れないでください。!C$34&amp;CHAR(10)&amp;触れないでください。!C$35&amp;CHAR(10)&amp;触れないでください。!C$36&amp;CHAR(10)&amp;触れないでください。!C$37&amp;CHAR(10)&amp;触れないでください。!C$38&amp;CHAR(10)&amp;触れないでください。!C$39&amp;CHAR(10)&amp;触れないでください。!C$40&amp;CHAR(10)&amp;触れないでください。!C$41&amp;CHAR(10)&amp;触れないでください。!C$42&amp;CHAR(10)&amp;触れないでください。!C$43&amp;CHAR(10)&amp;触れないでください。!C$44&amp;CHAR(10)&amp;触れないでください。!C$45&amp;CHAR(10)&amp;触れないでください。!C$46&amp;CHAR(10)&amp;触れないでください。!C$47&amp;CHAR(10)&amp;触れないでください。!C$48&amp;CHAR(10)&amp;触れないでください。!C$49&amp;CHAR(10)&amp;触れないでください。!C$50&amp;CHAR(10)&amp;触れないでください。!C$51&amp;CHAR(10)&amp;触れないでください。!C$52,$P156)</f>
        <v xml:space="preserve">
</v>
      </c>
      <c r="I156" s="589"/>
      <c r="J156" s="589"/>
      <c r="K156" s="590"/>
      <c r="L156" s="293"/>
      <c r="O156" s="294"/>
      <c r="P156" s="295"/>
    </row>
    <row r="157" spans="1:28" ht="35.15" customHeight="1">
      <c r="A157" s="289" t="str">
        <f>IF(O157="","","✓")</f>
        <v/>
      </c>
      <c r="B157" s="296" t="s">
        <v>194</v>
      </c>
      <c r="C157" s="297"/>
      <c r="D157" s="297"/>
      <c r="E157" s="298"/>
      <c r="F157" s="578">
        <f>IF(O157="",触れないでください。!H53,O157)</f>
        <v>0</v>
      </c>
      <c r="G157" s="579"/>
      <c r="H157" s="476" t="str">
        <f>IF($P157="",触れないでください。!G$3&amp;CHAR(10)&amp;触れないでください。!G$4&amp;CHAR(10)&amp;触れないでください。!G$5&amp;CHAR(10)&amp;触れないでください。!G$6&amp;CHAR(10)&amp;触れないでください。!G$7&amp;CHAR(10)&amp;触れないでください。!G$8&amp;CHAR(10)&amp;触れないでください。!G$9&amp;CHAR(10)&amp;触れないでください。!G$10&amp;CHAR(10)&amp;触れないでください。!G$11&amp;CHAR(10)&amp;触れないでください。!G$12&amp;CHAR(10)&amp;触れないでください。!G$13&amp;CHAR(10)&amp;触れないでください。!G$14&amp;CHAR(10)&amp;触れないでください。!G$15&amp;CHAR(10)&amp;触れないでください。!G$16&amp;CHAR(10)&amp;触れないでください。!G$17&amp;CHAR(10)&amp;触れないでください。!G$18&amp;CHAR(10)&amp;触れないでください。!G$19&amp;CHAR(10)&amp;触れないでください。!G$20&amp;CHAR(10)&amp;触れないでください。!G$21&amp;CHAR(10)&amp;触れないでください。!G$22&amp;CHAR(10)&amp;触れないでください。!G$23&amp;CHAR(10)&amp;触れないでください。!G$24&amp;CHAR(10)&amp;触れないでください。!G$25&amp;CHAR(10)&amp;触れないでください。!G$26&amp;CHAR(10)&amp;触れないでください。!G$27&amp;CHAR(10)&amp;触れないでください。!G$28&amp;CHAR(10)&amp;触れないでください。!G$29&amp;CHAR(10)&amp;触れないでください。!G$30&amp;CHAR(10)&amp;触れないでください。!G$31&amp;CHAR(10)&amp;触れないでください。!G$32&amp;CHAR(10)&amp;触れないでください。!G$33&amp;CHAR(10)&amp;触れないでください。!G$34&amp;CHAR(10)&amp;触れないでください。!G$35&amp;CHAR(10)&amp;触れないでください。!G$36&amp;CHAR(10)&amp;触れないでください。!G$37&amp;CHAR(10)&amp;触れないでください。!G$38&amp;CHAR(10)&amp;触れないでください。!G$39&amp;CHAR(10)&amp;触れないでください。!G$40&amp;CHAR(10)&amp;触れないでください。!G$41&amp;CHAR(10)&amp;触れないでください。!G$42&amp;CHAR(10)&amp;触れないでください。!G$43&amp;CHAR(10)&amp;触れないでください。!G$44&amp;CHAR(10)&amp;触れないでください。!G$45&amp;CHAR(10)&amp;触れないでください。!G$46&amp;CHAR(10)&amp;触れないでください。!G$47&amp;CHAR(10)&amp;触れないでください。!G$48&amp;CHAR(10)&amp;触れないでください。!G$49&amp;CHAR(10)&amp;触れないでください。!G$50&amp;CHAR(10)&amp;触れないでください。!G$51&amp;CHAR(10)&amp;触れないでください。!G$52,$P157)</f>
        <v xml:space="preserve">
</v>
      </c>
      <c r="I157" s="477"/>
      <c r="J157" s="477"/>
      <c r="K157" s="478"/>
      <c r="L157" s="293"/>
      <c r="O157" s="299"/>
      <c r="P157" s="300"/>
    </row>
    <row r="158" spans="1:28" ht="35.15" customHeight="1">
      <c r="A158" s="289"/>
      <c r="B158" s="492" t="s">
        <v>195</v>
      </c>
      <c r="C158" s="301" t="s">
        <v>196</v>
      </c>
      <c r="D158" s="301"/>
      <c r="E158" s="302"/>
      <c r="F158" s="484">
        <f>SUM(F159:G171)</f>
        <v>0</v>
      </c>
      <c r="G158" s="485"/>
      <c r="H158" s="486"/>
      <c r="I158" s="487"/>
      <c r="J158" s="487"/>
      <c r="K158" s="488"/>
      <c r="L158" s="303"/>
      <c r="O158" s="576"/>
      <c r="P158" s="577"/>
    </row>
    <row r="159" spans="1:28" ht="35.15" customHeight="1">
      <c r="A159" s="289" t="str">
        <f>IF(O159="","","✓")</f>
        <v/>
      </c>
      <c r="B159" s="493"/>
      <c r="C159" s="304" t="s">
        <v>197</v>
      </c>
      <c r="D159" s="305"/>
      <c r="E159" s="306"/>
      <c r="F159" s="641">
        <f>IF(O159="",触れないでください。!L53,O159)</f>
        <v>0</v>
      </c>
      <c r="G159" s="642"/>
      <c r="H159" s="645" t="str">
        <f>IF($P159="",触れないでください。!K$3&amp;CHAR(10)&amp;触れないでください。!K$4&amp;CHAR(10)&amp;触れないでください。!K$5&amp;CHAR(10)&amp;触れないでください。!K$6&amp;CHAR(10)&amp;触れないでください。!K$7&amp;CHAR(10)&amp;触れないでください。!K$8&amp;CHAR(10)&amp;触れないでください。!K$9&amp;CHAR(10)&amp;触れないでください。!K$10&amp;CHAR(10)&amp;触れないでください。!K$11&amp;CHAR(10)&amp;触れないでください。!K$12&amp;CHAR(10)&amp;触れないでください。!K$13&amp;CHAR(10)&amp;触れないでください。!K$14&amp;CHAR(10)&amp;触れないでください。!K$15&amp;CHAR(10)&amp;触れないでください。!K$16&amp;CHAR(10)&amp;触れないでください。!K$17&amp;CHAR(10)&amp;触れないでください。!K$18&amp;CHAR(10)&amp;触れないでください。!K$19&amp;CHAR(10)&amp;触れないでください。!K$20&amp;CHAR(10)&amp;触れないでください。!K$21&amp;CHAR(10)&amp;触れないでください。!K$22&amp;CHAR(10)&amp;触れないでください。!K$23&amp;CHAR(10)&amp;触れないでください。!K$24&amp;CHAR(10)&amp;触れないでください。!K$25&amp;CHAR(10)&amp;触れないでください。!K$26&amp;CHAR(10)&amp;触れないでください。!K$27&amp;CHAR(10)&amp;触れないでください。!K$28&amp;CHAR(10)&amp;触れないでください。!K$29&amp;CHAR(10)&amp;触れないでください。!K$30&amp;CHAR(10)&amp;触れないでください。!K$31&amp;CHAR(10)&amp;触れないでください。!K$32&amp;CHAR(10)&amp;触れないでください。!K$33&amp;CHAR(10)&amp;触れないでください。!K$34&amp;CHAR(10)&amp;触れないでください。!K$35&amp;CHAR(10)&amp;触れないでください。!K$36&amp;CHAR(10)&amp;触れないでください。!K$37&amp;CHAR(10)&amp;触れないでください。!K$38&amp;CHAR(10)&amp;触れないでください。!K$39&amp;CHAR(10)&amp;触れないでください。!K$40&amp;CHAR(10)&amp;触れないでください。!K$41&amp;CHAR(10)&amp;触れないでください。!K$42&amp;CHAR(10)&amp;触れないでください。!K$43&amp;CHAR(10)&amp;触れないでください。!K$44&amp;CHAR(10)&amp;触れないでください。!K$45&amp;CHAR(10)&amp;触れないでください。!K$46&amp;CHAR(10)&amp;触れないでください。!K$47&amp;CHAR(10)&amp;触れないでください。!K$48&amp;CHAR(10)&amp;触れないでください。!K$49&amp;CHAR(10)&amp;触れないでください。!K$50&amp;CHAR(10)&amp;触れないでください。!K$51&amp;CHAR(10)&amp;触れないでください。!K$52,$P159)</f>
        <v xml:space="preserve">
</v>
      </c>
      <c r="I159" s="646"/>
      <c r="J159" s="646"/>
      <c r="K159" s="647"/>
      <c r="L159" s="293"/>
      <c r="O159" s="307"/>
      <c r="P159" s="308"/>
    </row>
    <row r="160" spans="1:28" ht="35.15" customHeight="1">
      <c r="A160" s="289" t="str">
        <f t="shared" ref="A160:A171" si="1">IF(O160="","","✓")</f>
        <v/>
      </c>
      <c r="B160" s="493"/>
      <c r="C160" s="309" t="s">
        <v>198</v>
      </c>
      <c r="D160" s="310"/>
      <c r="E160" s="311"/>
      <c r="F160" s="468">
        <f>IF(O160="",触れないでください。!P53,O160)</f>
        <v>0</v>
      </c>
      <c r="G160" s="469"/>
      <c r="H160" s="470" t="str">
        <f>IF($P160="",触れないでください。!O$3&amp;CHAR(10)&amp;触れないでください。!O$4&amp;CHAR(10)&amp;触れないでください。!O$5&amp;CHAR(10)&amp;触れないでください。!O$6&amp;CHAR(10)&amp;触れないでください。!O$7&amp;CHAR(10)&amp;触れないでください。!O$8&amp;CHAR(10)&amp;触れないでください。!O$9&amp;CHAR(10)&amp;触れないでください。!O$10&amp;CHAR(10)&amp;触れないでください。!O$11&amp;CHAR(10)&amp;触れないでください。!O$12&amp;CHAR(10)&amp;触れないでください。!O$13&amp;CHAR(10)&amp;触れないでください。!O$14&amp;CHAR(10)&amp;触れないでください。!O$15&amp;CHAR(10)&amp;触れないでください。!O$16&amp;CHAR(10)&amp;触れないでください。!O$17&amp;CHAR(10)&amp;触れないでください。!O$18&amp;CHAR(10)&amp;触れないでください。!O$19&amp;CHAR(10)&amp;触れないでください。!O$20&amp;CHAR(10)&amp;触れないでください。!O$21&amp;CHAR(10)&amp;触れないでください。!O$22&amp;CHAR(10)&amp;触れないでください。!O$23&amp;CHAR(10)&amp;触れないでください。!O$24&amp;CHAR(10)&amp;触れないでください。!O$25&amp;CHAR(10)&amp;触れないでください。!O$26&amp;CHAR(10)&amp;触れないでください。!O$27&amp;CHAR(10)&amp;触れないでください。!O$28&amp;CHAR(10)&amp;触れないでください。!O$29&amp;CHAR(10)&amp;触れないでください。!O$30&amp;CHAR(10)&amp;触れないでください。!O$31&amp;CHAR(10)&amp;触れないでください。!O$32&amp;CHAR(10)&amp;触れないでください。!O$33&amp;CHAR(10)&amp;触れないでください。!O$34&amp;CHAR(10)&amp;触れないでください。!O$35&amp;CHAR(10)&amp;触れないでください。!O$36&amp;CHAR(10)&amp;触れないでください。!O$37&amp;CHAR(10)&amp;触れないでください。!O$38&amp;CHAR(10)&amp;触れないでください。!O$39&amp;CHAR(10)&amp;触れないでください。!O$40&amp;CHAR(10)&amp;触れないでください。!O$41&amp;CHAR(10)&amp;触れないでください。!O$42&amp;CHAR(10)&amp;触れないでください。!O$43&amp;CHAR(10)&amp;触れないでください。!O$44&amp;CHAR(10)&amp;触れないでください。!O$45&amp;CHAR(10)&amp;触れないでください。!O$46&amp;CHAR(10)&amp;触れないでください。!O$47&amp;CHAR(10)&amp;触れないでください。!O$48&amp;CHAR(10)&amp;触れないでください。!O$49&amp;CHAR(10)&amp;触れないでください。!O$50&amp;CHAR(10)&amp;触れないでください。!O$51&amp;CHAR(10)&amp;触れないでください。!O$52,$P160)</f>
        <v xml:space="preserve">
</v>
      </c>
      <c r="I160" s="471"/>
      <c r="J160" s="471"/>
      <c r="K160" s="472"/>
      <c r="L160" s="293"/>
      <c r="O160" s="312"/>
      <c r="P160" s="313"/>
    </row>
    <row r="161" spans="1:16" ht="35.15" customHeight="1">
      <c r="A161" s="289" t="str">
        <f t="shared" si="1"/>
        <v/>
      </c>
      <c r="B161" s="493"/>
      <c r="C161" s="309" t="s">
        <v>199</v>
      </c>
      <c r="D161" s="310"/>
      <c r="E161" s="311"/>
      <c r="F161" s="468">
        <f>IF(O161="",触れないでください。!T53,O161)</f>
        <v>0</v>
      </c>
      <c r="G161" s="469"/>
      <c r="H161" s="470" t="str">
        <f>IF($P161="",触れないでください。!S$3&amp;CHAR(10)&amp;触れないでください。!S$4&amp;CHAR(10)&amp;触れないでください。!S$5&amp;CHAR(10)&amp;触れないでください。!S$6&amp;CHAR(10)&amp;触れないでください。!S$7&amp;CHAR(10)&amp;触れないでください。!S$8&amp;CHAR(10)&amp;触れないでください。!S$9&amp;CHAR(10)&amp;触れないでください。!S$10&amp;CHAR(10)&amp;触れないでください。!S$11&amp;CHAR(10)&amp;触れないでください。!S$12&amp;CHAR(10)&amp;触れないでください。!S$13&amp;CHAR(10)&amp;触れないでください。!S$14&amp;CHAR(10)&amp;触れないでください。!S$15&amp;CHAR(10)&amp;触れないでください。!S$16&amp;CHAR(10)&amp;触れないでください。!S$17&amp;CHAR(10)&amp;触れないでください。!S$18&amp;CHAR(10)&amp;触れないでください。!S$19&amp;CHAR(10)&amp;触れないでください。!S$20&amp;CHAR(10)&amp;触れないでください。!S$21&amp;CHAR(10)&amp;触れないでください。!S$22&amp;CHAR(10)&amp;触れないでください。!S$23&amp;CHAR(10)&amp;触れないでください。!S$24&amp;CHAR(10)&amp;触れないでください。!S$25&amp;CHAR(10)&amp;触れないでください。!S$26&amp;CHAR(10)&amp;触れないでください。!S$27&amp;CHAR(10)&amp;触れないでください。!S$28&amp;CHAR(10)&amp;触れないでください。!S$29&amp;CHAR(10)&amp;触れないでください。!S$30&amp;CHAR(10)&amp;触れないでください。!S$31&amp;CHAR(10)&amp;触れないでください。!S$32&amp;CHAR(10)&amp;触れないでください。!S$33&amp;CHAR(10)&amp;触れないでください。!S$34&amp;CHAR(10)&amp;触れないでください。!S$35&amp;CHAR(10)&amp;触れないでください。!S$36&amp;CHAR(10)&amp;触れないでください。!S$37&amp;CHAR(10)&amp;触れないでください。!S$38&amp;CHAR(10)&amp;触れないでください。!S$39&amp;CHAR(10)&amp;触れないでください。!S$40&amp;CHAR(10)&amp;触れないでください。!S$41&amp;CHAR(10)&amp;触れないでください。!S$42&amp;CHAR(10)&amp;触れないでください。!S$43&amp;CHAR(10)&amp;触れないでください。!S$44&amp;CHAR(10)&amp;触れないでください。!S$45&amp;CHAR(10)&amp;触れないでください。!S$46&amp;CHAR(10)&amp;触れないでください。!S$47&amp;CHAR(10)&amp;触れないでください。!S$48&amp;CHAR(10)&amp;触れないでください。!S$49&amp;CHAR(10)&amp;触れないでください。!S$50&amp;CHAR(10)&amp;触れないでください。!S$51&amp;CHAR(10)&amp;触れないでください。!S$52,$P161)</f>
        <v xml:space="preserve">
</v>
      </c>
      <c r="I161" s="471"/>
      <c r="J161" s="471"/>
      <c r="K161" s="472"/>
      <c r="L161" s="293"/>
      <c r="O161" s="312"/>
      <c r="P161" s="314"/>
    </row>
    <row r="162" spans="1:16" ht="35.15" customHeight="1">
      <c r="A162" s="289" t="str">
        <f t="shared" si="1"/>
        <v/>
      </c>
      <c r="B162" s="493"/>
      <c r="C162" s="309" t="s">
        <v>200</v>
      </c>
      <c r="D162" s="310"/>
      <c r="E162" s="311"/>
      <c r="F162" s="468">
        <f>IF(O162="",触れないでください。!X53,O162)</f>
        <v>0</v>
      </c>
      <c r="G162" s="469"/>
      <c r="H162" s="470" t="str">
        <f>IF($P162="",触れないでください。!W$3&amp;CHAR(10)&amp;触れないでください。!W$4&amp;CHAR(10)&amp;触れないでください。!W$5&amp;CHAR(10)&amp;触れないでください。!W$6&amp;CHAR(10)&amp;触れないでください。!W$7&amp;CHAR(10)&amp;触れないでください。!W$8&amp;CHAR(10)&amp;触れないでください。!W$9&amp;CHAR(10)&amp;触れないでください。!W$10&amp;CHAR(10)&amp;触れないでください。!W$11&amp;CHAR(10)&amp;触れないでください。!W$12&amp;CHAR(10)&amp;触れないでください。!W$13&amp;CHAR(10)&amp;触れないでください。!W$14&amp;CHAR(10)&amp;触れないでください。!W$15&amp;CHAR(10)&amp;触れないでください。!W$16&amp;CHAR(10)&amp;触れないでください。!W$17&amp;CHAR(10)&amp;触れないでください。!W$18&amp;CHAR(10)&amp;触れないでください。!W$19&amp;CHAR(10)&amp;触れないでください。!W$20&amp;CHAR(10)&amp;触れないでください。!W$21&amp;CHAR(10)&amp;触れないでください。!W$22&amp;CHAR(10)&amp;触れないでください。!W$23&amp;CHAR(10)&amp;触れないでください。!W$24&amp;CHAR(10)&amp;触れないでください。!W$25&amp;CHAR(10)&amp;触れないでください。!W$26&amp;CHAR(10)&amp;触れないでください。!W$27&amp;CHAR(10)&amp;触れないでください。!W$28&amp;CHAR(10)&amp;触れないでください。!W$29&amp;CHAR(10)&amp;触れないでください。!W$30&amp;CHAR(10)&amp;触れないでください。!W$31&amp;CHAR(10)&amp;触れないでください。!W$32&amp;CHAR(10)&amp;触れないでください。!W$33&amp;CHAR(10)&amp;触れないでください。!W$34&amp;CHAR(10)&amp;触れないでください。!W$35&amp;CHAR(10)&amp;触れないでください。!W$36&amp;CHAR(10)&amp;触れないでください。!W$37&amp;CHAR(10)&amp;触れないでください。!W$38&amp;CHAR(10)&amp;触れないでください。!W$39&amp;CHAR(10)&amp;触れないでください。!W$40&amp;CHAR(10)&amp;触れないでください。!W$41&amp;CHAR(10)&amp;触れないでください。!W$42&amp;CHAR(10)&amp;触れないでください。!W$43&amp;CHAR(10)&amp;触れないでください。!W$44&amp;CHAR(10)&amp;触れないでください。!W$45&amp;CHAR(10)&amp;触れないでください。!W$46&amp;CHAR(10)&amp;触れないでください。!W$47&amp;CHAR(10)&amp;触れないでください。!W$48&amp;CHAR(10)&amp;触れないでください。!W$49&amp;CHAR(10)&amp;触れないでください。!W$50&amp;CHAR(10)&amp;触れないでください。!W$51&amp;CHAR(10)&amp;触れないでください。!W$52,$P162)</f>
        <v xml:space="preserve">
</v>
      </c>
      <c r="I162" s="471"/>
      <c r="J162" s="471"/>
      <c r="K162" s="472"/>
      <c r="L162" s="293"/>
      <c r="O162" s="312"/>
      <c r="P162" s="314"/>
    </row>
    <row r="163" spans="1:16" ht="35.15" customHeight="1">
      <c r="A163" s="289" t="str">
        <f t="shared" si="1"/>
        <v/>
      </c>
      <c r="B163" s="493"/>
      <c r="C163" s="309" t="s">
        <v>201</v>
      </c>
      <c r="D163" s="310"/>
      <c r="E163" s="311"/>
      <c r="F163" s="468">
        <f>IF(O163="",触れないでください。!AB53,O163)</f>
        <v>0</v>
      </c>
      <c r="G163" s="469"/>
      <c r="H163" s="470" t="str">
        <f>IF($P163="",触れないでください。!AA$3&amp;CHAR(10)&amp;触れないでください。!AA$4&amp;CHAR(10)&amp;触れないでください。!AA$5&amp;CHAR(10)&amp;触れないでください。!AA$6&amp;CHAR(10)&amp;触れないでください。!AA$7&amp;CHAR(10)&amp;触れないでください。!AA$8&amp;CHAR(10)&amp;触れないでください。!AA$9&amp;CHAR(10)&amp;触れないでください。!AA$10&amp;CHAR(10)&amp;触れないでください。!AA$11&amp;CHAR(10)&amp;触れないでください。!AA$12&amp;CHAR(10)&amp;触れないでください。!AA$13&amp;CHAR(10)&amp;触れないでください。!AA$14&amp;CHAR(10)&amp;触れないでください。!AA$15&amp;CHAR(10)&amp;触れないでください。!AA$16&amp;CHAR(10)&amp;触れないでください。!AA$17&amp;CHAR(10)&amp;触れないでください。!AA$18&amp;CHAR(10)&amp;触れないでください。!AA$19&amp;CHAR(10)&amp;触れないでください。!AA$20&amp;CHAR(10)&amp;触れないでください。!AA$21&amp;CHAR(10)&amp;触れないでください。!AA$22&amp;CHAR(10)&amp;触れないでください。!AA$23&amp;CHAR(10)&amp;触れないでください。!AA$24&amp;CHAR(10)&amp;触れないでください。!AA$25&amp;CHAR(10)&amp;触れないでください。!AA$26&amp;CHAR(10)&amp;触れないでください。!AA$27&amp;CHAR(10)&amp;触れないでください。!AA$28&amp;CHAR(10)&amp;触れないでください。!AA$29&amp;CHAR(10)&amp;触れないでください。!AA$30&amp;CHAR(10)&amp;触れないでください。!AA$31&amp;CHAR(10)&amp;触れないでください。!AA$32&amp;CHAR(10)&amp;触れないでください。!AA$33&amp;CHAR(10)&amp;触れないでください。!AA$34&amp;CHAR(10)&amp;触れないでください。!AA$35&amp;CHAR(10)&amp;触れないでください。!AA$36&amp;CHAR(10)&amp;触れないでください。!AA$37&amp;CHAR(10)&amp;触れないでください。!AA$38&amp;CHAR(10)&amp;触れないでください。!AA$39&amp;CHAR(10)&amp;触れないでください。!AA$40&amp;CHAR(10)&amp;触れないでください。!AA$41&amp;CHAR(10)&amp;触れないでください。!AA$42&amp;CHAR(10)&amp;触れないでください。!AA$43&amp;CHAR(10)&amp;触れないでください。!AA$44&amp;CHAR(10)&amp;触れないでください。!AA$45&amp;CHAR(10)&amp;触れないでください。!AA$46&amp;CHAR(10)&amp;触れないでください。!AA$47&amp;CHAR(10)&amp;触れないでください。!AA$48&amp;CHAR(10)&amp;触れないでください。!AA$49&amp;CHAR(10)&amp;触れないでください。!AA$50&amp;CHAR(10)&amp;触れないでください。!AA$51&amp;CHAR(10)&amp;触れないでください。!AA$52,$P163)</f>
        <v xml:space="preserve">
</v>
      </c>
      <c r="I163" s="471"/>
      <c r="J163" s="471"/>
      <c r="K163" s="472"/>
      <c r="L163" s="293"/>
      <c r="O163" s="312"/>
      <c r="P163" s="314"/>
    </row>
    <row r="164" spans="1:16" ht="35.15" customHeight="1">
      <c r="A164" s="289"/>
      <c r="B164" s="493"/>
      <c r="C164" s="309" t="s">
        <v>202</v>
      </c>
      <c r="D164" s="310"/>
      <c r="E164" s="311"/>
      <c r="F164" s="468">
        <f>IF(O164="",触れないでください。!AF53,O164)</f>
        <v>0</v>
      </c>
      <c r="G164" s="469"/>
      <c r="H164" s="470" t="str">
        <f>IF($P164="",触れないでください。!AE$3&amp;CHAR(10)&amp;触れないでください。!AE$4&amp;CHAR(10)&amp;触れないでください。!AE$5&amp;CHAR(10)&amp;触れないでください。!AE$6&amp;CHAR(10)&amp;触れないでください。!AE$7&amp;CHAR(10)&amp;触れないでください。!AE$8&amp;CHAR(10)&amp;触れないでください。!AE$9&amp;CHAR(10)&amp;触れないでください。!AE$10&amp;CHAR(10)&amp;触れないでください。!AE$11&amp;CHAR(10)&amp;触れないでください。!AE$12&amp;CHAR(10)&amp;触れないでください。!AE$13&amp;CHAR(10)&amp;触れないでください。!AE$14&amp;CHAR(10)&amp;触れないでください。!AE$15&amp;CHAR(10)&amp;触れないでください。!AE$16&amp;CHAR(10)&amp;触れないでください。!AE$17&amp;CHAR(10)&amp;触れないでください。!AE$18&amp;CHAR(10)&amp;触れないでください。!AE$19&amp;CHAR(10)&amp;触れないでください。!AE$20&amp;CHAR(10)&amp;触れないでください。!AE$21&amp;CHAR(10)&amp;触れないでください。!AE$22&amp;CHAR(10)&amp;触れないでください。!AE$23&amp;CHAR(10)&amp;触れないでください。!AE$24&amp;CHAR(10)&amp;触れないでください。!AE$25&amp;CHAR(10)&amp;触れないでください。!AE$26&amp;CHAR(10)&amp;触れないでください。!AE$27&amp;CHAR(10)&amp;触れないでください。!AE$28&amp;CHAR(10)&amp;触れないでください。!AE$29&amp;CHAR(10)&amp;触れないでください。!AE$30&amp;CHAR(10)&amp;触れないでください。!AE$31&amp;CHAR(10)&amp;触れないでください。!AE$32&amp;CHAR(10)&amp;触れないでください。!AE$33&amp;CHAR(10)&amp;触れないでください。!AE$34&amp;CHAR(10)&amp;触れないでください。!AE$35&amp;CHAR(10)&amp;触れないでください。!AE$36&amp;CHAR(10)&amp;触れないでください。!AE$37&amp;CHAR(10)&amp;触れないでください。!AE$38&amp;CHAR(10)&amp;触れないでください。!AE$39&amp;CHAR(10)&amp;触れないでください。!AE$40&amp;CHAR(10)&amp;触れないでください。!AE$41&amp;CHAR(10)&amp;触れないでください。!AE$42&amp;CHAR(10)&amp;触れないでください。!AE$43&amp;CHAR(10)&amp;触れないでください。!AE$44&amp;CHAR(10)&amp;触れないでください。!AE$45&amp;CHAR(10)&amp;触れないでください。!AE$46&amp;CHAR(10)&amp;触れないでください。!AE$47&amp;CHAR(10)&amp;触れないでください。!AE$48&amp;CHAR(10)&amp;触れないでください。!AE$49&amp;CHAR(10)&amp;触れないでください。!AE$50&amp;CHAR(10)&amp;触れないでください。!AE$51&amp;CHAR(10)&amp;触れないでください。!AE$52,$P164)</f>
        <v xml:space="preserve">
</v>
      </c>
      <c r="I164" s="471"/>
      <c r="J164" s="471"/>
      <c r="K164" s="472"/>
      <c r="L164" s="293"/>
      <c r="O164" s="312"/>
      <c r="P164" s="314"/>
    </row>
    <row r="165" spans="1:16" ht="35.15" customHeight="1">
      <c r="A165" s="289" t="str">
        <f t="shared" si="1"/>
        <v/>
      </c>
      <c r="B165" s="493"/>
      <c r="C165" s="309" t="s">
        <v>203</v>
      </c>
      <c r="D165" s="310"/>
      <c r="E165" s="311"/>
      <c r="F165" s="468">
        <f>IF(O165="",触れないでください。!AJ53,O165)</f>
        <v>0</v>
      </c>
      <c r="G165" s="469"/>
      <c r="H165" s="470" t="str">
        <f>IF($P165="",触れないでください。!AI$3&amp;CHAR(10)&amp;触れないでください。!AI$4&amp;CHAR(10)&amp;触れないでください。!AI$5&amp;CHAR(10)&amp;触れないでください。!AI$6&amp;CHAR(10)&amp;触れないでください。!AI$7&amp;CHAR(10)&amp;触れないでください。!AI$8&amp;CHAR(10)&amp;触れないでください。!AI$9&amp;CHAR(10)&amp;触れないでください。!AI$10&amp;CHAR(10)&amp;触れないでください。!AI$11&amp;CHAR(10)&amp;触れないでください。!AI$12&amp;CHAR(10)&amp;触れないでください。!AI$13&amp;CHAR(10)&amp;触れないでください。!AI$14&amp;CHAR(10)&amp;触れないでください。!AI$15&amp;CHAR(10)&amp;触れないでください。!AI$16&amp;CHAR(10)&amp;触れないでください。!AI$17&amp;CHAR(10)&amp;触れないでください。!AI$18&amp;CHAR(10)&amp;触れないでください。!AI$19&amp;CHAR(10)&amp;触れないでください。!AI$20&amp;CHAR(10)&amp;触れないでください。!AI$21&amp;CHAR(10)&amp;触れないでください。!AI$22&amp;CHAR(10)&amp;触れないでください。!AI$23&amp;CHAR(10)&amp;触れないでください。!AI$24&amp;CHAR(10)&amp;触れないでください。!AI$25&amp;CHAR(10)&amp;触れないでください。!AI$26&amp;CHAR(10)&amp;触れないでください。!AI$27&amp;CHAR(10)&amp;触れないでください。!AI$28&amp;CHAR(10)&amp;触れないでください。!AI$29&amp;CHAR(10)&amp;触れないでください。!AI$30&amp;CHAR(10)&amp;触れないでください。!AI$31&amp;CHAR(10)&amp;触れないでください。!AI$32&amp;CHAR(10)&amp;触れないでください。!AI$33&amp;CHAR(10)&amp;触れないでください。!AI$34&amp;CHAR(10)&amp;触れないでください。!AI$35&amp;CHAR(10)&amp;触れないでください。!AI$36&amp;CHAR(10)&amp;触れないでください。!AI$37&amp;CHAR(10)&amp;触れないでください。!AI$38&amp;CHAR(10)&amp;触れないでください。!AI$39&amp;CHAR(10)&amp;触れないでください。!AI$40&amp;CHAR(10)&amp;触れないでください。!AI$41&amp;CHAR(10)&amp;触れないでください。!AI$42&amp;CHAR(10)&amp;触れないでください。!AI$43&amp;CHAR(10)&amp;触れないでください。!AI$44&amp;CHAR(10)&amp;触れないでください。!AI$45&amp;CHAR(10)&amp;触れないでください。!AI$46&amp;CHAR(10)&amp;触れないでください。!AI$47&amp;CHAR(10)&amp;触れないでください。!AI$48&amp;CHAR(10)&amp;触れないでください。!AI$49&amp;CHAR(10)&amp;触れないでください。!AI$50&amp;CHAR(10)&amp;触れないでください。!AI$51&amp;CHAR(10)&amp;触れないでください。!AI$52,$P165)</f>
        <v xml:space="preserve">
</v>
      </c>
      <c r="I165" s="471"/>
      <c r="J165" s="471"/>
      <c r="K165" s="472"/>
      <c r="L165" s="293"/>
      <c r="O165" s="312"/>
      <c r="P165" s="314"/>
    </row>
    <row r="166" spans="1:16" ht="35.15" customHeight="1">
      <c r="A166" s="289" t="str">
        <f t="shared" si="1"/>
        <v/>
      </c>
      <c r="B166" s="493"/>
      <c r="C166" s="309" t="s">
        <v>204</v>
      </c>
      <c r="D166" s="310"/>
      <c r="E166" s="311"/>
      <c r="F166" s="468">
        <f>IF(O166="",触れないでください。!AN53,O166)</f>
        <v>0</v>
      </c>
      <c r="G166" s="469"/>
      <c r="H166" s="470" t="str">
        <f>IF($P166="",触れないでください。!AM$3&amp;CHAR(10)&amp;触れないでください。!AM$4&amp;CHAR(10)&amp;触れないでください。!AM$5&amp;CHAR(10)&amp;触れないでください。!AM$6&amp;CHAR(10)&amp;触れないでください。!AM$7&amp;CHAR(10)&amp;触れないでください。!AM$8&amp;CHAR(10)&amp;触れないでください。!AM$9&amp;CHAR(10)&amp;触れないでください。!AM$10&amp;CHAR(10)&amp;触れないでください。!AM$11&amp;CHAR(10)&amp;触れないでください。!AM$12&amp;CHAR(10)&amp;触れないでください。!AM$13&amp;CHAR(10)&amp;触れないでください。!AM$14&amp;CHAR(10)&amp;触れないでください。!AM$15&amp;CHAR(10)&amp;触れないでください。!AM$16&amp;CHAR(10)&amp;触れないでください。!AM$17&amp;CHAR(10)&amp;触れないでください。!AM$18&amp;CHAR(10)&amp;触れないでください。!AM$19&amp;CHAR(10)&amp;触れないでください。!AM$20&amp;CHAR(10)&amp;触れないでください。!AM$21&amp;CHAR(10)&amp;触れないでください。!AM$22&amp;CHAR(10)&amp;触れないでください。!AM$23&amp;CHAR(10)&amp;触れないでください。!AM$24&amp;CHAR(10)&amp;触れないでください。!AM$25&amp;CHAR(10)&amp;触れないでください。!AM$26&amp;CHAR(10)&amp;触れないでください。!AM$27&amp;CHAR(10)&amp;触れないでください。!AM$28&amp;CHAR(10)&amp;触れないでください。!AM$29&amp;CHAR(10)&amp;触れないでください。!AM$30&amp;CHAR(10)&amp;触れないでください。!AM$31&amp;CHAR(10)&amp;触れないでください。!AM$32&amp;CHAR(10)&amp;触れないでください。!AM$33&amp;CHAR(10)&amp;触れないでください。!AM$34&amp;CHAR(10)&amp;触れないでください。!AM$35&amp;CHAR(10)&amp;触れないでください。!AM$36&amp;CHAR(10)&amp;触れないでください。!AM$37&amp;CHAR(10)&amp;触れないでください。!AM$38&amp;CHAR(10)&amp;触れないでください。!AM$39&amp;CHAR(10)&amp;触れないでください。!AM$40&amp;CHAR(10)&amp;触れないでください。!AM$41&amp;CHAR(10)&amp;触れないでください。!AM$42&amp;CHAR(10)&amp;触れないでください。!AM$43&amp;CHAR(10)&amp;触れないでください。!AM$44&amp;CHAR(10)&amp;触れないでください。!AM$45&amp;CHAR(10)&amp;触れないでください。!AM$46&amp;CHAR(10)&amp;触れないでください。!AM$47&amp;CHAR(10)&amp;触れないでください。!AM$48&amp;CHAR(10)&amp;触れないでください。!AM$49&amp;CHAR(10)&amp;触れないでください。!AM$50&amp;CHAR(10)&amp;触れないでください。!AM$51&amp;CHAR(10)&amp;触れないでください。!AM$52,$P166)</f>
        <v xml:space="preserve">
</v>
      </c>
      <c r="I166" s="471"/>
      <c r="J166" s="471"/>
      <c r="K166" s="472"/>
      <c r="L166" s="293"/>
      <c r="O166" s="312"/>
      <c r="P166" s="314"/>
    </row>
    <row r="167" spans="1:16" ht="35.15" customHeight="1">
      <c r="A167" s="289" t="str">
        <f t="shared" si="1"/>
        <v/>
      </c>
      <c r="B167" s="493"/>
      <c r="C167" s="309" t="s">
        <v>205</v>
      </c>
      <c r="D167" s="310"/>
      <c r="E167" s="311"/>
      <c r="F167" s="468">
        <f>IF(O167="",触れないでください。!AR53,O167)</f>
        <v>0</v>
      </c>
      <c r="G167" s="469"/>
      <c r="H167" s="470" t="str">
        <f>IF($P167="",触れないでください。!AQ$3&amp;CHAR(10)&amp;触れないでください。!AQ$4&amp;CHAR(10)&amp;触れないでください。!AQ$5&amp;CHAR(10)&amp;触れないでください。!AQ$6&amp;CHAR(10)&amp;触れないでください。!AQ$7&amp;CHAR(10)&amp;触れないでください。!AQ$8&amp;CHAR(10)&amp;触れないでください。!AQ$9&amp;CHAR(10)&amp;触れないでください。!AQ$10&amp;CHAR(10)&amp;触れないでください。!AQ$11&amp;CHAR(10)&amp;触れないでください。!AQ$12&amp;CHAR(10)&amp;触れないでください。!AQ$13&amp;CHAR(10)&amp;触れないでください。!AQ$14&amp;CHAR(10)&amp;触れないでください。!AQ$15&amp;CHAR(10)&amp;触れないでください。!AQ$16&amp;CHAR(10)&amp;触れないでください。!AQ$17&amp;CHAR(10)&amp;触れないでください。!AQ$18&amp;CHAR(10)&amp;触れないでください。!AQ$19&amp;CHAR(10)&amp;触れないでください。!AQ$20&amp;CHAR(10)&amp;触れないでください。!AQ$21&amp;CHAR(10)&amp;触れないでください。!AQ$22&amp;CHAR(10)&amp;触れないでください。!AQ$23&amp;CHAR(10)&amp;触れないでください。!AQ$24&amp;CHAR(10)&amp;触れないでください。!AQ$25&amp;CHAR(10)&amp;触れないでください。!AQ$26&amp;CHAR(10)&amp;触れないでください。!AQ$27&amp;CHAR(10)&amp;触れないでください。!AQ$28&amp;CHAR(10)&amp;触れないでください。!AQ$29&amp;CHAR(10)&amp;触れないでください。!AQ$30&amp;CHAR(10)&amp;触れないでください。!AQ$31&amp;CHAR(10)&amp;触れないでください。!AQ$32&amp;CHAR(10)&amp;触れないでください。!AQ$33&amp;CHAR(10)&amp;触れないでください。!AQ$34&amp;CHAR(10)&amp;触れないでください。!AQ$35&amp;CHAR(10)&amp;触れないでください。!AQ$36&amp;CHAR(10)&amp;触れないでください。!AQ$37&amp;CHAR(10)&amp;触れないでください。!AQ$38&amp;CHAR(10)&amp;触れないでください。!AQ$39&amp;CHAR(10)&amp;触れないでください。!AQ$40&amp;CHAR(10)&amp;触れないでください。!AQ$41&amp;CHAR(10)&amp;触れないでください。!AQ$42&amp;CHAR(10)&amp;触れないでください。!AQ$43&amp;CHAR(10)&amp;触れないでください。!AQ$44&amp;CHAR(10)&amp;触れないでください。!AQ$45&amp;CHAR(10)&amp;触れないでください。!AQ$46&amp;CHAR(10)&amp;触れないでください。!AQ$47&amp;CHAR(10)&amp;触れないでください。!AQ$48&amp;CHAR(10)&amp;触れないでください。!AQ$49&amp;CHAR(10)&amp;触れないでください。!AQ$50&amp;CHAR(10)&amp;触れないでください。!AQ$51&amp;CHAR(10)&amp;触れないでください。!AQ$52,$P167)</f>
        <v xml:space="preserve">
</v>
      </c>
      <c r="I167" s="471"/>
      <c r="J167" s="471"/>
      <c r="K167" s="472"/>
      <c r="L167" s="293"/>
      <c r="O167" s="312"/>
      <c r="P167" s="314"/>
    </row>
    <row r="168" spans="1:16" ht="35.15" customHeight="1">
      <c r="A168" s="289" t="str">
        <f t="shared" si="1"/>
        <v/>
      </c>
      <c r="B168" s="493"/>
      <c r="C168" s="309" t="s">
        <v>206</v>
      </c>
      <c r="D168" s="315"/>
      <c r="E168" s="316"/>
      <c r="F168" s="468">
        <f>IF(O168="",触れないでください。!AV53,O168)</f>
        <v>0</v>
      </c>
      <c r="G168" s="469"/>
      <c r="H168" s="470" t="str">
        <f>IF($P168="",触れないでください。!AU$3&amp;CHAR(10)&amp;触れないでください。!AU$4&amp;CHAR(10)&amp;触れないでください。!AU$5&amp;CHAR(10)&amp;触れないでください。!AU$6&amp;CHAR(10)&amp;触れないでください。!AU$7&amp;CHAR(10)&amp;触れないでください。!AU$8&amp;CHAR(10)&amp;触れないでください。!AU$9&amp;CHAR(10)&amp;触れないでください。!AU$10&amp;CHAR(10)&amp;触れないでください。!AU$11&amp;CHAR(10)&amp;触れないでください。!AU$12&amp;CHAR(10)&amp;触れないでください。!AU$13&amp;CHAR(10)&amp;触れないでください。!AU$14&amp;CHAR(10)&amp;触れないでください。!AU$15&amp;CHAR(10)&amp;触れないでください。!AU$16&amp;CHAR(10)&amp;触れないでください。!AU$17&amp;CHAR(10)&amp;触れないでください。!AU$18&amp;CHAR(10)&amp;触れないでください。!AU$19&amp;CHAR(10)&amp;触れないでください。!AU$20&amp;CHAR(10)&amp;触れないでください。!AU$21&amp;CHAR(10)&amp;触れないでください。!AU$22&amp;CHAR(10)&amp;触れないでください。!AU$23&amp;CHAR(10)&amp;触れないでください。!AU$24&amp;CHAR(10)&amp;触れないでください。!AU$25&amp;CHAR(10)&amp;触れないでください。!AU$26&amp;CHAR(10)&amp;触れないでください。!AU$27&amp;CHAR(10)&amp;触れないでください。!AU$28&amp;CHAR(10)&amp;触れないでください。!AU$29&amp;CHAR(10)&amp;触れないでください。!AU$30&amp;CHAR(10)&amp;触れないでください。!AU$31&amp;CHAR(10)&amp;触れないでください。!AU$32&amp;CHAR(10)&amp;触れないでください。!AU$33&amp;CHAR(10)&amp;触れないでください。!AU$34&amp;CHAR(10)&amp;触れないでください。!AU$35&amp;CHAR(10)&amp;触れないでください。!AU$36&amp;CHAR(10)&amp;触れないでください。!AU$37&amp;CHAR(10)&amp;触れないでください。!AU$38&amp;CHAR(10)&amp;触れないでください。!AU$39&amp;CHAR(10)&amp;触れないでください。!AU$40&amp;CHAR(10)&amp;触れないでください。!AU$41&amp;CHAR(10)&amp;触れないでください。!AU$42&amp;CHAR(10)&amp;触れないでください。!AU$43&amp;CHAR(10)&amp;触れないでください。!AU$44&amp;CHAR(10)&amp;触れないでください。!AU$45&amp;CHAR(10)&amp;触れないでください。!AU$46&amp;CHAR(10)&amp;触れないでください。!AU$47&amp;CHAR(10)&amp;触れないでください。!AU$48&amp;CHAR(10)&amp;触れないでください。!AU$49&amp;CHAR(10)&amp;触れないでください。!AU$50&amp;CHAR(10)&amp;触れないでください。!AU$51&amp;CHAR(10)&amp;触れないでください。!AU$52,$P168)</f>
        <v xml:space="preserve">
</v>
      </c>
      <c r="I168" s="471"/>
      <c r="J168" s="471"/>
      <c r="K168" s="472"/>
      <c r="L168" s="293"/>
      <c r="O168" s="312"/>
      <c r="P168" s="314"/>
    </row>
    <row r="169" spans="1:16" ht="35.15" customHeight="1">
      <c r="A169" s="289" t="str">
        <f t="shared" si="1"/>
        <v/>
      </c>
      <c r="B169" s="493"/>
      <c r="C169" s="309" t="s">
        <v>207</v>
      </c>
      <c r="D169" s="310"/>
      <c r="E169" s="311"/>
      <c r="F169" s="468">
        <f>IF(O169="",触れないでください。!AZ53,O169)</f>
        <v>0</v>
      </c>
      <c r="G169" s="469"/>
      <c r="H169" s="470" t="str">
        <f>IF($P169="",触れないでください。!AY$3&amp;CHAR(10)&amp;触れないでください。!AY$4&amp;CHAR(10)&amp;触れないでください。!AY$5&amp;CHAR(10)&amp;触れないでください。!AY$6&amp;CHAR(10)&amp;触れないでください。!AY$7&amp;CHAR(10)&amp;触れないでください。!AY$8&amp;CHAR(10)&amp;触れないでください。!AY$9&amp;CHAR(10)&amp;触れないでください。!AY$10&amp;CHAR(10)&amp;触れないでください。!AY$11&amp;CHAR(10)&amp;触れないでください。!AY$12&amp;CHAR(10)&amp;触れないでください。!AY$13&amp;CHAR(10)&amp;触れないでください。!AY$14&amp;CHAR(10)&amp;触れないでください。!AY$15&amp;CHAR(10)&amp;触れないでください。!AY$16&amp;CHAR(10)&amp;触れないでください。!AY$17&amp;CHAR(10)&amp;触れないでください。!AY$18&amp;CHAR(10)&amp;触れないでください。!AY$19&amp;CHAR(10)&amp;触れないでください。!AY$20&amp;CHAR(10)&amp;触れないでください。!AY$21&amp;CHAR(10)&amp;触れないでください。!AY$22&amp;CHAR(10)&amp;触れないでください。!AY$23&amp;CHAR(10)&amp;触れないでください。!AY$24&amp;CHAR(10)&amp;触れないでください。!AY$25&amp;CHAR(10)&amp;触れないでください。!AY$26&amp;CHAR(10)&amp;触れないでください。!AY$27&amp;CHAR(10)&amp;触れないでください。!AY$28&amp;CHAR(10)&amp;触れないでください。!AY$29&amp;CHAR(10)&amp;触れないでください。!AY$30&amp;CHAR(10)&amp;触れないでください。!AY$31&amp;CHAR(10)&amp;触れないでください。!AY$32&amp;CHAR(10)&amp;触れないでください。!AY$33&amp;CHAR(10)&amp;触れないでください。!AY$34&amp;CHAR(10)&amp;触れないでください。!AY$35&amp;CHAR(10)&amp;触れないでください。!AY$36&amp;CHAR(10)&amp;触れないでください。!AY$37&amp;CHAR(10)&amp;触れないでください。!AY$38&amp;CHAR(10)&amp;触れないでください。!AY$39&amp;CHAR(10)&amp;触れないでください。!AY$40&amp;CHAR(10)&amp;触れないでください。!AY$41&amp;CHAR(10)&amp;触れないでください。!AY$42&amp;CHAR(10)&amp;触れないでください。!AY$43&amp;CHAR(10)&amp;触れないでください。!AY$44&amp;CHAR(10)&amp;触れないでください。!AY$45&amp;CHAR(10)&amp;触れないでください。!AY$46&amp;CHAR(10)&amp;触れないでください。!AY$47&amp;CHAR(10)&amp;触れないでください。!AY$48&amp;CHAR(10)&amp;触れないでください。!AY$49&amp;CHAR(10)&amp;触れないでください。!AY$50&amp;CHAR(10)&amp;触れないでください。!AY$51&amp;CHAR(10)&amp;触れないでください。!AY$52,$P169)</f>
        <v xml:space="preserve">
</v>
      </c>
      <c r="I169" s="471"/>
      <c r="J169" s="471"/>
      <c r="K169" s="472"/>
      <c r="L169" s="293"/>
      <c r="O169" s="312"/>
      <c r="P169" s="314"/>
    </row>
    <row r="170" spans="1:16" ht="35.15" customHeight="1">
      <c r="A170" s="289" t="str">
        <f t="shared" si="1"/>
        <v/>
      </c>
      <c r="B170" s="493"/>
      <c r="C170" s="317" t="s">
        <v>208</v>
      </c>
      <c r="D170" s="318"/>
      <c r="E170" s="319"/>
      <c r="F170" s="468">
        <f>IF(O170="",触れないでください。!BD53,O170)</f>
        <v>0</v>
      </c>
      <c r="G170" s="469"/>
      <c r="H170" s="470" t="str">
        <f>IF($P170="",触れないでください。!BC$3&amp;CHAR(10)&amp;触れないでください。!BC$4&amp;CHAR(10)&amp;触れないでください。!BC$5&amp;CHAR(10)&amp;触れないでください。!BC$6&amp;CHAR(10)&amp;触れないでください。!BC$7&amp;CHAR(10)&amp;触れないでください。!BC$8&amp;CHAR(10)&amp;触れないでください。!BC$9&amp;CHAR(10)&amp;触れないでください。!BC$10&amp;CHAR(10)&amp;触れないでください。!BC$11&amp;CHAR(10)&amp;触れないでください。!BC$12&amp;CHAR(10)&amp;触れないでください。!BC$13&amp;CHAR(10)&amp;触れないでください。!BC$14&amp;CHAR(10)&amp;触れないでください。!BC$15&amp;CHAR(10)&amp;触れないでください。!BC$16&amp;CHAR(10)&amp;触れないでください。!BC$17&amp;CHAR(10)&amp;触れないでください。!BC$18&amp;CHAR(10)&amp;触れないでください。!BC$19&amp;CHAR(10)&amp;触れないでください。!BC$20&amp;CHAR(10)&amp;触れないでください。!BC$21&amp;CHAR(10)&amp;触れないでください。!BC$22&amp;CHAR(10)&amp;触れないでください。!BC$23&amp;CHAR(10)&amp;触れないでください。!BC$24&amp;CHAR(10)&amp;触れないでください。!BC$25&amp;CHAR(10)&amp;触れないでください。!BC$26&amp;CHAR(10)&amp;触れないでください。!BC$27&amp;CHAR(10)&amp;触れないでください。!BC$28&amp;CHAR(10)&amp;触れないでください。!BC$29&amp;CHAR(10)&amp;触れないでください。!BC$30&amp;CHAR(10)&amp;触れないでください。!BC$31&amp;CHAR(10)&amp;触れないでください。!BC$32&amp;CHAR(10)&amp;触れないでください。!BC$33&amp;CHAR(10)&amp;触れないでください。!BC$34&amp;CHAR(10)&amp;触れないでください。!BC$35&amp;CHAR(10)&amp;触れないでください。!BC$36&amp;CHAR(10)&amp;触れないでください。!BC$37&amp;CHAR(10)&amp;触れないでください。!BC$38&amp;CHAR(10)&amp;触れないでください。!BC$39&amp;CHAR(10)&amp;触れないでください。!BC$40&amp;CHAR(10)&amp;触れないでください。!BC$41&amp;CHAR(10)&amp;触れないでください。!BC$42&amp;CHAR(10)&amp;触れないでください。!BC$43&amp;CHAR(10)&amp;触れないでください。!BC$44&amp;CHAR(10)&amp;触れないでください。!BC$45&amp;CHAR(10)&amp;触れないでください。!BC$46&amp;CHAR(10)&amp;触れないでください。!BC$47&amp;CHAR(10)&amp;触れないでください。!BC$48&amp;CHAR(10)&amp;触れないでください。!BC$49&amp;CHAR(10)&amp;触れないでください。!BC$50&amp;CHAR(10)&amp;触れないでください。!BC$51&amp;CHAR(10)&amp;触れないでください。!BC$52,$P170)</f>
        <v xml:space="preserve">
</v>
      </c>
      <c r="I170" s="471"/>
      <c r="J170" s="471"/>
      <c r="K170" s="472"/>
      <c r="L170" s="293"/>
      <c r="O170" s="312"/>
      <c r="P170" s="314"/>
    </row>
    <row r="171" spans="1:16" ht="35.15" customHeight="1" thickBot="1">
      <c r="A171" s="289" t="str">
        <f t="shared" si="1"/>
        <v/>
      </c>
      <c r="B171" s="494"/>
      <c r="C171" s="320" t="s">
        <v>209</v>
      </c>
      <c r="D171" s="321"/>
      <c r="E171" s="322"/>
      <c r="F171" s="822">
        <f>IF(O171="",触れないでください。!BH53,O171)</f>
        <v>0</v>
      </c>
      <c r="G171" s="823"/>
      <c r="H171" s="465" t="str">
        <f>IF($P171="",触れないでください。!BG$3&amp;CHAR(10)&amp;触れないでください。!BG$4&amp;CHAR(10)&amp;触れないでください。!BG$5&amp;CHAR(10)&amp;触れないでください。!BG$6&amp;CHAR(10)&amp;触れないでください。!BG$7&amp;CHAR(10)&amp;触れないでください。!BG$8&amp;CHAR(10)&amp;触れないでください。!BG$9&amp;CHAR(10)&amp;触れないでください。!BG$10&amp;CHAR(10)&amp;触れないでください。!BG$11&amp;CHAR(10)&amp;触れないでください。!BG$12&amp;CHAR(10)&amp;触れないでください。!BG$13&amp;CHAR(10)&amp;触れないでください。!BG$14&amp;CHAR(10)&amp;触れないでください。!BG$15&amp;CHAR(10)&amp;触れないでください。!BG$16&amp;CHAR(10)&amp;触れないでください。!BG$17&amp;CHAR(10)&amp;触れないでください。!BG$18&amp;CHAR(10)&amp;触れないでください。!BG$19&amp;CHAR(10)&amp;触れないでください。!BG$20&amp;CHAR(10)&amp;触れないでください。!BG$21&amp;CHAR(10)&amp;触れないでください。!BG$22&amp;CHAR(10)&amp;触れないでください。!BG$23&amp;CHAR(10)&amp;触れないでください。!BG$24&amp;CHAR(10)&amp;触れないでください。!BG$25&amp;CHAR(10)&amp;触れないでください。!BG$26&amp;CHAR(10)&amp;触れないでください。!BG$27&amp;CHAR(10)&amp;触れないでください。!BG$28&amp;CHAR(10)&amp;触れないでください。!BG$29&amp;CHAR(10)&amp;触れないでください。!BG$30&amp;CHAR(10)&amp;触れないでください。!BG$31&amp;CHAR(10)&amp;触れないでください。!BG$32&amp;CHAR(10)&amp;触れないでください。!BG$33&amp;CHAR(10)&amp;触れないでください。!BG$34&amp;CHAR(10)&amp;触れないでください。!BG$35&amp;CHAR(10)&amp;触れないでください。!BG$36&amp;CHAR(10)&amp;触れないでください。!BG$37&amp;CHAR(10)&amp;触れないでください。!BG$38&amp;CHAR(10)&amp;触れないでください。!BG$39&amp;CHAR(10)&amp;触れないでください。!BG$40&amp;CHAR(10)&amp;触れないでください。!BG$41&amp;CHAR(10)&amp;触れないでください。!BG$42&amp;CHAR(10)&amp;触れないでください。!BG$43&amp;CHAR(10)&amp;触れないでください。!BG$44&amp;CHAR(10)&amp;触れないでください。!BG$45&amp;CHAR(10)&amp;触れないでください。!BG$46&amp;CHAR(10)&amp;触れないでください。!BG$47&amp;CHAR(10)&amp;触れないでください。!BG$48&amp;CHAR(10)&amp;触れないでください。!BG$49&amp;CHAR(10)&amp;触れないでください。!BG$50&amp;CHAR(10)&amp;触れないでください。!BG$51&amp;CHAR(10)&amp;触れないでください。!BG$52,$P171)</f>
        <v xml:space="preserve">
</v>
      </c>
      <c r="I171" s="466"/>
      <c r="J171" s="466"/>
      <c r="K171" s="467"/>
      <c r="L171" s="293"/>
      <c r="O171" s="323"/>
      <c r="P171" s="324"/>
    </row>
    <row r="172" spans="1:16" ht="17.649999999999999" customHeight="1">
      <c r="A172" s="174"/>
      <c r="B172" s="539" t="s">
        <v>210</v>
      </c>
      <c r="C172" s="540"/>
      <c r="D172" s="540"/>
      <c r="E172" s="541"/>
      <c r="F172" s="545">
        <f>F156+F157+F158</f>
        <v>0</v>
      </c>
      <c r="G172" s="546"/>
      <c r="H172" s="549"/>
      <c r="I172" s="550"/>
      <c r="J172" s="550"/>
      <c r="K172" s="551"/>
      <c r="L172" s="325"/>
      <c r="O172" s="526"/>
      <c r="P172" s="527"/>
    </row>
    <row r="173" spans="1:16" ht="15" customHeight="1" thickBot="1">
      <c r="A173" s="174"/>
      <c r="B173" s="542"/>
      <c r="C173" s="543"/>
      <c r="D173" s="543"/>
      <c r="E173" s="544"/>
      <c r="F173" s="547"/>
      <c r="G173" s="548"/>
      <c r="H173" s="552"/>
      <c r="I173" s="553"/>
      <c r="J173" s="553"/>
      <c r="K173" s="554"/>
      <c r="L173" s="325"/>
      <c r="O173" s="528"/>
      <c r="P173" s="529"/>
    </row>
    <row r="174" spans="1:16" ht="14.65" customHeight="1" thickBot="1">
      <c r="A174" s="174"/>
      <c r="B174" s="326"/>
      <c r="C174" s="326"/>
      <c r="D174" s="326"/>
      <c r="E174" s="326"/>
      <c r="F174" s="327"/>
      <c r="G174" s="327"/>
      <c r="H174" s="328"/>
      <c r="I174" s="328"/>
      <c r="J174" s="328"/>
      <c r="K174" s="328"/>
      <c r="L174" s="328"/>
      <c r="O174" s="528"/>
      <c r="P174" s="529"/>
    </row>
    <row r="175" spans="1:16" ht="16.5" customHeight="1" thickBot="1">
      <c r="A175" s="174"/>
      <c r="B175" s="499" t="s">
        <v>211</v>
      </c>
      <c r="C175" s="500"/>
      <c r="D175" s="500"/>
      <c r="E175" s="510"/>
      <c r="F175" s="495">
        <f>IF(O176="",触れないでください。!CB53,O176)</f>
        <v>0</v>
      </c>
      <c r="G175" s="496"/>
      <c r="H175" s="565" t="s">
        <v>212</v>
      </c>
      <c r="I175" s="566"/>
      <c r="J175" s="566"/>
      <c r="K175" s="567"/>
      <c r="L175" s="329"/>
      <c r="O175" s="530"/>
      <c r="P175" s="531"/>
    </row>
    <row r="176" spans="1:16" ht="31.5" customHeight="1" thickBot="1">
      <c r="A176" s="289" t="str">
        <f>IF(O176="","","✓")</f>
        <v/>
      </c>
      <c r="B176" s="502"/>
      <c r="C176" s="503"/>
      <c r="D176" s="503"/>
      <c r="E176" s="511"/>
      <c r="F176" s="497">
        <f>IF(O176="",触れないでください。!BH58,O176)</f>
        <v>0</v>
      </c>
      <c r="G176" s="498"/>
      <c r="H176" s="568" t="str">
        <f>IF($P176="",触れないでください。!CA$3&amp;CHAR(10)&amp;触れないでください。!CA$4&amp;CHAR(10)&amp;触れないでください。!CA$5&amp;CHAR(10)&amp;触れないでください。!CA$6&amp;CHAR(10)&amp;触れないでください。!CA$7&amp;CHAR(10)&amp;触れないでください。!CA$8&amp;CHAR(10)&amp;触れないでください。!CA$9&amp;CHAR(10)&amp;触れないでください。!CA$10&amp;CHAR(10)&amp;触れないでください。!CA$11&amp;CHAR(10)&amp;触れないでください。!CA$12&amp;CHAR(10)&amp;触れないでください。!CA$13&amp;CHAR(10)&amp;触れないでください。!CA$14&amp;CHAR(10)&amp;触れないでください。!CA$15&amp;CHAR(10)&amp;触れないでください。!CA$16&amp;CHAR(10)&amp;触れないでください。!CA$17&amp;CHAR(10)&amp;触れないでください。!CA$18&amp;CHAR(10)&amp;触れないでください。!CA$19&amp;CHAR(10)&amp;触れないでください。!CA$20&amp;CHAR(10)&amp;触れないでください。!CA$21&amp;CHAR(10)&amp;触れないでください。!CA$22&amp;CHAR(10)&amp;触れないでください。!CA$23&amp;CHAR(10)&amp;触れないでください。!CA$24&amp;CHAR(10)&amp;触れないでください。!CA$25&amp;CHAR(10)&amp;触れないでください。!CA$26&amp;CHAR(10)&amp;触れないでください。!CA$27&amp;CHAR(10)&amp;触れないでください。!CA$28&amp;CHAR(10)&amp;触れないでください。!CA$29&amp;CHAR(10)&amp;触れないでください。!CA$30&amp;CHAR(10)&amp;触れないでください。!CA$31&amp;CHAR(10)&amp;触れないでください。!CA$32&amp;CHAR(10)&amp;触れないでください。!CA$33&amp;CHAR(10)&amp;触れないでください。!CA$34&amp;CHAR(10)&amp;触れないでください。!CA$35&amp;CHAR(10)&amp;触れないでください。!CA$36&amp;CHAR(10)&amp;触れないでください。!CA$37&amp;CHAR(10)&amp;触れないでください。!CA$38&amp;CHAR(10)&amp;触れないでください。!CA$39&amp;CHAR(10)&amp;触れないでください。!CA$40&amp;CHAR(10)&amp;触れないでください。!CA$41&amp;CHAR(10)&amp;触れないでください。!CA$42&amp;CHAR(10)&amp;触れないでください。!CA$43&amp;CHAR(10)&amp;触れないでください。!CA$44&amp;CHAR(10)&amp;触れないでください。!CA$45&amp;CHAR(10)&amp;触れないでください。!CA$46&amp;CHAR(10)&amp;触れないでください。!CA$47&amp;CHAR(10)&amp;触れないでください。!CA$48&amp;CHAR(10)&amp;触れないでください。!CA$49&amp;CHAR(10)&amp;触れないでください。!CA$50&amp;CHAR(10)&amp;触れないでください。!CA$51&amp;CHAR(10)&amp;触れないでください。!CA$52,$P176)</f>
        <v xml:space="preserve">
</v>
      </c>
      <c r="I176" s="566"/>
      <c r="J176" s="566"/>
      <c r="K176" s="567"/>
      <c r="L176" s="329"/>
      <c r="O176" s="330"/>
      <c r="P176" s="331"/>
    </row>
    <row r="177" spans="1:16" ht="25.15" customHeight="1" thickBot="1">
      <c r="A177" s="174"/>
      <c r="B177" s="332"/>
      <c r="C177" s="332"/>
      <c r="D177" s="332"/>
      <c r="E177" s="332"/>
      <c r="F177" s="333"/>
      <c r="G177" s="333"/>
      <c r="H177" s="332"/>
      <c r="I177" s="332"/>
      <c r="J177" s="332"/>
      <c r="K177" s="332"/>
      <c r="L177" s="332"/>
      <c r="O177" s="334"/>
      <c r="P177" s="335"/>
    </row>
    <row r="178" spans="1:16" ht="18" customHeight="1" thickTop="1">
      <c r="A178" s="174"/>
      <c r="B178" s="499" t="s">
        <v>213</v>
      </c>
      <c r="C178" s="500"/>
      <c r="D178" s="500"/>
      <c r="E178" s="501"/>
      <c r="F178" s="512">
        <f>F172+F175</f>
        <v>0</v>
      </c>
      <c r="G178" s="513"/>
      <c r="H178" s="336"/>
      <c r="I178" s="328"/>
      <c r="J178" s="328"/>
      <c r="K178" s="332"/>
      <c r="L178" s="332"/>
      <c r="O178" s="334"/>
      <c r="P178" s="335"/>
    </row>
    <row r="179" spans="1:16" ht="10.4" customHeight="1" thickBot="1">
      <c r="A179" s="174"/>
      <c r="B179" s="502"/>
      <c r="C179" s="503"/>
      <c r="D179" s="503"/>
      <c r="E179" s="504"/>
      <c r="F179" s="440"/>
      <c r="G179" s="441"/>
      <c r="H179" s="336"/>
      <c r="I179" s="328"/>
      <c r="J179" s="328"/>
      <c r="K179" s="337"/>
      <c r="L179" s="337"/>
      <c r="O179" s="334"/>
      <c r="P179" s="335"/>
    </row>
    <row r="180" spans="1:16" ht="24" customHeight="1">
      <c r="A180" s="174"/>
      <c r="B180" s="276"/>
      <c r="C180" s="276"/>
      <c r="D180" s="276"/>
      <c r="E180" s="276"/>
      <c r="F180" s="276"/>
      <c r="G180" s="276"/>
      <c r="H180" s="338"/>
      <c r="I180" s="338"/>
      <c r="J180" s="338"/>
      <c r="K180" s="339"/>
      <c r="L180" s="339"/>
      <c r="O180" s="340"/>
      <c r="P180" s="341"/>
    </row>
    <row r="181" spans="1:16" ht="27" customHeight="1" thickBot="1">
      <c r="A181" s="174"/>
      <c r="B181" s="342" t="s">
        <v>214</v>
      </c>
      <c r="C181" s="343"/>
      <c r="D181" s="343"/>
      <c r="E181" s="343"/>
      <c r="F181" s="343"/>
      <c r="G181" s="343"/>
      <c r="H181" s="338"/>
      <c r="I181" s="339"/>
      <c r="J181" s="339"/>
      <c r="K181" s="339"/>
      <c r="L181" s="339"/>
      <c r="O181" s="344"/>
      <c r="P181" s="345"/>
    </row>
    <row r="182" spans="1:16" ht="40.15" customHeight="1" thickBot="1">
      <c r="A182" s="289"/>
      <c r="B182" s="536" t="s">
        <v>215</v>
      </c>
      <c r="C182" s="534"/>
      <c r="D182" s="534"/>
      <c r="E182" s="537"/>
      <c r="F182" s="533" t="s">
        <v>216</v>
      </c>
      <c r="G182" s="537"/>
      <c r="H182" s="533" t="s">
        <v>217</v>
      </c>
      <c r="I182" s="534"/>
      <c r="J182" s="534"/>
      <c r="K182" s="535"/>
      <c r="L182" s="286"/>
      <c r="O182" s="346" t="s">
        <v>191</v>
      </c>
      <c r="P182" s="347" t="s">
        <v>218</v>
      </c>
    </row>
    <row r="183" spans="1:16" ht="40.15" customHeight="1">
      <c r="A183" s="289" t="str">
        <f>IF(O183="","","✓")</f>
        <v/>
      </c>
      <c r="B183" s="555" t="s">
        <v>219</v>
      </c>
      <c r="C183" s="556"/>
      <c r="D183" s="556"/>
      <c r="E183" s="557"/>
      <c r="F183" s="817">
        <f>IF(O183="",触れないでください。!BL53,O183)</f>
        <v>0</v>
      </c>
      <c r="G183" s="818"/>
      <c r="H183" s="819" t="str">
        <f>IF($P183="",触れないでください。!BK$3&amp;CHAR(10)&amp;触れないでください。!BK$4&amp;CHAR(10)&amp;触れないでください。!BK$5&amp;CHAR(10)&amp;触れないでください。!BK$6&amp;CHAR(10)&amp;触れないでください。!BK$7&amp;CHAR(10)&amp;触れないでください。!BK$8&amp;CHAR(10)&amp;触れないでください。!BK$9&amp;CHAR(10)&amp;触れないでください。!BK$10&amp;CHAR(10)&amp;触れないでください。!BK$11&amp;CHAR(10)&amp;触れないでください。!BK$12&amp;CHAR(10)&amp;触れないでください。!BK$13&amp;CHAR(10)&amp;触れないでください。!BK$14&amp;CHAR(10)&amp;触れないでください。!BK$15&amp;CHAR(10)&amp;触れないでください。!BK$16&amp;CHAR(10)&amp;触れないでください。!BK$17&amp;CHAR(10)&amp;触れないでください。!BK$18&amp;CHAR(10)&amp;触れないでください。!BK$19&amp;CHAR(10)&amp;触れないでください。!BK$20&amp;CHAR(10)&amp;触れないでください。!BK$21&amp;CHAR(10)&amp;触れないでください。!BK$22&amp;CHAR(10)&amp;触れないでください。!BK$23&amp;CHAR(10)&amp;触れないでください。!BK$24&amp;CHAR(10)&amp;触れないでください。!BK$25&amp;CHAR(10)&amp;触れないでください。!BK$26&amp;CHAR(10)&amp;触れないでください。!BK$27&amp;CHAR(10)&amp;触れないでください。!BK$28&amp;CHAR(10)&amp;触れないでください。!BK$29&amp;CHAR(10)&amp;触れないでください。!BK$30&amp;CHAR(10)&amp;触れないでください。!BK$31&amp;CHAR(10)&amp;触れないでください。!BK$32&amp;CHAR(10)&amp;触れないでください。!BK$33&amp;CHAR(10)&amp;触れないでください。!BK$34&amp;CHAR(10)&amp;触れないでください。!BK$35&amp;CHAR(10)&amp;触れないでください。!BK$36&amp;CHAR(10)&amp;触れないでください。!BK$37&amp;CHAR(10)&amp;触れないでください。!BK$38&amp;CHAR(10)&amp;触れないでください。!BK$39&amp;CHAR(10)&amp;触れないでください。!BK$40&amp;CHAR(10)&amp;触れないでください。!BK$41&amp;CHAR(10)&amp;触れないでください。!BK$42&amp;CHAR(10)&amp;触れないでください。!BK$43&amp;CHAR(10)&amp;触れないでください。!BK$44&amp;CHAR(10)&amp;触れないでください。!BK$45&amp;CHAR(10)&amp;触れないでください。!BK$46&amp;CHAR(10)&amp;触れないでください。!BK$47&amp;CHAR(10)&amp;触れないでください。!BK$48&amp;CHAR(10)&amp;触れないでください。!BK$49&amp;CHAR(10)&amp;触れないでください。!BK$50&amp;CHAR(10)&amp;触れないでください。!BK$51&amp;CHAR(10)&amp;触れないでください。!BK$52,$P183)</f>
        <v xml:space="preserve">
</v>
      </c>
      <c r="I183" s="820"/>
      <c r="J183" s="820"/>
      <c r="K183" s="821"/>
      <c r="L183" s="293"/>
      <c r="O183" s="330"/>
      <c r="P183" s="331"/>
    </row>
    <row r="184" spans="1:16" ht="40.15" customHeight="1">
      <c r="A184" s="289" t="str">
        <f>IF(O184="","","✓")</f>
        <v/>
      </c>
      <c r="B184" s="505" t="s">
        <v>220</v>
      </c>
      <c r="C184" s="506"/>
      <c r="D184" s="506"/>
      <c r="E184" s="507"/>
      <c r="F184" s="508">
        <f>IF(O184="",触れないでください。!BP53,O184)</f>
        <v>0</v>
      </c>
      <c r="G184" s="509"/>
      <c r="H184" s="476" t="str">
        <f>IF($P184="",触れないでください。!BO$3&amp;CHAR(10)&amp;触れないでください。!BO$4&amp;CHAR(10)&amp;触れないでください。!BO$5&amp;CHAR(10)&amp;触れないでください。!BO$6&amp;CHAR(10)&amp;触れないでください。!BO$7&amp;CHAR(10)&amp;触れないでください。!BO$8&amp;CHAR(10)&amp;触れないでください。!BO$9&amp;CHAR(10)&amp;触れないでください。!BO$10&amp;CHAR(10)&amp;触れないでください。!BO$11&amp;CHAR(10)&amp;触れないでください。!BO$12&amp;CHAR(10)&amp;触れないでください。!BO$13&amp;CHAR(10)&amp;触れないでください。!BO$14&amp;CHAR(10)&amp;触れないでください。!BO$15&amp;CHAR(10)&amp;触れないでください。!BO$16&amp;CHAR(10)&amp;触れないでください。!BO$17&amp;CHAR(10)&amp;触れないでください。!BO$18&amp;CHAR(10)&amp;触れないでください。!BO$19&amp;CHAR(10)&amp;触れないでください。!BO$20&amp;CHAR(10)&amp;触れないでください。!BO$21&amp;CHAR(10)&amp;触れないでください。!BO$22&amp;CHAR(10)&amp;触れないでください。!BO$23&amp;CHAR(10)&amp;触れないでください。!BO$24&amp;CHAR(10)&amp;触れないでください。!BO$25&amp;CHAR(10)&amp;触れないでください。!BO$26&amp;CHAR(10)&amp;触れないでください。!BO$27&amp;CHAR(10)&amp;触れないでください。!BO$28&amp;CHAR(10)&amp;触れないでください。!BO$29&amp;CHAR(10)&amp;触れないでください。!BO$30&amp;CHAR(10)&amp;触れないでください。!BO$31&amp;CHAR(10)&amp;触れないでください。!BO$32&amp;CHAR(10)&amp;触れないでください。!BO$33&amp;CHAR(10)&amp;触れないでください。!BO$34&amp;CHAR(10)&amp;触れないでください。!BO$35&amp;CHAR(10)&amp;触れないでください。!BO$36&amp;CHAR(10)&amp;触れないでください。!BO$37&amp;CHAR(10)&amp;触れないでください。!BO$38&amp;CHAR(10)&amp;触れないでください。!BO$39&amp;CHAR(10)&amp;触れないでください。!BO$40&amp;CHAR(10)&amp;触れないでください。!BO$41&amp;CHAR(10)&amp;触れないでください。!BO$42&amp;CHAR(10)&amp;触れないでください。!BO$43&amp;CHAR(10)&amp;触れないでください。!BO$44&amp;CHAR(10)&amp;触れないでください。!BO$45&amp;CHAR(10)&amp;触れないでください。!BO$46&amp;CHAR(10)&amp;触れないでください。!BO$47&amp;CHAR(10)&amp;触れないでください。!BO$48&amp;CHAR(10)&amp;触れないでください。!BO$49&amp;CHAR(10)&amp;触れないでください。!BO$50&amp;CHAR(10)&amp;触れないでください。!BO$51&amp;CHAR(10)&amp;触れないでください。!BO$52,$P184)</f>
        <v xml:space="preserve">
</v>
      </c>
      <c r="I184" s="477"/>
      <c r="J184" s="477"/>
      <c r="K184" s="478"/>
      <c r="L184" s="293"/>
      <c r="O184" s="330"/>
      <c r="P184" s="348"/>
    </row>
    <row r="185" spans="1:16" ht="40.15" customHeight="1">
      <c r="A185" s="289" t="str">
        <f>IF(O185="","","✓")</f>
        <v/>
      </c>
      <c r="B185" s="505" t="s">
        <v>221</v>
      </c>
      <c r="C185" s="506"/>
      <c r="D185" s="506"/>
      <c r="E185" s="507"/>
      <c r="F185" s="508">
        <f>IF(O185="",触れないでください。!BT53,O185)</f>
        <v>0</v>
      </c>
      <c r="G185" s="509"/>
      <c r="H185" s="476" t="str">
        <f>IF($P185="",触れないでください。!BS$3&amp;CHAR(10)&amp;触れないでください。!BS$4&amp;CHAR(10)&amp;触れないでください。!BS$5&amp;CHAR(10)&amp;触れないでください。!BS$6&amp;CHAR(10)&amp;触れないでください。!BS$7&amp;CHAR(10)&amp;触れないでください。!BS$8&amp;CHAR(10)&amp;触れないでください。!BS$9&amp;CHAR(10)&amp;触れないでください。!BS$10&amp;CHAR(10),$P185)</f>
        <v xml:space="preserve">
</v>
      </c>
      <c r="I185" s="477"/>
      <c r="J185" s="477"/>
      <c r="K185" s="478"/>
      <c r="L185" s="293"/>
      <c r="O185" s="330"/>
      <c r="P185" s="348"/>
    </row>
    <row r="186" spans="1:16" ht="40.15" customHeight="1" thickBot="1">
      <c r="A186" s="289" t="str">
        <f>IF(O186="","","✓")</f>
        <v/>
      </c>
      <c r="B186" s="519" t="s">
        <v>222</v>
      </c>
      <c r="C186" s="520"/>
      <c r="D186" s="520"/>
      <c r="E186" s="521"/>
      <c r="F186" s="479">
        <f>IF(O186="",触れないでください。!BX53,O186)</f>
        <v>0</v>
      </c>
      <c r="G186" s="480"/>
      <c r="H186" s="481" t="str">
        <f>IF($P186="",触れないでください。!BW$3&amp;CHAR(10)&amp;触れないでください。!BW$4&amp;CHAR(10)&amp;触れないでください。!BW$5&amp;CHAR(10)&amp;触れないでください。!BW$6&amp;CHAR(10)&amp;触れないでください。!BW$7&amp;CHAR(10)&amp;触れないでください。!BW$8&amp;CHAR(10)&amp;触れないでください。!BW$9&amp;CHAR(10)&amp;触れないでください。!BW$10&amp;CHAR(10)&amp;触れないでください。!BW$11&amp;CHAR(10)&amp;触れないでください。!BW$12&amp;CHAR(10)&amp;触れないでください。!BW$13&amp;CHAR(10)&amp;触れないでください。!BW$14&amp;CHAR(10)&amp;触れないでください。!BW$15&amp;CHAR(10)&amp;触れないでください。!BW$16&amp;CHAR(10)&amp;触れないでください。!BW$17&amp;CHAR(10)&amp;触れないでください。!BW$18&amp;CHAR(10)&amp;触れないでください。!BW$19&amp;CHAR(10)&amp;触れないでください。!BW$20&amp;CHAR(10)&amp;触れないでください。!BW$21&amp;CHAR(10)&amp;触れないでください。!BW$22&amp;CHAR(10)&amp;触れないでください。!BW$23&amp;CHAR(10)&amp;触れないでください。!BW$24&amp;CHAR(10)&amp;触れないでください。!BW$25&amp;CHAR(10)&amp;触れないでください。!BW$26&amp;CHAR(10)&amp;触れないでください。!BW$27&amp;CHAR(10)&amp;触れないでください。!BW$28&amp;CHAR(10)&amp;触れないでください。!BW$29&amp;CHAR(10)&amp;触れないでください。!BW$30&amp;CHAR(10)&amp;触れないでください。!BW$31&amp;CHAR(10)&amp;触れないでください。!BW$32&amp;CHAR(10)&amp;触れないでください。!BW$33&amp;CHAR(10)&amp;触れないでください。!BW$34&amp;CHAR(10)&amp;触れないでください。!BW$35&amp;CHAR(10)&amp;触れないでください。!BW$36&amp;CHAR(10)&amp;触れないでください。!BW$37&amp;CHAR(10)&amp;触れないでください。!BW$38&amp;CHAR(10)&amp;触れないでください。!BW$39&amp;CHAR(10)&amp;触れないでください。!BW$40&amp;CHAR(10)&amp;触れないでください。!BW$41&amp;CHAR(10)&amp;触れないでください。!BW$42&amp;CHAR(10)&amp;触れないでください。!BW$43&amp;CHAR(10)&amp;触れないでください。!BW$44&amp;CHAR(10)&amp;触れないでください。!BW$45&amp;CHAR(10)&amp;触れないでください。!BW$46&amp;CHAR(10)&amp;触れないでください。!BW$47&amp;CHAR(10)&amp;触れないでください。!BW$48&amp;CHAR(10)&amp;触れないでください。!BW$49&amp;CHAR(10)&amp;触れないでください。!BW$50&amp;CHAR(10)&amp;触れないでください。!BW$51&amp;CHAR(10)&amp;触れないでください。!BW$52,$P186)</f>
        <v xml:space="preserve">
</v>
      </c>
      <c r="I186" s="482"/>
      <c r="J186" s="482"/>
      <c r="K186" s="483"/>
      <c r="L186" s="293"/>
      <c r="O186" s="349"/>
      <c r="P186" s="350"/>
    </row>
    <row r="187" spans="1:16" ht="50.9" customHeight="1" thickBot="1">
      <c r="A187" s="174"/>
      <c r="B187" s="502" t="s">
        <v>223</v>
      </c>
      <c r="C187" s="503"/>
      <c r="D187" s="503"/>
      <c r="E187" s="504"/>
      <c r="F187" s="440">
        <f>F183+F184+F185+F186</f>
        <v>0</v>
      </c>
      <c r="G187" s="441"/>
      <c r="H187" s="442" t="str">
        <f>IF(F187&gt;=F175,"","←　D収入合計≧B対象外経費　としてください。")</f>
        <v/>
      </c>
      <c r="I187" s="443"/>
      <c r="J187" s="443"/>
      <c r="K187" s="443"/>
      <c r="L187" s="351"/>
    </row>
    <row r="188" spans="1:16" ht="9" customHeight="1">
      <c r="A188" s="174"/>
      <c r="B188" s="332"/>
      <c r="C188" s="332"/>
      <c r="D188" s="332"/>
      <c r="E188" s="332"/>
      <c r="F188" s="332"/>
      <c r="G188" s="332"/>
      <c r="H188" s="332"/>
      <c r="I188" s="332"/>
      <c r="J188" s="806" t="s">
        <v>224</v>
      </c>
      <c r="K188" s="807"/>
      <c r="L188" s="352"/>
    </row>
    <row r="189" spans="1:16" ht="25.4" customHeight="1" thickBot="1">
      <c r="A189" s="174"/>
      <c r="B189" s="353" t="s">
        <v>225</v>
      </c>
      <c r="C189" s="354"/>
      <c r="D189" s="354"/>
      <c r="E189" s="355"/>
      <c r="F189" s="518" t="str">
        <f>IF(F16="","",IF(J190&lt;=1500,"要望額が下限額を下回っています。",IF(J190&gt;4000,"要望額が上限額を上回っています。","")))</f>
        <v/>
      </c>
      <c r="G189" s="518"/>
      <c r="H189" s="518"/>
      <c r="I189" s="356"/>
      <c r="J189" s="808"/>
      <c r="K189" s="808"/>
      <c r="L189" s="357"/>
    </row>
    <row r="190" spans="1:16" ht="60" customHeight="1" thickTop="1" thickBot="1">
      <c r="A190" s="358"/>
      <c r="B190" s="489" t="s">
        <v>226</v>
      </c>
      <c r="C190" s="490"/>
      <c r="D190" s="491"/>
      <c r="E190" s="359" t="s">
        <v>227</v>
      </c>
      <c r="F190" s="514">
        <f>F178-F187</f>
        <v>0</v>
      </c>
      <c r="G190" s="515"/>
      <c r="H190" s="360" t="s">
        <v>228</v>
      </c>
      <c r="I190" s="360" t="s">
        <v>228</v>
      </c>
      <c r="J190" s="361">
        <f>INT(F190/1000)</f>
        <v>0</v>
      </c>
      <c r="K190" s="362" t="s">
        <v>229</v>
      </c>
      <c r="L190" s="363"/>
    </row>
    <row r="191" spans="1:16" ht="93" customHeight="1" thickTop="1">
      <c r="A191" s="532" t="s">
        <v>230</v>
      </c>
      <c r="B191" s="532"/>
      <c r="C191" s="532"/>
      <c r="D191" s="532"/>
      <c r="E191" s="532"/>
      <c r="F191" s="532"/>
      <c r="G191" s="532"/>
      <c r="H191" s="532"/>
      <c r="I191" s="532"/>
      <c r="J191" s="532"/>
      <c r="K191" s="532"/>
    </row>
    <row r="192" spans="1:16" ht="16.399999999999999" customHeight="1">
      <c r="A192" s="364"/>
      <c r="B192" s="364"/>
      <c r="C192" s="364"/>
      <c r="D192" s="364"/>
      <c r="E192" s="364"/>
      <c r="F192" s="364"/>
      <c r="G192" s="364"/>
      <c r="H192" s="364"/>
      <c r="I192" s="364"/>
      <c r="J192" s="364"/>
      <c r="K192" s="364"/>
    </row>
    <row r="193" spans="1:17" ht="28.5" customHeight="1">
      <c r="A193" s="463" t="s">
        <v>231</v>
      </c>
      <c r="B193" s="464"/>
      <c r="C193" s="464"/>
      <c r="D193" s="464"/>
      <c r="E193" s="464"/>
      <c r="F193" s="464"/>
      <c r="G193" s="464"/>
      <c r="H193" s="464"/>
      <c r="I193" s="464"/>
      <c r="J193" s="464"/>
      <c r="K193" s="464"/>
    </row>
    <row r="194" spans="1:17" ht="12" customHeight="1">
      <c r="A194" s="444"/>
      <c r="B194" s="445"/>
      <c r="C194" s="445"/>
      <c r="D194" s="445"/>
      <c r="E194" s="445"/>
      <c r="F194" s="445"/>
      <c r="G194" s="445"/>
      <c r="H194" s="445"/>
      <c r="I194" s="445"/>
      <c r="J194" s="445"/>
      <c r="K194" s="445"/>
    </row>
    <row r="195" spans="1:17" ht="28.5" customHeight="1">
      <c r="A195" s="446" t="s">
        <v>232</v>
      </c>
      <c r="B195" s="446"/>
      <c r="C195" s="446"/>
      <c r="D195" s="446"/>
      <c r="E195" s="446"/>
      <c r="F195" s="446"/>
      <c r="G195" s="446"/>
      <c r="H195" s="446"/>
      <c r="I195" s="446"/>
      <c r="J195" s="446"/>
      <c r="K195" s="446"/>
    </row>
    <row r="196" spans="1:17" ht="28.5" customHeight="1">
      <c r="A196" s="446" t="s">
        <v>233</v>
      </c>
      <c r="B196" s="446"/>
      <c r="C196" s="446"/>
      <c r="D196" s="446"/>
      <c r="E196" s="446"/>
      <c r="F196" s="446"/>
      <c r="G196" s="446"/>
      <c r="H196" s="446"/>
      <c r="I196" s="446"/>
      <c r="J196" s="446"/>
      <c r="K196" s="446"/>
    </row>
    <row r="197" spans="1:17" ht="28.15" customHeight="1">
      <c r="A197" s="446" t="s">
        <v>234</v>
      </c>
      <c r="B197" s="446"/>
      <c r="C197" s="446"/>
      <c r="D197" s="446"/>
      <c r="E197" s="446"/>
      <c r="F197" s="446"/>
      <c r="G197" s="446"/>
      <c r="H197" s="446"/>
      <c r="I197" s="446"/>
      <c r="J197" s="446"/>
      <c r="K197" s="446"/>
    </row>
    <row r="198" spans="1:17" ht="6.65" customHeight="1"/>
    <row r="199" spans="1:17" ht="28.5" customHeight="1">
      <c r="B199" s="447" t="s">
        <v>235</v>
      </c>
      <c r="C199" s="448"/>
      <c r="D199" s="460" t="s">
        <v>236</v>
      </c>
      <c r="E199" s="461"/>
      <c r="F199" s="461"/>
      <c r="G199" s="461"/>
      <c r="H199" s="461"/>
      <c r="I199" s="461"/>
      <c r="J199" s="461"/>
      <c r="K199" s="462"/>
    </row>
    <row r="200" spans="1:17" ht="28.5" customHeight="1">
      <c r="B200" s="459" t="s">
        <v>237</v>
      </c>
      <c r="C200" s="459"/>
      <c r="D200" s="397"/>
      <c r="E200" s="474" t="s">
        <v>238</v>
      </c>
      <c r="F200" s="474"/>
      <c r="G200" s="474"/>
      <c r="H200" s="399"/>
      <c r="I200" s="474" t="s">
        <v>239</v>
      </c>
      <c r="J200" s="474"/>
      <c r="K200" s="475"/>
      <c r="P200" s="178" t="s">
        <v>240</v>
      </c>
      <c r="Q200" s="175" t="s">
        <v>78</v>
      </c>
    </row>
    <row r="201" spans="1:17" ht="28.5" customHeight="1">
      <c r="B201" s="459"/>
      <c r="C201" s="459"/>
      <c r="D201" s="398"/>
      <c r="E201" s="516" t="s">
        <v>241</v>
      </c>
      <c r="F201" s="516"/>
      <c r="G201" s="516"/>
      <c r="H201" s="400"/>
      <c r="I201" s="516" t="s">
        <v>242</v>
      </c>
      <c r="J201" s="516"/>
      <c r="K201" s="517"/>
      <c r="Q201" s="175" t="s">
        <v>243</v>
      </c>
    </row>
    <row r="202" spans="1:17" ht="60" customHeight="1">
      <c r="A202" s="365"/>
      <c r="B202" s="365"/>
      <c r="C202" s="365"/>
      <c r="D202" s="365"/>
      <c r="E202" s="365"/>
      <c r="F202" s="365"/>
      <c r="G202" s="365"/>
      <c r="H202" s="365"/>
      <c r="I202" s="365"/>
      <c r="J202" s="365"/>
      <c r="K202" s="365"/>
      <c r="M202" s="175"/>
      <c r="N202" s="175"/>
      <c r="O202" s="175"/>
      <c r="P202" s="175"/>
    </row>
    <row r="203" spans="1:17" ht="28.5" customHeight="1">
      <c r="B203" s="447" t="s">
        <v>244</v>
      </c>
      <c r="C203" s="448"/>
      <c r="D203" s="460" t="s">
        <v>245</v>
      </c>
      <c r="E203" s="461"/>
      <c r="F203" s="461"/>
      <c r="G203" s="461"/>
      <c r="H203" s="461"/>
      <c r="I203" s="461"/>
      <c r="J203" s="461"/>
      <c r="K203" s="462"/>
      <c r="M203" s="175"/>
      <c r="N203" s="175"/>
      <c r="O203" s="175"/>
      <c r="P203" s="175"/>
    </row>
    <row r="204" spans="1:17" ht="28.5" customHeight="1">
      <c r="B204" s="449" t="s">
        <v>246</v>
      </c>
      <c r="C204" s="450"/>
      <c r="D204" s="373"/>
      <c r="E204" s="474" t="s">
        <v>247</v>
      </c>
      <c r="F204" s="474"/>
      <c r="G204" s="474"/>
      <c r="H204" s="375"/>
      <c r="I204" s="474" t="s">
        <v>248</v>
      </c>
      <c r="J204" s="474"/>
      <c r="K204" s="475"/>
      <c r="M204" s="175"/>
      <c r="N204" s="175"/>
      <c r="O204" s="175"/>
      <c r="P204" s="175"/>
    </row>
    <row r="205" spans="1:17" ht="28.5" customHeight="1">
      <c r="B205" s="451"/>
      <c r="C205" s="452"/>
      <c r="D205" s="376"/>
      <c r="E205" s="432" t="s">
        <v>249</v>
      </c>
      <c r="F205" s="432"/>
      <c r="G205" s="432"/>
      <c r="H205" s="377"/>
      <c r="I205" s="432" t="s">
        <v>250</v>
      </c>
      <c r="J205" s="432"/>
      <c r="K205" s="433"/>
      <c r="M205" s="175"/>
      <c r="N205" s="175"/>
      <c r="O205" s="175"/>
      <c r="P205" s="175"/>
    </row>
    <row r="206" spans="1:17" ht="28.5" customHeight="1">
      <c r="B206" s="451"/>
      <c r="C206" s="452"/>
      <c r="D206" s="376"/>
      <c r="E206" s="432" t="s">
        <v>251</v>
      </c>
      <c r="F206" s="432"/>
      <c r="G206" s="432"/>
      <c r="H206" s="377"/>
      <c r="I206" s="432" t="s">
        <v>252</v>
      </c>
      <c r="J206" s="432"/>
      <c r="K206" s="433"/>
      <c r="M206" s="175"/>
      <c r="N206" s="175"/>
      <c r="O206" s="175"/>
      <c r="P206" s="175"/>
    </row>
    <row r="207" spans="1:17" ht="28.5" customHeight="1">
      <c r="B207" s="451"/>
      <c r="C207" s="452"/>
      <c r="D207" s="376"/>
      <c r="E207" s="432" t="s">
        <v>253</v>
      </c>
      <c r="F207" s="432"/>
      <c r="G207" s="432"/>
      <c r="H207" s="377"/>
      <c r="I207" s="432" t="s">
        <v>254</v>
      </c>
      <c r="J207" s="432"/>
      <c r="K207" s="433"/>
      <c r="M207" s="175"/>
      <c r="N207" s="175"/>
      <c r="O207" s="175"/>
      <c r="P207" s="175"/>
    </row>
    <row r="208" spans="1:17" ht="28.5" customHeight="1">
      <c r="B208" s="451"/>
      <c r="C208" s="452"/>
      <c r="D208" s="376"/>
      <c r="E208" s="432" t="s">
        <v>255</v>
      </c>
      <c r="F208" s="432"/>
      <c r="G208" s="432"/>
      <c r="H208" s="377"/>
      <c r="I208" s="432" t="s">
        <v>256</v>
      </c>
      <c r="J208" s="432"/>
      <c r="K208" s="433"/>
      <c r="M208" s="175"/>
      <c r="N208" s="175"/>
      <c r="O208" s="175"/>
      <c r="P208" s="175"/>
    </row>
    <row r="209" spans="2:16" ht="28.5" customHeight="1">
      <c r="B209" s="451"/>
      <c r="C209" s="452"/>
      <c r="D209" s="376"/>
      <c r="E209" s="432" t="s">
        <v>257</v>
      </c>
      <c r="F209" s="432"/>
      <c r="G209" s="432"/>
      <c r="H209" s="377"/>
      <c r="I209" s="432" t="s">
        <v>258</v>
      </c>
      <c r="J209" s="432"/>
      <c r="K209" s="433"/>
      <c r="M209" s="175"/>
      <c r="N209" s="175"/>
      <c r="O209" s="175"/>
      <c r="P209" s="175"/>
    </row>
    <row r="210" spans="2:16" ht="28.5" customHeight="1">
      <c r="B210" s="453"/>
      <c r="C210" s="454"/>
      <c r="D210" s="455" t="s">
        <v>259</v>
      </c>
      <c r="E210" s="456"/>
      <c r="F210" s="457"/>
      <c r="G210" s="457"/>
      <c r="H210" s="457"/>
      <c r="I210" s="457"/>
      <c r="J210" s="457"/>
      <c r="K210" s="458"/>
      <c r="M210" s="175"/>
      <c r="N210" s="175"/>
      <c r="O210" s="175"/>
      <c r="P210" s="175"/>
    </row>
    <row r="211" spans="2:16" ht="6.65" customHeight="1">
      <c r="M211" s="175"/>
      <c r="N211" s="175"/>
      <c r="O211" s="175"/>
      <c r="P211" s="175"/>
    </row>
    <row r="212" spans="2:16" ht="30" customHeight="1">
      <c r="M212" s="175"/>
      <c r="N212" s="175"/>
      <c r="O212" s="175"/>
      <c r="P212" s="175"/>
    </row>
    <row r="213" spans="2:16" ht="30" customHeight="1">
      <c r="M213" s="175"/>
      <c r="N213" s="175"/>
      <c r="O213" s="175"/>
      <c r="P213" s="175"/>
    </row>
    <row r="214" spans="2:16" ht="28.5" customHeight="1">
      <c r="B214" s="447" t="s">
        <v>260</v>
      </c>
      <c r="C214" s="448"/>
      <c r="D214" s="460" t="s">
        <v>261</v>
      </c>
      <c r="E214" s="461"/>
      <c r="F214" s="461"/>
      <c r="G214" s="461"/>
      <c r="H214" s="461"/>
      <c r="I214" s="461"/>
      <c r="J214" s="461"/>
      <c r="K214" s="462"/>
      <c r="M214" s="175"/>
      <c r="N214" s="175"/>
      <c r="O214" s="175"/>
      <c r="P214" s="175"/>
    </row>
    <row r="215" spans="2:16" ht="28.5" customHeight="1">
      <c r="B215" s="449" t="s">
        <v>262</v>
      </c>
      <c r="C215" s="450"/>
      <c r="D215" s="373"/>
      <c r="E215" s="474" t="s">
        <v>263</v>
      </c>
      <c r="F215" s="474"/>
      <c r="G215" s="474"/>
      <c r="H215" s="375"/>
      <c r="I215" s="474" t="s">
        <v>264</v>
      </c>
      <c r="J215" s="474"/>
      <c r="K215" s="475"/>
      <c r="M215" s="175"/>
      <c r="N215" s="175"/>
      <c r="O215" s="175"/>
      <c r="P215" s="175"/>
    </row>
    <row r="216" spans="2:16" ht="28.5" customHeight="1">
      <c r="B216" s="451"/>
      <c r="C216" s="452"/>
      <c r="D216" s="376"/>
      <c r="E216" s="432" t="s">
        <v>265</v>
      </c>
      <c r="F216" s="432"/>
      <c r="G216" s="432"/>
      <c r="H216" s="377"/>
      <c r="I216" s="432" t="s">
        <v>266</v>
      </c>
      <c r="J216" s="432"/>
      <c r="K216" s="433"/>
      <c r="M216" s="175"/>
      <c r="N216" s="175"/>
      <c r="O216" s="175"/>
      <c r="P216" s="175"/>
    </row>
    <row r="217" spans="2:16" ht="28.5" customHeight="1">
      <c r="B217" s="451"/>
      <c r="C217" s="452"/>
      <c r="D217" s="376"/>
      <c r="E217" s="432" t="s">
        <v>267</v>
      </c>
      <c r="F217" s="432"/>
      <c r="G217" s="432"/>
      <c r="H217" s="377"/>
      <c r="I217" s="432" t="s">
        <v>268</v>
      </c>
      <c r="J217" s="432"/>
      <c r="K217" s="433"/>
      <c r="M217" s="175"/>
      <c r="N217" s="175"/>
      <c r="O217" s="175"/>
      <c r="P217" s="175"/>
    </row>
    <row r="218" spans="2:16" ht="28.5" customHeight="1">
      <c r="B218" s="451"/>
      <c r="C218" s="452"/>
      <c r="D218" s="376"/>
      <c r="E218" s="432" t="s">
        <v>269</v>
      </c>
      <c r="F218" s="432"/>
      <c r="G218" s="432"/>
      <c r="H218" s="377"/>
      <c r="I218" s="432" t="s">
        <v>270</v>
      </c>
      <c r="J218" s="432"/>
      <c r="K218" s="433"/>
      <c r="M218" s="175"/>
      <c r="N218" s="175"/>
      <c r="O218" s="175"/>
      <c r="P218" s="175"/>
    </row>
    <row r="219" spans="2:16" ht="28.5" customHeight="1">
      <c r="B219" s="451"/>
      <c r="C219" s="452"/>
      <c r="D219" s="376"/>
      <c r="E219" s="432" t="s">
        <v>271</v>
      </c>
      <c r="F219" s="432"/>
      <c r="G219" s="432"/>
      <c r="H219" s="377"/>
      <c r="I219" s="432" t="s">
        <v>272</v>
      </c>
      <c r="J219" s="432"/>
      <c r="K219" s="433"/>
      <c r="M219" s="175"/>
      <c r="N219" s="175"/>
      <c r="O219" s="175"/>
      <c r="P219" s="175"/>
    </row>
    <row r="220" spans="2:16" ht="28.5" customHeight="1">
      <c r="B220" s="453"/>
      <c r="C220" s="454"/>
      <c r="D220" s="374"/>
      <c r="E220" s="366" t="s">
        <v>259</v>
      </c>
      <c r="F220" s="457"/>
      <c r="G220" s="457"/>
      <c r="H220" s="457"/>
      <c r="I220" s="457"/>
      <c r="J220" s="457"/>
      <c r="K220" s="458"/>
      <c r="M220" s="175"/>
      <c r="N220" s="175"/>
      <c r="O220" s="175"/>
      <c r="P220" s="175"/>
    </row>
    <row r="221" spans="2:16" ht="30" customHeight="1">
      <c r="M221" s="175"/>
      <c r="N221" s="175"/>
      <c r="O221" s="175"/>
      <c r="P221" s="175"/>
    </row>
    <row r="222" spans="2:16" ht="30" customHeight="1">
      <c r="M222" s="175"/>
      <c r="N222" s="175"/>
      <c r="O222" s="175"/>
      <c r="P222" s="175"/>
    </row>
    <row r="223" spans="2:16" ht="28.5" customHeight="1">
      <c r="B223" s="447" t="s">
        <v>273</v>
      </c>
      <c r="C223" s="448"/>
      <c r="D223" s="460" t="s">
        <v>274</v>
      </c>
      <c r="E223" s="461"/>
      <c r="F223" s="461"/>
      <c r="G223" s="461"/>
      <c r="H223" s="461"/>
      <c r="I223" s="461"/>
      <c r="J223" s="461"/>
      <c r="K223" s="462"/>
      <c r="M223" s="175"/>
      <c r="N223" s="175"/>
      <c r="O223" s="175"/>
      <c r="P223" s="175"/>
    </row>
    <row r="224" spans="2:16" ht="154.5" customHeight="1">
      <c r="B224" s="459" t="s">
        <v>275</v>
      </c>
      <c r="C224" s="459"/>
      <c r="D224" s="473"/>
      <c r="E224" s="473"/>
      <c r="F224" s="473"/>
      <c r="G224" s="473"/>
      <c r="H224" s="473"/>
      <c r="I224" s="473"/>
      <c r="J224" s="473"/>
      <c r="K224" s="473"/>
      <c r="M224" s="175"/>
      <c r="N224" s="175"/>
      <c r="O224" s="175"/>
      <c r="P224" s="175"/>
    </row>
  </sheetData>
  <sheetProtection algorithmName="SHA-512" hashValue="HxXR0hFoz6Uu/uoMCpRU+GEsxUqtupnDzzY62iAqYoTSEC8ApJMEB5Vmw5+pmIftdFYT6bxPJposoTH+jtEhyQ==" saltValue="H/k3gGtWofWj8wf/XeHvjg==" spinCount="100000" sheet="1" formatCells="0" formatColumns="0" formatRows="0" selectLockedCells="1"/>
  <customSheetViews>
    <customSheetView guid="{CECEFE1F-3D0E-49C9-8137-7E8FB2FD8FE8}" scale="70" showPageBreaks="1" showGridLines="0" printArea="1" hiddenColumns="1" view="pageBreakPreview">
      <selection activeCell="K1" sqref="K1:K2"/>
      <rowBreaks count="8" manualBreakCount="8">
        <brk id="36" max="16383" man="1"/>
        <brk id="52" max="11" man="1"/>
        <brk id="79" max="16383" man="1"/>
        <brk id="99" max="16383" man="1"/>
        <brk id="110" max="11" man="1"/>
        <brk id="134" max="11" man="1"/>
        <brk id="146" max="16383" man="1"/>
        <brk id="186" max="16383" man="1"/>
      </rowBreaks>
      <colBreaks count="1" manualBreakCount="1">
        <brk id="12" max="1048575" man="1"/>
      </colBreaks>
      <pageMargins left="0" right="0" top="0" bottom="0" header="0" footer="0"/>
      <printOptions horizontalCentered="1"/>
      <pageSetup paperSize="9" scale="63" orientation="portrait" cellComments="asDisplayed" r:id="rId1"/>
      <headerFooter scaleWithDoc="0" alignWithMargins="0">
        <oddFooter>&amp;C&amp;P / &amp;N</oddFooter>
      </headerFooter>
    </customSheetView>
  </customSheetViews>
  <mergeCells count="396">
    <mergeCell ref="B28:C28"/>
    <mergeCell ref="F28:K28"/>
    <mergeCell ref="F75:G75"/>
    <mergeCell ref="J188:K189"/>
    <mergeCell ref="J89:K89"/>
    <mergeCell ref="D89:I89"/>
    <mergeCell ref="I127:J127"/>
    <mergeCell ref="D117:K117"/>
    <mergeCell ref="I97:K97"/>
    <mergeCell ref="J82:K82"/>
    <mergeCell ref="D88:K88"/>
    <mergeCell ref="B80:E80"/>
    <mergeCell ref="F82:G82"/>
    <mergeCell ref="H182:K182"/>
    <mergeCell ref="F183:G183"/>
    <mergeCell ref="H183:K183"/>
    <mergeCell ref="D150:K150"/>
    <mergeCell ref="H169:K169"/>
    <mergeCell ref="F171:G171"/>
    <mergeCell ref="B122:C123"/>
    <mergeCell ref="D122:K122"/>
    <mergeCell ref="D123:K123"/>
    <mergeCell ref="E128:F128"/>
    <mergeCell ref="I128:J128"/>
    <mergeCell ref="E127:F127"/>
    <mergeCell ref="F168:G168"/>
    <mergeCell ref="J1:J2"/>
    <mergeCell ref="B105:C106"/>
    <mergeCell ref="B107:C107"/>
    <mergeCell ref="D105:K105"/>
    <mergeCell ref="D114:K115"/>
    <mergeCell ref="D107:K107"/>
    <mergeCell ref="D111:K112"/>
    <mergeCell ref="D110:K110"/>
    <mergeCell ref="I102:K102"/>
    <mergeCell ref="E102:G102"/>
    <mergeCell ref="D106:K106"/>
    <mergeCell ref="I101:K101"/>
    <mergeCell ref="D108:K109"/>
    <mergeCell ref="D103:K103"/>
    <mergeCell ref="D104:K104"/>
    <mergeCell ref="B103:C104"/>
    <mergeCell ref="B70:E70"/>
    <mergeCell ref="B89:C92"/>
    <mergeCell ref="D58:E59"/>
    <mergeCell ref="F42:K42"/>
    <mergeCell ref="D38:E38"/>
    <mergeCell ref="D48:E48"/>
    <mergeCell ref="B71:E71"/>
    <mergeCell ref="F52:K52"/>
    <mergeCell ref="J70:K70"/>
    <mergeCell ref="F71:G71"/>
    <mergeCell ref="J68:K68"/>
    <mergeCell ref="B67:G67"/>
    <mergeCell ref="F58:K58"/>
    <mergeCell ref="D46:E46"/>
    <mergeCell ref="G47:K47"/>
    <mergeCell ref="F59:K59"/>
    <mergeCell ref="B69:E69"/>
    <mergeCell ref="I61:K61"/>
    <mergeCell ref="G57:K57"/>
    <mergeCell ref="D47:E47"/>
    <mergeCell ref="D64:I64"/>
    <mergeCell ref="I67:J67"/>
    <mergeCell ref="F77:G77"/>
    <mergeCell ref="J77:K77"/>
    <mergeCell ref="F85:K85"/>
    <mergeCell ref="J80:K80"/>
    <mergeCell ref="B82:E82"/>
    <mergeCell ref="B81:E81"/>
    <mergeCell ref="B85:E85"/>
    <mergeCell ref="B86:C86"/>
    <mergeCell ref="F81:G81"/>
    <mergeCell ref="B77:E77"/>
    <mergeCell ref="B118:C119"/>
    <mergeCell ref="D119:K119"/>
    <mergeCell ref="D118:K118"/>
    <mergeCell ref="B78:E78"/>
    <mergeCell ref="D113:K113"/>
    <mergeCell ref="D86:H86"/>
    <mergeCell ref="I86:K86"/>
    <mergeCell ref="D96:K96"/>
    <mergeCell ref="E97:G97"/>
    <mergeCell ref="E92:G92"/>
    <mergeCell ref="I92:K92"/>
    <mergeCell ref="D87:K87"/>
    <mergeCell ref="J81:K81"/>
    <mergeCell ref="B84:K84"/>
    <mergeCell ref="F80:G80"/>
    <mergeCell ref="E98:G98"/>
    <mergeCell ref="I98:K98"/>
    <mergeCell ref="E99:G99"/>
    <mergeCell ref="I99:K99"/>
    <mergeCell ref="E100:F100"/>
    <mergeCell ref="G100:K100"/>
    <mergeCell ref="B96:C100"/>
    <mergeCell ref="B101:C102"/>
    <mergeCell ref="E101:G101"/>
    <mergeCell ref="J5:K5"/>
    <mergeCell ref="B29:C36"/>
    <mergeCell ref="D29:E29"/>
    <mergeCell ref="B13:E13"/>
    <mergeCell ref="B14:C17"/>
    <mergeCell ref="D14:E14"/>
    <mergeCell ref="D15:E15"/>
    <mergeCell ref="F15:K15"/>
    <mergeCell ref="D16:E16"/>
    <mergeCell ref="F16:K16"/>
    <mergeCell ref="D17:E17"/>
    <mergeCell ref="F17:K17"/>
    <mergeCell ref="B18:C27"/>
    <mergeCell ref="D18:E18"/>
    <mergeCell ref="F18:K18"/>
    <mergeCell ref="D19:E19"/>
    <mergeCell ref="F29:K29"/>
    <mergeCell ref="F19:K19"/>
    <mergeCell ref="D20:E20"/>
    <mergeCell ref="D24:E24"/>
    <mergeCell ref="D27:E27"/>
    <mergeCell ref="F20:K20"/>
    <mergeCell ref="D21:E21"/>
    <mergeCell ref="F21:K21"/>
    <mergeCell ref="D43:E43"/>
    <mergeCell ref="D40:E40"/>
    <mergeCell ref="F43:G43"/>
    <mergeCell ref="D22:E22"/>
    <mergeCell ref="F22:K22"/>
    <mergeCell ref="D23:E23"/>
    <mergeCell ref="F23:K23"/>
    <mergeCell ref="F25:K25"/>
    <mergeCell ref="D26:E26"/>
    <mergeCell ref="F26:K26"/>
    <mergeCell ref="F24:K24"/>
    <mergeCell ref="D25:E25"/>
    <mergeCell ref="F27:K27"/>
    <mergeCell ref="F34:K34"/>
    <mergeCell ref="F35:K36"/>
    <mergeCell ref="F32:K32"/>
    <mergeCell ref="D33:E33"/>
    <mergeCell ref="F33:K33"/>
    <mergeCell ref="D34:E34"/>
    <mergeCell ref="F31:K31"/>
    <mergeCell ref="D32:E32"/>
    <mergeCell ref="D31:E31"/>
    <mergeCell ref="D35:E36"/>
    <mergeCell ref="F30:K30"/>
    <mergeCell ref="F44:G44"/>
    <mergeCell ref="D28:E28"/>
    <mergeCell ref="H159:K159"/>
    <mergeCell ref="F161:G161"/>
    <mergeCell ref="F37:K37"/>
    <mergeCell ref="F38:K38"/>
    <mergeCell ref="E61:G61"/>
    <mergeCell ref="B68:E68"/>
    <mergeCell ref="H53:K53"/>
    <mergeCell ref="G54:K54"/>
    <mergeCell ref="G56:K56"/>
    <mergeCell ref="F50:K50"/>
    <mergeCell ref="D49:E50"/>
    <mergeCell ref="D51:E52"/>
    <mergeCell ref="B37:C40"/>
    <mergeCell ref="F39:H39"/>
    <mergeCell ref="J39:K39"/>
    <mergeCell ref="D39:E39"/>
    <mergeCell ref="D37:E37"/>
    <mergeCell ref="J64:K64"/>
    <mergeCell ref="J65:K65"/>
    <mergeCell ref="D53:E57"/>
    <mergeCell ref="G55:K55"/>
    <mergeCell ref="D44:E44"/>
    <mergeCell ref="I137:J137"/>
    <mergeCell ref="I136:J136"/>
    <mergeCell ref="E132:F132"/>
    <mergeCell ref="F40:K40"/>
    <mergeCell ref="D42:E42"/>
    <mergeCell ref="F166:G166"/>
    <mergeCell ref="H166:K166"/>
    <mergeCell ref="H160:K160"/>
    <mergeCell ref="F72:G72"/>
    <mergeCell ref="J72:K72"/>
    <mergeCell ref="F73:G73"/>
    <mergeCell ref="B73:E73"/>
    <mergeCell ref="F78:G78"/>
    <mergeCell ref="J78:K78"/>
    <mergeCell ref="B76:E76"/>
    <mergeCell ref="F76:G76"/>
    <mergeCell ref="J73:K73"/>
    <mergeCell ref="B74:E74"/>
    <mergeCell ref="F74:G74"/>
    <mergeCell ref="J74:K74"/>
    <mergeCell ref="J76:K76"/>
    <mergeCell ref="J75:K75"/>
    <mergeCell ref="F159:G159"/>
    <mergeCell ref="D45:E45"/>
    <mergeCell ref="D30:E30"/>
    <mergeCell ref="D121:K121"/>
    <mergeCell ref="D125:G125"/>
    <mergeCell ref="D124:K124"/>
    <mergeCell ref="H125:K125"/>
    <mergeCell ref="E126:G126"/>
    <mergeCell ref="I126:K126"/>
    <mergeCell ref="B116:C117"/>
    <mergeCell ref="D116:K116"/>
    <mergeCell ref="B120:C121"/>
    <mergeCell ref="D120:K120"/>
    <mergeCell ref="B124:C139"/>
    <mergeCell ref="E133:F133"/>
    <mergeCell ref="E138:F138"/>
    <mergeCell ref="I138:J138"/>
    <mergeCell ref="E130:G130"/>
    <mergeCell ref="I130:K130"/>
    <mergeCell ref="E131:F131"/>
    <mergeCell ref="I131:J131"/>
    <mergeCell ref="E129:F129"/>
    <mergeCell ref="E134:F134"/>
    <mergeCell ref="E137:F137"/>
    <mergeCell ref="F139:G139"/>
    <mergeCell ref="I134:J134"/>
    <mergeCell ref="D149:K149"/>
    <mergeCell ref="F69:G69"/>
    <mergeCell ref="F54:F57"/>
    <mergeCell ref="B42:C59"/>
    <mergeCell ref="F70:G70"/>
    <mergeCell ref="B5:H5"/>
    <mergeCell ref="B79:E79"/>
    <mergeCell ref="F79:G79"/>
    <mergeCell ref="J79:K79"/>
    <mergeCell ref="B83:E83"/>
    <mergeCell ref="F83:G83"/>
    <mergeCell ref="J83:K83"/>
    <mergeCell ref="I43:K43"/>
    <mergeCell ref="I44:K44"/>
    <mergeCell ref="F45:G45"/>
    <mergeCell ref="I45:K45"/>
    <mergeCell ref="D60:K60"/>
    <mergeCell ref="D62:K62"/>
    <mergeCell ref="B60:C65"/>
    <mergeCell ref="F49:K49"/>
    <mergeCell ref="J71:K71"/>
    <mergeCell ref="F51:K51"/>
    <mergeCell ref="F68:G68"/>
    <mergeCell ref="B72:E72"/>
    <mergeCell ref="H176:K176"/>
    <mergeCell ref="F184:G184"/>
    <mergeCell ref="B75:E75"/>
    <mergeCell ref="J69:K69"/>
    <mergeCell ref="I132:J132"/>
    <mergeCell ref="I129:J129"/>
    <mergeCell ref="U140:Y148"/>
    <mergeCell ref="O153:P153"/>
    <mergeCell ref="O158:P158"/>
    <mergeCell ref="F155:G155"/>
    <mergeCell ref="F157:G157"/>
    <mergeCell ref="F145:K145"/>
    <mergeCell ref="D140:K140"/>
    <mergeCell ref="F146:K146"/>
    <mergeCell ref="F147:K147"/>
    <mergeCell ref="F148:K148"/>
    <mergeCell ref="E135:G135"/>
    <mergeCell ref="I135:K135"/>
    <mergeCell ref="F143:K143"/>
    <mergeCell ref="F144:K144"/>
    <mergeCell ref="F141:K141"/>
    <mergeCell ref="J139:K139"/>
    <mergeCell ref="H156:K156"/>
    <mergeCell ref="F156:G156"/>
    <mergeCell ref="F189:H189"/>
    <mergeCell ref="B186:E186"/>
    <mergeCell ref="F142:K142"/>
    <mergeCell ref="I133:J133"/>
    <mergeCell ref="E136:F136"/>
    <mergeCell ref="O172:P175"/>
    <mergeCell ref="A191:K191"/>
    <mergeCell ref="H157:K157"/>
    <mergeCell ref="H155:K155"/>
    <mergeCell ref="B155:E155"/>
    <mergeCell ref="O140:T148"/>
    <mergeCell ref="B172:E173"/>
    <mergeCell ref="F172:G173"/>
    <mergeCell ref="H172:K173"/>
    <mergeCell ref="B182:E182"/>
    <mergeCell ref="F182:G182"/>
    <mergeCell ref="B183:E183"/>
    <mergeCell ref="B140:C148"/>
    <mergeCell ref="B149:C150"/>
    <mergeCell ref="H164:K164"/>
    <mergeCell ref="F163:G163"/>
    <mergeCell ref="B184:E184"/>
    <mergeCell ref="H162:K162"/>
    <mergeCell ref="H175:K175"/>
    <mergeCell ref="E206:G206"/>
    <mergeCell ref="I206:K206"/>
    <mergeCell ref="E204:G204"/>
    <mergeCell ref="I204:K204"/>
    <mergeCell ref="E200:G200"/>
    <mergeCell ref="B199:C199"/>
    <mergeCell ref="I200:K200"/>
    <mergeCell ref="E201:G201"/>
    <mergeCell ref="I201:K201"/>
    <mergeCell ref="D199:K199"/>
    <mergeCell ref="F167:G167"/>
    <mergeCell ref="H167:K167"/>
    <mergeCell ref="F158:G158"/>
    <mergeCell ref="H158:K158"/>
    <mergeCell ref="B190:D190"/>
    <mergeCell ref="B158:B171"/>
    <mergeCell ref="F160:G160"/>
    <mergeCell ref="F165:G165"/>
    <mergeCell ref="H165:K165"/>
    <mergeCell ref="F175:G176"/>
    <mergeCell ref="B178:E179"/>
    <mergeCell ref="B185:E185"/>
    <mergeCell ref="F185:G185"/>
    <mergeCell ref="H185:K185"/>
    <mergeCell ref="F164:G164"/>
    <mergeCell ref="F162:G162"/>
    <mergeCell ref="H161:K161"/>
    <mergeCell ref="H168:K168"/>
    <mergeCell ref="H163:K163"/>
    <mergeCell ref="F169:G169"/>
    <mergeCell ref="B175:E176"/>
    <mergeCell ref="F178:G179"/>
    <mergeCell ref="F190:G190"/>
    <mergeCell ref="B187:E187"/>
    <mergeCell ref="H171:K171"/>
    <mergeCell ref="F170:G170"/>
    <mergeCell ref="H170:K170"/>
    <mergeCell ref="B224:C224"/>
    <mergeCell ref="D224:K224"/>
    <mergeCell ref="B214:C214"/>
    <mergeCell ref="D214:K214"/>
    <mergeCell ref="B215:C220"/>
    <mergeCell ref="E215:G215"/>
    <mergeCell ref="I215:K215"/>
    <mergeCell ref="E216:G216"/>
    <mergeCell ref="I216:K216"/>
    <mergeCell ref="E217:G217"/>
    <mergeCell ref="I217:K217"/>
    <mergeCell ref="E218:G218"/>
    <mergeCell ref="I218:K218"/>
    <mergeCell ref="E219:G219"/>
    <mergeCell ref="I219:K219"/>
    <mergeCell ref="F220:K220"/>
    <mergeCell ref="B223:C223"/>
    <mergeCell ref="D223:K223"/>
    <mergeCell ref="H184:K184"/>
    <mergeCell ref="F186:G186"/>
    <mergeCell ref="H186:K186"/>
    <mergeCell ref="K1:K2"/>
    <mergeCell ref="E208:G208"/>
    <mergeCell ref="I208:K208"/>
    <mergeCell ref="F14:H14"/>
    <mergeCell ref="I14:K14"/>
    <mergeCell ref="F187:G187"/>
    <mergeCell ref="H187:K187"/>
    <mergeCell ref="A194:K194"/>
    <mergeCell ref="A195:K195"/>
    <mergeCell ref="E205:G205"/>
    <mergeCell ref="I205:K205"/>
    <mergeCell ref="E207:G207"/>
    <mergeCell ref="I207:K207"/>
    <mergeCell ref="B203:C203"/>
    <mergeCell ref="B204:C210"/>
    <mergeCell ref="D210:E210"/>
    <mergeCell ref="F210:K210"/>
    <mergeCell ref="E209:G209"/>
    <mergeCell ref="I209:K209"/>
    <mergeCell ref="A196:K196"/>
    <mergeCell ref="B200:C201"/>
    <mergeCell ref="D203:K203"/>
    <mergeCell ref="A197:K197"/>
    <mergeCell ref="A193:K193"/>
    <mergeCell ref="B87:C88"/>
    <mergeCell ref="D94:E95"/>
    <mergeCell ref="E93:G93"/>
    <mergeCell ref="E90:G90"/>
    <mergeCell ref="H93:K93"/>
    <mergeCell ref="I90:K90"/>
    <mergeCell ref="F94:G94"/>
    <mergeCell ref="F95:G95"/>
    <mergeCell ref="I94:J94"/>
    <mergeCell ref="I95:K95"/>
    <mergeCell ref="E91:G91"/>
    <mergeCell ref="I91:K91"/>
    <mergeCell ref="B11:D11"/>
    <mergeCell ref="F11:G11"/>
    <mergeCell ref="J11:K11"/>
    <mergeCell ref="B6:K6"/>
    <mergeCell ref="B7:D7"/>
    <mergeCell ref="F7:G7"/>
    <mergeCell ref="J7:K7"/>
    <mergeCell ref="B8:K8"/>
    <mergeCell ref="B9:D9"/>
    <mergeCell ref="F9:G9"/>
    <mergeCell ref="J9:K9"/>
    <mergeCell ref="B10:K10"/>
  </mergeCells>
  <phoneticPr fontId="28"/>
  <conditionalFormatting sqref="B69:K79">
    <cfRule type="expression" dxfId="98" priority="98">
      <formula>AND($B$69&lt;&gt;"",$F$69&lt;&gt;"",$H$69&lt;&gt;"",$I$69&lt;&gt;"",$J$69&lt;&gt;"",$B$70&lt;&gt;"",$F$70&lt;&gt;"",$H$70&lt;&gt;"",$I$70&lt;&gt;"",$J$70&lt;&gt;"")</formula>
    </cfRule>
  </conditionalFormatting>
  <conditionalFormatting sqref="B81:K83">
    <cfRule type="expression" dxfId="97" priority="19">
      <formula>AND($B$81&lt;&gt;"",$F$81&lt;&gt;"",$H$81&lt;&gt;"",$I$81&lt;&gt;"",$J$81&lt;&gt;"")</formula>
    </cfRule>
  </conditionalFormatting>
  <conditionalFormatting sqref="D61 H61">
    <cfRule type="expression" dxfId="96" priority="103">
      <formula>$M$61&gt;0</formula>
    </cfRule>
  </conditionalFormatting>
  <conditionalFormatting sqref="D63 F63 H63 J63">
    <cfRule type="expression" dxfId="95" priority="100">
      <formula>$M$63&gt;0</formula>
    </cfRule>
  </conditionalFormatting>
  <conditionalFormatting sqref="D65 F65 H65">
    <cfRule type="expression" dxfId="94" priority="99">
      <formula>$M$65&gt;0</formula>
    </cfRule>
  </conditionalFormatting>
  <conditionalFormatting sqref="D101:D102 H101:H102">
    <cfRule type="expression" dxfId="93" priority="13">
      <formula>OR($D$101="〇",$D$102="〇",$H$101="〇",$H$102="〇")</formula>
    </cfRule>
  </conditionalFormatting>
  <conditionalFormatting sqref="D104">
    <cfRule type="containsBlanks" dxfId="92" priority="159">
      <formula>LEN(TRIM(D104))=0</formula>
    </cfRule>
  </conditionalFormatting>
  <conditionalFormatting sqref="D127 D129 D132 D134 D137 D139">
    <cfRule type="expression" dxfId="91" priority="86">
      <formula>OR($D$127="〇",$D$129="〇",$D$132="〇",$D$134="〇",$D$137="〇",$D$139="〇")</formula>
    </cfRule>
  </conditionalFormatting>
  <conditionalFormatting sqref="D142:D148">
    <cfRule type="expression" dxfId="90" priority="54">
      <formula>OR($D$142="〇",$D$143="〇",$D$144="〇",$D$145="〇",$D$146="〇",$D$147="〇",$D$148="〇")</formula>
    </cfRule>
  </conditionalFormatting>
  <conditionalFormatting sqref="D200:D201 H200:H201">
    <cfRule type="expression" dxfId="89" priority="44">
      <formula>OR($D$200="〇",$D$201="〇",$H$200="〇",$H$201="〇")</formula>
    </cfRule>
  </conditionalFormatting>
  <conditionalFormatting sqref="D204:D209 H204:H209 H215:H219 D215:D220">
    <cfRule type="containsBlanks" dxfId="88" priority="43">
      <formula>LEN(TRIM(D204))=0</formula>
    </cfRule>
  </conditionalFormatting>
  <conditionalFormatting sqref="D86:H86 D88:K88">
    <cfRule type="containsBlanks" dxfId="87" priority="158">
      <formula>LEN(TRIM(D86))=0</formula>
    </cfRule>
  </conditionalFormatting>
  <conditionalFormatting sqref="D108:K109 D111:K112 D114:K115 D117:K117 D119:K119 D121:K121 D123:K123">
    <cfRule type="containsBlanks" dxfId="86" priority="160">
      <formula>LEN(TRIM(D108))=0</formula>
    </cfRule>
  </conditionalFormatting>
  <conditionalFormatting sqref="D150:K150">
    <cfRule type="containsBlanks" dxfId="85" priority="162">
      <formula>LEN(TRIM(D150))=0</formula>
    </cfRule>
  </conditionalFormatting>
  <conditionalFormatting sqref="D224:K224">
    <cfRule type="containsBlanks" dxfId="84" priority="37">
      <formula>LEN(TRIM(D224))=0</formula>
    </cfRule>
  </conditionalFormatting>
  <conditionalFormatting sqref="E7 I7">
    <cfRule type="expression" dxfId="83" priority="117">
      <formula>$M$7&gt;0</formula>
    </cfRule>
  </conditionalFormatting>
  <conditionalFormatting sqref="E9 I9">
    <cfRule type="expression" dxfId="82" priority="114">
      <formula>$M$9&gt;0</formula>
    </cfRule>
  </conditionalFormatting>
  <conditionalFormatting sqref="E11 I11">
    <cfRule type="expression" dxfId="81" priority="112">
      <formula>$M$11&gt;0</formula>
    </cfRule>
  </conditionalFormatting>
  <conditionalFormatting sqref="E126 I126">
    <cfRule type="containsBlanks" dxfId="80" priority="161">
      <formula>LEN(TRIM(E126))=0</formula>
    </cfRule>
  </conditionalFormatting>
  <conditionalFormatting sqref="E128:F128">
    <cfRule type="expression" dxfId="79" priority="85">
      <formula>$D$127="〇"</formula>
    </cfRule>
    <cfRule type="notContainsBlanks" dxfId="78" priority="84">
      <formula>LEN(TRIM(E128))&gt;0</formula>
    </cfRule>
  </conditionalFormatting>
  <conditionalFormatting sqref="E131:F131">
    <cfRule type="notContainsBlanks" dxfId="77" priority="78">
      <formula>LEN(TRIM(E131))&gt;0</formula>
    </cfRule>
    <cfRule type="expression" dxfId="76" priority="79">
      <formula>$D$129="〇"</formula>
    </cfRule>
  </conditionalFormatting>
  <conditionalFormatting sqref="E133:F133">
    <cfRule type="notContainsBlanks" dxfId="75" priority="76">
      <formula>LEN(TRIM(E133))&gt;0</formula>
    </cfRule>
    <cfRule type="expression" dxfId="74" priority="77">
      <formula>$D$132="〇"</formula>
    </cfRule>
  </conditionalFormatting>
  <conditionalFormatting sqref="E136:F136">
    <cfRule type="expression" dxfId="73" priority="73">
      <formula>$D$134="〇"</formula>
    </cfRule>
    <cfRule type="notContainsBlanks" dxfId="72" priority="72">
      <formula>LEN(TRIM(E136))&gt;0</formula>
    </cfRule>
  </conditionalFormatting>
  <conditionalFormatting sqref="E138:F138">
    <cfRule type="notContainsBlanks" dxfId="71" priority="70">
      <formula>LEN(TRIM(E138))&gt;0</formula>
    </cfRule>
    <cfRule type="expression" dxfId="70" priority="71">
      <formula>$D$137="〇"</formula>
    </cfRule>
  </conditionalFormatting>
  <conditionalFormatting sqref="E130:G130">
    <cfRule type="expression" dxfId="69" priority="81">
      <formula>$D$129="〇"</formula>
    </cfRule>
    <cfRule type="notContainsBlanks" dxfId="68" priority="80">
      <formula>LEN(TRIM(E130))&gt;0</formula>
    </cfRule>
  </conditionalFormatting>
  <conditionalFormatting sqref="E135:G135">
    <cfRule type="notContainsBlanks" dxfId="67" priority="74">
      <formula>LEN(TRIM(E135))&gt;0</formula>
    </cfRule>
    <cfRule type="expression" dxfId="66" priority="75">
      <formula>$D$134="〇"</formula>
    </cfRule>
  </conditionalFormatting>
  <conditionalFormatting sqref="F14">
    <cfRule type="containsBlanks" dxfId="65" priority="152">
      <formula>LEN(TRIM(F14))=0</formula>
    </cfRule>
  </conditionalFormatting>
  <conditionalFormatting sqref="F28">
    <cfRule type="containsBlanks" dxfId="64" priority="150">
      <formula>LEN(TRIM(F28))=0</formula>
    </cfRule>
  </conditionalFormatting>
  <conditionalFormatting sqref="F139:G139">
    <cfRule type="expression" dxfId="63" priority="69">
      <formula>$D$139="〇"</formula>
    </cfRule>
    <cfRule type="notContainsBlanks" dxfId="62" priority="68">
      <formula>LEN(TRIM(F139))&gt;0</formula>
    </cfRule>
  </conditionalFormatting>
  <conditionalFormatting sqref="F15:K27">
    <cfRule type="containsBlanks" dxfId="61" priority="153">
      <formula>LEN(TRIM(F15))=0</formula>
    </cfRule>
  </conditionalFormatting>
  <conditionalFormatting sqref="F29:K38 F39:I39 F40:K40">
    <cfRule type="containsBlanks" dxfId="60" priority="155">
      <formula>LEN(TRIM(F29))=0</formula>
    </cfRule>
  </conditionalFormatting>
  <conditionalFormatting sqref="F42:K42 F43:G45 G46 I46 F47 G48 J48 F50:K50 F52:K52">
    <cfRule type="containsBlanks" dxfId="59" priority="156">
      <formula>LEN(TRIM(F42))=0</formula>
    </cfRule>
  </conditionalFormatting>
  <conditionalFormatting sqref="F59:K59">
    <cfRule type="containsBlanks" dxfId="58" priority="157">
      <formula>LEN(TRIM(F59))=0</formula>
    </cfRule>
  </conditionalFormatting>
  <conditionalFormatting sqref="F142:K142">
    <cfRule type="expression" dxfId="57" priority="53">
      <formula>$D$142="〇"</formula>
    </cfRule>
  </conditionalFormatting>
  <conditionalFormatting sqref="F142:K148">
    <cfRule type="notContainsBlanks" dxfId="56" priority="46">
      <formula>LEN(TRIM(F142))&gt;0</formula>
    </cfRule>
  </conditionalFormatting>
  <conditionalFormatting sqref="F143:K143">
    <cfRule type="expression" dxfId="55" priority="52">
      <formula>D$143="〇"</formula>
    </cfRule>
  </conditionalFormatting>
  <conditionalFormatting sqref="F144:K144">
    <cfRule type="expression" dxfId="54" priority="51">
      <formula>$D$144="〇"</formula>
    </cfRule>
  </conditionalFormatting>
  <conditionalFormatting sqref="F145:K145">
    <cfRule type="expression" dxfId="53" priority="50">
      <formula>$D$145="〇"</formula>
    </cfRule>
  </conditionalFormatting>
  <conditionalFormatting sqref="F146:K146">
    <cfRule type="expression" dxfId="52" priority="49">
      <formula>$D$146="〇"</formula>
    </cfRule>
  </conditionalFormatting>
  <conditionalFormatting sqref="F147:K147">
    <cfRule type="expression" dxfId="51" priority="48">
      <formula>$D$147="〇"</formula>
    </cfRule>
  </conditionalFormatting>
  <conditionalFormatting sqref="F148:K148">
    <cfRule type="expression" dxfId="50" priority="47">
      <formula>$D$148="〇"</formula>
    </cfRule>
  </conditionalFormatting>
  <conditionalFormatting sqref="F210:K210">
    <cfRule type="expression" dxfId="49" priority="42">
      <formula>$H$209="〇"</formula>
    </cfRule>
    <cfRule type="notContainsBlanks" dxfId="48" priority="41">
      <formula>LEN(TRIM(F210))&gt;0</formula>
    </cfRule>
  </conditionalFormatting>
  <conditionalFormatting sqref="F220:K220">
    <cfRule type="expression" dxfId="47" priority="39">
      <formula>$D$220="〇"</formula>
    </cfRule>
    <cfRule type="notContainsBlanks" dxfId="46" priority="38">
      <formula>LEN(TRIM(F220))&gt;0</formula>
    </cfRule>
  </conditionalFormatting>
  <conditionalFormatting sqref="G54:K57">
    <cfRule type="containsBlanks" dxfId="45" priority="149">
      <formula>LEN(TRIM(G54))=0</formula>
    </cfRule>
    <cfRule type="containsText" dxfId="44" priority="126" operator="containsText" text="令和2年度（新型コロナウイルス感染拡大への対応に伴う緊急支援事業）">
      <formula>NOT(ISERROR(SEARCH("令和2年度（新型コロナウイルス感染拡大への対応に伴う緊急支援事業）",G54)))</formula>
    </cfRule>
    <cfRule type="expression" dxfId="43" priority="119">
      <formula>COUNTIF($G$54:$K$57,G54)&gt;1</formula>
    </cfRule>
  </conditionalFormatting>
  <conditionalFormatting sqref="G100:K100">
    <cfRule type="expression" dxfId="42" priority="14">
      <formula>AND($D$100="〇",$G$100="")</formula>
    </cfRule>
  </conditionalFormatting>
  <conditionalFormatting sqref="H90:H92 D90:D93">
    <cfRule type="expression" dxfId="41" priority="163">
      <formula>OR($D$90="◎",$H$90="◎",$D$91="◎",$H$91="◎",$D$92="◎",$H$92="◎",$D$93="◎")</formula>
    </cfRule>
  </conditionalFormatting>
  <conditionalFormatting sqref="H94:H95">
    <cfRule type="containsBlanks" dxfId="40" priority="11">
      <formula>LEN(TRIM(H94))=0</formula>
    </cfRule>
  </conditionalFormatting>
  <conditionalFormatting sqref="H97:H99 D97:D100">
    <cfRule type="expression" dxfId="39" priority="94">
      <formula>OR($D$97="〇",$D$98="〇",$D$99="〇",$D$100="〇",$H$97="〇",$H$98="〇",$H$99="〇")</formula>
    </cfRule>
  </conditionalFormatting>
  <conditionalFormatting sqref="H127 H129 H132 H134 H137 H139">
    <cfRule type="expression" dxfId="38" priority="5">
      <formula>OR($H$127="〇",$H$129="〇",$H$132="〇",,$H$134="〇",$H$137="〇",$H$139="〇")</formula>
    </cfRule>
  </conditionalFormatting>
  <conditionalFormatting sqref="I130:I131">
    <cfRule type="expression" dxfId="37" priority="29">
      <formula>$H$129="〇"</formula>
    </cfRule>
  </conditionalFormatting>
  <conditionalFormatting sqref="I135:I136">
    <cfRule type="expression" dxfId="36" priority="27">
      <formula>$H$134="〇"</formula>
    </cfRule>
  </conditionalFormatting>
  <conditionalFormatting sqref="I138">
    <cfRule type="expression" dxfId="35" priority="26">
      <formula>$H$137="〇"</formula>
    </cfRule>
  </conditionalFormatting>
  <conditionalFormatting sqref="I67:J67">
    <cfRule type="containsBlanks" dxfId="34" priority="20">
      <formula>LEN(TRIM(I67))=0</formula>
    </cfRule>
  </conditionalFormatting>
  <conditionalFormatting sqref="I128:J128">
    <cfRule type="expression" dxfId="33" priority="30">
      <formula>$H$127="〇"</formula>
    </cfRule>
    <cfRule type="notContainsBlanks" dxfId="32" priority="9">
      <formula>LEN(TRIM(I128))&gt;0</formula>
    </cfRule>
  </conditionalFormatting>
  <conditionalFormatting sqref="I131:J131">
    <cfRule type="notContainsBlanks" dxfId="31" priority="7">
      <formula>LEN(TRIM(I131))&gt;0</formula>
    </cfRule>
  </conditionalFormatting>
  <conditionalFormatting sqref="I133:J133">
    <cfRule type="notContainsBlanks" dxfId="30" priority="6">
      <formula>LEN(TRIM(I133))&gt;0</formula>
    </cfRule>
    <cfRule type="expression" dxfId="29" priority="28">
      <formula>$H$132="〇"</formula>
    </cfRule>
  </conditionalFormatting>
  <conditionalFormatting sqref="I136:J136">
    <cfRule type="notContainsBlanks" dxfId="28" priority="3">
      <formula>LEN(TRIM(I136))&gt;0</formula>
    </cfRule>
  </conditionalFormatting>
  <conditionalFormatting sqref="I138:J138">
    <cfRule type="notContainsBlanks" dxfId="27" priority="2">
      <formula>LEN(TRIM(I138))&gt;0</formula>
    </cfRule>
  </conditionalFormatting>
  <conditionalFormatting sqref="I14:K14">
    <cfRule type="expression" dxfId="26" priority="22">
      <formula>AND($F$14="その他（右欄に法人格をご入力ください）",$I$14="")</formula>
    </cfRule>
    <cfRule type="expression" dxfId="25" priority="21">
      <formula>$F$14&lt;&gt;"その他（右欄に法人格をご入力ください）"</formula>
    </cfRule>
  </conditionalFormatting>
  <conditionalFormatting sqref="I130:K130">
    <cfRule type="notContainsBlanks" dxfId="24" priority="8">
      <formula>LEN(TRIM(I130))&gt;0</formula>
    </cfRule>
  </conditionalFormatting>
  <conditionalFormatting sqref="I135:K135">
    <cfRule type="notContainsBlanks" dxfId="23" priority="4">
      <formula>LEN(TRIM(I135))&gt;0</formula>
    </cfRule>
  </conditionalFormatting>
  <conditionalFormatting sqref="J139">
    <cfRule type="expression" dxfId="22" priority="25">
      <formula>$H$139="〇"</formula>
    </cfRule>
  </conditionalFormatting>
  <conditionalFormatting sqref="J5:K5">
    <cfRule type="containsBlanks" dxfId="21" priority="151">
      <formula>LEN(TRIM(J5))=0</formula>
    </cfRule>
  </conditionalFormatting>
  <conditionalFormatting sqref="J65:K65">
    <cfRule type="expression" dxfId="20" priority="15">
      <formula>AND($J$63="〇",$J$65="")</formula>
    </cfRule>
  </conditionalFormatting>
  <conditionalFormatting sqref="J139:K139">
    <cfRule type="notContainsBlanks" dxfId="19" priority="1">
      <formula>LEN(TRIM(J139))&gt;0</formula>
    </cfRule>
  </conditionalFormatting>
  <conditionalFormatting sqref="K94">
    <cfRule type="containsBlanks" dxfId="18" priority="10">
      <formula>LEN(TRIM(K94))=0</formula>
    </cfRule>
  </conditionalFormatting>
  <dataValidations xWindow="241" yWindow="792" count="27">
    <dataValidation type="list" allowBlank="1" showInputMessage="1" showErrorMessage="1" sqref="K94 H94:H95" xr:uid="{6B270722-148E-4FDB-87A9-1AEF4A85D76B}">
      <formula1>"有,無"</formula1>
    </dataValidation>
    <dataValidation type="textLength" operator="lessThanOrEqual" allowBlank="1" showInputMessage="1" showErrorMessage="1" sqref="D151:K151 D116:K116 J64:J65 D89 F60:F62 F64 G60:G65 H60 H62 H64 I60:I65 K60:K65 J60:J62 D149:K149 D120:K120 D6:D11 E6 E8 E10 F6:H11 J6:K11 I6 I8 I10" xr:uid="{14037450-3895-4A1C-8F2E-CD2590798EBC}">
      <formula1>500</formula1>
    </dataValidation>
    <dataValidation allowBlank="1" showErrorMessage="1" sqref="D210" xr:uid="{C48B78B9-5104-4EC8-8242-3E2A091E8E38}"/>
    <dataValidation type="list" allowBlank="1" showInputMessage="1" showErrorMessage="1" promptTitle="有の場合" prompt="支援をお断りします。" sqref="E11 E7 E9" xr:uid="{60C60E33-AA23-4828-8F5E-F19C115A79E0}">
      <formula1>"○"</formula1>
    </dataValidation>
    <dataValidation type="list" allowBlank="1" showInputMessage="1" showErrorMessage="1" sqref="H101:H102 D132 D204:D209 D142:D148 D129 H139 H132 H134 H137 H61 H127 H204:H209 D137 D215:D220 H215:H219 H97:H99 D97:D102 D127 D139 D134 D63 F63 H63 J63 D65 F65 H65 D61 H129" xr:uid="{F882D8B3-00CC-4141-A768-CECA6D923555}">
      <formula1>"〇"</formula1>
    </dataValidation>
    <dataValidation type="list" allowBlank="1" showInputMessage="1" showErrorMessage="1" sqref="I39" xr:uid="{AB9FC01A-E0FE-4E36-99B5-962E71D2EAC4}">
      <formula1>"勤務先,自宅,個人携帯,その他"</formula1>
    </dataValidation>
    <dataValidation type="list" allowBlank="1" showInputMessage="1" showErrorMessage="1" sqref="D90:D93 H90:H92" xr:uid="{9A274F10-EA02-4B8D-B74C-204C7A41C68D}">
      <formula1>IF(COUNTIF($D$90:$K$93,"◎"),$Q$90:$Q$91,$R$90:$R$92)</formula1>
    </dataValidation>
    <dataValidation type="list" operator="lessThanOrEqual" allowBlank="1" showInputMessage="1" showErrorMessage="1" sqref="I9 I11 I7 E7 E11 E9" xr:uid="{F337D0B9-8A5E-4BC4-A5CC-DC5EDF7BB00D}">
      <formula1>"○"</formula1>
    </dataValidation>
    <dataValidation type="textLength" operator="lessThanOrEqual" allowBlank="1" showInputMessage="1" showErrorMessage="1" error="文字数制限を超えています。_x000a_再試行をクリックし、入力欄右の文字数を参考に内容を修正してください。" sqref="D117:K117 D119:K119" xr:uid="{A4E0913A-8070-470D-B08B-294B93F220D2}">
      <formula1>350</formula1>
    </dataValidation>
    <dataValidation type="textLength" operator="lessThanOrEqual" allowBlank="1" showInputMessage="1" showErrorMessage="1" error="文字数制限を超えています。_x000a_再試行をクリックし、入力欄右の文字数を参考に内容を修正してください。" sqref="D150:K150" xr:uid="{0EA8921C-2D37-45AC-9595-E7CE52A94F4C}">
      <formula1>300</formula1>
    </dataValidation>
    <dataValidation type="textLength" operator="lessThanOrEqual" allowBlank="1" showInputMessage="1" showErrorMessage="1" error="文字数制限を超えています。_x000a_再試行をクリックし、入力欄右の文字数を参考に内容を修正してください。" sqref="D121:K121 D123:K123" xr:uid="{B5827D47-0D39-4851-92AD-49C64FB6FD14}">
      <formula1>250</formula1>
    </dataValidation>
    <dataValidation type="list" allowBlank="1" showErrorMessage="1" sqref="I7" xr:uid="{AA00AC36-A3B3-4DBC-8ACC-20B5F5F83D96}">
      <formula1>"〇"</formula1>
    </dataValidation>
    <dataValidation type="list" allowBlank="1" showErrorMessage="1" promptTitle="有の場合" prompt="支援をお断りします。" sqref="I9 I11" xr:uid="{4A08B31D-49AC-44B7-898B-70EE9EDA22A1}">
      <formula1>"〇"</formula1>
    </dataValidation>
    <dataValidation type="textLength" operator="lessThanOrEqual" allowBlank="1" showInputMessage="1" showErrorMessage="1" error="文字数制限を超えています。_x000a_再試行をクリックし、入力欄右の文字数を参考に内容を修正してください。" sqref="D104:K104 F59:K59" xr:uid="{B8628FE5-CEA6-4CDA-AE3B-BB598DA0A570}">
      <formula1>600</formula1>
    </dataValidation>
    <dataValidation type="textLength" operator="lessThanOrEqual" allowBlank="1" showInputMessage="1" showErrorMessage="1" error="文字数制限を超えています。_x000a_再試行をクリックし、入力欄右を参考に内容を修正してください。" sqref="F142:K148" xr:uid="{28A6931E-05D5-4334-8F88-D06F4A39D52A}">
      <formula1>200</formula1>
    </dataValidation>
    <dataValidation type="custom" imeMode="halfKatakana" allowBlank="1" showInputMessage="1" showErrorMessage="1" sqref="F37:K37 F15:K15 F20:K20 F22:K22" xr:uid="{7CA38FE4-2880-4FA6-865A-9DAB98B8A417}">
      <formula1>LEN(F15)=LENB(F15)</formula1>
    </dataValidation>
    <dataValidation type="custom" imeMode="halfAlpha" allowBlank="1" showInputMessage="1" showErrorMessage="1" sqref="F32:K32 I133:J133 I131:J131 G46 I46 F47 G48 J48 E128:F128 E138:F138 E131:F131 I138:J138 E133:F133 I136:J136 F43:G45 E136:F136 I128:J128 J5:K5" xr:uid="{113DD9B0-CB0E-4DBF-B775-A4BDF1751E68}">
      <formula1>ISNUMBER(E5)</formula1>
    </dataValidation>
    <dataValidation type="whole" errorStyle="warning" operator="lessThan" allowBlank="1" showInputMessage="1" showErrorMessage="1" error="第1～6回および令和5年度支援（R2コロナ緊急支援を除く）のうち、3回支援を受けている場合は、支援対象外となります。" sqref="G53" xr:uid="{A9202C81-6D24-42D4-8AB9-26A4C70B5178}">
      <formula1>3</formula1>
    </dataValidation>
    <dataValidation type="textLength" operator="lessThanOrEqual" allowBlank="1" showInputMessage="1" showErrorMessage="1" error="文字数制限を超えています。_x000a_再試行をクリックし、入力欄右の文字数を参考に内容を修正してください。" prompt="「事業」に続く形で入力してください。" sqref="D86:H86" xr:uid="{51E3E9C6-3D61-4A57-B795-515BB21E4114}">
      <formula1>30</formula1>
    </dataValidation>
    <dataValidation type="custom" allowBlank="1" showInputMessage="1" showErrorMessage="1" error="全角で入力してください。" sqref="F33:K33 F21:K21 F23:K23" xr:uid="{92F90B85-88F1-45D7-B61C-717CE7E27BCC}">
      <formula1>AND(F21=DBCS(F21))</formula1>
    </dataValidation>
    <dataValidation type="custom" imeMode="halfAlpha" allowBlank="1" showInputMessage="1" showErrorMessage="1" error="半角で入力してください。" sqref="F18:K18" xr:uid="{BFD3FC72-E4A4-470D-A894-CFC9609DB6B4}">
      <formula1>LEN(F18)=LENB(F18)</formula1>
    </dataValidation>
    <dataValidation type="custom" imeMode="halfAlpha" allowBlank="1" showInputMessage="1" showErrorMessage="1" sqref="F39:H39 F34:K34 F24:K27" xr:uid="{38AEA96E-CF18-42EC-B584-81E8BC1D1C7D}">
      <formula1>LEN(F24)=LENB(F24)</formula1>
    </dataValidation>
    <dataValidation type="custom" imeMode="halfKatakana" allowBlank="1" showErrorMessage="1" errorTitle="入力エラー" error="半角カタカナで入力してください｡" sqref="F30:K30" xr:uid="{B0061D78-014C-456E-94AA-59D83AB74051}">
      <formula1>LEN(F30)=LENB(F30)</formula1>
    </dataValidation>
    <dataValidation type="whole" allowBlank="1" showInputMessage="1" showErrorMessage="1" sqref="J190" xr:uid="{29DDE095-D238-49E8-B21D-1D18667E11BA}">
      <formula1>1001</formula1>
      <formula2>3000</formula2>
    </dataValidation>
    <dataValidation type="textLength" operator="equal" allowBlank="1" showInputMessage="1" showErrorMessage="1" error="13桁の数字以外の文字列が記入されています。" sqref="F17:K17" xr:uid="{A4C1E53D-D8D8-40D1-8AF2-461C2AB8D435}">
      <formula1>13</formula1>
    </dataValidation>
    <dataValidation type="list" allowBlank="1" showInputMessage="1" showErrorMessage="1" sqref="D200:D201 H200:H201" xr:uid="{8287F87C-5159-406F-A2AA-23F1F6D73CCC}">
      <formula1>IF(COUNTIF($D$200:$K$201,"〇"),$P$200,$Q$200:$Q$201)</formula1>
    </dataValidation>
    <dataValidation type="textLength" operator="lessThanOrEqual" allowBlank="1" showInputMessage="1" showErrorMessage="1" error="文字数制限を超えています。_x000a_再試行をクリックし、入力欄右の文字数を参考に内容を修正してください。_x000a_キャンセルをクリックすると入力内容が消去されます。" sqref="D88:K88" xr:uid="{2CCF869F-7DAA-4ED0-8860-32AB115DFF79}">
      <formula1>300</formula1>
    </dataValidation>
  </dataValidations>
  <printOptions horizontalCentered="1"/>
  <pageMargins left="0.59055118110236227" right="0.59055118110236227" top="0.74803149606299213" bottom="0.35433070866141736" header="0.43307086614173229" footer="0.31496062992125984"/>
  <pageSetup paperSize="9" scale="62" orientation="portrait" cellComments="asDisplayed" r:id="rId2"/>
  <headerFooter scaleWithDoc="0" alignWithMargins="0">
    <oddFooter>&amp;C&amp;P / &amp;N</oddFooter>
  </headerFooter>
  <rowBreaks count="8" manualBreakCount="8">
    <brk id="40" max="10" man="1"/>
    <brk id="57" max="10" man="1"/>
    <brk id="84" max="16383" man="1"/>
    <brk id="104" max="16383" man="1"/>
    <brk id="115" max="10" man="1"/>
    <brk id="139" max="10" man="1"/>
    <brk id="151" max="16383" man="1"/>
    <brk id="191" max="16383" man="1"/>
  </rowBreaks>
  <colBreaks count="1" manualBreakCount="1">
    <brk id="12" max="1048575" man="1"/>
  </colBreaks>
  <drawing r:id="rId3"/>
  <legacyDrawing r:id="rId4"/>
  <extLst>
    <ext xmlns:x14="http://schemas.microsoft.com/office/spreadsheetml/2009/9/main" uri="{CCE6A557-97BC-4b89-ADB6-D9C93CAAB3DF}">
      <x14:dataValidations xmlns:xm="http://schemas.microsoft.com/office/excel/2006/main" xWindow="241" yWindow="792" count="26">
        <x14:dataValidation type="custom" errorStyle="warning" allowBlank="1" showInputMessage="1" showErrorMessage="1" errorTitle="インプットシートに記入があります" error="助成金要望額調書インプットシートにも記入があります。_x000a_こちらに入力すると、インプットシート記載の内容は反映されませんがよろしいですか？_x000a_" xr:uid="{67281E43-7D1E-493F-8774-B8BA99D0AB2E}">
          <x14:formula1>
            <xm:f>'\\svr00101\SVR11101\03.NPO支援課\820 未来応援ネットワーク事業\令和4年度（2022年度）\★R5審査~選定★\02募集要領・要望書様式（HP掲載）\最新版\【濱木作業】要望書編集\参考\[R4youbousho_tsuujou.xlsx]触れないでください。'!#REF!=0</xm:f>
          </x14:formula1>
          <xm:sqref>O181</xm:sqref>
        </x14:dataValidation>
        <x14:dataValidation type="list" allowBlank="1" showInputMessage="1" showErrorMessage="1" xr:uid="{A8CBEED7-1D65-41B0-8EEB-D75102B75344}">
          <x14:formula1>
            <xm:f>リスト!$A$2:$A$12</xm:f>
          </x14:formula1>
          <xm:sqref>G54:K57</xm:sqref>
        </x14:dataValidation>
        <x14:dataValidation type="list" allowBlank="1" showInputMessage="1" showErrorMessage="1" xr:uid="{FA774DD4-9C3F-4315-8E20-8AB4FBCBE3F4}">
          <x14:formula1>
            <xm:f>プルダウンリスト!$I$3:$I$6</xm:f>
          </x14:formula1>
          <xm:sqref>I81:I83 I69:I79</xm:sqref>
        </x14:dataValidation>
        <x14:dataValidation type="list" allowBlank="1" showInputMessage="1" showErrorMessage="1" xr:uid="{B1771A06-6CD2-44A8-9DF4-5EDB52CAAC67}">
          <x14:formula1>
            <xm:f>プルダウンリスト!$G$3:$G$10</xm:f>
          </x14:formula1>
          <xm:sqref>H81:H83 H69:H79</xm:sqref>
        </x14:dataValidation>
        <x14:dataValidation type="list" allowBlank="1" showInputMessage="1" showErrorMessage="1" xr:uid="{722C2D8B-868B-41C9-AC45-DCAAF2A5A206}">
          <x14:formula1>
            <xm:f>プルダウンリスト!$C$1:$C$47</xm:f>
          </x14:formula1>
          <xm:sqref>F19:K19</xm:sqref>
        </x14:dataValidation>
        <x14:dataValidation type="list" allowBlank="1" showInputMessage="1" showErrorMessage="1" xr:uid="{D2DDBE6A-11B7-4721-B6D6-D22916338F95}">
          <x14:formula1>
            <xm:f>プルダウンリスト!$A$5:$A$17</xm:f>
          </x14:formula1>
          <xm:sqref>F14</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4778F1CB-9F31-4439-9D4A-F0734268DE2B}">
          <x14:formula1>
            <xm:f>触れないでください。!AJ53=0</xm:f>
          </x14:formula1>
          <xm:sqref>O165</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2B573DCF-AA90-43E0-988F-AA6D9027CA41}">
          <x14:formula1>
            <xm:f>触れないでください。!AN53=0</xm:f>
          </x14:formula1>
          <xm:sqref>O166</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DF6B894E-6C07-44EA-8D5D-929FA49B51C4}">
          <x14:formula1>
            <xm:f>触れないでください。!AR53=0</xm:f>
          </x14:formula1>
          <xm:sqref>O167</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9B7C83D3-3A57-4AE7-9F56-ECF4B8F2C5FB}">
          <x14:formula1>
            <xm:f>触れないでください。!AV53=0</xm:f>
          </x14:formula1>
          <xm:sqref>O168</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58C737F6-5C2B-4548-B7D3-3E175EA372B7}">
          <x14:formula1>
            <xm:f>触れないでください。!AZ53=0</xm:f>
          </x14:formula1>
          <xm:sqref>O169</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803A0052-C0D9-4DEA-A6F4-655BF06BE76C}">
          <x14:formula1>
            <xm:f>触れないでください。!BD53=0</xm:f>
          </x14:formula1>
          <xm:sqref>O170</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C8EFBA27-E1A9-4BFA-91B8-9587D77E44A5}">
          <x14:formula1>
            <xm:f>触れないでください。!BH53=0</xm:f>
          </x14:formula1>
          <xm:sqref>O171</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11785FF4-6081-43F6-9883-11DB0A7D40C8}">
          <x14:formula1>
            <xm:f>触れないでください。!CB53=0</xm:f>
          </x14:formula1>
          <xm:sqref>O176</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7AC9052A-DACB-4F09-BD25-315C9BF56AA1}">
          <x14:formula1>
            <xm:f>触れないでください。!BL53=0</xm:f>
          </x14:formula1>
          <xm:sqref>O183</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1AB9D3D3-5D66-4AB9-A73D-80FB008CFE49}">
          <x14:formula1>
            <xm:f>触れないでください。!BP53=0</xm:f>
          </x14:formula1>
          <xm:sqref>O184</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B7D63983-5051-4171-947F-5EDC13728107}">
          <x14:formula1>
            <xm:f>触れないでください。!BT53=0</xm:f>
          </x14:formula1>
          <xm:sqref>O185</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ED70CA87-8893-49D7-AAC6-3B3F3737CA3C}">
          <x14:formula1>
            <xm:f>触れないでください。!BX53=0</xm:f>
          </x14:formula1>
          <xm:sqref>O186</xm:sqref>
        </x14:dataValidation>
        <x14:dataValidation type="custom" errorStyle="warning" operator="greaterThanOrEqual" showInputMessage="1" showErrorMessage="1" errorTitle="インプットシートに記入があります" error="助成金要望額調書インプットシートにも記入があります。_x000a_こちらに入力すると、インプットシート記載の内容は反映されませんがよろしいですか？" xr:uid="{F5B0A015-CF3A-4660-AE59-50C39D6AAC5B}">
          <x14:formula1>
            <xm:f>触れないでください。!D53=0</xm:f>
          </x14:formula1>
          <xm:sqref>O156</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05B90A59-AA21-42A9-973E-4AA85E53146C}">
          <x14:formula1>
            <xm:f>触れないでください。!H53=0</xm:f>
          </x14:formula1>
          <xm:sqref>O157</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52E742C7-D3A7-43BF-B480-52EF4D0E143B}">
          <x14:formula1>
            <xm:f>触れないでください。!L53=0</xm:f>
          </x14:formula1>
          <xm:sqref>O159</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CB7DA4B4-47B4-408B-85D0-0A910CB8C35D}">
          <x14:formula1>
            <xm:f>触れないでください。!P53=0</xm:f>
          </x14:formula1>
          <xm:sqref>O160</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6C8964F0-0F41-4B23-B680-49602E1A598C}">
          <x14:formula1>
            <xm:f>触れないでください。!T53=0</xm:f>
          </x14:formula1>
          <xm:sqref>O161</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3867851E-96FB-45E0-9162-9A67C6008CEC}">
          <x14:formula1>
            <xm:f>触れないでください。!X53=0</xm:f>
          </x14:formula1>
          <xm:sqref>O162</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73F6FC13-7597-4048-A568-51272C9DDFEC}">
          <x14:formula1>
            <xm:f>触れないでください。!AB53=0</xm:f>
          </x14:formula1>
          <xm:sqref>O163</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F54B07B8-77C2-45E4-BED2-1EAC56DF4148}">
          <x14:formula1>
            <xm:f>触れないでください。!AF53=0</xm:f>
          </x14:formula1>
          <xm:sqref>O164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E2B56-1DB8-43A2-A458-3D8A1B89148A}">
  <sheetPr codeName="Sheet4"/>
  <dimension ref="C1:AV27"/>
  <sheetViews>
    <sheetView view="pageBreakPreview" topLeftCell="A21" zoomScaleNormal="80" zoomScaleSheetLayoutView="100" workbookViewId="0">
      <selection activeCell="AX27" sqref="AX27"/>
    </sheetView>
  </sheetViews>
  <sheetFormatPr defaultColWidth="9" defaultRowHeight="13"/>
  <cols>
    <col min="1" max="48" width="1.90625" customWidth="1"/>
  </cols>
  <sheetData>
    <row r="1" spans="3:48" ht="14">
      <c r="AR1" s="870" t="s">
        <v>276</v>
      </c>
      <c r="AS1" s="870"/>
      <c r="AT1" s="870"/>
      <c r="AU1" s="870"/>
      <c r="AV1" s="870"/>
    </row>
    <row r="2" spans="3:48" ht="23.15" customHeight="1">
      <c r="C2" s="871" t="s">
        <v>277</v>
      </c>
      <c r="D2" s="871"/>
      <c r="E2" s="871"/>
      <c r="F2" s="871"/>
      <c r="G2" s="871"/>
      <c r="H2" s="871"/>
      <c r="I2" s="871"/>
      <c r="J2" s="871"/>
      <c r="K2" s="871"/>
      <c r="L2" s="871"/>
      <c r="M2" s="871"/>
      <c r="N2" s="871"/>
      <c r="O2" s="871"/>
      <c r="P2" s="871"/>
      <c r="Q2" s="871"/>
      <c r="R2" s="871"/>
      <c r="S2" s="871"/>
      <c r="T2" s="871"/>
      <c r="U2" s="871"/>
      <c r="V2" s="871"/>
      <c r="W2" s="871"/>
      <c r="X2" s="871"/>
      <c r="Y2" s="871"/>
      <c r="Z2" s="153"/>
      <c r="AA2" s="153"/>
      <c r="AB2" s="153"/>
      <c r="AC2" s="153"/>
      <c r="AD2" s="153"/>
      <c r="AE2" s="153"/>
      <c r="AF2" s="153"/>
      <c r="AG2" s="153"/>
      <c r="AH2" s="153"/>
      <c r="AI2" s="153"/>
      <c r="AJ2" s="153"/>
      <c r="AK2" s="153"/>
      <c r="AL2" s="153"/>
      <c r="AM2" s="153"/>
      <c r="AN2" s="153"/>
      <c r="AO2" s="153"/>
      <c r="AP2" s="153"/>
      <c r="AQ2" s="153"/>
      <c r="AR2" s="153"/>
      <c r="AS2" s="153"/>
      <c r="AT2" s="153"/>
      <c r="AU2" s="153"/>
      <c r="AV2" s="153"/>
    </row>
    <row r="3" spans="3:48" ht="23.15" customHeight="1">
      <c r="C3" s="167"/>
      <c r="D3" s="167"/>
      <c r="E3" s="167"/>
      <c r="F3" s="167"/>
      <c r="G3" s="167"/>
      <c r="H3" s="167"/>
      <c r="I3" s="167"/>
      <c r="J3" s="167"/>
      <c r="K3" s="168"/>
      <c r="L3" s="168"/>
      <c r="M3" s="167"/>
      <c r="N3" s="167"/>
      <c r="O3" s="167"/>
      <c r="P3" s="167"/>
      <c r="Q3" s="167"/>
      <c r="R3" s="168"/>
      <c r="S3" s="168"/>
      <c r="T3" s="167"/>
      <c r="U3" s="167"/>
      <c r="V3" s="167"/>
      <c r="W3" s="167"/>
      <c r="X3" s="167"/>
      <c r="Y3" s="167"/>
      <c r="Z3" s="153"/>
      <c r="AA3" s="153"/>
      <c r="AB3" s="153"/>
      <c r="AC3" s="153"/>
      <c r="AD3" s="153"/>
      <c r="AE3" s="153"/>
      <c r="AF3" s="153"/>
      <c r="AG3" s="153"/>
      <c r="AH3" s="153"/>
      <c r="AI3" s="153"/>
      <c r="AJ3" s="153"/>
      <c r="AK3" s="153"/>
      <c r="AL3" s="153"/>
      <c r="AM3" s="153"/>
      <c r="AN3" s="153"/>
      <c r="AO3" s="153"/>
      <c r="AP3" s="153"/>
      <c r="AQ3" s="153"/>
      <c r="AR3" s="153"/>
      <c r="AS3" s="153"/>
      <c r="AT3" s="153"/>
      <c r="AU3" s="153"/>
      <c r="AV3" s="153"/>
    </row>
    <row r="4" spans="3:48" ht="30" customHeight="1" thickBot="1">
      <c r="C4" s="838" t="s">
        <v>278</v>
      </c>
      <c r="D4" s="839"/>
      <c r="E4" s="839"/>
      <c r="F4" s="839"/>
      <c r="G4" s="839"/>
      <c r="H4" s="839"/>
      <c r="I4" s="839"/>
      <c r="J4" s="839"/>
      <c r="K4" s="840"/>
      <c r="L4" s="840"/>
      <c r="M4" s="839"/>
      <c r="N4" s="839"/>
      <c r="O4" s="839"/>
      <c r="P4" s="839"/>
      <c r="Q4" s="839"/>
      <c r="R4" s="840"/>
      <c r="S4" s="840"/>
      <c r="T4" s="839"/>
      <c r="U4" s="839"/>
      <c r="V4" s="839"/>
      <c r="W4" s="839"/>
      <c r="X4" s="839"/>
      <c r="Y4" s="839"/>
      <c r="Z4" s="840"/>
      <c r="AA4" s="840"/>
      <c r="AB4" s="839"/>
      <c r="AC4" s="839"/>
      <c r="AD4" s="839"/>
      <c r="AE4" s="839"/>
      <c r="AF4" s="839"/>
      <c r="AG4" s="839"/>
      <c r="AH4" s="839"/>
      <c r="AI4" s="840"/>
      <c r="AJ4" s="840"/>
      <c r="AK4" s="839"/>
      <c r="AL4" s="839"/>
      <c r="AM4" s="839"/>
      <c r="AN4" s="839"/>
      <c r="AO4" s="839"/>
      <c r="AP4" s="839"/>
      <c r="AQ4" s="839"/>
      <c r="AR4" s="839"/>
      <c r="AS4" s="839"/>
      <c r="AT4" s="839"/>
      <c r="AU4" s="839"/>
      <c r="AV4" s="841"/>
    </row>
    <row r="5" spans="3:48" ht="30" customHeight="1" thickBot="1">
      <c r="C5" s="842" t="s">
        <v>279</v>
      </c>
      <c r="D5" s="843"/>
      <c r="E5" s="843"/>
      <c r="F5" s="843"/>
      <c r="G5" s="843"/>
      <c r="H5" s="843"/>
      <c r="I5" s="843"/>
      <c r="J5" s="843"/>
      <c r="K5" s="828"/>
      <c r="L5" s="829"/>
      <c r="M5" s="844" t="s">
        <v>280</v>
      </c>
      <c r="N5" s="844"/>
      <c r="O5" s="844"/>
      <c r="P5" s="845" t="s">
        <v>281</v>
      </c>
      <c r="Q5" s="845"/>
      <c r="R5" s="846"/>
      <c r="S5" s="847"/>
      <c r="T5" s="848" t="s">
        <v>282</v>
      </c>
      <c r="U5" s="849"/>
      <c r="V5" s="849"/>
      <c r="W5" s="849"/>
      <c r="X5" s="849"/>
      <c r="Y5" s="850"/>
      <c r="Z5" s="846"/>
      <c r="AA5" s="847"/>
      <c r="AB5" s="827" t="s">
        <v>283</v>
      </c>
      <c r="AC5" s="827"/>
      <c r="AD5" s="827"/>
      <c r="AE5" s="827"/>
      <c r="AF5" s="827"/>
      <c r="AG5" s="827"/>
      <c r="AH5" s="827"/>
      <c r="AI5" s="846"/>
      <c r="AJ5" s="847"/>
      <c r="AK5" s="827" t="s">
        <v>284</v>
      </c>
      <c r="AL5" s="827"/>
      <c r="AM5" s="827"/>
      <c r="AN5" s="827"/>
      <c r="AO5" s="827"/>
      <c r="AP5" s="827"/>
      <c r="AQ5" s="827"/>
      <c r="AR5" s="827"/>
      <c r="AS5" s="827"/>
      <c r="AT5" s="827"/>
      <c r="AU5" s="827"/>
      <c r="AV5" s="154"/>
    </row>
    <row r="6" spans="3:48" ht="30" customHeight="1" thickBot="1">
      <c r="C6" s="842"/>
      <c r="D6" s="843"/>
      <c r="E6" s="843"/>
      <c r="F6" s="843"/>
      <c r="G6" s="843"/>
      <c r="H6" s="843"/>
      <c r="I6" s="843"/>
      <c r="J6" s="843"/>
      <c r="K6" s="828"/>
      <c r="L6" s="829"/>
      <c r="M6" s="830" t="s">
        <v>285</v>
      </c>
      <c r="N6" s="830"/>
      <c r="O6" s="830"/>
      <c r="P6" s="831"/>
      <c r="Q6" s="832"/>
      <c r="R6" s="832"/>
      <c r="S6" s="832"/>
      <c r="T6" s="832"/>
      <c r="U6" s="832"/>
      <c r="V6" s="832"/>
      <c r="W6" s="832"/>
      <c r="X6" s="832"/>
      <c r="Y6" s="833"/>
      <c r="Z6" s="828"/>
      <c r="AA6" s="829"/>
      <c r="AB6" s="834" t="s">
        <v>286</v>
      </c>
      <c r="AC6" s="835"/>
      <c r="AD6" s="835"/>
      <c r="AE6" s="835"/>
      <c r="AF6" s="835"/>
      <c r="AG6" s="835"/>
      <c r="AH6" s="836"/>
      <c r="AI6" s="832"/>
      <c r="AJ6" s="832"/>
      <c r="AK6" s="832"/>
      <c r="AL6" s="832"/>
      <c r="AM6" s="832"/>
      <c r="AN6" s="832"/>
      <c r="AO6" s="832"/>
      <c r="AP6" s="832"/>
      <c r="AQ6" s="832"/>
      <c r="AR6" s="832"/>
      <c r="AS6" s="832"/>
      <c r="AT6" s="832"/>
      <c r="AU6" s="832"/>
      <c r="AV6" s="837"/>
    </row>
    <row r="7" spans="3:48" ht="30" customHeight="1" thickBot="1">
      <c r="C7" s="853" t="s">
        <v>287</v>
      </c>
      <c r="D7" s="854"/>
      <c r="E7" s="854"/>
      <c r="F7" s="854"/>
      <c r="G7" s="854"/>
      <c r="H7" s="854"/>
      <c r="I7" s="854"/>
      <c r="J7" s="855"/>
      <c r="K7" s="859"/>
      <c r="L7" s="859"/>
      <c r="M7" s="860"/>
      <c r="N7" s="860"/>
      <c r="O7" s="860"/>
      <c r="P7" s="860"/>
      <c r="Q7" s="860"/>
      <c r="R7" s="860"/>
      <c r="S7" s="860"/>
      <c r="T7" s="860"/>
      <c r="U7" s="860"/>
      <c r="V7" s="860"/>
      <c r="W7" s="860"/>
      <c r="X7" s="860"/>
      <c r="Y7" s="860"/>
      <c r="Z7" s="860"/>
      <c r="AA7" s="860"/>
      <c r="AB7" s="860"/>
      <c r="AC7" s="860"/>
      <c r="AD7" s="860"/>
      <c r="AE7" s="860"/>
      <c r="AF7" s="861"/>
      <c r="AG7" s="861"/>
      <c r="AH7" s="861"/>
      <c r="AI7" s="860"/>
      <c r="AJ7" s="860"/>
      <c r="AK7" s="860"/>
      <c r="AL7" s="860"/>
      <c r="AM7" s="860"/>
      <c r="AN7" s="861"/>
      <c r="AO7" s="861"/>
      <c r="AP7" s="861"/>
      <c r="AQ7" s="860"/>
      <c r="AR7" s="860"/>
      <c r="AS7" s="860"/>
      <c r="AT7" s="860"/>
      <c r="AU7" s="860"/>
      <c r="AV7" s="860"/>
    </row>
    <row r="8" spans="3:48" ht="30" customHeight="1" thickBot="1">
      <c r="C8" s="856"/>
      <c r="D8" s="857"/>
      <c r="E8" s="857"/>
      <c r="F8" s="857"/>
      <c r="G8" s="857"/>
      <c r="H8" s="857"/>
      <c r="I8" s="857"/>
      <c r="J8" s="858"/>
      <c r="K8" s="862" t="s">
        <v>288</v>
      </c>
      <c r="L8" s="863"/>
      <c r="M8" s="863"/>
      <c r="N8" s="863"/>
      <c r="O8" s="863"/>
      <c r="P8" s="863"/>
      <c r="Q8" s="863"/>
      <c r="R8" s="863"/>
      <c r="S8" s="863"/>
      <c r="T8" s="863"/>
      <c r="U8" s="863"/>
      <c r="V8" s="863"/>
      <c r="W8" s="863"/>
      <c r="X8" s="863"/>
      <c r="Y8" s="863"/>
      <c r="Z8" s="863"/>
      <c r="AA8" s="863"/>
      <c r="AB8" s="863"/>
      <c r="AC8" s="863"/>
      <c r="AD8" s="863"/>
      <c r="AE8" s="863"/>
      <c r="AF8" s="864"/>
      <c r="AG8" s="865"/>
      <c r="AH8" s="866"/>
      <c r="AI8" s="867" t="s">
        <v>289</v>
      </c>
      <c r="AJ8" s="868"/>
      <c r="AK8" s="868"/>
      <c r="AL8" s="868"/>
      <c r="AM8" s="869"/>
      <c r="AN8" s="864"/>
      <c r="AO8" s="865"/>
      <c r="AP8" s="866"/>
      <c r="AQ8" s="867" t="s">
        <v>290</v>
      </c>
      <c r="AR8" s="868"/>
      <c r="AS8" s="868"/>
      <c r="AT8" s="868"/>
      <c r="AU8" s="868"/>
      <c r="AV8" s="868"/>
    </row>
    <row r="9" spans="3:48" ht="30" customHeight="1">
      <c r="C9" s="875" t="s">
        <v>291</v>
      </c>
      <c r="D9" s="876"/>
      <c r="E9" s="876"/>
      <c r="F9" s="876"/>
      <c r="G9" s="876"/>
      <c r="H9" s="876"/>
      <c r="I9" s="876"/>
      <c r="J9" s="877"/>
      <c r="K9" s="878"/>
      <c r="L9" s="879"/>
      <c r="M9" s="879"/>
      <c r="N9" s="879"/>
      <c r="O9" s="879"/>
      <c r="P9" s="879"/>
      <c r="Q9" s="879"/>
      <c r="R9" s="879"/>
      <c r="S9" s="879"/>
      <c r="T9" s="879"/>
      <c r="U9" s="879"/>
      <c r="V9" s="879"/>
      <c r="W9" s="879"/>
      <c r="X9" s="879"/>
      <c r="Y9" s="879"/>
      <c r="Z9" s="879"/>
      <c r="AA9" s="879"/>
      <c r="AB9" s="879"/>
      <c r="AC9" s="879"/>
      <c r="AD9" s="879"/>
      <c r="AE9" s="880"/>
      <c r="AF9" s="881" t="s">
        <v>292</v>
      </c>
      <c r="AG9" s="881"/>
      <c r="AH9" s="881"/>
      <c r="AI9" s="882"/>
      <c r="AJ9" s="882"/>
      <c r="AK9" s="882"/>
      <c r="AL9" s="882"/>
      <c r="AM9" s="883"/>
      <c r="AN9" s="884"/>
      <c r="AO9" s="884"/>
      <c r="AP9" s="884"/>
      <c r="AQ9" s="883"/>
      <c r="AR9" s="883"/>
      <c r="AS9" s="883"/>
      <c r="AT9" s="883"/>
      <c r="AU9" s="883"/>
      <c r="AV9" s="885"/>
    </row>
    <row r="10" spans="3:48" ht="30" customHeight="1">
      <c r="C10" s="852" t="s">
        <v>293</v>
      </c>
      <c r="D10" s="852"/>
      <c r="E10" s="852"/>
      <c r="F10" s="852"/>
      <c r="G10" s="852"/>
      <c r="H10" s="852"/>
      <c r="I10" s="852"/>
      <c r="J10" s="852"/>
      <c r="K10" s="872"/>
      <c r="L10" s="873"/>
      <c r="M10" s="873"/>
      <c r="N10" s="873"/>
      <c r="O10" s="873"/>
      <c r="P10" s="873"/>
      <c r="Q10" s="873"/>
      <c r="R10" s="874" t="s">
        <v>294</v>
      </c>
      <c r="S10" s="874"/>
      <c r="T10" s="874"/>
      <c r="U10" s="873"/>
      <c r="V10" s="873"/>
      <c r="W10" s="873"/>
      <c r="X10" s="873"/>
      <c r="Y10" s="844" t="s">
        <v>295</v>
      </c>
      <c r="Z10" s="844"/>
      <c r="AA10" s="844"/>
      <c r="AB10" s="844" t="s">
        <v>296</v>
      </c>
      <c r="AC10" s="844"/>
      <c r="AD10" s="844"/>
      <c r="AE10" s="844"/>
      <c r="AF10" s="886"/>
      <c r="AG10" s="886"/>
      <c r="AH10" s="886"/>
      <c r="AI10" s="886"/>
      <c r="AJ10" s="886"/>
      <c r="AK10" s="886"/>
      <c r="AL10" s="886"/>
      <c r="AM10" s="874" t="s">
        <v>294</v>
      </c>
      <c r="AN10" s="874"/>
      <c r="AO10" s="874"/>
      <c r="AP10" s="873"/>
      <c r="AQ10" s="873"/>
      <c r="AR10" s="873"/>
      <c r="AS10" s="873"/>
      <c r="AT10" s="844" t="s">
        <v>295</v>
      </c>
      <c r="AU10" s="844"/>
      <c r="AV10" s="851"/>
    </row>
    <row r="11" spans="3:48" ht="30" customHeight="1">
      <c r="C11" s="852" t="s">
        <v>297</v>
      </c>
      <c r="D11" s="852"/>
      <c r="E11" s="852"/>
      <c r="F11" s="852"/>
      <c r="G11" s="852"/>
      <c r="H11" s="852"/>
      <c r="I11" s="852"/>
      <c r="J11" s="852"/>
      <c r="K11" s="872"/>
      <c r="L11" s="873"/>
      <c r="M11" s="873"/>
      <c r="N11" s="873"/>
      <c r="O11" s="873"/>
      <c r="P11" s="873"/>
      <c r="Q11" s="873"/>
      <c r="R11" s="874" t="s">
        <v>294</v>
      </c>
      <c r="S11" s="874"/>
      <c r="T11" s="874"/>
      <c r="U11" s="873"/>
      <c r="V11" s="873"/>
      <c r="W11" s="873"/>
      <c r="X11" s="873"/>
      <c r="Y11" s="844" t="s">
        <v>295</v>
      </c>
      <c r="Z11" s="844"/>
      <c r="AA11" s="844"/>
      <c r="AB11" s="844" t="s">
        <v>296</v>
      </c>
      <c r="AC11" s="844"/>
      <c r="AD11" s="844"/>
      <c r="AE11" s="844"/>
      <c r="AF11" s="873"/>
      <c r="AG11" s="873"/>
      <c r="AH11" s="873"/>
      <c r="AI11" s="873"/>
      <c r="AJ11" s="873"/>
      <c r="AK11" s="873"/>
      <c r="AL11" s="873"/>
      <c r="AM11" s="874" t="s">
        <v>294</v>
      </c>
      <c r="AN11" s="874"/>
      <c r="AO11" s="874"/>
      <c r="AP11" s="873"/>
      <c r="AQ11" s="873"/>
      <c r="AR11" s="873"/>
      <c r="AS11" s="873"/>
      <c r="AT11" s="844" t="s">
        <v>295</v>
      </c>
      <c r="AU11" s="844"/>
      <c r="AV11" s="851"/>
    </row>
    <row r="12" spans="3:48" ht="30" customHeight="1" thickBot="1">
      <c r="C12" s="155"/>
      <c r="D12" s="155"/>
      <c r="E12" s="155"/>
      <c r="F12" s="155"/>
      <c r="G12" s="155"/>
      <c r="H12" s="155"/>
      <c r="I12" s="155"/>
      <c r="J12" s="155"/>
      <c r="K12" s="156"/>
      <c r="L12" s="156"/>
      <c r="M12" s="156"/>
      <c r="N12" s="156"/>
      <c r="O12" s="156"/>
      <c r="P12" s="156"/>
      <c r="Q12" s="156"/>
      <c r="R12" s="157"/>
      <c r="S12" s="157"/>
      <c r="T12" s="157"/>
      <c r="U12" s="156"/>
      <c r="V12" s="156"/>
      <c r="W12" s="156"/>
      <c r="X12" s="156"/>
      <c r="Y12" s="156"/>
      <c r="Z12" s="156"/>
      <c r="AA12" s="156"/>
      <c r="AB12" s="156"/>
      <c r="AC12" s="156"/>
      <c r="AD12" s="156"/>
      <c r="AE12" s="156"/>
      <c r="AF12" s="156"/>
      <c r="AG12" s="156"/>
      <c r="AH12" s="156"/>
      <c r="AI12" s="156"/>
      <c r="AJ12" s="156"/>
      <c r="AK12" s="156"/>
      <c r="AL12" s="156"/>
      <c r="AM12" s="157"/>
      <c r="AN12" s="157"/>
      <c r="AO12" s="157"/>
      <c r="AP12" s="156"/>
      <c r="AQ12" s="156"/>
      <c r="AR12" s="156"/>
      <c r="AS12" s="156"/>
      <c r="AT12" s="156"/>
      <c r="AU12" s="156"/>
      <c r="AV12" s="156"/>
    </row>
    <row r="13" spans="3:48" ht="30" customHeight="1" thickBot="1">
      <c r="C13" s="888" t="s">
        <v>279</v>
      </c>
      <c r="D13" s="889"/>
      <c r="E13" s="889"/>
      <c r="F13" s="889"/>
      <c r="G13" s="889"/>
      <c r="H13" s="889"/>
      <c r="I13" s="889"/>
      <c r="J13" s="889"/>
      <c r="K13" s="828"/>
      <c r="L13" s="829"/>
      <c r="M13" s="890" t="s">
        <v>280</v>
      </c>
      <c r="N13" s="890"/>
      <c r="O13" s="890"/>
      <c r="P13" s="891" t="s">
        <v>281</v>
      </c>
      <c r="Q13" s="891"/>
      <c r="R13" s="846"/>
      <c r="S13" s="847"/>
      <c r="T13" s="892" t="s">
        <v>282</v>
      </c>
      <c r="U13" s="893"/>
      <c r="V13" s="893"/>
      <c r="W13" s="893"/>
      <c r="X13" s="893"/>
      <c r="Y13" s="894"/>
      <c r="Z13" s="846"/>
      <c r="AA13" s="847"/>
      <c r="AB13" s="887" t="s">
        <v>283</v>
      </c>
      <c r="AC13" s="887"/>
      <c r="AD13" s="887"/>
      <c r="AE13" s="887"/>
      <c r="AF13" s="887"/>
      <c r="AG13" s="887"/>
      <c r="AH13" s="887"/>
      <c r="AI13" s="846"/>
      <c r="AJ13" s="847"/>
      <c r="AK13" s="887" t="s">
        <v>284</v>
      </c>
      <c r="AL13" s="887"/>
      <c r="AM13" s="887"/>
      <c r="AN13" s="887"/>
      <c r="AO13" s="887"/>
      <c r="AP13" s="887"/>
      <c r="AQ13" s="887"/>
      <c r="AR13" s="887"/>
      <c r="AS13" s="887"/>
      <c r="AT13" s="887"/>
      <c r="AU13" s="887"/>
      <c r="AV13" s="158"/>
    </row>
    <row r="14" spans="3:48" ht="30" customHeight="1" thickBot="1">
      <c r="C14" s="842"/>
      <c r="D14" s="843"/>
      <c r="E14" s="843"/>
      <c r="F14" s="843"/>
      <c r="G14" s="843"/>
      <c r="H14" s="843"/>
      <c r="I14" s="843"/>
      <c r="J14" s="843"/>
      <c r="K14" s="828"/>
      <c r="L14" s="829"/>
      <c r="M14" s="830" t="s">
        <v>285</v>
      </c>
      <c r="N14" s="830"/>
      <c r="O14" s="830"/>
      <c r="P14" s="831"/>
      <c r="Q14" s="832"/>
      <c r="R14" s="832"/>
      <c r="S14" s="832"/>
      <c r="T14" s="832"/>
      <c r="U14" s="832"/>
      <c r="V14" s="832"/>
      <c r="W14" s="832"/>
      <c r="X14" s="832"/>
      <c r="Y14" s="833"/>
      <c r="Z14" s="828"/>
      <c r="AA14" s="829"/>
      <c r="AB14" s="834" t="s">
        <v>286</v>
      </c>
      <c r="AC14" s="835"/>
      <c r="AD14" s="835"/>
      <c r="AE14" s="835"/>
      <c r="AF14" s="835"/>
      <c r="AG14" s="835"/>
      <c r="AH14" s="836"/>
      <c r="AI14" s="832"/>
      <c r="AJ14" s="832"/>
      <c r="AK14" s="832"/>
      <c r="AL14" s="832"/>
      <c r="AM14" s="832"/>
      <c r="AN14" s="832"/>
      <c r="AO14" s="832"/>
      <c r="AP14" s="832"/>
      <c r="AQ14" s="832"/>
      <c r="AR14" s="832"/>
      <c r="AS14" s="832"/>
      <c r="AT14" s="832"/>
      <c r="AU14" s="832"/>
      <c r="AV14" s="837"/>
    </row>
    <row r="15" spans="3:48" ht="30" customHeight="1" thickBot="1">
      <c r="C15" s="853" t="s">
        <v>287</v>
      </c>
      <c r="D15" s="854"/>
      <c r="E15" s="854"/>
      <c r="F15" s="854"/>
      <c r="G15" s="854"/>
      <c r="H15" s="854"/>
      <c r="I15" s="854"/>
      <c r="J15" s="855"/>
      <c r="K15" s="859"/>
      <c r="L15" s="859"/>
      <c r="M15" s="860"/>
      <c r="N15" s="860"/>
      <c r="O15" s="860"/>
      <c r="P15" s="860"/>
      <c r="Q15" s="860"/>
      <c r="R15" s="860"/>
      <c r="S15" s="860"/>
      <c r="T15" s="860"/>
      <c r="U15" s="860"/>
      <c r="V15" s="860"/>
      <c r="W15" s="860"/>
      <c r="X15" s="860"/>
      <c r="Y15" s="860"/>
      <c r="Z15" s="860"/>
      <c r="AA15" s="860"/>
      <c r="AB15" s="860"/>
      <c r="AC15" s="860"/>
      <c r="AD15" s="860"/>
      <c r="AE15" s="860"/>
      <c r="AF15" s="861"/>
      <c r="AG15" s="861"/>
      <c r="AH15" s="861"/>
      <c r="AI15" s="860"/>
      <c r="AJ15" s="860"/>
      <c r="AK15" s="860"/>
      <c r="AL15" s="860"/>
      <c r="AM15" s="860"/>
      <c r="AN15" s="861"/>
      <c r="AO15" s="861"/>
      <c r="AP15" s="861"/>
      <c r="AQ15" s="860"/>
      <c r="AR15" s="860"/>
      <c r="AS15" s="860"/>
      <c r="AT15" s="860"/>
      <c r="AU15" s="860"/>
      <c r="AV15" s="860"/>
    </row>
    <row r="16" spans="3:48" ht="30" customHeight="1" thickBot="1">
      <c r="C16" s="856"/>
      <c r="D16" s="857"/>
      <c r="E16" s="857"/>
      <c r="F16" s="857"/>
      <c r="G16" s="857"/>
      <c r="H16" s="857"/>
      <c r="I16" s="857"/>
      <c r="J16" s="858"/>
      <c r="K16" s="862" t="s">
        <v>288</v>
      </c>
      <c r="L16" s="863"/>
      <c r="M16" s="863"/>
      <c r="N16" s="863"/>
      <c r="O16" s="863"/>
      <c r="P16" s="863"/>
      <c r="Q16" s="863"/>
      <c r="R16" s="863"/>
      <c r="S16" s="863"/>
      <c r="T16" s="863"/>
      <c r="U16" s="863"/>
      <c r="V16" s="863"/>
      <c r="W16" s="863"/>
      <c r="X16" s="863"/>
      <c r="Y16" s="863"/>
      <c r="Z16" s="863"/>
      <c r="AA16" s="863"/>
      <c r="AB16" s="863"/>
      <c r="AC16" s="863"/>
      <c r="AD16" s="863"/>
      <c r="AE16" s="863"/>
      <c r="AF16" s="864"/>
      <c r="AG16" s="865"/>
      <c r="AH16" s="866"/>
      <c r="AI16" s="867" t="s">
        <v>289</v>
      </c>
      <c r="AJ16" s="868"/>
      <c r="AK16" s="868"/>
      <c r="AL16" s="868"/>
      <c r="AM16" s="869"/>
      <c r="AN16" s="864"/>
      <c r="AO16" s="865"/>
      <c r="AP16" s="866"/>
      <c r="AQ16" s="867" t="s">
        <v>290</v>
      </c>
      <c r="AR16" s="868"/>
      <c r="AS16" s="868"/>
      <c r="AT16" s="868"/>
      <c r="AU16" s="868"/>
      <c r="AV16" s="868"/>
    </row>
    <row r="17" spans="3:48" ht="30" customHeight="1">
      <c r="C17" s="875" t="s">
        <v>291</v>
      </c>
      <c r="D17" s="876"/>
      <c r="E17" s="876"/>
      <c r="F17" s="876"/>
      <c r="G17" s="876"/>
      <c r="H17" s="876"/>
      <c r="I17" s="876"/>
      <c r="J17" s="877"/>
      <c r="K17" s="878"/>
      <c r="L17" s="879"/>
      <c r="M17" s="879"/>
      <c r="N17" s="879"/>
      <c r="O17" s="879"/>
      <c r="P17" s="879"/>
      <c r="Q17" s="879"/>
      <c r="R17" s="879"/>
      <c r="S17" s="879"/>
      <c r="T17" s="879"/>
      <c r="U17" s="879"/>
      <c r="V17" s="879"/>
      <c r="W17" s="879"/>
      <c r="X17" s="879"/>
      <c r="Y17" s="879"/>
      <c r="Z17" s="879"/>
      <c r="AA17" s="879"/>
      <c r="AB17" s="879"/>
      <c r="AC17" s="879"/>
      <c r="AD17" s="879"/>
      <c r="AE17" s="880"/>
      <c r="AF17" s="881" t="s">
        <v>292</v>
      </c>
      <c r="AG17" s="881"/>
      <c r="AH17" s="881"/>
      <c r="AI17" s="882"/>
      <c r="AJ17" s="882"/>
      <c r="AK17" s="882"/>
      <c r="AL17" s="882"/>
      <c r="AM17" s="883"/>
      <c r="AN17" s="884"/>
      <c r="AO17" s="884"/>
      <c r="AP17" s="884"/>
      <c r="AQ17" s="883"/>
      <c r="AR17" s="883"/>
      <c r="AS17" s="883"/>
      <c r="AT17" s="883"/>
      <c r="AU17" s="883"/>
      <c r="AV17" s="885"/>
    </row>
    <row r="18" spans="3:48" ht="30" customHeight="1">
      <c r="C18" s="852" t="s">
        <v>293</v>
      </c>
      <c r="D18" s="852"/>
      <c r="E18" s="852"/>
      <c r="F18" s="852"/>
      <c r="G18" s="852"/>
      <c r="H18" s="852"/>
      <c r="I18" s="852"/>
      <c r="J18" s="852"/>
      <c r="K18" s="872"/>
      <c r="L18" s="873"/>
      <c r="M18" s="873"/>
      <c r="N18" s="873"/>
      <c r="O18" s="873"/>
      <c r="P18" s="873"/>
      <c r="Q18" s="873"/>
      <c r="R18" s="874" t="s">
        <v>294</v>
      </c>
      <c r="S18" s="874"/>
      <c r="T18" s="874"/>
      <c r="U18" s="873"/>
      <c r="V18" s="873"/>
      <c r="W18" s="873"/>
      <c r="X18" s="873"/>
      <c r="Y18" s="844" t="s">
        <v>295</v>
      </c>
      <c r="Z18" s="844"/>
      <c r="AA18" s="844"/>
      <c r="AB18" s="844" t="s">
        <v>296</v>
      </c>
      <c r="AC18" s="844"/>
      <c r="AD18" s="844"/>
      <c r="AE18" s="844"/>
      <c r="AF18" s="886"/>
      <c r="AG18" s="886"/>
      <c r="AH18" s="886"/>
      <c r="AI18" s="886"/>
      <c r="AJ18" s="886"/>
      <c r="AK18" s="886"/>
      <c r="AL18" s="886"/>
      <c r="AM18" s="874" t="s">
        <v>294</v>
      </c>
      <c r="AN18" s="874"/>
      <c r="AO18" s="874"/>
      <c r="AP18" s="873"/>
      <c r="AQ18" s="873"/>
      <c r="AR18" s="873"/>
      <c r="AS18" s="873"/>
      <c r="AT18" s="844" t="s">
        <v>295</v>
      </c>
      <c r="AU18" s="844"/>
      <c r="AV18" s="851"/>
    </row>
    <row r="19" spans="3:48" ht="30" customHeight="1">
      <c r="C19" s="852" t="s">
        <v>297</v>
      </c>
      <c r="D19" s="852"/>
      <c r="E19" s="852"/>
      <c r="F19" s="852"/>
      <c r="G19" s="852"/>
      <c r="H19" s="852"/>
      <c r="I19" s="852"/>
      <c r="J19" s="852"/>
      <c r="K19" s="872"/>
      <c r="L19" s="873"/>
      <c r="M19" s="873"/>
      <c r="N19" s="873"/>
      <c r="O19" s="873"/>
      <c r="P19" s="873"/>
      <c r="Q19" s="873"/>
      <c r="R19" s="874" t="s">
        <v>294</v>
      </c>
      <c r="S19" s="874"/>
      <c r="T19" s="874"/>
      <c r="U19" s="873"/>
      <c r="V19" s="873"/>
      <c r="W19" s="873"/>
      <c r="X19" s="873"/>
      <c r="Y19" s="844" t="s">
        <v>295</v>
      </c>
      <c r="Z19" s="844"/>
      <c r="AA19" s="844"/>
      <c r="AB19" s="844" t="s">
        <v>296</v>
      </c>
      <c r="AC19" s="844"/>
      <c r="AD19" s="844"/>
      <c r="AE19" s="844"/>
      <c r="AF19" s="873"/>
      <c r="AG19" s="873"/>
      <c r="AH19" s="873"/>
      <c r="AI19" s="873"/>
      <c r="AJ19" s="873"/>
      <c r="AK19" s="873"/>
      <c r="AL19" s="873"/>
      <c r="AM19" s="874" t="s">
        <v>294</v>
      </c>
      <c r="AN19" s="874"/>
      <c r="AO19" s="874"/>
      <c r="AP19" s="873"/>
      <c r="AQ19" s="873"/>
      <c r="AR19" s="873"/>
      <c r="AS19" s="873"/>
      <c r="AT19" s="844" t="s">
        <v>295</v>
      </c>
      <c r="AU19" s="844"/>
      <c r="AV19" s="851"/>
    </row>
    <row r="20" spans="3:48" ht="30" customHeight="1" thickBot="1">
      <c r="C20" s="155"/>
      <c r="D20" s="155"/>
      <c r="E20" s="155"/>
      <c r="F20" s="155"/>
      <c r="G20" s="155"/>
      <c r="H20" s="155"/>
      <c r="I20" s="155"/>
      <c r="J20" s="155"/>
      <c r="K20" s="156"/>
      <c r="L20" s="156"/>
      <c r="M20" s="156"/>
      <c r="N20" s="156"/>
      <c r="O20" s="156"/>
      <c r="P20" s="156"/>
      <c r="Q20" s="156"/>
      <c r="R20" s="157"/>
      <c r="S20" s="157"/>
      <c r="T20" s="157"/>
      <c r="U20" s="156"/>
      <c r="V20" s="156"/>
      <c r="W20" s="156"/>
      <c r="X20" s="156"/>
      <c r="Y20" s="156"/>
      <c r="Z20" s="156"/>
      <c r="AA20" s="156"/>
      <c r="AB20" s="156"/>
      <c r="AC20" s="156"/>
      <c r="AD20" s="156"/>
      <c r="AE20" s="156"/>
      <c r="AF20" s="156"/>
      <c r="AG20" s="156"/>
      <c r="AH20" s="156"/>
      <c r="AI20" s="156"/>
      <c r="AJ20" s="156"/>
      <c r="AK20" s="156"/>
      <c r="AL20" s="156"/>
      <c r="AM20" s="157"/>
      <c r="AN20" s="157"/>
      <c r="AO20" s="157"/>
      <c r="AP20" s="156"/>
      <c r="AQ20" s="156"/>
      <c r="AR20" s="156"/>
      <c r="AS20" s="156"/>
      <c r="AT20" s="156"/>
      <c r="AU20" s="156"/>
      <c r="AV20" s="156"/>
    </row>
    <row r="21" spans="3:48" ht="30" customHeight="1" thickBot="1">
      <c r="C21" s="888" t="s">
        <v>279</v>
      </c>
      <c r="D21" s="889"/>
      <c r="E21" s="889"/>
      <c r="F21" s="889"/>
      <c r="G21" s="889"/>
      <c r="H21" s="889"/>
      <c r="I21" s="889"/>
      <c r="J21" s="889"/>
      <c r="K21" s="828"/>
      <c r="L21" s="829"/>
      <c r="M21" s="890" t="s">
        <v>280</v>
      </c>
      <c r="N21" s="890"/>
      <c r="O21" s="890"/>
      <c r="P21" s="891" t="s">
        <v>281</v>
      </c>
      <c r="Q21" s="891"/>
      <c r="R21" s="846"/>
      <c r="S21" s="847"/>
      <c r="T21" s="892" t="s">
        <v>282</v>
      </c>
      <c r="U21" s="893"/>
      <c r="V21" s="893"/>
      <c r="W21" s="893"/>
      <c r="X21" s="893"/>
      <c r="Y21" s="894"/>
      <c r="Z21" s="846"/>
      <c r="AA21" s="847"/>
      <c r="AB21" s="887" t="s">
        <v>283</v>
      </c>
      <c r="AC21" s="887"/>
      <c r="AD21" s="887"/>
      <c r="AE21" s="887"/>
      <c r="AF21" s="887"/>
      <c r="AG21" s="887"/>
      <c r="AH21" s="887"/>
      <c r="AI21" s="846"/>
      <c r="AJ21" s="847"/>
      <c r="AK21" s="887" t="s">
        <v>284</v>
      </c>
      <c r="AL21" s="887"/>
      <c r="AM21" s="887"/>
      <c r="AN21" s="887"/>
      <c r="AO21" s="887"/>
      <c r="AP21" s="887"/>
      <c r="AQ21" s="887"/>
      <c r="AR21" s="887"/>
      <c r="AS21" s="887"/>
      <c r="AT21" s="887"/>
      <c r="AU21" s="887"/>
      <c r="AV21" s="158"/>
    </row>
    <row r="22" spans="3:48" ht="30" customHeight="1" thickBot="1">
      <c r="C22" s="842"/>
      <c r="D22" s="843"/>
      <c r="E22" s="843"/>
      <c r="F22" s="843"/>
      <c r="G22" s="843"/>
      <c r="H22" s="843"/>
      <c r="I22" s="843"/>
      <c r="J22" s="843"/>
      <c r="K22" s="828"/>
      <c r="L22" s="829"/>
      <c r="M22" s="830" t="s">
        <v>285</v>
      </c>
      <c r="N22" s="830"/>
      <c r="O22" s="830"/>
      <c r="P22" s="831"/>
      <c r="Q22" s="832"/>
      <c r="R22" s="832"/>
      <c r="S22" s="832"/>
      <c r="T22" s="832"/>
      <c r="U22" s="832"/>
      <c r="V22" s="832"/>
      <c r="W22" s="832"/>
      <c r="X22" s="832"/>
      <c r="Y22" s="833"/>
      <c r="Z22" s="828"/>
      <c r="AA22" s="829"/>
      <c r="AB22" s="834" t="s">
        <v>286</v>
      </c>
      <c r="AC22" s="835"/>
      <c r="AD22" s="835"/>
      <c r="AE22" s="835"/>
      <c r="AF22" s="835"/>
      <c r="AG22" s="835"/>
      <c r="AH22" s="836"/>
      <c r="AI22" s="832"/>
      <c r="AJ22" s="832"/>
      <c r="AK22" s="832"/>
      <c r="AL22" s="832"/>
      <c r="AM22" s="832"/>
      <c r="AN22" s="832"/>
      <c r="AO22" s="832"/>
      <c r="AP22" s="832"/>
      <c r="AQ22" s="832"/>
      <c r="AR22" s="832"/>
      <c r="AS22" s="832"/>
      <c r="AT22" s="832"/>
      <c r="AU22" s="832"/>
      <c r="AV22" s="837"/>
    </row>
    <row r="23" spans="3:48" ht="30" customHeight="1" thickBot="1">
      <c r="C23" s="853" t="s">
        <v>287</v>
      </c>
      <c r="D23" s="854"/>
      <c r="E23" s="854"/>
      <c r="F23" s="854"/>
      <c r="G23" s="854"/>
      <c r="H23" s="854"/>
      <c r="I23" s="854"/>
      <c r="J23" s="855"/>
      <c r="K23" s="859"/>
      <c r="L23" s="859"/>
      <c r="M23" s="860"/>
      <c r="N23" s="860"/>
      <c r="O23" s="860"/>
      <c r="P23" s="860"/>
      <c r="Q23" s="860"/>
      <c r="R23" s="860"/>
      <c r="S23" s="860"/>
      <c r="T23" s="860"/>
      <c r="U23" s="860"/>
      <c r="V23" s="860"/>
      <c r="W23" s="860"/>
      <c r="X23" s="860"/>
      <c r="Y23" s="860"/>
      <c r="Z23" s="860"/>
      <c r="AA23" s="860"/>
      <c r="AB23" s="860"/>
      <c r="AC23" s="860"/>
      <c r="AD23" s="860"/>
      <c r="AE23" s="860"/>
      <c r="AF23" s="861"/>
      <c r="AG23" s="861"/>
      <c r="AH23" s="861"/>
      <c r="AI23" s="860"/>
      <c r="AJ23" s="860"/>
      <c r="AK23" s="860"/>
      <c r="AL23" s="860"/>
      <c r="AM23" s="860"/>
      <c r="AN23" s="861"/>
      <c r="AO23" s="861"/>
      <c r="AP23" s="861"/>
      <c r="AQ23" s="860"/>
      <c r="AR23" s="860"/>
      <c r="AS23" s="860"/>
      <c r="AT23" s="860"/>
      <c r="AU23" s="860"/>
      <c r="AV23" s="860"/>
    </row>
    <row r="24" spans="3:48" ht="30" customHeight="1" thickBot="1">
      <c r="C24" s="856"/>
      <c r="D24" s="857"/>
      <c r="E24" s="857"/>
      <c r="F24" s="857"/>
      <c r="G24" s="857"/>
      <c r="H24" s="857"/>
      <c r="I24" s="857"/>
      <c r="J24" s="858"/>
      <c r="K24" s="862" t="s">
        <v>288</v>
      </c>
      <c r="L24" s="863"/>
      <c r="M24" s="863"/>
      <c r="N24" s="863"/>
      <c r="O24" s="863"/>
      <c r="P24" s="863"/>
      <c r="Q24" s="863"/>
      <c r="R24" s="863"/>
      <c r="S24" s="863"/>
      <c r="T24" s="863"/>
      <c r="U24" s="863"/>
      <c r="V24" s="863"/>
      <c r="W24" s="863"/>
      <c r="X24" s="863"/>
      <c r="Y24" s="863"/>
      <c r="Z24" s="863"/>
      <c r="AA24" s="863"/>
      <c r="AB24" s="863"/>
      <c r="AC24" s="863"/>
      <c r="AD24" s="863"/>
      <c r="AE24" s="863"/>
      <c r="AF24" s="864"/>
      <c r="AG24" s="865"/>
      <c r="AH24" s="866"/>
      <c r="AI24" s="867" t="s">
        <v>289</v>
      </c>
      <c r="AJ24" s="868"/>
      <c r="AK24" s="868"/>
      <c r="AL24" s="868"/>
      <c r="AM24" s="869"/>
      <c r="AN24" s="864"/>
      <c r="AO24" s="865"/>
      <c r="AP24" s="866"/>
      <c r="AQ24" s="867" t="s">
        <v>290</v>
      </c>
      <c r="AR24" s="868"/>
      <c r="AS24" s="868"/>
      <c r="AT24" s="868"/>
      <c r="AU24" s="868"/>
      <c r="AV24" s="868"/>
    </row>
    <row r="25" spans="3:48" ht="30" customHeight="1">
      <c r="C25" s="875" t="s">
        <v>291</v>
      </c>
      <c r="D25" s="876"/>
      <c r="E25" s="876"/>
      <c r="F25" s="876"/>
      <c r="G25" s="876"/>
      <c r="H25" s="876"/>
      <c r="I25" s="876"/>
      <c r="J25" s="877"/>
      <c r="K25" s="878"/>
      <c r="L25" s="879"/>
      <c r="M25" s="879"/>
      <c r="N25" s="879"/>
      <c r="O25" s="879"/>
      <c r="P25" s="879"/>
      <c r="Q25" s="879"/>
      <c r="R25" s="879"/>
      <c r="S25" s="879"/>
      <c r="T25" s="879"/>
      <c r="U25" s="879"/>
      <c r="V25" s="879"/>
      <c r="W25" s="879"/>
      <c r="X25" s="879"/>
      <c r="Y25" s="879"/>
      <c r="Z25" s="879"/>
      <c r="AA25" s="879"/>
      <c r="AB25" s="879"/>
      <c r="AC25" s="879"/>
      <c r="AD25" s="879"/>
      <c r="AE25" s="880"/>
      <c r="AF25" s="881" t="s">
        <v>292</v>
      </c>
      <c r="AG25" s="881"/>
      <c r="AH25" s="881"/>
      <c r="AI25" s="882"/>
      <c r="AJ25" s="882"/>
      <c r="AK25" s="882"/>
      <c r="AL25" s="882"/>
      <c r="AM25" s="883"/>
      <c r="AN25" s="884"/>
      <c r="AO25" s="884"/>
      <c r="AP25" s="884"/>
      <c r="AQ25" s="883"/>
      <c r="AR25" s="883"/>
      <c r="AS25" s="883"/>
      <c r="AT25" s="883"/>
      <c r="AU25" s="883"/>
      <c r="AV25" s="885"/>
    </row>
    <row r="26" spans="3:48" ht="30" customHeight="1">
      <c r="C26" s="852" t="s">
        <v>293</v>
      </c>
      <c r="D26" s="852"/>
      <c r="E26" s="852"/>
      <c r="F26" s="852"/>
      <c r="G26" s="852"/>
      <c r="H26" s="852"/>
      <c r="I26" s="852"/>
      <c r="J26" s="852"/>
      <c r="K26" s="872"/>
      <c r="L26" s="873"/>
      <c r="M26" s="873"/>
      <c r="N26" s="873"/>
      <c r="O26" s="873"/>
      <c r="P26" s="873"/>
      <c r="Q26" s="873"/>
      <c r="R26" s="874" t="s">
        <v>294</v>
      </c>
      <c r="S26" s="874"/>
      <c r="T26" s="874"/>
      <c r="U26" s="873"/>
      <c r="V26" s="873"/>
      <c r="W26" s="873"/>
      <c r="X26" s="873"/>
      <c r="Y26" s="844" t="s">
        <v>295</v>
      </c>
      <c r="Z26" s="844"/>
      <c r="AA26" s="844"/>
      <c r="AB26" s="844" t="s">
        <v>296</v>
      </c>
      <c r="AC26" s="844"/>
      <c r="AD26" s="844"/>
      <c r="AE26" s="844"/>
      <c r="AF26" s="886"/>
      <c r="AG26" s="886"/>
      <c r="AH26" s="886"/>
      <c r="AI26" s="886"/>
      <c r="AJ26" s="886"/>
      <c r="AK26" s="886"/>
      <c r="AL26" s="886"/>
      <c r="AM26" s="874" t="s">
        <v>294</v>
      </c>
      <c r="AN26" s="874"/>
      <c r="AO26" s="874"/>
      <c r="AP26" s="873"/>
      <c r="AQ26" s="873"/>
      <c r="AR26" s="873"/>
      <c r="AS26" s="873"/>
      <c r="AT26" s="844" t="s">
        <v>295</v>
      </c>
      <c r="AU26" s="844"/>
      <c r="AV26" s="851"/>
    </row>
    <row r="27" spans="3:48" ht="30" customHeight="1">
      <c r="C27" s="852" t="s">
        <v>297</v>
      </c>
      <c r="D27" s="852"/>
      <c r="E27" s="852"/>
      <c r="F27" s="852"/>
      <c r="G27" s="852"/>
      <c r="H27" s="852"/>
      <c r="I27" s="852"/>
      <c r="J27" s="852"/>
      <c r="K27" s="872"/>
      <c r="L27" s="873"/>
      <c r="M27" s="873"/>
      <c r="N27" s="873"/>
      <c r="O27" s="873"/>
      <c r="P27" s="873"/>
      <c r="Q27" s="873"/>
      <c r="R27" s="874" t="s">
        <v>294</v>
      </c>
      <c r="S27" s="874"/>
      <c r="T27" s="874"/>
      <c r="U27" s="873"/>
      <c r="V27" s="873"/>
      <c r="W27" s="873"/>
      <c r="X27" s="873"/>
      <c r="Y27" s="844" t="s">
        <v>295</v>
      </c>
      <c r="Z27" s="844"/>
      <c r="AA27" s="844"/>
      <c r="AB27" s="844" t="s">
        <v>296</v>
      </c>
      <c r="AC27" s="844"/>
      <c r="AD27" s="844"/>
      <c r="AE27" s="844"/>
      <c r="AF27" s="873"/>
      <c r="AG27" s="873"/>
      <c r="AH27" s="873"/>
      <c r="AI27" s="873"/>
      <c r="AJ27" s="873"/>
      <c r="AK27" s="873"/>
      <c r="AL27" s="873"/>
      <c r="AM27" s="874" t="s">
        <v>294</v>
      </c>
      <c r="AN27" s="874"/>
      <c r="AO27" s="874"/>
      <c r="AP27" s="873"/>
      <c r="AQ27" s="873"/>
      <c r="AR27" s="873"/>
      <c r="AS27" s="873"/>
      <c r="AT27" s="844" t="s">
        <v>295</v>
      </c>
      <c r="AU27" s="844"/>
      <c r="AV27" s="851"/>
    </row>
  </sheetData>
  <sheetProtection algorithmName="SHA-512" hashValue="+e9yPXORc2cHeUPsCHZ1Euy9NAfkadQObCJgzLf0fWjyQtLwXv0cyoBBR77X/m4fCIaOLdTuX6z/sNDQAbOhCg==" saltValue="j025BoewvzaV6E9JK9KC+A==" spinCount="100000" sheet="1" objects="1" scenarios="1"/>
  <customSheetViews>
    <customSheetView guid="{CECEFE1F-3D0E-49C9-8137-7E8FB2FD8FE8}" showPageBreaks="1" printArea="1" view="pageBreakPreview" topLeftCell="A31">
      <selection activeCell="K5" sqref="K5:L5"/>
      <pageMargins left="0" right="0" top="0" bottom="0" header="0" footer="0"/>
      <pageSetup paperSize="9" orientation="portrait" r:id="rId1"/>
    </customSheetView>
  </customSheetViews>
  <mergeCells count="144">
    <mergeCell ref="AT26:AV26"/>
    <mergeCell ref="C27:J27"/>
    <mergeCell ref="K27:Q27"/>
    <mergeCell ref="R27:T27"/>
    <mergeCell ref="U27:X27"/>
    <mergeCell ref="Y27:AA27"/>
    <mergeCell ref="AB27:AE27"/>
    <mergeCell ref="AF27:AL27"/>
    <mergeCell ref="AM27:AO27"/>
    <mergeCell ref="AP27:AS27"/>
    <mergeCell ref="AT27:AV27"/>
    <mergeCell ref="C26:J26"/>
    <mergeCell ref="K26:Q26"/>
    <mergeCell ref="R26:T26"/>
    <mergeCell ref="U26:X26"/>
    <mergeCell ref="Y26:AA26"/>
    <mergeCell ref="AB26:AE26"/>
    <mergeCell ref="AF26:AL26"/>
    <mergeCell ref="AM26:AO26"/>
    <mergeCell ref="AP26:AS26"/>
    <mergeCell ref="C23:J24"/>
    <mergeCell ref="K23:AV23"/>
    <mergeCell ref="K24:AE24"/>
    <mergeCell ref="AF24:AH24"/>
    <mergeCell ref="AI24:AM24"/>
    <mergeCell ref="AN24:AP24"/>
    <mergeCell ref="AQ24:AV24"/>
    <mergeCell ref="C25:J25"/>
    <mergeCell ref="K25:AE25"/>
    <mergeCell ref="AF25:AL25"/>
    <mergeCell ref="AM25:AV25"/>
    <mergeCell ref="AK21:AU21"/>
    <mergeCell ref="K22:L22"/>
    <mergeCell ref="M22:O22"/>
    <mergeCell ref="P22:Y22"/>
    <mergeCell ref="Z22:AA22"/>
    <mergeCell ref="AB22:AH22"/>
    <mergeCell ref="AI22:AV22"/>
    <mergeCell ref="C19:J19"/>
    <mergeCell ref="K19:Q19"/>
    <mergeCell ref="R19:T19"/>
    <mergeCell ref="U19:X19"/>
    <mergeCell ref="Y19:AA19"/>
    <mergeCell ref="AB19:AE19"/>
    <mergeCell ref="AF19:AL19"/>
    <mergeCell ref="C21:J22"/>
    <mergeCell ref="K21:L21"/>
    <mergeCell ref="M21:O21"/>
    <mergeCell ref="P21:Q21"/>
    <mergeCell ref="R21:S21"/>
    <mergeCell ref="T21:Y21"/>
    <mergeCell ref="Z21:AA21"/>
    <mergeCell ref="AB21:AH21"/>
    <mergeCell ref="AI21:AJ21"/>
    <mergeCell ref="AM19:AO19"/>
    <mergeCell ref="AP19:AS19"/>
    <mergeCell ref="C17:J17"/>
    <mergeCell ref="K17:AE17"/>
    <mergeCell ref="AF17:AL17"/>
    <mergeCell ref="AM17:AV17"/>
    <mergeCell ref="C18:J18"/>
    <mergeCell ref="K18:Q18"/>
    <mergeCell ref="R18:T18"/>
    <mergeCell ref="U18:X18"/>
    <mergeCell ref="Y18:AA18"/>
    <mergeCell ref="AB18:AE18"/>
    <mergeCell ref="AF18:AL18"/>
    <mergeCell ref="AM18:AO18"/>
    <mergeCell ref="AP18:AS18"/>
    <mergeCell ref="AT18:AV18"/>
    <mergeCell ref="AT19:AV19"/>
    <mergeCell ref="AK13:AU13"/>
    <mergeCell ref="K14:L14"/>
    <mergeCell ref="M14:O14"/>
    <mergeCell ref="P14:Y14"/>
    <mergeCell ref="Z14:AA14"/>
    <mergeCell ref="AB14:AH14"/>
    <mergeCell ref="AI14:AV14"/>
    <mergeCell ref="C15:J16"/>
    <mergeCell ref="K15:AV15"/>
    <mergeCell ref="K16:AE16"/>
    <mergeCell ref="AF16:AH16"/>
    <mergeCell ref="AI16:AM16"/>
    <mergeCell ref="AN16:AP16"/>
    <mergeCell ref="AQ16:AV16"/>
    <mergeCell ref="C13:J14"/>
    <mergeCell ref="K13:L13"/>
    <mergeCell ref="M13:O13"/>
    <mergeCell ref="P13:Q13"/>
    <mergeCell ref="R13:S13"/>
    <mergeCell ref="T13:Y13"/>
    <mergeCell ref="Z13:AA13"/>
    <mergeCell ref="AB13:AH13"/>
    <mergeCell ref="AI13:AJ13"/>
    <mergeCell ref="AR1:AV1"/>
    <mergeCell ref="C2:Y2"/>
    <mergeCell ref="K11:Q11"/>
    <mergeCell ref="R11:T11"/>
    <mergeCell ref="U11:X11"/>
    <mergeCell ref="Y11:AA11"/>
    <mergeCell ref="AB11:AE11"/>
    <mergeCell ref="AF11:AL11"/>
    <mergeCell ref="AM11:AO11"/>
    <mergeCell ref="AP11:AS11"/>
    <mergeCell ref="C9:J9"/>
    <mergeCell ref="K9:AE9"/>
    <mergeCell ref="AF9:AL9"/>
    <mergeCell ref="AM9:AV9"/>
    <mergeCell ref="C10:J10"/>
    <mergeCell ref="K10:Q10"/>
    <mergeCell ref="R10:T10"/>
    <mergeCell ref="U10:X10"/>
    <mergeCell ref="Y10:AA10"/>
    <mergeCell ref="AB10:AE10"/>
    <mergeCell ref="AF10:AL10"/>
    <mergeCell ref="AM10:AO10"/>
    <mergeCell ref="AP10:AS10"/>
    <mergeCell ref="AT10:AV10"/>
    <mergeCell ref="AT11:AV11"/>
    <mergeCell ref="C11:J11"/>
    <mergeCell ref="C7:J8"/>
    <mergeCell ref="K7:AV7"/>
    <mergeCell ref="K8:AE8"/>
    <mergeCell ref="AF8:AH8"/>
    <mergeCell ref="AI8:AM8"/>
    <mergeCell ref="AN8:AP8"/>
    <mergeCell ref="AQ8:AV8"/>
    <mergeCell ref="AK5:AU5"/>
    <mergeCell ref="K6:L6"/>
    <mergeCell ref="M6:O6"/>
    <mergeCell ref="P6:Y6"/>
    <mergeCell ref="Z6:AA6"/>
    <mergeCell ref="AB6:AH6"/>
    <mergeCell ref="AI6:AV6"/>
    <mergeCell ref="C4:AV4"/>
    <mergeCell ref="C5:J6"/>
    <mergeCell ref="K5:L5"/>
    <mergeCell ref="M5:O5"/>
    <mergeCell ref="P5:Q5"/>
    <mergeCell ref="R5:S5"/>
    <mergeCell ref="T5:Y5"/>
    <mergeCell ref="Z5:AA5"/>
    <mergeCell ref="AB5:AH5"/>
    <mergeCell ref="AI5:AJ5"/>
  </mergeCells>
  <phoneticPr fontId="28"/>
  <conditionalFormatting sqref="K5:L6 Z6">
    <cfRule type="expression" dxfId="17" priority="28">
      <formula>OR($K$5="○",$K$6="○",$Z$6="○")</formula>
    </cfRule>
  </conditionalFormatting>
  <conditionalFormatting sqref="K13:L14 Z14">
    <cfRule type="expression" dxfId="16" priority="21">
      <formula>OR($K$13="○",$K$14="○",$Z$14="○")</formula>
    </cfRule>
  </conditionalFormatting>
  <conditionalFormatting sqref="K21:L22 Z22">
    <cfRule type="expression" dxfId="15" priority="5">
      <formula>OR($K$21="○",$K$22="○",$Z$22="○")</formula>
    </cfRule>
  </conditionalFormatting>
  <conditionalFormatting sqref="K7:AV7">
    <cfRule type="containsBlanks" dxfId="14" priority="30">
      <formula>LEN(TRIM(K7))=0</formula>
    </cfRule>
  </conditionalFormatting>
  <conditionalFormatting sqref="K15:AV15">
    <cfRule type="containsBlanks" dxfId="13" priority="22">
      <formula>LEN(TRIM(K15))=0</formula>
    </cfRule>
  </conditionalFormatting>
  <conditionalFormatting sqref="K23:AV23">
    <cfRule type="containsBlanks" dxfId="12" priority="6">
      <formula>LEN(TRIM(K23))=0</formula>
    </cfRule>
  </conditionalFormatting>
  <conditionalFormatting sqref="R5 Z5 AI5">
    <cfRule type="expression" dxfId="11" priority="26">
      <formula>OR($R$5="○",$Z$5="○",$AI$5="○")</formula>
    </cfRule>
    <cfRule type="expression" dxfId="10" priority="27">
      <formula>$K$5="○"</formula>
    </cfRule>
  </conditionalFormatting>
  <conditionalFormatting sqref="R13 Z13 AI13">
    <cfRule type="expression" dxfId="9" priority="19">
      <formula>OR($R$13="○",$Z$13="○",$AI$13="○")</formula>
    </cfRule>
    <cfRule type="expression" dxfId="8" priority="20">
      <formula>$K$13="○"</formula>
    </cfRule>
  </conditionalFormatting>
  <conditionalFormatting sqref="R21 Z21 AI21">
    <cfRule type="expression" dxfId="7" priority="3">
      <formula>OR($R$21="○",$Z$21="○",$AI$21="○")</formula>
    </cfRule>
    <cfRule type="expression" dxfId="6" priority="4">
      <formula>$K$21="○"</formula>
    </cfRule>
  </conditionalFormatting>
  <conditionalFormatting sqref="AF8 AN8">
    <cfRule type="expression" dxfId="5" priority="24">
      <formula>OR($AF$8="○",$AN$8="○")</formula>
    </cfRule>
  </conditionalFormatting>
  <conditionalFormatting sqref="AF16 AN16">
    <cfRule type="expression" dxfId="4" priority="18">
      <formula>OR($AF$16="○",$AN$16="○")</formula>
    </cfRule>
  </conditionalFormatting>
  <conditionalFormatting sqref="AF24 AN24">
    <cfRule type="expression" dxfId="3" priority="2">
      <formula>OR($AF$24="○",$AN$24="○")</formula>
    </cfRule>
  </conditionalFormatting>
  <conditionalFormatting sqref="AM9 K9:K11 U10:U11 AF10:AF11 AP10:AP11">
    <cfRule type="containsBlanks" dxfId="2" priority="23">
      <formula>LEN(TRIM(K9))=0</formula>
    </cfRule>
  </conditionalFormatting>
  <conditionalFormatting sqref="AM17 K17:K19 U18:U19 AF18:AF19 AP18:AP19">
    <cfRule type="containsBlanks" dxfId="1" priority="17">
      <formula>LEN(TRIM(K17))=0</formula>
    </cfRule>
  </conditionalFormatting>
  <conditionalFormatting sqref="AM25 K25:K27 U26:U27 AF26:AF27 AP26:AP27">
    <cfRule type="containsBlanks" dxfId="0" priority="1">
      <formula>LEN(TRIM(K25))=0</formula>
    </cfRule>
  </conditionalFormatting>
  <dataValidations count="1">
    <dataValidation type="list" allowBlank="1" showInputMessage="1" showErrorMessage="1" sqref="R5:S5 AI5:AJ5 K5:L6 Z5:AA6 AF8:AH8 AN8:AP8 R13:S13 AI13:AJ13 K13:L14 Z13:AA14 AF16:AH16 AN16:AP16 R21:S21 AI21:AJ21 K21:L22 Z21:AA22 AF24:AH24 AN24:AP24" xr:uid="{9A866841-3DF8-4062-AF72-F918DD145AAF}">
      <formula1>"○"</formula1>
    </dataValidation>
  </dataValidations>
  <pageMargins left="0.7" right="0.7" top="0.75" bottom="0.75" header="0.3" footer="0.3"/>
  <pageSetup paperSize="9" scale="9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61087-FB0A-4C72-A751-DA145D47B9B6}">
  <sheetPr codeName="Sheet5">
    <pageSetUpPr fitToPage="1"/>
  </sheetPr>
  <dimension ref="A1:M39"/>
  <sheetViews>
    <sheetView showGridLines="0" view="pageBreakPreview" zoomScale="90" zoomScaleNormal="85" zoomScaleSheetLayoutView="90" zoomScalePageLayoutView="85" workbookViewId="0">
      <selection activeCell="B8" sqref="B8:E8"/>
    </sheetView>
  </sheetViews>
  <sheetFormatPr defaultColWidth="9" defaultRowHeight="28.5" customHeight="1"/>
  <cols>
    <col min="1" max="1" width="2.36328125" style="108" customWidth="1"/>
    <col min="2" max="2" width="6.36328125" style="108" customWidth="1"/>
    <col min="3" max="3" width="8.90625" style="108" customWidth="1"/>
    <col min="4" max="4" width="15.81640625" style="108" customWidth="1"/>
    <col min="5" max="11" width="15.90625" style="108" customWidth="1"/>
    <col min="12" max="12" width="4.08984375" style="108" hidden="1" customWidth="1"/>
    <col min="13" max="13" width="9" style="118" customWidth="1"/>
    <col min="14" max="14" width="9" style="108" customWidth="1"/>
    <col min="15" max="15" width="18.90625" style="108" customWidth="1"/>
    <col min="16" max="16" width="63.26953125" style="108" customWidth="1"/>
    <col min="17" max="16384" width="9" style="108"/>
  </cols>
  <sheetData>
    <row r="1" spans="1:12" ht="28.5" customHeight="1">
      <c r="K1" s="166" t="s">
        <v>298</v>
      </c>
    </row>
    <row r="2" spans="1:12" ht="35.15" customHeight="1">
      <c r="A2" s="106"/>
      <c r="B2" s="113" t="s">
        <v>299</v>
      </c>
      <c r="C2" s="106"/>
      <c r="D2" s="106"/>
      <c r="F2" s="172" t="s">
        <v>300</v>
      </c>
      <c r="G2" s="106"/>
      <c r="H2" s="106"/>
      <c r="I2" s="107"/>
      <c r="J2" s="107"/>
      <c r="K2" s="163"/>
    </row>
    <row r="3" spans="1:12" ht="12" customHeight="1">
      <c r="A3" s="106"/>
      <c r="B3" s="164"/>
      <c r="C3" s="106"/>
      <c r="D3" s="106"/>
      <c r="E3" s="106"/>
      <c r="F3" s="106"/>
      <c r="G3" s="106"/>
      <c r="H3" s="106"/>
      <c r="I3" s="107"/>
      <c r="J3" s="107"/>
      <c r="K3" s="163"/>
    </row>
    <row r="4" spans="1:12" ht="35.15" customHeight="1">
      <c r="A4" s="106"/>
      <c r="C4" s="106"/>
      <c r="D4" s="106"/>
      <c r="E4" s="106"/>
      <c r="F4" s="106"/>
      <c r="G4" s="106"/>
      <c r="H4" s="165" t="s">
        <v>301</v>
      </c>
      <c r="I4" s="895">
        <f>要望書Ⓐ!F16</f>
        <v>0</v>
      </c>
      <c r="J4" s="896"/>
      <c r="K4" s="897"/>
    </row>
    <row r="5" spans="1:12" ht="18" customHeight="1">
      <c r="A5" s="106"/>
      <c r="B5" s="109"/>
      <c r="C5" s="109"/>
      <c r="D5" s="110"/>
      <c r="E5" s="110"/>
      <c r="F5" s="111"/>
      <c r="G5" s="111"/>
      <c r="H5" s="111"/>
      <c r="I5" s="111"/>
      <c r="J5" s="111"/>
      <c r="K5" s="111"/>
      <c r="L5" s="112"/>
    </row>
    <row r="6" spans="1:12" ht="72" customHeight="1">
      <c r="A6" s="106"/>
      <c r="B6" s="903" t="s">
        <v>302</v>
      </c>
      <c r="C6" s="904"/>
      <c r="D6" s="904"/>
      <c r="E6" s="904"/>
      <c r="F6" s="904"/>
      <c r="G6" s="905"/>
      <c r="H6" s="911" t="s">
        <v>303</v>
      </c>
      <c r="I6" s="912"/>
      <c r="J6" s="912"/>
      <c r="K6" s="161" t="s">
        <v>93</v>
      </c>
      <c r="L6" s="114"/>
    </row>
    <row r="7" spans="1:12" ht="39.75" customHeight="1">
      <c r="A7" s="106"/>
      <c r="B7" s="906" t="s">
        <v>94</v>
      </c>
      <c r="C7" s="906"/>
      <c r="D7" s="906"/>
      <c r="E7" s="906"/>
      <c r="F7" s="907" t="s">
        <v>95</v>
      </c>
      <c r="G7" s="908"/>
      <c r="H7" s="159" t="s">
        <v>96</v>
      </c>
      <c r="I7" s="162" t="s">
        <v>304</v>
      </c>
      <c r="J7" s="909" t="s">
        <v>98</v>
      </c>
      <c r="K7" s="910"/>
      <c r="L7" s="115"/>
    </row>
    <row r="8" spans="1:12" ht="39.65" customHeight="1">
      <c r="A8" s="106"/>
      <c r="B8" s="898"/>
      <c r="C8" s="898"/>
      <c r="D8" s="898"/>
      <c r="E8" s="898"/>
      <c r="F8" s="899"/>
      <c r="G8" s="900"/>
      <c r="H8" s="160"/>
      <c r="I8" s="160"/>
      <c r="J8" s="901"/>
      <c r="K8" s="902"/>
      <c r="L8" s="116"/>
    </row>
    <row r="9" spans="1:12" ht="39.65" customHeight="1">
      <c r="A9" s="106"/>
      <c r="B9" s="898"/>
      <c r="C9" s="898"/>
      <c r="D9" s="898"/>
      <c r="E9" s="898"/>
      <c r="F9" s="899"/>
      <c r="G9" s="900"/>
      <c r="H9" s="160"/>
      <c r="I9" s="160"/>
      <c r="J9" s="901"/>
      <c r="K9" s="902"/>
      <c r="L9" s="116"/>
    </row>
    <row r="10" spans="1:12" ht="39.65" customHeight="1">
      <c r="A10" s="106"/>
      <c r="B10" s="898"/>
      <c r="C10" s="898"/>
      <c r="D10" s="898"/>
      <c r="E10" s="898"/>
      <c r="F10" s="899"/>
      <c r="G10" s="900"/>
      <c r="H10" s="160"/>
      <c r="I10" s="160"/>
      <c r="J10" s="901"/>
      <c r="K10" s="902"/>
      <c r="L10" s="116"/>
    </row>
    <row r="11" spans="1:12" ht="39.65" customHeight="1">
      <c r="A11" s="106"/>
      <c r="B11" s="898"/>
      <c r="C11" s="898"/>
      <c r="D11" s="898"/>
      <c r="E11" s="898"/>
      <c r="F11" s="899"/>
      <c r="G11" s="900"/>
      <c r="H11" s="160"/>
      <c r="I11" s="160"/>
      <c r="J11" s="901"/>
      <c r="K11" s="902"/>
      <c r="L11" s="116"/>
    </row>
    <row r="12" spans="1:12" ht="39.65" customHeight="1">
      <c r="A12" s="106"/>
      <c r="B12" s="898"/>
      <c r="C12" s="898"/>
      <c r="D12" s="898"/>
      <c r="E12" s="898"/>
      <c r="F12" s="899"/>
      <c r="G12" s="900"/>
      <c r="H12" s="160"/>
      <c r="I12" s="160"/>
      <c r="J12" s="901"/>
      <c r="K12" s="902"/>
      <c r="L12" s="116"/>
    </row>
    <row r="13" spans="1:12" ht="39.65" customHeight="1">
      <c r="A13" s="106"/>
      <c r="B13" s="898"/>
      <c r="C13" s="898"/>
      <c r="D13" s="898"/>
      <c r="E13" s="898"/>
      <c r="F13" s="899"/>
      <c r="G13" s="900"/>
      <c r="H13" s="160"/>
      <c r="I13" s="160"/>
      <c r="J13" s="901"/>
      <c r="K13" s="902"/>
      <c r="L13" s="116"/>
    </row>
    <row r="14" spans="1:12" ht="39.65" customHeight="1">
      <c r="A14" s="106"/>
      <c r="B14" s="898"/>
      <c r="C14" s="898"/>
      <c r="D14" s="898"/>
      <c r="E14" s="898"/>
      <c r="F14" s="899"/>
      <c r="G14" s="900"/>
      <c r="H14" s="160"/>
      <c r="I14" s="160"/>
      <c r="J14" s="901"/>
      <c r="K14" s="902"/>
      <c r="L14" s="116"/>
    </row>
    <row r="15" spans="1:12" ht="39.65" customHeight="1">
      <c r="A15" s="106"/>
      <c r="B15" s="898"/>
      <c r="C15" s="898"/>
      <c r="D15" s="898"/>
      <c r="E15" s="898"/>
      <c r="F15" s="899"/>
      <c r="G15" s="900"/>
      <c r="H15" s="160"/>
      <c r="I15" s="160"/>
      <c r="J15" s="901"/>
      <c r="K15" s="902"/>
      <c r="L15" s="116"/>
    </row>
    <row r="16" spans="1:12" ht="39.65" customHeight="1">
      <c r="A16" s="106"/>
      <c r="B16" s="898"/>
      <c r="C16" s="898"/>
      <c r="D16" s="898"/>
      <c r="E16" s="898"/>
      <c r="F16" s="899"/>
      <c r="G16" s="900"/>
      <c r="H16" s="160"/>
      <c r="I16" s="160"/>
      <c r="J16" s="901"/>
      <c r="K16" s="902"/>
      <c r="L16" s="116"/>
    </row>
    <row r="17" spans="1:12" ht="39.65" customHeight="1">
      <c r="A17" s="106"/>
      <c r="B17" s="898"/>
      <c r="C17" s="898"/>
      <c r="D17" s="898"/>
      <c r="E17" s="898"/>
      <c r="F17" s="899"/>
      <c r="G17" s="900"/>
      <c r="H17" s="160"/>
      <c r="I17" s="160"/>
      <c r="J17" s="901"/>
      <c r="K17" s="902"/>
      <c r="L17" s="116"/>
    </row>
    <row r="18" spans="1:12" ht="39.65" customHeight="1">
      <c r="A18" s="106"/>
      <c r="B18" s="918"/>
      <c r="C18" s="918"/>
      <c r="D18" s="918"/>
      <c r="E18" s="918"/>
      <c r="F18" s="919"/>
      <c r="G18" s="920"/>
      <c r="H18" s="160"/>
      <c r="I18" s="160"/>
      <c r="J18" s="921"/>
      <c r="K18" s="922"/>
      <c r="L18" s="116"/>
    </row>
    <row r="19" spans="1:12" ht="39.65" customHeight="1">
      <c r="A19" s="106"/>
      <c r="B19" s="923"/>
      <c r="C19" s="923"/>
      <c r="D19" s="923"/>
      <c r="E19" s="923"/>
      <c r="F19" s="923"/>
      <c r="G19" s="923"/>
      <c r="H19" s="160"/>
      <c r="I19" s="160"/>
      <c r="J19" s="924"/>
      <c r="K19" s="924"/>
      <c r="L19" s="116"/>
    </row>
    <row r="20" spans="1:12" ht="39.65" customHeight="1">
      <c r="A20" s="106"/>
      <c r="B20" s="898"/>
      <c r="C20" s="898"/>
      <c r="D20" s="898"/>
      <c r="E20" s="898"/>
      <c r="F20" s="914"/>
      <c r="G20" s="915"/>
      <c r="H20" s="160"/>
      <c r="I20" s="160"/>
      <c r="J20" s="916"/>
      <c r="K20" s="917"/>
      <c r="L20" s="116"/>
    </row>
    <row r="21" spans="1:12" ht="39" customHeight="1">
      <c r="A21" s="106"/>
      <c r="B21" s="898"/>
      <c r="C21" s="898"/>
      <c r="D21" s="898"/>
      <c r="E21" s="898"/>
      <c r="F21" s="899"/>
      <c r="G21" s="900"/>
      <c r="H21" s="160"/>
      <c r="I21" s="160"/>
      <c r="J21" s="901"/>
      <c r="K21" s="902"/>
      <c r="L21" s="116"/>
    </row>
    <row r="22" spans="1:12" ht="39" customHeight="1">
      <c r="A22" s="106"/>
      <c r="B22" s="898"/>
      <c r="C22" s="898"/>
      <c r="D22" s="898"/>
      <c r="E22" s="898"/>
      <c r="F22" s="899"/>
      <c r="G22" s="900"/>
      <c r="H22" s="160"/>
      <c r="I22" s="160"/>
      <c r="J22" s="901"/>
      <c r="K22" s="902"/>
      <c r="L22" s="116"/>
    </row>
    <row r="23" spans="1:12" ht="39" customHeight="1">
      <c r="A23" s="106"/>
      <c r="B23" s="898"/>
      <c r="C23" s="898"/>
      <c r="D23" s="898"/>
      <c r="E23" s="898"/>
      <c r="F23" s="899"/>
      <c r="G23" s="900"/>
      <c r="H23" s="160"/>
      <c r="I23" s="160"/>
      <c r="J23" s="901"/>
      <c r="K23" s="902"/>
      <c r="L23" s="116"/>
    </row>
    <row r="24" spans="1:12" ht="39" customHeight="1">
      <c r="A24" s="106"/>
      <c r="B24" s="898"/>
      <c r="C24" s="898"/>
      <c r="D24" s="898"/>
      <c r="E24" s="898"/>
      <c r="F24" s="899"/>
      <c r="G24" s="900"/>
      <c r="H24" s="160"/>
      <c r="I24" s="160"/>
      <c r="J24" s="901"/>
      <c r="K24" s="902"/>
      <c r="L24" s="116"/>
    </row>
    <row r="25" spans="1:12" ht="39" customHeight="1">
      <c r="A25" s="106"/>
      <c r="B25" s="898"/>
      <c r="C25" s="898"/>
      <c r="D25" s="898"/>
      <c r="E25" s="898"/>
      <c r="F25" s="899"/>
      <c r="G25" s="900"/>
      <c r="H25" s="160"/>
      <c r="I25" s="160"/>
      <c r="J25" s="901"/>
      <c r="K25" s="902"/>
      <c r="L25" s="116"/>
    </row>
    <row r="26" spans="1:12" ht="39" customHeight="1">
      <c r="A26" s="106"/>
      <c r="B26" s="898"/>
      <c r="C26" s="898"/>
      <c r="D26" s="898"/>
      <c r="E26" s="898"/>
      <c r="F26" s="899"/>
      <c r="G26" s="900"/>
      <c r="H26" s="160"/>
      <c r="I26" s="160"/>
      <c r="J26" s="901"/>
      <c r="K26" s="902"/>
      <c r="L26" s="116"/>
    </row>
    <row r="27" spans="1:12" ht="39" customHeight="1">
      <c r="A27" s="106"/>
      <c r="B27" s="898"/>
      <c r="C27" s="898"/>
      <c r="D27" s="898"/>
      <c r="E27" s="898"/>
      <c r="F27" s="899"/>
      <c r="G27" s="900"/>
      <c r="H27" s="160"/>
      <c r="I27" s="160"/>
      <c r="J27" s="901"/>
      <c r="K27" s="902"/>
      <c r="L27" s="116"/>
    </row>
    <row r="28" spans="1:12" ht="39" customHeight="1">
      <c r="A28" s="106"/>
      <c r="B28" s="898"/>
      <c r="C28" s="898"/>
      <c r="D28" s="898"/>
      <c r="E28" s="898"/>
      <c r="F28" s="899"/>
      <c r="G28" s="900"/>
      <c r="H28" s="160"/>
      <c r="I28" s="160"/>
      <c r="J28" s="901"/>
      <c r="K28" s="902"/>
      <c r="L28" s="116"/>
    </row>
    <row r="29" spans="1:12" ht="39" customHeight="1">
      <c r="A29" s="106"/>
      <c r="B29" s="898"/>
      <c r="C29" s="898"/>
      <c r="D29" s="898"/>
      <c r="E29" s="898"/>
      <c r="F29" s="899"/>
      <c r="G29" s="900"/>
      <c r="H29" s="160"/>
      <c r="I29" s="160"/>
      <c r="J29" s="901"/>
      <c r="K29" s="902"/>
      <c r="L29" s="116"/>
    </row>
    <row r="30" spans="1:12" ht="39" customHeight="1">
      <c r="A30" s="106"/>
      <c r="B30" s="898"/>
      <c r="C30" s="898"/>
      <c r="D30" s="898"/>
      <c r="E30" s="898"/>
      <c r="F30" s="899"/>
      <c r="G30" s="900"/>
      <c r="H30" s="160"/>
      <c r="I30" s="160"/>
      <c r="J30" s="901"/>
      <c r="K30" s="902"/>
      <c r="L30" s="116"/>
    </row>
    <row r="31" spans="1:12" ht="39" customHeight="1">
      <c r="A31" s="106"/>
      <c r="B31" s="898"/>
      <c r="C31" s="898"/>
      <c r="D31" s="898"/>
      <c r="E31" s="898"/>
      <c r="F31" s="899"/>
      <c r="G31" s="900"/>
      <c r="H31" s="160"/>
      <c r="I31" s="160"/>
      <c r="J31" s="901"/>
      <c r="K31" s="902"/>
      <c r="L31" s="116"/>
    </row>
    <row r="32" spans="1:12" ht="39" customHeight="1">
      <c r="A32" s="106"/>
      <c r="B32" s="898"/>
      <c r="C32" s="898"/>
      <c r="D32" s="898"/>
      <c r="E32" s="898"/>
      <c r="F32" s="899"/>
      <c r="G32" s="900"/>
      <c r="H32" s="160"/>
      <c r="I32" s="160"/>
      <c r="J32" s="901"/>
      <c r="K32" s="902"/>
      <c r="L32" s="116"/>
    </row>
    <row r="33" spans="1:13" ht="39" customHeight="1">
      <c r="A33" s="106"/>
      <c r="B33" s="925" t="s">
        <v>99</v>
      </c>
      <c r="C33" s="926"/>
      <c r="D33" s="926"/>
      <c r="E33" s="926"/>
      <c r="F33" s="907" t="s">
        <v>95</v>
      </c>
      <c r="G33" s="908"/>
      <c r="H33" s="159" t="s">
        <v>96</v>
      </c>
      <c r="I33" s="162" t="s">
        <v>97</v>
      </c>
      <c r="J33" s="909" t="s">
        <v>98</v>
      </c>
      <c r="K33" s="910"/>
      <c r="L33" s="116"/>
    </row>
    <row r="34" spans="1:13" ht="39" customHeight="1">
      <c r="A34" s="106"/>
      <c r="B34" s="898"/>
      <c r="C34" s="898"/>
      <c r="D34" s="898"/>
      <c r="E34" s="898"/>
      <c r="F34" s="899"/>
      <c r="G34" s="900"/>
      <c r="H34" s="160"/>
      <c r="I34" s="160"/>
      <c r="J34" s="901"/>
      <c r="K34" s="902"/>
      <c r="L34" s="116"/>
    </row>
    <row r="35" spans="1:13" ht="39" customHeight="1">
      <c r="A35" s="106"/>
      <c r="B35" s="898"/>
      <c r="C35" s="898"/>
      <c r="D35" s="898"/>
      <c r="E35" s="898"/>
      <c r="F35" s="899"/>
      <c r="G35" s="900"/>
      <c r="H35" s="160"/>
      <c r="I35" s="160"/>
      <c r="J35" s="901"/>
      <c r="K35" s="902"/>
      <c r="L35" s="116"/>
    </row>
    <row r="36" spans="1:13" ht="39" customHeight="1">
      <c r="A36" s="106"/>
      <c r="B36" s="898"/>
      <c r="C36" s="898"/>
      <c r="D36" s="898"/>
      <c r="E36" s="898"/>
      <c r="F36" s="899"/>
      <c r="G36" s="900"/>
      <c r="H36" s="160"/>
      <c r="I36" s="160"/>
      <c r="J36" s="901"/>
      <c r="K36" s="902"/>
      <c r="L36" s="116"/>
    </row>
    <row r="37" spans="1:13" ht="39" customHeight="1">
      <c r="A37" s="106"/>
      <c r="B37" s="898"/>
      <c r="C37" s="898"/>
      <c r="D37" s="898"/>
      <c r="E37" s="898"/>
      <c r="F37" s="899"/>
      <c r="G37" s="900"/>
      <c r="H37" s="160"/>
      <c r="I37" s="160"/>
      <c r="J37" s="901"/>
      <c r="K37" s="902"/>
      <c r="L37" s="116"/>
    </row>
    <row r="38" spans="1:13" s="171" customFormat="1" ht="24" customHeight="1">
      <c r="A38" s="169"/>
      <c r="B38" s="913" t="s">
        <v>100</v>
      </c>
      <c r="C38" s="913"/>
      <c r="D38" s="913"/>
      <c r="E38" s="913"/>
      <c r="F38" s="913"/>
      <c r="G38" s="913"/>
      <c r="H38" s="913"/>
      <c r="I38" s="913"/>
      <c r="J38" s="913"/>
      <c r="K38" s="913"/>
      <c r="L38" s="117"/>
      <c r="M38" s="170"/>
    </row>
    <row r="39" spans="1:13" ht="6.65" customHeight="1"/>
  </sheetData>
  <sheetProtection algorithmName="SHA-512" hashValue="Uaih5v3o5XhZJtSIUB6O2pQQiKraUzXFyRYGqnVafQ0YyEahqIN3V3eDydWkgVB4w9ujAaiLuPgLCOIYtKBf7Q==" saltValue="i8OXvptl4btXA15aE4/vfA==" spinCount="100000" sheet="1" formatCells="0" formatColumns="0" formatRows="0" selectLockedCells="1"/>
  <customSheetViews>
    <customSheetView guid="{CECEFE1F-3D0E-49C9-8137-7E8FB2FD8FE8}" scale="90" showPageBreaks="1" showGridLines="0" printArea="1" hiddenColumns="1" view="pageBreakPreview">
      <selection activeCell="F8" sqref="F8:G8"/>
      <colBreaks count="1" manualBreakCount="1">
        <brk id="12" max="1048575" man="1"/>
      </colBreaks>
      <pageMargins left="0" right="0" top="0" bottom="0" header="0" footer="0"/>
      <printOptions horizontalCentered="1"/>
      <pageSetup paperSize="9" scale="56" orientation="portrait" cellComments="asDisplayed" r:id="rId1"/>
      <headerFooter scaleWithDoc="0" alignWithMargins="0">
        <oddFooter>&amp;C&amp;P / &amp;N</oddFooter>
      </headerFooter>
    </customSheetView>
  </customSheetViews>
  <mergeCells count="97">
    <mergeCell ref="B34:E34"/>
    <mergeCell ref="F34:G34"/>
    <mergeCell ref="J34:K34"/>
    <mergeCell ref="B35:E35"/>
    <mergeCell ref="B37:E37"/>
    <mergeCell ref="F37:G37"/>
    <mergeCell ref="J37:K37"/>
    <mergeCell ref="B36:E36"/>
    <mergeCell ref="F36:G36"/>
    <mergeCell ref="J36:K36"/>
    <mergeCell ref="B32:E32"/>
    <mergeCell ref="J32:K32"/>
    <mergeCell ref="B33:E33"/>
    <mergeCell ref="J33:K33"/>
    <mergeCell ref="F32:G32"/>
    <mergeCell ref="F33:G33"/>
    <mergeCell ref="B29:E29"/>
    <mergeCell ref="F29:G29"/>
    <mergeCell ref="J29:K29"/>
    <mergeCell ref="B27:E27"/>
    <mergeCell ref="B31:E31"/>
    <mergeCell ref="F31:G31"/>
    <mergeCell ref="J31:K31"/>
    <mergeCell ref="J23:K23"/>
    <mergeCell ref="B24:E24"/>
    <mergeCell ref="F24:G24"/>
    <mergeCell ref="J24:K24"/>
    <mergeCell ref="F35:G35"/>
    <mergeCell ref="J35:K35"/>
    <mergeCell ref="B25:E25"/>
    <mergeCell ref="F25:G25"/>
    <mergeCell ref="J25:K25"/>
    <mergeCell ref="B26:E26"/>
    <mergeCell ref="F26:G26"/>
    <mergeCell ref="J26:K26"/>
    <mergeCell ref="J27:K27"/>
    <mergeCell ref="B28:E28"/>
    <mergeCell ref="F28:G28"/>
    <mergeCell ref="J28:K28"/>
    <mergeCell ref="B18:E18"/>
    <mergeCell ref="F18:G18"/>
    <mergeCell ref="J18:K18"/>
    <mergeCell ref="B19:E19"/>
    <mergeCell ref="F19:G19"/>
    <mergeCell ref="J19:K19"/>
    <mergeCell ref="B38:K38"/>
    <mergeCell ref="B20:E20"/>
    <mergeCell ref="F20:G20"/>
    <mergeCell ref="J20:K20"/>
    <mergeCell ref="B21:E21"/>
    <mergeCell ref="F21:G21"/>
    <mergeCell ref="J21:K21"/>
    <mergeCell ref="B30:E30"/>
    <mergeCell ref="F30:G30"/>
    <mergeCell ref="J30:K30"/>
    <mergeCell ref="B22:E22"/>
    <mergeCell ref="F22:G22"/>
    <mergeCell ref="J22:K22"/>
    <mergeCell ref="B23:E23"/>
    <mergeCell ref="F27:G27"/>
    <mergeCell ref="F23:G23"/>
    <mergeCell ref="B14:E14"/>
    <mergeCell ref="F14:G14"/>
    <mergeCell ref="J14:K14"/>
    <mergeCell ref="B15:E15"/>
    <mergeCell ref="F15:G15"/>
    <mergeCell ref="J15:K15"/>
    <mergeCell ref="B16:E16"/>
    <mergeCell ref="F16:G16"/>
    <mergeCell ref="J16:K16"/>
    <mergeCell ref="B17:E17"/>
    <mergeCell ref="F17:G17"/>
    <mergeCell ref="J17:K17"/>
    <mergeCell ref="B10:E10"/>
    <mergeCell ref="F10:G10"/>
    <mergeCell ref="J10:K10"/>
    <mergeCell ref="B11:E11"/>
    <mergeCell ref="F11:G11"/>
    <mergeCell ref="J11:K11"/>
    <mergeCell ref="B12:E12"/>
    <mergeCell ref="F12:G12"/>
    <mergeCell ref="J12:K12"/>
    <mergeCell ref="B13:E13"/>
    <mergeCell ref="F13:G13"/>
    <mergeCell ref="J13:K13"/>
    <mergeCell ref="I4:K4"/>
    <mergeCell ref="B8:E8"/>
    <mergeCell ref="F8:G8"/>
    <mergeCell ref="J8:K8"/>
    <mergeCell ref="B9:E9"/>
    <mergeCell ref="F9:G9"/>
    <mergeCell ref="J9:K9"/>
    <mergeCell ref="B6:G6"/>
    <mergeCell ref="B7:E7"/>
    <mergeCell ref="F7:G7"/>
    <mergeCell ref="J7:K7"/>
    <mergeCell ref="H6:J6"/>
  </mergeCells>
  <phoneticPr fontId="28"/>
  <printOptions horizontalCentered="1"/>
  <pageMargins left="0.59055118110236227" right="0.59055118110236227" top="0.74803149606299213" bottom="0.35433070866141736" header="0.43307086614173229" footer="0.31496062992125984"/>
  <pageSetup paperSize="9" scale="55" fitToWidth="0" orientation="portrait" cellComments="asDisplayed" r:id="rId2"/>
  <headerFooter scaleWithDoc="0" alignWithMargins="0">
    <oddFooter>&amp;C&amp;P / &amp;N</oddFooter>
  </headerFooter>
  <colBreaks count="1" manualBreakCount="1">
    <brk id="12" max="1048575" man="1"/>
  </colBreaks>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B7F23C6F-26A7-4180-94AD-672AEB96567D}">
          <x14:formula1>
            <xm:f>プルダウンリスト!$I$3:$I$6</xm:f>
          </x14:formula1>
          <xm:sqref>I8:I32 I34:I37</xm:sqref>
        </x14:dataValidation>
        <x14:dataValidation type="list" allowBlank="1" showInputMessage="1" showErrorMessage="1" xr:uid="{9D95B6F1-98F8-4F02-86C3-F6FC864C69FE}">
          <x14:formula1>
            <xm:f>プルダウンリスト!$G$3:$G$10</xm:f>
          </x14:formula1>
          <xm:sqref>H8:H32 H34:H37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5C9FD-25C6-4459-A150-C6D690ABE061}">
  <sheetPr codeName="Sheet6">
    <pageSetUpPr fitToPage="1"/>
  </sheetPr>
  <dimension ref="B1:Z691"/>
  <sheetViews>
    <sheetView view="pageBreakPreview" topLeftCell="A97" zoomScaleNormal="100" zoomScaleSheetLayoutView="100" workbookViewId="0">
      <selection activeCell="D4" sqref="D4"/>
    </sheetView>
  </sheetViews>
  <sheetFormatPr defaultRowHeight="13"/>
  <cols>
    <col min="2" max="3" width="8.7265625" hidden="1" customWidth="1"/>
    <col min="4" max="4" width="18.08984375" style="119" customWidth="1"/>
    <col min="5" max="5" width="3" style="119" customWidth="1"/>
    <col min="6" max="6" width="8.26953125" style="120" customWidth="1"/>
    <col min="7" max="7" width="24" style="119" customWidth="1"/>
    <col min="8" max="8" width="16.7265625" style="119" bestFit="1" customWidth="1"/>
    <col min="9" max="9" width="3.36328125" style="119" customWidth="1"/>
    <col min="10" max="10" width="2.90625" style="119" customWidth="1"/>
    <col min="11" max="11" width="7.26953125" style="119" customWidth="1"/>
    <col min="12" max="12" width="4.36328125" style="119" customWidth="1"/>
    <col min="13" max="13" width="4.26953125" style="119" customWidth="1"/>
    <col min="14" max="14" width="7.26953125" style="119" customWidth="1"/>
    <col min="15" max="15" width="5.7265625" style="119" customWidth="1"/>
    <col min="16" max="16" width="2.90625" style="119" customWidth="1"/>
    <col min="17" max="17" width="7.26953125" style="119" customWidth="1"/>
    <col min="18" max="18" width="5.7265625" style="119" customWidth="1"/>
    <col min="19" max="19" width="3" style="119" customWidth="1"/>
    <col min="20" max="20" width="11.36328125" style="119" bestFit="1" customWidth="1"/>
    <col min="21" max="21" width="4.36328125" style="119" customWidth="1"/>
    <col min="22" max="26" width="8.90625" hidden="1" customWidth="1"/>
    <col min="27" max="27" width="0" hidden="1" customWidth="1"/>
  </cols>
  <sheetData>
    <row r="1" spans="2:26" hidden="1">
      <c r="C1">
        <v>1</v>
      </c>
      <c r="O1" s="121">
        <v>0</v>
      </c>
      <c r="W1">
        <v>21</v>
      </c>
      <c r="X1">
        <v>22</v>
      </c>
    </row>
    <row r="2" spans="2:26" ht="13.5" thickBot="1"/>
    <row r="3" spans="2:26">
      <c r="D3" s="147" t="s">
        <v>305</v>
      </c>
      <c r="E3" s="148"/>
      <c r="F3" s="149" t="s">
        <v>306</v>
      </c>
      <c r="G3" s="150" t="s">
        <v>307</v>
      </c>
      <c r="H3" s="150" t="s">
        <v>308</v>
      </c>
      <c r="I3" s="150"/>
      <c r="J3" s="150"/>
      <c r="K3" s="150" t="s">
        <v>309</v>
      </c>
      <c r="L3" s="150" t="s">
        <v>310</v>
      </c>
      <c r="M3" s="150"/>
      <c r="N3" s="150" t="s">
        <v>309</v>
      </c>
      <c r="O3" s="150" t="s">
        <v>310</v>
      </c>
      <c r="P3" s="150"/>
      <c r="Q3" s="150" t="s">
        <v>309</v>
      </c>
      <c r="R3" s="150" t="s">
        <v>310</v>
      </c>
      <c r="S3" s="151"/>
      <c r="T3" s="142" t="s">
        <v>311</v>
      </c>
      <c r="U3" s="152"/>
      <c r="Z3" t="s">
        <v>312</v>
      </c>
    </row>
    <row r="4" spans="2:26">
      <c r="B4">
        <f>+COUNTIF($D$4:D4,D4)</f>
        <v>0</v>
      </c>
      <c r="C4" t="str">
        <f>+D4&amp;B4</f>
        <v>0</v>
      </c>
      <c r="D4" s="122"/>
      <c r="E4" s="123" t="s">
        <v>313</v>
      </c>
      <c r="F4" s="124"/>
      <c r="G4" s="125"/>
      <c r="H4" s="126"/>
      <c r="I4" s="127" t="s">
        <v>314</v>
      </c>
      <c r="J4" s="128" t="str">
        <f>IF(K4&gt;=1,"×","")</f>
        <v/>
      </c>
      <c r="K4" s="129"/>
      <c r="L4" s="125"/>
      <c r="M4" s="128" t="str">
        <f>IF(N4&gt;=1,"×","")</f>
        <v/>
      </c>
      <c r="N4" s="126"/>
      <c r="O4" s="125"/>
      <c r="P4" s="128" t="str">
        <f>IF(Q4&gt;=1,"×","")</f>
        <v/>
      </c>
      <c r="Q4" s="129"/>
      <c r="R4" s="125"/>
      <c r="S4" s="127" t="s">
        <v>315</v>
      </c>
      <c r="T4" s="130">
        <f>IF(AND(K4&gt;0,N4&gt;0,Q4&gt;0),H4*K4*N4*Q4,IF(AND(K4&gt;0,N4&gt;0),H4*K4*N4,IF(K4&gt;0,H4*K4,H4)))</f>
        <v>0</v>
      </c>
      <c r="U4" s="131" t="s">
        <v>314</v>
      </c>
      <c r="X4" t="str">
        <f>IF(K4&gt;0,CONCATENATE(E4,F4,"　",G4,"　",TEXT(H4,"#,###"),I4,J4,K4,L4,M4,N4,O4,P4,Q4,R4,S4,T4,U4),CONCATENATE(E4,F4,"　",G4,"　",TEXT(H4,"#,###"),I4))</f>
        <v>柱　　円</v>
      </c>
    </row>
    <row r="5" spans="2:26">
      <c r="B5">
        <f>+COUNTIF($D$4:D5,D5)</f>
        <v>0</v>
      </c>
      <c r="C5" t="str">
        <f t="shared" ref="C5:C68" si="0">+D5&amp;B5</f>
        <v>0</v>
      </c>
      <c r="D5" s="122"/>
      <c r="E5" s="123" t="s">
        <v>313</v>
      </c>
      <c r="F5" s="124"/>
      <c r="G5" s="125"/>
      <c r="H5" s="126"/>
      <c r="I5" s="127" t="s">
        <v>314</v>
      </c>
      <c r="J5" s="128" t="str">
        <f t="shared" ref="J5:J68" si="1">IF(K5&gt;=1,"×","")</f>
        <v/>
      </c>
      <c r="K5" s="129"/>
      <c r="L5" s="125"/>
      <c r="M5" s="128" t="str">
        <f t="shared" ref="M5:M68" si="2">IF(N5&gt;=1,"×","")</f>
        <v/>
      </c>
      <c r="N5" s="126"/>
      <c r="O5" s="125"/>
      <c r="P5" s="128" t="str">
        <f t="shared" ref="P5:P68" si="3">IF(Q5&gt;=1,"×","")</f>
        <v/>
      </c>
      <c r="Q5" s="129"/>
      <c r="R5" s="125"/>
      <c r="S5" s="127" t="s">
        <v>315</v>
      </c>
      <c r="T5" s="130">
        <f t="shared" ref="T5:T68" si="4">IF(AND(K5&gt;0,N5&gt;0,Q5&gt;0),H5*K5*N5*Q5,IF(AND(K5&gt;0,N5&gt;0),H5*K5*N5,IF(K5&gt;0,H5*K5,H5)))</f>
        <v>0</v>
      </c>
      <c r="U5" s="131" t="s">
        <v>314</v>
      </c>
      <c r="X5" t="str">
        <f t="shared" ref="X5:X68" si="5">IF(K5&gt;0,CONCATENATE(E5,F5,"　",G5,"　",TEXT(H5,"#,###"),I5,J5,K5,L5,M5,N5,O5,P5,Q5,R5,S5,T5,U5),CONCATENATE(E5,F5,"　",G5,"　",TEXT(H5,"#,###"),I5))</f>
        <v>柱　　円</v>
      </c>
    </row>
    <row r="6" spans="2:26">
      <c r="B6">
        <f>+COUNTIF($D$4:D6,D6)</f>
        <v>0</v>
      </c>
      <c r="C6" t="str">
        <f t="shared" si="0"/>
        <v>0</v>
      </c>
      <c r="D6" s="122"/>
      <c r="E6" s="123" t="s">
        <v>313</v>
      </c>
      <c r="F6" s="124"/>
      <c r="G6" s="125"/>
      <c r="H6" s="126"/>
      <c r="I6" s="127" t="s">
        <v>314</v>
      </c>
      <c r="J6" s="128" t="str">
        <f t="shared" si="1"/>
        <v/>
      </c>
      <c r="K6" s="129"/>
      <c r="L6" s="125"/>
      <c r="M6" s="128" t="str">
        <f t="shared" si="2"/>
        <v/>
      </c>
      <c r="N6" s="126"/>
      <c r="O6" s="125"/>
      <c r="P6" s="128" t="str">
        <f t="shared" si="3"/>
        <v/>
      </c>
      <c r="Q6" s="129"/>
      <c r="R6" s="125"/>
      <c r="S6" s="127" t="s">
        <v>315</v>
      </c>
      <c r="T6" s="130">
        <f t="shared" si="4"/>
        <v>0</v>
      </c>
      <c r="U6" s="131" t="s">
        <v>314</v>
      </c>
      <c r="X6" t="str">
        <f t="shared" si="5"/>
        <v>柱　　円</v>
      </c>
    </row>
    <row r="7" spans="2:26">
      <c r="B7">
        <f>+COUNTIF($D$4:D7,D7)</f>
        <v>0</v>
      </c>
      <c r="C7" t="str">
        <f t="shared" si="0"/>
        <v>0</v>
      </c>
      <c r="D7" s="122"/>
      <c r="E7" s="123" t="s">
        <v>313</v>
      </c>
      <c r="F7" s="124"/>
      <c r="G7" s="125"/>
      <c r="H7" s="126"/>
      <c r="I7" s="127" t="s">
        <v>314</v>
      </c>
      <c r="J7" s="128" t="str">
        <f t="shared" si="1"/>
        <v/>
      </c>
      <c r="K7" s="129"/>
      <c r="L7" s="125"/>
      <c r="M7" s="128" t="str">
        <f t="shared" si="2"/>
        <v/>
      </c>
      <c r="N7" s="126"/>
      <c r="O7" s="125"/>
      <c r="P7" s="128" t="str">
        <f t="shared" si="3"/>
        <v/>
      </c>
      <c r="Q7" s="129"/>
      <c r="R7" s="125"/>
      <c r="S7" s="127" t="s">
        <v>315</v>
      </c>
      <c r="T7" s="130">
        <f t="shared" si="4"/>
        <v>0</v>
      </c>
      <c r="U7" s="131" t="s">
        <v>314</v>
      </c>
      <c r="X7" t="str">
        <f t="shared" si="5"/>
        <v>柱　　円</v>
      </c>
    </row>
    <row r="8" spans="2:26">
      <c r="B8">
        <f>+COUNTIF($D$4:D8,D8)</f>
        <v>0</v>
      </c>
      <c r="C8" t="str">
        <f t="shared" si="0"/>
        <v>0</v>
      </c>
      <c r="D8" s="122"/>
      <c r="E8" s="123" t="s">
        <v>313</v>
      </c>
      <c r="F8" s="124"/>
      <c r="G8" s="125"/>
      <c r="H8" s="126"/>
      <c r="I8" s="127" t="s">
        <v>314</v>
      </c>
      <c r="J8" s="128" t="str">
        <f>IF(K8&gt;=1,"×","")</f>
        <v/>
      </c>
      <c r="K8" s="129"/>
      <c r="L8" s="125"/>
      <c r="M8" s="128" t="str">
        <f t="shared" si="2"/>
        <v/>
      </c>
      <c r="N8" s="126"/>
      <c r="O8" s="125"/>
      <c r="P8" s="128" t="str">
        <f t="shared" si="3"/>
        <v/>
      </c>
      <c r="Q8" s="129"/>
      <c r="R8" s="125"/>
      <c r="S8" s="127" t="s">
        <v>315</v>
      </c>
      <c r="T8" s="130">
        <f t="shared" si="4"/>
        <v>0</v>
      </c>
      <c r="U8" s="131" t="s">
        <v>314</v>
      </c>
      <c r="X8" t="str">
        <f t="shared" si="5"/>
        <v>柱　　円</v>
      </c>
    </row>
    <row r="9" spans="2:26">
      <c r="B9">
        <f>+COUNTIF($D$4:D9,D9)</f>
        <v>0</v>
      </c>
      <c r="C9" t="str">
        <f t="shared" si="0"/>
        <v>0</v>
      </c>
      <c r="D9" s="122"/>
      <c r="E9" s="123" t="s">
        <v>313</v>
      </c>
      <c r="F9" s="124"/>
      <c r="G9" s="125"/>
      <c r="H9" s="126"/>
      <c r="I9" s="127" t="s">
        <v>314</v>
      </c>
      <c r="J9" s="128" t="str">
        <f t="shared" si="1"/>
        <v/>
      </c>
      <c r="K9" s="129"/>
      <c r="L9" s="125"/>
      <c r="M9" s="128" t="str">
        <f t="shared" si="2"/>
        <v/>
      </c>
      <c r="N9" s="126"/>
      <c r="O9" s="125"/>
      <c r="P9" s="128" t="str">
        <f t="shared" si="3"/>
        <v/>
      </c>
      <c r="Q9" s="129"/>
      <c r="R9" s="125"/>
      <c r="S9" s="127" t="s">
        <v>315</v>
      </c>
      <c r="T9" s="130">
        <f t="shared" si="4"/>
        <v>0</v>
      </c>
      <c r="U9" s="131" t="s">
        <v>314</v>
      </c>
      <c r="X9" t="str">
        <f t="shared" si="5"/>
        <v>柱　　円</v>
      </c>
    </row>
    <row r="10" spans="2:26">
      <c r="B10">
        <f>+COUNTIF($D$4:D10,D10)</f>
        <v>0</v>
      </c>
      <c r="C10" t="str">
        <f t="shared" si="0"/>
        <v>0</v>
      </c>
      <c r="D10" s="122"/>
      <c r="E10" s="123" t="s">
        <v>313</v>
      </c>
      <c r="F10" s="124"/>
      <c r="G10" s="125"/>
      <c r="H10" s="126"/>
      <c r="I10" s="127" t="s">
        <v>314</v>
      </c>
      <c r="J10" s="128" t="str">
        <f t="shared" si="1"/>
        <v/>
      </c>
      <c r="K10" s="129"/>
      <c r="L10" s="125"/>
      <c r="M10" s="128" t="str">
        <f t="shared" si="2"/>
        <v/>
      </c>
      <c r="N10" s="126"/>
      <c r="O10" s="125"/>
      <c r="P10" s="128" t="str">
        <f t="shared" si="3"/>
        <v/>
      </c>
      <c r="Q10" s="129"/>
      <c r="R10" s="125"/>
      <c r="S10" s="127" t="s">
        <v>315</v>
      </c>
      <c r="T10" s="130">
        <f t="shared" si="4"/>
        <v>0</v>
      </c>
      <c r="U10" s="131" t="s">
        <v>314</v>
      </c>
      <c r="X10" t="str">
        <f t="shared" si="5"/>
        <v>柱　　円</v>
      </c>
    </row>
    <row r="11" spans="2:26">
      <c r="B11">
        <f>+COUNTIF($D$4:D11,D11)</f>
        <v>0</v>
      </c>
      <c r="C11" t="str">
        <f t="shared" si="0"/>
        <v>0</v>
      </c>
      <c r="D11" s="122"/>
      <c r="E11" s="123" t="s">
        <v>313</v>
      </c>
      <c r="F11" s="124"/>
      <c r="G11" s="125"/>
      <c r="H11" s="126"/>
      <c r="I11" s="127" t="s">
        <v>314</v>
      </c>
      <c r="J11" s="128" t="str">
        <f t="shared" si="1"/>
        <v/>
      </c>
      <c r="K11" s="129"/>
      <c r="L11" s="125"/>
      <c r="M11" s="128" t="str">
        <f t="shared" si="2"/>
        <v/>
      </c>
      <c r="N11" s="126"/>
      <c r="O11" s="125"/>
      <c r="P11" s="128" t="str">
        <f t="shared" si="3"/>
        <v/>
      </c>
      <c r="Q11" s="129"/>
      <c r="R11" s="125"/>
      <c r="S11" s="127" t="s">
        <v>315</v>
      </c>
      <c r="T11" s="130">
        <f t="shared" si="4"/>
        <v>0</v>
      </c>
      <c r="U11" s="131" t="s">
        <v>314</v>
      </c>
      <c r="X11" t="str">
        <f t="shared" si="5"/>
        <v>柱　　円</v>
      </c>
    </row>
    <row r="12" spans="2:26">
      <c r="B12">
        <f>+COUNTIF($D$4:D12,D12)</f>
        <v>0</v>
      </c>
      <c r="C12" t="str">
        <f t="shared" si="0"/>
        <v>0</v>
      </c>
      <c r="D12" s="122"/>
      <c r="E12" s="123" t="s">
        <v>313</v>
      </c>
      <c r="F12" s="124"/>
      <c r="G12" s="125"/>
      <c r="H12" s="126"/>
      <c r="I12" s="127" t="s">
        <v>314</v>
      </c>
      <c r="J12" s="128" t="str">
        <f t="shared" si="1"/>
        <v/>
      </c>
      <c r="K12" s="129"/>
      <c r="L12" s="125"/>
      <c r="M12" s="128" t="str">
        <f t="shared" si="2"/>
        <v/>
      </c>
      <c r="N12" s="126"/>
      <c r="O12" s="125"/>
      <c r="P12" s="128" t="str">
        <f t="shared" si="3"/>
        <v/>
      </c>
      <c r="Q12" s="129"/>
      <c r="R12" s="125"/>
      <c r="S12" s="127" t="s">
        <v>315</v>
      </c>
      <c r="T12" s="130">
        <f t="shared" si="4"/>
        <v>0</v>
      </c>
      <c r="U12" s="131" t="s">
        <v>314</v>
      </c>
      <c r="X12" t="str">
        <f t="shared" si="5"/>
        <v>柱　　円</v>
      </c>
    </row>
    <row r="13" spans="2:26">
      <c r="B13">
        <f>+COUNTIF($D$4:D13,D13)</f>
        <v>0</v>
      </c>
      <c r="C13" t="str">
        <f t="shared" si="0"/>
        <v>0</v>
      </c>
      <c r="D13" s="122"/>
      <c r="E13" s="123" t="s">
        <v>313</v>
      </c>
      <c r="F13" s="124"/>
      <c r="G13" s="125"/>
      <c r="H13" s="126"/>
      <c r="I13" s="127" t="s">
        <v>314</v>
      </c>
      <c r="J13" s="128" t="str">
        <f t="shared" si="1"/>
        <v/>
      </c>
      <c r="K13" s="129"/>
      <c r="L13" s="125"/>
      <c r="M13" s="128" t="str">
        <f t="shared" si="2"/>
        <v/>
      </c>
      <c r="N13" s="126"/>
      <c r="O13" s="125"/>
      <c r="P13" s="128" t="str">
        <f t="shared" si="3"/>
        <v/>
      </c>
      <c r="Q13" s="129"/>
      <c r="R13" s="125"/>
      <c r="S13" s="127" t="s">
        <v>315</v>
      </c>
      <c r="T13" s="130">
        <f t="shared" si="4"/>
        <v>0</v>
      </c>
      <c r="U13" s="131" t="s">
        <v>314</v>
      </c>
      <c r="X13" t="str">
        <f t="shared" si="5"/>
        <v>柱　　円</v>
      </c>
    </row>
    <row r="14" spans="2:26">
      <c r="B14">
        <f>+COUNTIF($D$4:D14,D14)</f>
        <v>0</v>
      </c>
      <c r="C14" t="str">
        <f t="shared" si="0"/>
        <v>0</v>
      </c>
      <c r="D14" s="122"/>
      <c r="E14" s="123" t="s">
        <v>313</v>
      </c>
      <c r="F14" s="124"/>
      <c r="G14" s="125"/>
      <c r="H14" s="126"/>
      <c r="I14" s="127" t="s">
        <v>314</v>
      </c>
      <c r="J14" s="128" t="str">
        <f t="shared" si="1"/>
        <v/>
      </c>
      <c r="K14" s="129"/>
      <c r="L14" s="125"/>
      <c r="M14" s="128" t="str">
        <f t="shared" si="2"/>
        <v/>
      </c>
      <c r="N14" s="126"/>
      <c r="O14" s="125"/>
      <c r="P14" s="128" t="str">
        <f t="shared" si="3"/>
        <v/>
      </c>
      <c r="Q14" s="129"/>
      <c r="R14" s="125"/>
      <c r="S14" s="127" t="s">
        <v>315</v>
      </c>
      <c r="T14" s="130">
        <f t="shared" si="4"/>
        <v>0</v>
      </c>
      <c r="U14" s="131" t="s">
        <v>314</v>
      </c>
      <c r="X14" t="str">
        <f t="shared" si="5"/>
        <v>柱　　円</v>
      </c>
    </row>
    <row r="15" spans="2:26">
      <c r="B15">
        <f>+COUNTIF($D$4:D15,D15)</f>
        <v>0</v>
      </c>
      <c r="C15" t="str">
        <f t="shared" si="0"/>
        <v>0</v>
      </c>
      <c r="D15" s="122"/>
      <c r="E15" s="123" t="s">
        <v>313</v>
      </c>
      <c r="F15" s="124"/>
      <c r="G15" s="125"/>
      <c r="H15" s="126"/>
      <c r="I15" s="127" t="s">
        <v>314</v>
      </c>
      <c r="J15" s="128" t="str">
        <f t="shared" si="1"/>
        <v/>
      </c>
      <c r="K15" s="129"/>
      <c r="L15" s="125"/>
      <c r="M15" s="128" t="str">
        <f t="shared" si="2"/>
        <v/>
      </c>
      <c r="N15" s="126"/>
      <c r="O15" s="125"/>
      <c r="P15" s="128" t="str">
        <f t="shared" si="3"/>
        <v/>
      </c>
      <c r="Q15" s="129"/>
      <c r="R15" s="125"/>
      <c r="S15" s="127" t="s">
        <v>315</v>
      </c>
      <c r="T15" s="130">
        <f t="shared" si="4"/>
        <v>0</v>
      </c>
      <c r="U15" s="131" t="s">
        <v>314</v>
      </c>
      <c r="X15" t="str">
        <f t="shared" si="5"/>
        <v>柱　　円</v>
      </c>
    </row>
    <row r="16" spans="2:26">
      <c r="B16">
        <f>+COUNTIF($D$4:D16,D16)</f>
        <v>0</v>
      </c>
      <c r="C16" t="str">
        <f t="shared" si="0"/>
        <v>0</v>
      </c>
      <c r="D16" s="122"/>
      <c r="E16" s="123" t="s">
        <v>313</v>
      </c>
      <c r="F16" s="124"/>
      <c r="G16" s="125"/>
      <c r="H16" s="126"/>
      <c r="I16" s="127" t="s">
        <v>314</v>
      </c>
      <c r="J16" s="128" t="str">
        <f t="shared" si="1"/>
        <v/>
      </c>
      <c r="K16" s="129"/>
      <c r="L16" s="125"/>
      <c r="M16" s="128" t="str">
        <f t="shared" si="2"/>
        <v/>
      </c>
      <c r="N16" s="126"/>
      <c r="O16" s="125"/>
      <c r="P16" s="128" t="str">
        <f t="shared" si="3"/>
        <v/>
      </c>
      <c r="Q16" s="129"/>
      <c r="R16" s="125"/>
      <c r="S16" s="127" t="s">
        <v>315</v>
      </c>
      <c r="T16" s="130">
        <f t="shared" si="4"/>
        <v>0</v>
      </c>
      <c r="U16" s="131" t="s">
        <v>314</v>
      </c>
      <c r="X16" t="str">
        <f t="shared" si="5"/>
        <v>柱　　円</v>
      </c>
    </row>
    <row r="17" spans="2:24">
      <c r="B17">
        <f>+COUNTIF($D$4:D17,D17)</f>
        <v>0</v>
      </c>
      <c r="C17" t="str">
        <f t="shared" si="0"/>
        <v>0</v>
      </c>
      <c r="D17" s="122"/>
      <c r="E17" s="123" t="s">
        <v>313</v>
      </c>
      <c r="F17" s="124"/>
      <c r="G17" s="125"/>
      <c r="H17" s="126"/>
      <c r="I17" s="127" t="s">
        <v>314</v>
      </c>
      <c r="J17" s="128" t="str">
        <f t="shared" si="1"/>
        <v/>
      </c>
      <c r="K17" s="129"/>
      <c r="L17" s="125"/>
      <c r="M17" s="128" t="str">
        <f t="shared" si="2"/>
        <v/>
      </c>
      <c r="N17" s="126"/>
      <c r="O17" s="125"/>
      <c r="P17" s="128" t="str">
        <f t="shared" si="3"/>
        <v/>
      </c>
      <c r="Q17" s="129"/>
      <c r="R17" s="125"/>
      <c r="S17" s="127" t="s">
        <v>315</v>
      </c>
      <c r="T17" s="130">
        <f t="shared" si="4"/>
        <v>0</v>
      </c>
      <c r="U17" s="131" t="s">
        <v>314</v>
      </c>
      <c r="X17" t="str">
        <f t="shared" si="5"/>
        <v>柱　　円</v>
      </c>
    </row>
    <row r="18" spans="2:24">
      <c r="B18">
        <f>+COUNTIF($D$4:D18,D18)</f>
        <v>0</v>
      </c>
      <c r="C18" t="str">
        <f t="shared" si="0"/>
        <v>0</v>
      </c>
      <c r="D18" s="122"/>
      <c r="E18" s="123" t="s">
        <v>313</v>
      </c>
      <c r="F18" s="124"/>
      <c r="G18" s="125"/>
      <c r="H18" s="126"/>
      <c r="I18" s="127" t="s">
        <v>314</v>
      </c>
      <c r="J18" s="128" t="str">
        <f t="shared" si="1"/>
        <v/>
      </c>
      <c r="K18" s="129"/>
      <c r="L18" s="125"/>
      <c r="M18" s="128" t="str">
        <f t="shared" si="2"/>
        <v/>
      </c>
      <c r="N18" s="126"/>
      <c r="O18" s="125"/>
      <c r="P18" s="128" t="str">
        <f t="shared" si="3"/>
        <v/>
      </c>
      <c r="Q18" s="129"/>
      <c r="R18" s="125"/>
      <c r="S18" s="127" t="s">
        <v>315</v>
      </c>
      <c r="T18" s="130">
        <f t="shared" si="4"/>
        <v>0</v>
      </c>
      <c r="U18" s="131" t="s">
        <v>314</v>
      </c>
      <c r="X18" t="str">
        <f t="shared" si="5"/>
        <v>柱　　円</v>
      </c>
    </row>
    <row r="19" spans="2:24">
      <c r="B19">
        <f>+COUNTIF($D$4:D19,D19)</f>
        <v>0</v>
      </c>
      <c r="C19" t="str">
        <f t="shared" si="0"/>
        <v>0</v>
      </c>
      <c r="D19" s="122"/>
      <c r="E19" s="123" t="s">
        <v>313</v>
      </c>
      <c r="F19" s="124"/>
      <c r="G19" s="125"/>
      <c r="H19" s="126"/>
      <c r="I19" s="127" t="s">
        <v>314</v>
      </c>
      <c r="J19" s="128" t="str">
        <f t="shared" si="1"/>
        <v/>
      </c>
      <c r="K19" s="129"/>
      <c r="L19" s="125"/>
      <c r="M19" s="128" t="str">
        <f t="shared" si="2"/>
        <v/>
      </c>
      <c r="N19" s="126"/>
      <c r="O19" s="125"/>
      <c r="P19" s="128" t="str">
        <f t="shared" si="3"/>
        <v/>
      </c>
      <c r="Q19" s="129"/>
      <c r="R19" s="125"/>
      <c r="S19" s="127" t="s">
        <v>315</v>
      </c>
      <c r="T19" s="130">
        <f t="shared" si="4"/>
        <v>0</v>
      </c>
      <c r="U19" s="131" t="s">
        <v>314</v>
      </c>
      <c r="X19" t="str">
        <f t="shared" si="5"/>
        <v>柱　　円</v>
      </c>
    </row>
    <row r="20" spans="2:24">
      <c r="B20">
        <f>+COUNTIF($D$4:D20,D20)</f>
        <v>0</v>
      </c>
      <c r="C20" t="str">
        <f t="shared" si="0"/>
        <v>0</v>
      </c>
      <c r="D20" s="122"/>
      <c r="E20" s="123" t="s">
        <v>313</v>
      </c>
      <c r="F20" s="124"/>
      <c r="G20" s="125"/>
      <c r="H20" s="126"/>
      <c r="I20" s="127" t="s">
        <v>314</v>
      </c>
      <c r="J20" s="128" t="str">
        <f t="shared" si="1"/>
        <v/>
      </c>
      <c r="K20" s="129"/>
      <c r="L20" s="125"/>
      <c r="M20" s="128" t="str">
        <f t="shared" si="2"/>
        <v/>
      </c>
      <c r="N20" s="126"/>
      <c r="O20" s="125"/>
      <c r="P20" s="128" t="str">
        <f t="shared" si="3"/>
        <v/>
      </c>
      <c r="Q20" s="129"/>
      <c r="R20" s="125"/>
      <c r="S20" s="127" t="s">
        <v>315</v>
      </c>
      <c r="T20" s="130">
        <f t="shared" si="4"/>
        <v>0</v>
      </c>
      <c r="U20" s="131" t="s">
        <v>314</v>
      </c>
      <c r="X20" t="str">
        <f t="shared" si="5"/>
        <v>柱　　円</v>
      </c>
    </row>
    <row r="21" spans="2:24">
      <c r="B21">
        <f>+COUNTIF($D$4:D21,D21)</f>
        <v>0</v>
      </c>
      <c r="C21" t="str">
        <f t="shared" si="0"/>
        <v>0</v>
      </c>
      <c r="D21" s="122"/>
      <c r="E21" s="123" t="s">
        <v>313</v>
      </c>
      <c r="F21" s="124"/>
      <c r="G21" s="125"/>
      <c r="H21" s="126"/>
      <c r="I21" s="127" t="s">
        <v>314</v>
      </c>
      <c r="J21" s="128" t="str">
        <f t="shared" si="1"/>
        <v/>
      </c>
      <c r="K21" s="129"/>
      <c r="L21" s="125"/>
      <c r="M21" s="128" t="str">
        <f t="shared" si="2"/>
        <v/>
      </c>
      <c r="N21" s="126"/>
      <c r="O21" s="125"/>
      <c r="P21" s="128" t="str">
        <f t="shared" si="3"/>
        <v/>
      </c>
      <c r="Q21" s="129"/>
      <c r="R21" s="125"/>
      <c r="S21" s="127" t="s">
        <v>315</v>
      </c>
      <c r="T21" s="130">
        <f t="shared" si="4"/>
        <v>0</v>
      </c>
      <c r="U21" s="131" t="s">
        <v>314</v>
      </c>
      <c r="X21" t="str">
        <f t="shared" si="5"/>
        <v>柱　　円</v>
      </c>
    </row>
    <row r="22" spans="2:24">
      <c r="B22">
        <f>+COUNTIF($D$4:D22,D22)</f>
        <v>0</v>
      </c>
      <c r="C22" t="str">
        <f t="shared" si="0"/>
        <v>0</v>
      </c>
      <c r="D22" s="122"/>
      <c r="E22" s="123" t="s">
        <v>313</v>
      </c>
      <c r="F22" s="124"/>
      <c r="G22" s="125"/>
      <c r="H22" s="126"/>
      <c r="I22" s="127" t="s">
        <v>314</v>
      </c>
      <c r="J22" s="128" t="str">
        <f t="shared" si="1"/>
        <v/>
      </c>
      <c r="K22" s="129"/>
      <c r="L22" s="125"/>
      <c r="M22" s="128" t="str">
        <f t="shared" si="2"/>
        <v/>
      </c>
      <c r="N22" s="126"/>
      <c r="O22" s="125"/>
      <c r="P22" s="128" t="str">
        <f t="shared" si="3"/>
        <v/>
      </c>
      <c r="Q22" s="129"/>
      <c r="R22" s="125"/>
      <c r="S22" s="127" t="s">
        <v>315</v>
      </c>
      <c r="T22" s="130">
        <f t="shared" si="4"/>
        <v>0</v>
      </c>
      <c r="U22" s="131" t="s">
        <v>314</v>
      </c>
      <c r="X22" t="str">
        <f t="shared" si="5"/>
        <v>柱　　円</v>
      </c>
    </row>
    <row r="23" spans="2:24">
      <c r="B23">
        <f>+COUNTIF($D$4:D23,D23)</f>
        <v>0</v>
      </c>
      <c r="C23" t="str">
        <f t="shared" si="0"/>
        <v>0</v>
      </c>
      <c r="D23" s="122"/>
      <c r="E23" s="123" t="s">
        <v>313</v>
      </c>
      <c r="F23" s="124"/>
      <c r="G23" s="125"/>
      <c r="H23" s="126"/>
      <c r="I23" s="127" t="s">
        <v>314</v>
      </c>
      <c r="J23" s="128" t="str">
        <f t="shared" si="1"/>
        <v/>
      </c>
      <c r="K23" s="129"/>
      <c r="L23" s="125"/>
      <c r="M23" s="128" t="str">
        <f t="shared" si="2"/>
        <v/>
      </c>
      <c r="N23" s="126"/>
      <c r="O23" s="125"/>
      <c r="P23" s="128" t="str">
        <f t="shared" si="3"/>
        <v/>
      </c>
      <c r="Q23" s="129"/>
      <c r="R23" s="125"/>
      <c r="S23" s="127" t="s">
        <v>315</v>
      </c>
      <c r="T23" s="130">
        <f t="shared" si="4"/>
        <v>0</v>
      </c>
      <c r="U23" s="131" t="s">
        <v>314</v>
      </c>
      <c r="X23" t="str">
        <f t="shared" si="5"/>
        <v>柱　　円</v>
      </c>
    </row>
    <row r="24" spans="2:24">
      <c r="B24">
        <f>+COUNTIF($D$4:D24,D24)</f>
        <v>0</v>
      </c>
      <c r="C24" t="str">
        <f t="shared" si="0"/>
        <v>0</v>
      </c>
      <c r="D24" s="122"/>
      <c r="E24" s="123" t="s">
        <v>313</v>
      </c>
      <c r="F24" s="124"/>
      <c r="G24" s="125"/>
      <c r="H24" s="126"/>
      <c r="I24" s="127" t="s">
        <v>314</v>
      </c>
      <c r="J24" s="128" t="str">
        <f t="shared" si="1"/>
        <v/>
      </c>
      <c r="K24" s="129"/>
      <c r="L24" s="125"/>
      <c r="M24" s="128" t="str">
        <f t="shared" si="2"/>
        <v/>
      </c>
      <c r="N24" s="126"/>
      <c r="O24" s="125"/>
      <c r="P24" s="128" t="str">
        <f t="shared" si="3"/>
        <v/>
      </c>
      <c r="Q24" s="129"/>
      <c r="R24" s="125"/>
      <c r="S24" s="127" t="s">
        <v>315</v>
      </c>
      <c r="T24" s="130">
        <f t="shared" si="4"/>
        <v>0</v>
      </c>
      <c r="U24" s="131" t="s">
        <v>314</v>
      </c>
      <c r="X24" t="str">
        <f t="shared" si="5"/>
        <v>柱　　円</v>
      </c>
    </row>
    <row r="25" spans="2:24">
      <c r="B25">
        <f>+COUNTIF($D$4:D25,D25)</f>
        <v>0</v>
      </c>
      <c r="C25" t="str">
        <f t="shared" si="0"/>
        <v>0</v>
      </c>
      <c r="D25" s="122"/>
      <c r="E25" s="123" t="s">
        <v>313</v>
      </c>
      <c r="F25" s="124"/>
      <c r="G25" s="125"/>
      <c r="H25" s="126"/>
      <c r="I25" s="127" t="s">
        <v>314</v>
      </c>
      <c r="J25" s="128" t="str">
        <f t="shared" si="1"/>
        <v/>
      </c>
      <c r="K25" s="129"/>
      <c r="L25" s="125"/>
      <c r="M25" s="128" t="str">
        <f t="shared" si="2"/>
        <v/>
      </c>
      <c r="N25" s="126"/>
      <c r="O25" s="125"/>
      <c r="P25" s="128" t="str">
        <f t="shared" si="3"/>
        <v/>
      </c>
      <c r="Q25" s="129"/>
      <c r="R25" s="125"/>
      <c r="S25" s="127" t="s">
        <v>315</v>
      </c>
      <c r="T25" s="130">
        <f t="shared" si="4"/>
        <v>0</v>
      </c>
      <c r="U25" s="131" t="s">
        <v>314</v>
      </c>
      <c r="X25" t="str">
        <f t="shared" si="5"/>
        <v>柱　　円</v>
      </c>
    </row>
    <row r="26" spans="2:24">
      <c r="B26">
        <f>+COUNTIF($D$4:D26,D26)</f>
        <v>0</v>
      </c>
      <c r="C26" t="str">
        <f t="shared" si="0"/>
        <v>0</v>
      </c>
      <c r="D26" s="122"/>
      <c r="E26" s="123" t="s">
        <v>313</v>
      </c>
      <c r="F26" s="124"/>
      <c r="G26" s="125"/>
      <c r="H26" s="126"/>
      <c r="I26" s="127" t="s">
        <v>314</v>
      </c>
      <c r="J26" s="128" t="str">
        <f t="shared" si="1"/>
        <v/>
      </c>
      <c r="K26" s="129"/>
      <c r="L26" s="125"/>
      <c r="M26" s="128" t="str">
        <f t="shared" si="2"/>
        <v/>
      </c>
      <c r="N26" s="126"/>
      <c r="O26" s="125"/>
      <c r="P26" s="128" t="str">
        <f t="shared" si="3"/>
        <v/>
      </c>
      <c r="Q26" s="129"/>
      <c r="R26" s="125"/>
      <c r="S26" s="127" t="s">
        <v>315</v>
      </c>
      <c r="T26" s="130">
        <f t="shared" si="4"/>
        <v>0</v>
      </c>
      <c r="U26" s="131" t="s">
        <v>314</v>
      </c>
      <c r="X26" t="str">
        <f t="shared" si="5"/>
        <v>柱　　円</v>
      </c>
    </row>
    <row r="27" spans="2:24">
      <c r="B27">
        <f>+COUNTIF($D$4:D27,D27)</f>
        <v>0</v>
      </c>
      <c r="C27" t="str">
        <f t="shared" si="0"/>
        <v>0</v>
      </c>
      <c r="D27" s="122"/>
      <c r="E27" s="123" t="s">
        <v>313</v>
      </c>
      <c r="F27" s="124"/>
      <c r="G27" s="125"/>
      <c r="H27" s="126"/>
      <c r="I27" s="127" t="s">
        <v>314</v>
      </c>
      <c r="J27" s="128" t="str">
        <f t="shared" si="1"/>
        <v/>
      </c>
      <c r="K27" s="129"/>
      <c r="L27" s="125"/>
      <c r="M27" s="128" t="str">
        <f t="shared" si="2"/>
        <v/>
      </c>
      <c r="N27" s="126"/>
      <c r="O27" s="125"/>
      <c r="P27" s="128" t="str">
        <f t="shared" si="3"/>
        <v/>
      </c>
      <c r="Q27" s="129"/>
      <c r="R27" s="125"/>
      <c r="S27" s="127" t="s">
        <v>315</v>
      </c>
      <c r="T27" s="130">
        <f t="shared" si="4"/>
        <v>0</v>
      </c>
      <c r="U27" s="131" t="s">
        <v>314</v>
      </c>
      <c r="X27" t="str">
        <f t="shared" si="5"/>
        <v>柱　　円</v>
      </c>
    </row>
    <row r="28" spans="2:24">
      <c r="B28">
        <f>+COUNTIF($D$4:D28,D28)</f>
        <v>0</v>
      </c>
      <c r="C28" t="str">
        <f t="shared" si="0"/>
        <v>0</v>
      </c>
      <c r="D28" s="122"/>
      <c r="E28" s="123" t="s">
        <v>313</v>
      </c>
      <c r="F28" s="124"/>
      <c r="G28" s="125"/>
      <c r="H28" s="126"/>
      <c r="I28" s="127" t="s">
        <v>314</v>
      </c>
      <c r="J28" s="128" t="str">
        <f t="shared" si="1"/>
        <v/>
      </c>
      <c r="K28" s="129"/>
      <c r="L28" s="125"/>
      <c r="M28" s="128" t="str">
        <f t="shared" si="2"/>
        <v/>
      </c>
      <c r="N28" s="126"/>
      <c r="O28" s="125"/>
      <c r="P28" s="128" t="str">
        <f t="shared" si="3"/>
        <v/>
      </c>
      <c r="Q28" s="129"/>
      <c r="R28" s="125"/>
      <c r="S28" s="127" t="s">
        <v>315</v>
      </c>
      <c r="T28" s="130">
        <f t="shared" si="4"/>
        <v>0</v>
      </c>
      <c r="U28" s="131" t="s">
        <v>314</v>
      </c>
      <c r="X28" t="str">
        <f t="shared" si="5"/>
        <v>柱　　円</v>
      </c>
    </row>
    <row r="29" spans="2:24">
      <c r="B29">
        <f>+COUNTIF($D$4:D29,D29)</f>
        <v>0</v>
      </c>
      <c r="C29" t="str">
        <f t="shared" si="0"/>
        <v>0</v>
      </c>
      <c r="D29" s="122"/>
      <c r="E29" s="123" t="s">
        <v>313</v>
      </c>
      <c r="F29" s="124"/>
      <c r="G29" s="125"/>
      <c r="H29" s="126"/>
      <c r="I29" s="127" t="s">
        <v>314</v>
      </c>
      <c r="J29" s="128" t="str">
        <f t="shared" si="1"/>
        <v/>
      </c>
      <c r="K29" s="129"/>
      <c r="L29" s="125"/>
      <c r="M29" s="128" t="str">
        <f t="shared" si="2"/>
        <v/>
      </c>
      <c r="N29" s="126"/>
      <c r="O29" s="125"/>
      <c r="P29" s="128" t="str">
        <f t="shared" si="3"/>
        <v/>
      </c>
      <c r="Q29" s="129"/>
      <c r="R29" s="125"/>
      <c r="S29" s="127" t="s">
        <v>315</v>
      </c>
      <c r="T29" s="130">
        <f t="shared" si="4"/>
        <v>0</v>
      </c>
      <c r="U29" s="131" t="s">
        <v>314</v>
      </c>
      <c r="X29" t="str">
        <f t="shared" si="5"/>
        <v>柱　　円</v>
      </c>
    </row>
    <row r="30" spans="2:24">
      <c r="B30">
        <f>+COUNTIF($D$4:D30,D30)</f>
        <v>0</v>
      </c>
      <c r="C30" t="str">
        <f t="shared" si="0"/>
        <v>0</v>
      </c>
      <c r="D30" s="122"/>
      <c r="E30" s="123" t="s">
        <v>313</v>
      </c>
      <c r="F30" s="124"/>
      <c r="G30" s="125"/>
      <c r="H30" s="126"/>
      <c r="I30" s="127" t="s">
        <v>314</v>
      </c>
      <c r="J30" s="128" t="str">
        <f t="shared" si="1"/>
        <v/>
      </c>
      <c r="K30" s="129"/>
      <c r="L30" s="125"/>
      <c r="M30" s="128" t="str">
        <f t="shared" si="2"/>
        <v/>
      </c>
      <c r="N30" s="126"/>
      <c r="O30" s="125"/>
      <c r="P30" s="128" t="str">
        <f t="shared" si="3"/>
        <v/>
      </c>
      <c r="Q30" s="129"/>
      <c r="R30" s="125"/>
      <c r="S30" s="127" t="s">
        <v>315</v>
      </c>
      <c r="T30" s="130">
        <f t="shared" si="4"/>
        <v>0</v>
      </c>
      <c r="U30" s="131" t="s">
        <v>314</v>
      </c>
      <c r="X30" t="str">
        <f t="shared" si="5"/>
        <v>柱　　円</v>
      </c>
    </row>
    <row r="31" spans="2:24">
      <c r="B31">
        <f>+COUNTIF($D$4:D31,D31)</f>
        <v>0</v>
      </c>
      <c r="C31" t="str">
        <f t="shared" si="0"/>
        <v>0</v>
      </c>
      <c r="D31" s="122"/>
      <c r="E31" s="123" t="s">
        <v>313</v>
      </c>
      <c r="F31" s="124"/>
      <c r="G31" s="125"/>
      <c r="H31" s="126"/>
      <c r="I31" s="127" t="s">
        <v>314</v>
      </c>
      <c r="J31" s="128" t="str">
        <f t="shared" si="1"/>
        <v/>
      </c>
      <c r="K31" s="129"/>
      <c r="L31" s="125"/>
      <c r="M31" s="128" t="str">
        <f t="shared" si="2"/>
        <v/>
      </c>
      <c r="N31" s="126"/>
      <c r="O31" s="125"/>
      <c r="P31" s="128" t="str">
        <f t="shared" si="3"/>
        <v/>
      </c>
      <c r="Q31" s="129"/>
      <c r="R31" s="125"/>
      <c r="S31" s="127" t="s">
        <v>315</v>
      </c>
      <c r="T31" s="130">
        <f t="shared" si="4"/>
        <v>0</v>
      </c>
      <c r="U31" s="131" t="s">
        <v>314</v>
      </c>
      <c r="X31" t="str">
        <f t="shared" si="5"/>
        <v>柱　　円</v>
      </c>
    </row>
    <row r="32" spans="2:24">
      <c r="B32">
        <f>+COUNTIF($D$4:D32,D32)</f>
        <v>0</v>
      </c>
      <c r="C32" t="str">
        <f t="shared" si="0"/>
        <v>0</v>
      </c>
      <c r="D32" s="122"/>
      <c r="E32" s="123" t="s">
        <v>313</v>
      </c>
      <c r="F32" s="124"/>
      <c r="G32" s="125"/>
      <c r="H32" s="126"/>
      <c r="I32" s="127" t="s">
        <v>314</v>
      </c>
      <c r="J32" s="128" t="str">
        <f t="shared" si="1"/>
        <v/>
      </c>
      <c r="K32" s="129"/>
      <c r="L32" s="125"/>
      <c r="M32" s="128" t="str">
        <f t="shared" si="2"/>
        <v/>
      </c>
      <c r="N32" s="126"/>
      <c r="O32" s="125"/>
      <c r="P32" s="128" t="str">
        <f t="shared" si="3"/>
        <v/>
      </c>
      <c r="Q32" s="129"/>
      <c r="R32" s="125"/>
      <c r="S32" s="127" t="s">
        <v>315</v>
      </c>
      <c r="T32" s="130">
        <f t="shared" si="4"/>
        <v>0</v>
      </c>
      <c r="U32" s="131" t="s">
        <v>314</v>
      </c>
      <c r="X32" t="str">
        <f t="shared" si="5"/>
        <v>柱　　円</v>
      </c>
    </row>
    <row r="33" spans="2:24">
      <c r="B33">
        <f>+COUNTIF($D$4:D33,D33)</f>
        <v>0</v>
      </c>
      <c r="C33" t="str">
        <f t="shared" si="0"/>
        <v>0</v>
      </c>
      <c r="D33" s="122"/>
      <c r="E33" s="123" t="s">
        <v>313</v>
      </c>
      <c r="F33" s="124"/>
      <c r="G33" s="125"/>
      <c r="H33" s="126"/>
      <c r="I33" s="127" t="s">
        <v>314</v>
      </c>
      <c r="J33" s="128" t="str">
        <f t="shared" si="1"/>
        <v/>
      </c>
      <c r="K33" s="129"/>
      <c r="L33" s="125"/>
      <c r="M33" s="128" t="str">
        <f t="shared" si="2"/>
        <v/>
      </c>
      <c r="N33" s="126"/>
      <c r="O33" s="125"/>
      <c r="P33" s="128" t="str">
        <f t="shared" si="3"/>
        <v/>
      </c>
      <c r="Q33" s="129"/>
      <c r="R33" s="125"/>
      <c r="S33" s="127" t="s">
        <v>315</v>
      </c>
      <c r="T33" s="130">
        <f t="shared" si="4"/>
        <v>0</v>
      </c>
      <c r="U33" s="131" t="s">
        <v>314</v>
      </c>
      <c r="X33" t="str">
        <f t="shared" si="5"/>
        <v>柱　　円</v>
      </c>
    </row>
    <row r="34" spans="2:24">
      <c r="B34">
        <f>+COUNTIF($D$4:D34,D34)</f>
        <v>0</v>
      </c>
      <c r="C34" t="str">
        <f t="shared" si="0"/>
        <v>0</v>
      </c>
      <c r="D34" s="122"/>
      <c r="E34" s="123" t="s">
        <v>313</v>
      </c>
      <c r="F34" s="124"/>
      <c r="G34" s="125"/>
      <c r="H34" s="126"/>
      <c r="I34" s="127" t="s">
        <v>314</v>
      </c>
      <c r="J34" s="128" t="str">
        <f t="shared" si="1"/>
        <v/>
      </c>
      <c r="K34" s="129"/>
      <c r="L34" s="125"/>
      <c r="M34" s="128" t="str">
        <f t="shared" si="2"/>
        <v/>
      </c>
      <c r="N34" s="126"/>
      <c r="O34" s="125"/>
      <c r="P34" s="128" t="str">
        <f t="shared" si="3"/>
        <v/>
      </c>
      <c r="Q34" s="129"/>
      <c r="R34" s="125"/>
      <c r="S34" s="127" t="s">
        <v>315</v>
      </c>
      <c r="T34" s="130">
        <f t="shared" si="4"/>
        <v>0</v>
      </c>
      <c r="U34" s="131" t="s">
        <v>314</v>
      </c>
      <c r="X34" t="str">
        <f t="shared" si="5"/>
        <v>柱　　円</v>
      </c>
    </row>
    <row r="35" spans="2:24">
      <c r="B35">
        <f>+COUNTIF($D$4:D35,D35)</f>
        <v>0</v>
      </c>
      <c r="C35" t="str">
        <f t="shared" si="0"/>
        <v>0</v>
      </c>
      <c r="D35" s="122"/>
      <c r="E35" s="123" t="s">
        <v>313</v>
      </c>
      <c r="F35" s="124"/>
      <c r="G35" s="125"/>
      <c r="H35" s="126"/>
      <c r="I35" s="127" t="s">
        <v>314</v>
      </c>
      <c r="J35" s="128" t="str">
        <f t="shared" si="1"/>
        <v/>
      </c>
      <c r="K35" s="129"/>
      <c r="L35" s="125"/>
      <c r="M35" s="128" t="str">
        <f t="shared" si="2"/>
        <v/>
      </c>
      <c r="N35" s="126"/>
      <c r="O35" s="125"/>
      <c r="P35" s="128" t="str">
        <f t="shared" si="3"/>
        <v/>
      </c>
      <c r="Q35" s="129"/>
      <c r="R35" s="125"/>
      <c r="S35" s="127" t="s">
        <v>315</v>
      </c>
      <c r="T35" s="130">
        <f t="shared" si="4"/>
        <v>0</v>
      </c>
      <c r="U35" s="131" t="s">
        <v>314</v>
      </c>
      <c r="X35" t="str">
        <f t="shared" si="5"/>
        <v>柱　　円</v>
      </c>
    </row>
    <row r="36" spans="2:24">
      <c r="B36">
        <f>+COUNTIF($D$4:D36,D36)</f>
        <v>0</v>
      </c>
      <c r="C36" t="str">
        <f t="shared" si="0"/>
        <v>0</v>
      </c>
      <c r="D36" s="122"/>
      <c r="E36" s="123" t="s">
        <v>313</v>
      </c>
      <c r="F36" s="124"/>
      <c r="G36" s="125"/>
      <c r="H36" s="126"/>
      <c r="I36" s="127" t="s">
        <v>314</v>
      </c>
      <c r="J36" s="128" t="str">
        <f t="shared" si="1"/>
        <v/>
      </c>
      <c r="K36" s="129"/>
      <c r="L36" s="125"/>
      <c r="M36" s="128" t="str">
        <f t="shared" si="2"/>
        <v/>
      </c>
      <c r="N36" s="126"/>
      <c r="O36" s="125"/>
      <c r="P36" s="128" t="str">
        <f t="shared" si="3"/>
        <v/>
      </c>
      <c r="Q36" s="129"/>
      <c r="R36" s="125"/>
      <c r="S36" s="127" t="s">
        <v>315</v>
      </c>
      <c r="T36" s="130">
        <f t="shared" si="4"/>
        <v>0</v>
      </c>
      <c r="U36" s="131" t="s">
        <v>314</v>
      </c>
      <c r="X36" t="str">
        <f t="shared" si="5"/>
        <v>柱　　円</v>
      </c>
    </row>
    <row r="37" spans="2:24">
      <c r="B37">
        <f>+COUNTIF($D$4:D37,D37)</f>
        <v>0</v>
      </c>
      <c r="C37" t="str">
        <f t="shared" si="0"/>
        <v>0</v>
      </c>
      <c r="D37" s="122"/>
      <c r="E37" s="123" t="s">
        <v>313</v>
      </c>
      <c r="F37" s="124"/>
      <c r="G37" s="125"/>
      <c r="H37" s="126"/>
      <c r="I37" s="127" t="s">
        <v>314</v>
      </c>
      <c r="J37" s="128" t="str">
        <f t="shared" si="1"/>
        <v/>
      </c>
      <c r="K37" s="129"/>
      <c r="L37" s="125"/>
      <c r="M37" s="128" t="str">
        <f t="shared" si="2"/>
        <v/>
      </c>
      <c r="N37" s="126"/>
      <c r="O37" s="125"/>
      <c r="P37" s="128" t="str">
        <f t="shared" si="3"/>
        <v/>
      </c>
      <c r="Q37" s="129"/>
      <c r="R37" s="125"/>
      <c r="S37" s="127" t="s">
        <v>315</v>
      </c>
      <c r="T37" s="130">
        <f t="shared" si="4"/>
        <v>0</v>
      </c>
      <c r="U37" s="131" t="s">
        <v>314</v>
      </c>
      <c r="X37" t="str">
        <f t="shared" si="5"/>
        <v>柱　　円</v>
      </c>
    </row>
    <row r="38" spans="2:24">
      <c r="B38">
        <f>+COUNTIF($D$4:D38,D38)</f>
        <v>0</v>
      </c>
      <c r="C38" t="str">
        <f t="shared" si="0"/>
        <v>0</v>
      </c>
      <c r="D38" s="122"/>
      <c r="E38" s="123" t="s">
        <v>313</v>
      </c>
      <c r="F38" s="124"/>
      <c r="G38" s="125"/>
      <c r="H38" s="126"/>
      <c r="I38" s="127" t="s">
        <v>314</v>
      </c>
      <c r="J38" s="128" t="str">
        <f t="shared" si="1"/>
        <v/>
      </c>
      <c r="K38" s="129"/>
      <c r="L38" s="125"/>
      <c r="M38" s="128" t="str">
        <f t="shared" si="2"/>
        <v/>
      </c>
      <c r="N38" s="126"/>
      <c r="O38" s="125"/>
      <c r="P38" s="128" t="str">
        <f t="shared" si="3"/>
        <v/>
      </c>
      <c r="Q38" s="129"/>
      <c r="R38" s="125"/>
      <c r="S38" s="127" t="s">
        <v>315</v>
      </c>
      <c r="T38" s="130">
        <f t="shared" si="4"/>
        <v>0</v>
      </c>
      <c r="U38" s="131" t="s">
        <v>314</v>
      </c>
      <c r="X38" t="str">
        <f t="shared" si="5"/>
        <v>柱　　円</v>
      </c>
    </row>
    <row r="39" spans="2:24">
      <c r="B39">
        <f>+COUNTIF($D$4:D39,D39)</f>
        <v>0</v>
      </c>
      <c r="C39" t="str">
        <f t="shared" si="0"/>
        <v>0</v>
      </c>
      <c r="D39" s="122"/>
      <c r="E39" s="123" t="s">
        <v>313</v>
      </c>
      <c r="F39" s="124"/>
      <c r="G39" s="125"/>
      <c r="H39" s="126"/>
      <c r="I39" s="127" t="s">
        <v>314</v>
      </c>
      <c r="J39" s="128" t="str">
        <f t="shared" si="1"/>
        <v/>
      </c>
      <c r="K39" s="129"/>
      <c r="L39" s="125"/>
      <c r="M39" s="128" t="str">
        <f t="shared" si="2"/>
        <v/>
      </c>
      <c r="N39" s="126"/>
      <c r="O39" s="125"/>
      <c r="P39" s="128" t="str">
        <f t="shared" si="3"/>
        <v/>
      </c>
      <c r="Q39" s="129"/>
      <c r="R39" s="125"/>
      <c r="S39" s="127" t="s">
        <v>315</v>
      </c>
      <c r="T39" s="130">
        <f t="shared" si="4"/>
        <v>0</v>
      </c>
      <c r="U39" s="131" t="s">
        <v>314</v>
      </c>
      <c r="X39" t="str">
        <f t="shared" si="5"/>
        <v>柱　　円</v>
      </c>
    </row>
    <row r="40" spans="2:24">
      <c r="B40">
        <f>+COUNTIF($D$4:D40,D40)</f>
        <v>0</v>
      </c>
      <c r="C40" t="str">
        <f t="shared" si="0"/>
        <v>0</v>
      </c>
      <c r="D40" s="122"/>
      <c r="E40" s="123" t="s">
        <v>313</v>
      </c>
      <c r="F40" s="124"/>
      <c r="G40" s="125"/>
      <c r="H40" s="126"/>
      <c r="I40" s="127" t="s">
        <v>314</v>
      </c>
      <c r="J40" s="128" t="str">
        <f t="shared" si="1"/>
        <v/>
      </c>
      <c r="K40" s="129"/>
      <c r="L40" s="125"/>
      <c r="M40" s="128" t="str">
        <f t="shared" si="2"/>
        <v/>
      </c>
      <c r="N40" s="126"/>
      <c r="O40" s="125"/>
      <c r="P40" s="128" t="str">
        <f t="shared" si="3"/>
        <v/>
      </c>
      <c r="Q40" s="129"/>
      <c r="R40" s="125"/>
      <c r="S40" s="127" t="s">
        <v>315</v>
      </c>
      <c r="T40" s="130">
        <f t="shared" si="4"/>
        <v>0</v>
      </c>
      <c r="U40" s="131" t="s">
        <v>314</v>
      </c>
      <c r="X40" t="str">
        <f t="shared" si="5"/>
        <v>柱　　円</v>
      </c>
    </row>
    <row r="41" spans="2:24">
      <c r="B41">
        <f>+COUNTIF($D$4:D41,D41)</f>
        <v>0</v>
      </c>
      <c r="C41" t="str">
        <f t="shared" si="0"/>
        <v>0</v>
      </c>
      <c r="D41" s="122"/>
      <c r="E41" s="123" t="s">
        <v>313</v>
      </c>
      <c r="F41" s="124"/>
      <c r="G41" s="125"/>
      <c r="H41" s="126"/>
      <c r="I41" s="127" t="s">
        <v>314</v>
      </c>
      <c r="J41" s="128" t="str">
        <f t="shared" si="1"/>
        <v/>
      </c>
      <c r="K41" s="129"/>
      <c r="L41" s="125"/>
      <c r="M41" s="128" t="str">
        <f t="shared" si="2"/>
        <v/>
      </c>
      <c r="N41" s="126"/>
      <c r="O41" s="125"/>
      <c r="P41" s="128" t="str">
        <f t="shared" si="3"/>
        <v/>
      </c>
      <c r="Q41" s="129"/>
      <c r="R41" s="125"/>
      <c r="S41" s="127" t="s">
        <v>315</v>
      </c>
      <c r="T41" s="130">
        <f t="shared" si="4"/>
        <v>0</v>
      </c>
      <c r="U41" s="131" t="s">
        <v>314</v>
      </c>
      <c r="X41" t="str">
        <f t="shared" si="5"/>
        <v>柱　　円</v>
      </c>
    </row>
    <row r="42" spans="2:24">
      <c r="B42">
        <f>+COUNTIF($D$4:D42,D42)</f>
        <v>0</v>
      </c>
      <c r="C42" t="str">
        <f t="shared" si="0"/>
        <v>0</v>
      </c>
      <c r="D42" s="122"/>
      <c r="E42" s="123" t="s">
        <v>313</v>
      </c>
      <c r="F42" s="124"/>
      <c r="G42" s="125"/>
      <c r="H42" s="126"/>
      <c r="I42" s="127" t="s">
        <v>314</v>
      </c>
      <c r="J42" s="128" t="str">
        <f t="shared" si="1"/>
        <v/>
      </c>
      <c r="K42" s="129"/>
      <c r="L42" s="125"/>
      <c r="M42" s="128" t="str">
        <f t="shared" si="2"/>
        <v/>
      </c>
      <c r="N42" s="126"/>
      <c r="O42" s="125"/>
      <c r="P42" s="128" t="str">
        <f t="shared" si="3"/>
        <v/>
      </c>
      <c r="Q42" s="129"/>
      <c r="R42" s="125"/>
      <c r="S42" s="127" t="s">
        <v>315</v>
      </c>
      <c r="T42" s="130">
        <f t="shared" si="4"/>
        <v>0</v>
      </c>
      <c r="U42" s="131" t="s">
        <v>314</v>
      </c>
      <c r="X42" t="str">
        <f t="shared" si="5"/>
        <v>柱　　円</v>
      </c>
    </row>
    <row r="43" spans="2:24">
      <c r="B43">
        <f>+COUNTIF($D$4:D43,D43)</f>
        <v>0</v>
      </c>
      <c r="C43" t="str">
        <f t="shared" si="0"/>
        <v>0</v>
      </c>
      <c r="D43" s="122"/>
      <c r="E43" s="123" t="s">
        <v>313</v>
      </c>
      <c r="F43" s="124"/>
      <c r="G43" s="125"/>
      <c r="H43" s="126"/>
      <c r="I43" s="127" t="s">
        <v>314</v>
      </c>
      <c r="J43" s="128" t="str">
        <f t="shared" si="1"/>
        <v/>
      </c>
      <c r="K43" s="129"/>
      <c r="L43" s="125"/>
      <c r="M43" s="128" t="str">
        <f t="shared" si="2"/>
        <v/>
      </c>
      <c r="N43" s="126"/>
      <c r="O43" s="125"/>
      <c r="P43" s="128" t="str">
        <f t="shared" si="3"/>
        <v/>
      </c>
      <c r="Q43" s="129"/>
      <c r="R43" s="125"/>
      <c r="S43" s="127" t="s">
        <v>315</v>
      </c>
      <c r="T43" s="130">
        <f t="shared" si="4"/>
        <v>0</v>
      </c>
      <c r="U43" s="131" t="s">
        <v>314</v>
      </c>
      <c r="X43" t="str">
        <f t="shared" si="5"/>
        <v>柱　　円</v>
      </c>
    </row>
    <row r="44" spans="2:24">
      <c r="B44">
        <f>+COUNTIF($D$4:D44,D44)</f>
        <v>0</v>
      </c>
      <c r="C44" t="str">
        <f t="shared" si="0"/>
        <v>0</v>
      </c>
      <c r="D44" s="122"/>
      <c r="E44" s="123" t="s">
        <v>313</v>
      </c>
      <c r="F44" s="124"/>
      <c r="G44" s="125"/>
      <c r="H44" s="126"/>
      <c r="I44" s="127" t="s">
        <v>314</v>
      </c>
      <c r="J44" s="128" t="str">
        <f t="shared" si="1"/>
        <v/>
      </c>
      <c r="K44" s="129"/>
      <c r="L44" s="125"/>
      <c r="M44" s="128" t="str">
        <f t="shared" si="2"/>
        <v/>
      </c>
      <c r="N44" s="126"/>
      <c r="O44" s="125"/>
      <c r="P44" s="128" t="str">
        <f t="shared" si="3"/>
        <v/>
      </c>
      <c r="Q44" s="129"/>
      <c r="R44" s="125"/>
      <c r="S44" s="127" t="s">
        <v>315</v>
      </c>
      <c r="T44" s="130">
        <f t="shared" si="4"/>
        <v>0</v>
      </c>
      <c r="U44" s="131" t="s">
        <v>314</v>
      </c>
      <c r="X44" t="str">
        <f t="shared" si="5"/>
        <v>柱　　円</v>
      </c>
    </row>
    <row r="45" spans="2:24">
      <c r="B45">
        <f>+COUNTIF($D$4:D45,D45)</f>
        <v>0</v>
      </c>
      <c r="C45" t="str">
        <f t="shared" si="0"/>
        <v>0</v>
      </c>
      <c r="D45" s="122"/>
      <c r="E45" s="123" t="s">
        <v>313</v>
      </c>
      <c r="F45" s="124"/>
      <c r="G45" s="125"/>
      <c r="H45" s="126"/>
      <c r="I45" s="127" t="s">
        <v>314</v>
      </c>
      <c r="J45" s="128" t="str">
        <f t="shared" si="1"/>
        <v/>
      </c>
      <c r="K45" s="129"/>
      <c r="L45" s="125"/>
      <c r="M45" s="128" t="str">
        <f t="shared" si="2"/>
        <v/>
      </c>
      <c r="N45" s="126"/>
      <c r="O45" s="125"/>
      <c r="P45" s="128" t="str">
        <f t="shared" si="3"/>
        <v/>
      </c>
      <c r="Q45" s="129"/>
      <c r="R45" s="125"/>
      <c r="S45" s="127" t="s">
        <v>315</v>
      </c>
      <c r="T45" s="130">
        <f t="shared" si="4"/>
        <v>0</v>
      </c>
      <c r="U45" s="131" t="s">
        <v>314</v>
      </c>
      <c r="X45" t="str">
        <f t="shared" si="5"/>
        <v>柱　　円</v>
      </c>
    </row>
    <row r="46" spans="2:24">
      <c r="B46">
        <f>+COUNTIF($D$4:D46,D46)</f>
        <v>0</v>
      </c>
      <c r="C46" t="str">
        <f t="shared" si="0"/>
        <v>0</v>
      </c>
      <c r="D46" s="122"/>
      <c r="E46" s="123" t="s">
        <v>313</v>
      </c>
      <c r="F46" s="124"/>
      <c r="G46" s="125"/>
      <c r="H46" s="126"/>
      <c r="I46" s="127" t="s">
        <v>314</v>
      </c>
      <c r="J46" s="128" t="str">
        <f t="shared" si="1"/>
        <v/>
      </c>
      <c r="K46" s="129"/>
      <c r="L46" s="125"/>
      <c r="M46" s="128" t="str">
        <f t="shared" si="2"/>
        <v/>
      </c>
      <c r="N46" s="126"/>
      <c r="O46" s="125"/>
      <c r="P46" s="128" t="str">
        <f t="shared" si="3"/>
        <v/>
      </c>
      <c r="Q46" s="129"/>
      <c r="R46" s="125"/>
      <c r="S46" s="127" t="s">
        <v>315</v>
      </c>
      <c r="T46" s="130">
        <f t="shared" si="4"/>
        <v>0</v>
      </c>
      <c r="U46" s="131" t="s">
        <v>314</v>
      </c>
      <c r="X46" t="str">
        <f t="shared" si="5"/>
        <v>柱　　円</v>
      </c>
    </row>
    <row r="47" spans="2:24">
      <c r="B47">
        <f>+COUNTIF($D$4:D47,D47)</f>
        <v>0</v>
      </c>
      <c r="C47" t="str">
        <f t="shared" si="0"/>
        <v>0</v>
      </c>
      <c r="D47" s="122"/>
      <c r="E47" s="123" t="s">
        <v>313</v>
      </c>
      <c r="F47" s="124"/>
      <c r="G47" s="125"/>
      <c r="H47" s="126"/>
      <c r="I47" s="127" t="s">
        <v>314</v>
      </c>
      <c r="J47" s="128" t="str">
        <f t="shared" si="1"/>
        <v/>
      </c>
      <c r="K47" s="129"/>
      <c r="L47" s="125"/>
      <c r="M47" s="128" t="str">
        <f t="shared" si="2"/>
        <v/>
      </c>
      <c r="N47" s="126"/>
      <c r="O47" s="125"/>
      <c r="P47" s="128" t="str">
        <f t="shared" si="3"/>
        <v/>
      </c>
      <c r="Q47" s="129"/>
      <c r="R47" s="125"/>
      <c r="S47" s="127" t="s">
        <v>315</v>
      </c>
      <c r="T47" s="130">
        <f t="shared" si="4"/>
        <v>0</v>
      </c>
      <c r="U47" s="131" t="s">
        <v>314</v>
      </c>
      <c r="X47" t="str">
        <f t="shared" si="5"/>
        <v>柱　　円</v>
      </c>
    </row>
    <row r="48" spans="2:24">
      <c r="B48">
        <f>+COUNTIF($D$4:D48,D48)</f>
        <v>0</v>
      </c>
      <c r="C48" t="str">
        <f t="shared" si="0"/>
        <v>0</v>
      </c>
      <c r="D48" s="122"/>
      <c r="E48" s="123" t="s">
        <v>313</v>
      </c>
      <c r="F48" s="124"/>
      <c r="G48" s="125"/>
      <c r="H48" s="126"/>
      <c r="I48" s="127" t="s">
        <v>314</v>
      </c>
      <c r="J48" s="128" t="str">
        <f t="shared" si="1"/>
        <v/>
      </c>
      <c r="K48" s="129"/>
      <c r="L48" s="125"/>
      <c r="M48" s="128" t="str">
        <f t="shared" si="2"/>
        <v/>
      </c>
      <c r="N48" s="126"/>
      <c r="O48" s="125"/>
      <c r="P48" s="128" t="str">
        <f t="shared" si="3"/>
        <v/>
      </c>
      <c r="Q48" s="129"/>
      <c r="R48" s="125"/>
      <c r="S48" s="127" t="s">
        <v>315</v>
      </c>
      <c r="T48" s="130">
        <f t="shared" si="4"/>
        <v>0</v>
      </c>
      <c r="U48" s="131" t="s">
        <v>314</v>
      </c>
      <c r="X48" t="str">
        <f t="shared" si="5"/>
        <v>柱　　円</v>
      </c>
    </row>
    <row r="49" spans="2:24">
      <c r="B49">
        <f>+COUNTIF($D$4:D49,D49)</f>
        <v>0</v>
      </c>
      <c r="C49" t="str">
        <f t="shared" si="0"/>
        <v>0</v>
      </c>
      <c r="D49" s="122"/>
      <c r="E49" s="123" t="s">
        <v>313</v>
      </c>
      <c r="F49" s="124"/>
      <c r="G49" s="125"/>
      <c r="H49" s="126"/>
      <c r="I49" s="127" t="s">
        <v>314</v>
      </c>
      <c r="J49" s="128" t="str">
        <f t="shared" si="1"/>
        <v/>
      </c>
      <c r="K49" s="129"/>
      <c r="L49" s="125"/>
      <c r="M49" s="128" t="str">
        <f t="shared" si="2"/>
        <v/>
      </c>
      <c r="N49" s="126"/>
      <c r="O49" s="125"/>
      <c r="P49" s="128" t="str">
        <f t="shared" si="3"/>
        <v/>
      </c>
      <c r="Q49" s="129"/>
      <c r="R49" s="125"/>
      <c r="S49" s="127" t="s">
        <v>315</v>
      </c>
      <c r="T49" s="130">
        <f t="shared" si="4"/>
        <v>0</v>
      </c>
      <c r="U49" s="131" t="s">
        <v>314</v>
      </c>
      <c r="X49" t="str">
        <f t="shared" si="5"/>
        <v>柱　　円</v>
      </c>
    </row>
    <row r="50" spans="2:24">
      <c r="B50">
        <f>+COUNTIF($D$4:D50,D50)</f>
        <v>0</v>
      </c>
      <c r="C50" t="str">
        <f t="shared" si="0"/>
        <v>0</v>
      </c>
      <c r="D50" s="122"/>
      <c r="E50" s="123" t="s">
        <v>313</v>
      </c>
      <c r="F50" s="124"/>
      <c r="G50" s="125"/>
      <c r="H50" s="126"/>
      <c r="I50" s="127" t="s">
        <v>314</v>
      </c>
      <c r="J50" s="128" t="str">
        <f t="shared" si="1"/>
        <v/>
      </c>
      <c r="K50" s="129"/>
      <c r="L50" s="125"/>
      <c r="M50" s="128" t="str">
        <f t="shared" si="2"/>
        <v/>
      </c>
      <c r="N50" s="126"/>
      <c r="O50" s="125"/>
      <c r="P50" s="128" t="str">
        <f t="shared" si="3"/>
        <v/>
      </c>
      <c r="Q50" s="129"/>
      <c r="R50" s="125"/>
      <c r="S50" s="127" t="s">
        <v>315</v>
      </c>
      <c r="T50" s="130">
        <f t="shared" si="4"/>
        <v>0</v>
      </c>
      <c r="U50" s="131" t="s">
        <v>314</v>
      </c>
      <c r="X50" t="str">
        <f t="shared" si="5"/>
        <v>柱　　円</v>
      </c>
    </row>
    <row r="51" spans="2:24">
      <c r="B51">
        <f>+COUNTIF($D$4:D51,D51)</f>
        <v>0</v>
      </c>
      <c r="C51" t="str">
        <f t="shared" si="0"/>
        <v>0</v>
      </c>
      <c r="D51" s="122"/>
      <c r="E51" s="123" t="s">
        <v>313</v>
      </c>
      <c r="F51" s="124"/>
      <c r="G51" s="125"/>
      <c r="H51" s="126"/>
      <c r="I51" s="127" t="s">
        <v>314</v>
      </c>
      <c r="J51" s="128" t="str">
        <f t="shared" si="1"/>
        <v/>
      </c>
      <c r="K51" s="129"/>
      <c r="L51" s="125"/>
      <c r="M51" s="128" t="str">
        <f t="shared" si="2"/>
        <v/>
      </c>
      <c r="N51" s="126"/>
      <c r="O51" s="125"/>
      <c r="P51" s="128" t="str">
        <f t="shared" si="3"/>
        <v/>
      </c>
      <c r="Q51" s="129"/>
      <c r="R51" s="125"/>
      <c r="S51" s="127" t="s">
        <v>315</v>
      </c>
      <c r="T51" s="130">
        <f t="shared" si="4"/>
        <v>0</v>
      </c>
      <c r="U51" s="131" t="s">
        <v>314</v>
      </c>
      <c r="X51" t="str">
        <f t="shared" si="5"/>
        <v>柱　　円</v>
      </c>
    </row>
    <row r="52" spans="2:24">
      <c r="B52">
        <f>+COUNTIF($D$4:D52,D52)</f>
        <v>0</v>
      </c>
      <c r="C52" t="str">
        <f t="shared" si="0"/>
        <v>0</v>
      </c>
      <c r="D52" s="122"/>
      <c r="E52" s="123" t="s">
        <v>313</v>
      </c>
      <c r="F52" s="124"/>
      <c r="G52" s="125"/>
      <c r="H52" s="126"/>
      <c r="I52" s="127" t="s">
        <v>314</v>
      </c>
      <c r="J52" s="128" t="str">
        <f t="shared" si="1"/>
        <v/>
      </c>
      <c r="K52" s="129"/>
      <c r="L52" s="125"/>
      <c r="M52" s="128" t="str">
        <f t="shared" si="2"/>
        <v/>
      </c>
      <c r="N52" s="126"/>
      <c r="O52" s="125"/>
      <c r="P52" s="128" t="str">
        <f t="shared" si="3"/>
        <v/>
      </c>
      <c r="Q52" s="129"/>
      <c r="R52" s="125"/>
      <c r="S52" s="127" t="s">
        <v>315</v>
      </c>
      <c r="T52" s="130">
        <f t="shared" si="4"/>
        <v>0</v>
      </c>
      <c r="U52" s="131" t="s">
        <v>314</v>
      </c>
      <c r="X52" t="str">
        <f t="shared" si="5"/>
        <v>柱　　円</v>
      </c>
    </row>
    <row r="53" spans="2:24">
      <c r="B53">
        <f>+COUNTIF($D$4:D53,D53)</f>
        <v>0</v>
      </c>
      <c r="C53" t="str">
        <f t="shared" si="0"/>
        <v>0</v>
      </c>
      <c r="D53" s="122"/>
      <c r="E53" s="123" t="s">
        <v>313</v>
      </c>
      <c r="F53" s="124"/>
      <c r="G53" s="125"/>
      <c r="H53" s="126"/>
      <c r="I53" s="127" t="s">
        <v>314</v>
      </c>
      <c r="J53" s="128" t="str">
        <f t="shared" si="1"/>
        <v/>
      </c>
      <c r="K53" s="129"/>
      <c r="L53" s="125"/>
      <c r="M53" s="128" t="str">
        <f t="shared" si="2"/>
        <v/>
      </c>
      <c r="N53" s="126"/>
      <c r="O53" s="125"/>
      <c r="P53" s="128" t="str">
        <f t="shared" si="3"/>
        <v/>
      </c>
      <c r="Q53" s="129"/>
      <c r="R53" s="125"/>
      <c r="S53" s="127" t="s">
        <v>315</v>
      </c>
      <c r="T53" s="130">
        <f t="shared" si="4"/>
        <v>0</v>
      </c>
      <c r="U53" s="131" t="s">
        <v>314</v>
      </c>
      <c r="X53" t="str">
        <f t="shared" si="5"/>
        <v>柱　　円</v>
      </c>
    </row>
    <row r="54" spans="2:24">
      <c r="B54">
        <f>+COUNTIF($D$4:D54,D54)</f>
        <v>0</v>
      </c>
      <c r="C54" t="str">
        <f t="shared" si="0"/>
        <v>0</v>
      </c>
      <c r="D54" s="122"/>
      <c r="E54" s="123" t="s">
        <v>313</v>
      </c>
      <c r="F54" s="124"/>
      <c r="G54" s="125"/>
      <c r="H54" s="126"/>
      <c r="I54" s="127" t="s">
        <v>314</v>
      </c>
      <c r="J54" s="128" t="str">
        <f t="shared" si="1"/>
        <v/>
      </c>
      <c r="K54" s="129"/>
      <c r="L54" s="125"/>
      <c r="M54" s="128" t="str">
        <f t="shared" si="2"/>
        <v/>
      </c>
      <c r="N54" s="126"/>
      <c r="O54" s="125"/>
      <c r="P54" s="128" t="str">
        <f t="shared" si="3"/>
        <v/>
      </c>
      <c r="Q54" s="129"/>
      <c r="R54" s="125"/>
      <c r="S54" s="127" t="s">
        <v>315</v>
      </c>
      <c r="T54" s="130">
        <f t="shared" si="4"/>
        <v>0</v>
      </c>
      <c r="U54" s="131" t="s">
        <v>314</v>
      </c>
      <c r="X54" t="str">
        <f t="shared" si="5"/>
        <v>柱　　円</v>
      </c>
    </row>
    <row r="55" spans="2:24">
      <c r="B55">
        <f>+COUNTIF($D$4:D55,D55)</f>
        <v>0</v>
      </c>
      <c r="C55" t="str">
        <f t="shared" si="0"/>
        <v>0</v>
      </c>
      <c r="D55" s="122"/>
      <c r="E55" s="123" t="s">
        <v>313</v>
      </c>
      <c r="F55" s="124"/>
      <c r="G55" s="125"/>
      <c r="H55" s="126"/>
      <c r="I55" s="127" t="s">
        <v>314</v>
      </c>
      <c r="J55" s="128" t="str">
        <f t="shared" si="1"/>
        <v/>
      </c>
      <c r="K55" s="129"/>
      <c r="L55" s="125"/>
      <c r="M55" s="128" t="str">
        <f t="shared" si="2"/>
        <v/>
      </c>
      <c r="N55" s="126"/>
      <c r="O55" s="125"/>
      <c r="P55" s="128" t="str">
        <f t="shared" si="3"/>
        <v/>
      </c>
      <c r="Q55" s="129"/>
      <c r="R55" s="125"/>
      <c r="S55" s="127" t="s">
        <v>315</v>
      </c>
      <c r="T55" s="130">
        <f t="shared" si="4"/>
        <v>0</v>
      </c>
      <c r="U55" s="131" t="s">
        <v>314</v>
      </c>
      <c r="X55" t="str">
        <f t="shared" si="5"/>
        <v>柱　　円</v>
      </c>
    </row>
    <row r="56" spans="2:24">
      <c r="B56">
        <f>+COUNTIF($D$4:D56,D56)</f>
        <v>0</v>
      </c>
      <c r="C56" t="str">
        <f t="shared" si="0"/>
        <v>0</v>
      </c>
      <c r="D56" s="122"/>
      <c r="E56" s="123" t="s">
        <v>313</v>
      </c>
      <c r="F56" s="124"/>
      <c r="G56" s="125"/>
      <c r="H56" s="126"/>
      <c r="I56" s="127" t="s">
        <v>314</v>
      </c>
      <c r="J56" s="128" t="str">
        <f t="shared" si="1"/>
        <v/>
      </c>
      <c r="K56" s="129"/>
      <c r="L56" s="125"/>
      <c r="M56" s="128" t="str">
        <f t="shared" si="2"/>
        <v/>
      </c>
      <c r="N56" s="126"/>
      <c r="O56" s="125"/>
      <c r="P56" s="128" t="str">
        <f t="shared" si="3"/>
        <v/>
      </c>
      <c r="Q56" s="129"/>
      <c r="R56" s="125"/>
      <c r="S56" s="127" t="s">
        <v>315</v>
      </c>
      <c r="T56" s="130">
        <f t="shared" si="4"/>
        <v>0</v>
      </c>
      <c r="U56" s="131" t="s">
        <v>314</v>
      </c>
      <c r="X56" t="str">
        <f t="shared" si="5"/>
        <v>柱　　円</v>
      </c>
    </row>
    <row r="57" spans="2:24">
      <c r="B57">
        <f>+COUNTIF($D$4:D57,D57)</f>
        <v>0</v>
      </c>
      <c r="C57" t="str">
        <f t="shared" si="0"/>
        <v>0</v>
      </c>
      <c r="D57" s="122"/>
      <c r="E57" s="123" t="s">
        <v>313</v>
      </c>
      <c r="F57" s="124"/>
      <c r="G57" s="125"/>
      <c r="H57" s="126"/>
      <c r="I57" s="127" t="s">
        <v>314</v>
      </c>
      <c r="J57" s="128" t="str">
        <f t="shared" si="1"/>
        <v/>
      </c>
      <c r="K57" s="129"/>
      <c r="L57" s="125"/>
      <c r="M57" s="128" t="str">
        <f t="shared" si="2"/>
        <v/>
      </c>
      <c r="N57" s="126"/>
      <c r="O57" s="125"/>
      <c r="P57" s="128" t="str">
        <f t="shared" si="3"/>
        <v/>
      </c>
      <c r="Q57" s="129"/>
      <c r="R57" s="125"/>
      <c r="S57" s="127" t="s">
        <v>315</v>
      </c>
      <c r="T57" s="130">
        <f t="shared" si="4"/>
        <v>0</v>
      </c>
      <c r="U57" s="131" t="s">
        <v>314</v>
      </c>
      <c r="X57" t="str">
        <f t="shared" si="5"/>
        <v>柱　　円</v>
      </c>
    </row>
    <row r="58" spans="2:24">
      <c r="B58">
        <f>+COUNTIF($D$4:D58,D58)</f>
        <v>0</v>
      </c>
      <c r="C58" t="str">
        <f t="shared" si="0"/>
        <v>0</v>
      </c>
      <c r="D58" s="122"/>
      <c r="E58" s="123" t="s">
        <v>313</v>
      </c>
      <c r="F58" s="124"/>
      <c r="G58" s="125"/>
      <c r="H58" s="126"/>
      <c r="I58" s="127" t="s">
        <v>314</v>
      </c>
      <c r="J58" s="128" t="str">
        <f t="shared" si="1"/>
        <v/>
      </c>
      <c r="K58" s="129"/>
      <c r="L58" s="125"/>
      <c r="M58" s="128" t="str">
        <f t="shared" si="2"/>
        <v/>
      </c>
      <c r="N58" s="126"/>
      <c r="O58" s="125"/>
      <c r="P58" s="128" t="str">
        <f t="shared" si="3"/>
        <v/>
      </c>
      <c r="Q58" s="129"/>
      <c r="R58" s="125"/>
      <c r="S58" s="127" t="s">
        <v>315</v>
      </c>
      <c r="T58" s="130">
        <f t="shared" si="4"/>
        <v>0</v>
      </c>
      <c r="U58" s="131" t="s">
        <v>314</v>
      </c>
      <c r="X58" t="str">
        <f t="shared" si="5"/>
        <v>柱　　円</v>
      </c>
    </row>
    <row r="59" spans="2:24">
      <c r="B59">
        <f>+COUNTIF($D$4:D59,D59)</f>
        <v>0</v>
      </c>
      <c r="C59" t="str">
        <f t="shared" si="0"/>
        <v>0</v>
      </c>
      <c r="D59" s="122"/>
      <c r="E59" s="123" t="s">
        <v>313</v>
      </c>
      <c r="F59" s="124"/>
      <c r="G59" s="125"/>
      <c r="H59" s="126"/>
      <c r="I59" s="127" t="s">
        <v>314</v>
      </c>
      <c r="J59" s="128" t="str">
        <f t="shared" si="1"/>
        <v/>
      </c>
      <c r="K59" s="129"/>
      <c r="L59" s="125"/>
      <c r="M59" s="128" t="str">
        <f t="shared" si="2"/>
        <v/>
      </c>
      <c r="N59" s="126"/>
      <c r="O59" s="125"/>
      <c r="P59" s="128" t="str">
        <f t="shared" si="3"/>
        <v/>
      </c>
      <c r="Q59" s="129"/>
      <c r="R59" s="125"/>
      <c r="S59" s="127" t="s">
        <v>315</v>
      </c>
      <c r="T59" s="130">
        <f t="shared" si="4"/>
        <v>0</v>
      </c>
      <c r="U59" s="131" t="s">
        <v>314</v>
      </c>
      <c r="X59" t="str">
        <f t="shared" si="5"/>
        <v>柱　　円</v>
      </c>
    </row>
    <row r="60" spans="2:24">
      <c r="B60">
        <f>+COUNTIF($D$4:D60,D60)</f>
        <v>0</v>
      </c>
      <c r="C60" t="str">
        <f t="shared" si="0"/>
        <v>0</v>
      </c>
      <c r="D60" s="122"/>
      <c r="E60" s="123" t="s">
        <v>313</v>
      </c>
      <c r="F60" s="124"/>
      <c r="G60" s="125"/>
      <c r="H60" s="126"/>
      <c r="I60" s="127" t="s">
        <v>314</v>
      </c>
      <c r="J60" s="128" t="str">
        <f t="shared" si="1"/>
        <v/>
      </c>
      <c r="K60" s="129"/>
      <c r="L60" s="125"/>
      <c r="M60" s="128" t="str">
        <f t="shared" si="2"/>
        <v/>
      </c>
      <c r="N60" s="126"/>
      <c r="O60" s="125"/>
      <c r="P60" s="128" t="str">
        <f t="shared" si="3"/>
        <v/>
      </c>
      <c r="Q60" s="129"/>
      <c r="R60" s="125"/>
      <c r="S60" s="127" t="s">
        <v>315</v>
      </c>
      <c r="T60" s="130">
        <f t="shared" si="4"/>
        <v>0</v>
      </c>
      <c r="U60" s="131" t="s">
        <v>314</v>
      </c>
      <c r="X60" t="str">
        <f t="shared" si="5"/>
        <v>柱　　円</v>
      </c>
    </row>
    <row r="61" spans="2:24">
      <c r="B61">
        <f>+COUNTIF($D$4:D61,D61)</f>
        <v>0</v>
      </c>
      <c r="C61" t="str">
        <f t="shared" si="0"/>
        <v>0</v>
      </c>
      <c r="D61" s="122"/>
      <c r="E61" s="123" t="s">
        <v>313</v>
      </c>
      <c r="F61" s="124"/>
      <c r="G61" s="125"/>
      <c r="H61" s="126"/>
      <c r="I61" s="127" t="s">
        <v>314</v>
      </c>
      <c r="J61" s="128" t="str">
        <f t="shared" si="1"/>
        <v/>
      </c>
      <c r="K61" s="129"/>
      <c r="L61" s="125"/>
      <c r="M61" s="128" t="str">
        <f t="shared" si="2"/>
        <v/>
      </c>
      <c r="N61" s="126"/>
      <c r="O61" s="125"/>
      <c r="P61" s="128" t="str">
        <f t="shared" si="3"/>
        <v/>
      </c>
      <c r="Q61" s="129"/>
      <c r="R61" s="125"/>
      <c r="S61" s="127" t="s">
        <v>315</v>
      </c>
      <c r="T61" s="130">
        <f t="shared" si="4"/>
        <v>0</v>
      </c>
      <c r="U61" s="131" t="s">
        <v>314</v>
      </c>
      <c r="X61" t="str">
        <f t="shared" si="5"/>
        <v>柱　　円</v>
      </c>
    </row>
    <row r="62" spans="2:24">
      <c r="B62">
        <f>+COUNTIF($D$4:D62,D62)</f>
        <v>0</v>
      </c>
      <c r="C62" t="str">
        <f t="shared" si="0"/>
        <v>0</v>
      </c>
      <c r="D62" s="122"/>
      <c r="E62" s="123" t="s">
        <v>313</v>
      </c>
      <c r="F62" s="124"/>
      <c r="G62" s="125"/>
      <c r="H62" s="126"/>
      <c r="I62" s="127" t="s">
        <v>314</v>
      </c>
      <c r="J62" s="128" t="str">
        <f t="shared" si="1"/>
        <v/>
      </c>
      <c r="K62" s="129"/>
      <c r="L62" s="125"/>
      <c r="M62" s="128" t="str">
        <f t="shared" si="2"/>
        <v/>
      </c>
      <c r="N62" s="126"/>
      <c r="O62" s="125"/>
      <c r="P62" s="128" t="str">
        <f t="shared" si="3"/>
        <v/>
      </c>
      <c r="Q62" s="129"/>
      <c r="R62" s="125"/>
      <c r="S62" s="127" t="s">
        <v>315</v>
      </c>
      <c r="T62" s="130">
        <f t="shared" si="4"/>
        <v>0</v>
      </c>
      <c r="U62" s="131" t="s">
        <v>314</v>
      </c>
      <c r="X62" t="str">
        <f t="shared" si="5"/>
        <v>柱　　円</v>
      </c>
    </row>
    <row r="63" spans="2:24">
      <c r="B63">
        <f>+COUNTIF($D$4:D63,D63)</f>
        <v>0</v>
      </c>
      <c r="C63" t="str">
        <f t="shared" si="0"/>
        <v>0</v>
      </c>
      <c r="D63" s="122"/>
      <c r="E63" s="123" t="s">
        <v>313</v>
      </c>
      <c r="F63" s="124"/>
      <c r="G63" s="125"/>
      <c r="H63" s="126"/>
      <c r="I63" s="127" t="s">
        <v>314</v>
      </c>
      <c r="J63" s="128" t="str">
        <f t="shared" si="1"/>
        <v/>
      </c>
      <c r="K63" s="129"/>
      <c r="L63" s="125"/>
      <c r="M63" s="128" t="str">
        <f t="shared" si="2"/>
        <v/>
      </c>
      <c r="N63" s="126"/>
      <c r="O63" s="125"/>
      <c r="P63" s="128" t="str">
        <f t="shared" si="3"/>
        <v/>
      </c>
      <c r="Q63" s="129"/>
      <c r="R63" s="125"/>
      <c r="S63" s="127" t="s">
        <v>315</v>
      </c>
      <c r="T63" s="130">
        <f t="shared" si="4"/>
        <v>0</v>
      </c>
      <c r="U63" s="131" t="s">
        <v>314</v>
      </c>
      <c r="X63" t="str">
        <f t="shared" si="5"/>
        <v>柱　　円</v>
      </c>
    </row>
    <row r="64" spans="2:24">
      <c r="B64">
        <f>+COUNTIF($D$4:D64,D64)</f>
        <v>0</v>
      </c>
      <c r="C64" t="str">
        <f t="shared" si="0"/>
        <v>0</v>
      </c>
      <c r="D64" s="122"/>
      <c r="E64" s="123" t="s">
        <v>313</v>
      </c>
      <c r="F64" s="124"/>
      <c r="G64" s="125"/>
      <c r="H64" s="126"/>
      <c r="I64" s="127" t="s">
        <v>314</v>
      </c>
      <c r="J64" s="128" t="str">
        <f t="shared" si="1"/>
        <v/>
      </c>
      <c r="K64" s="129"/>
      <c r="L64" s="125"/>
      <c r="M64" s="128" t="str">
        <f t="shared" si="2"/>
        <v/>
      </c>
      <c r="N64" s="126"/>
      <c r="O64" s="125"/>
      <c r="P64" s="128" t="str">
        <f t="shared" si="3"/>
        <v/>
      </c>
      <c r="Q64" s="129"/>
      <c r="R64" s="125"/>
      <c r="S64" s="127" t="s">
        <v>315</v>
      </c>
      <c r="T64" s="130">
        <f t="shared" si="4"/>
        <v>0</v>
      </c>
      <c r="U64" s="131" t="s">
        <v>314</v>
      </c>
      <c r="X64" t="str">
        <f t="shared" si="5"/>
        <v>柱　　円</v>
      </c>
    </row>
    <row r="65" spans="2:24">
      <c r="B65">
        <f>+COUNTIF($D$4:D65,D65)</f>
        <v>0</v>
      </c>
      <c r="C65" t="str">
        <f t="shared" si="0"/>
        <v>0</v>
      </c>
      <c r="D65" s="122"/>
      <c r="E65" s="123" t="s">
        <v>313</v>
      </c>
      <c r="F65" s="124"/>
      <c r="G65" s="125"/>
      <c r="H65" s="126"/>
      <c r="I65" s="127" t="s">
        <v>314</v>
      </c>
      <c r="J65" s="128" t="str">
        <f t="shared" si="1"/>
        <v/>
      </c>
      <c r="K65" s="129"/>
      <c r="L65" s="125"/>
      <c r="M65" s="128" t="str">
        <f t="shared" si="2"/>
        <v/>
      </c>
      <c r="N65" s="126"/>
      <c r="O65" s="125"/>
      <c r="P65" s="128" t="str">
        <f t="shared" si="3"/>
        <v/>
      </c>
      <c r="Q65" s="129"/>
      <c r="R65" s="125"/>
      <c r="S65" s="127" t="s">
        <v>315</v>
      </c>
      <c r="T65" s="130">
        <f t="shared" si="4"/>
        <v>0</v>
      </c>
      <c r="U65" s="131" t="s">
        <v>314</v>
      </c>
      <c r="X65" t="str">
        <f t="shared" si="5"/>
        <v>柱　　円</v>
      </c>
    </row>
    <row r="66" spans="2:24">
      <c r="B66">
        <f>+COUNTIF($D$4:D66,D66)</f>
        <v>0</v>
      </c>
      <c r="C66" t="str">
        <f t="shared" si="0"/>
        <v>0</v>
      </c>
      <c r="D66" s="122"/>
      <c r="E66" s="123" t="s">
        <v>313</v>
      </c>
      <c r="F66" s="124"/>
      <c r="G66" s="125"/>
      <c r="H66" s="126"/>
      <c r="I66" s="127" t="s">
        <v>314</v>
      </c>
      <c r="J66" s="128" t="str">
        <f t="shared" si="1"/>
        <v/>
      </c>
      <c r="K66" s="129"/>
      <c r="L66" s="125"/>
      <c r="M66" s="128" t="str">
        <f t="shared" si="2"/>
        <v/>
      </c>
      <c r="N66" s="126"/>
      <c r="O66" s="125"/>
      <c r="P66" s="128" t="str">
        <f t="shared" si="3"/>
        <v/>
      </c>
      <c r="Q66" s="129"/>
      <c r="R66" s="125"/>
      <c r="S66" s="127" t="s">
        <v>315</v>
      </c>
      <c r="T66" s="130">
        <f t="shared" si="4"/>
        <v>0</v>
      </c>
      <c r="U66" s="131" t="s">
        <v>314</v>
      </c>
      <c r="X66" t="str">
        <f t="shared" si="5"/>
        <v>柱　　円</v>
      </c>
    </row>
    <row r="67" spans="2:24">
      <c r="B67">
        <f>+COUNTIF($D$4:D67,D67)</f>
        <v>0</v>
      </c>
      <c r="C67" t="str">
        <f t="shared" si="0"/>
        <v>0</v>
      </c>
      <c r="D67" s="122"/>
      <c r="E67" s="123" t="s">
        <v>313</v>
      </c>
      <c r="F67" s="124"/>
      <c r="G67" s="125"/>
      <c r="H67" s="126"/>
      <c r="I67" s="127" t="s">
        <v>314</v>
      </c>
      <c r="J67" s="128" t="str">
        <f t="shared" si="1"/>
        <v/>
      </c>
      <c r="K67" s="129"/>
      <c r="L67" s="125"/>
      <c r="M67" s="128" t="str">
        <f t="shared" si="2"/>
        <v/>
      </c>
      <c r="N67" s="126"/>
      <c r="O67" s="125"/>
      <c r="P67" s="128" t="str">
        <f t="shared" si="3"/>
        <v/>
      </c>
      <c r="Q67" s="129"/>
      <c r="R67" s="125"/>
      <c r="S67" s="127" t="s">
        <v>315</v>
      </c>
      <c r="T67" s="130">
        <f t="shared" si="4"/>
        <v>0</v>
      </c>
      <c r="U67" s="131" t="s">
        <v>314</v>
      </c>
      <c r="X67" t="str">
        <f t="shared" si="5"/>
        <v>柱　　円</v>
      </c>
    </row>
    <row r="68" spans="2:24">
      <c r="B68">
        <f>+COUNTIF($D$4:D68,D68)</f>
        <v>0</v>
      </c>
      <c r="C68" t="str">
        <f t="shared" si="0"/>
        <v>0</v>
      </c>
      <c r="D68" s="122"/>
      <c r="E68" s="123" t="s">
        <v>313</v>
      </c>
      <c r="F68" s="124"/>
      <c r="G68" s="125"/>
      <c r="H68" s="126"/>
      <c r="I68" s="127" t="s">
        <v>314</v>
      </c>
      <c r="J68" s="128" t="str">
        <f t="shared" si="1"/>
        <v/>
      </c>
      <c r="K68" s="129"/>
      <c r="L68" s="125"/>
      <c r="M68" s="128" t="str">
        <f t="shared" si="2"/>
        <v/>
      </c>
      <c r="N68" s="126"/>
      <c r="O68" s="125"/>
      <c r="P68" s="128" t="str">
        <f t="shared" si="3"/>
        <v/>
      </c>
      <c r="Q68" s="129"/>
      <c r="R68" s="125"/>
      <c r="S68" s="127" t="s">
        <v>315</v>
      </c>
      <c r="T68" s="130">
        <f t="shared" si="4"/>
        <v>0</v>
      </c>
      <c r="U68" s="131" t="s">
        <v>314</v>
      </c>
      <c r="X68" t="str">
        <f t="shared" si="5"/>
        <v>柱　　円</v>
      </c>
    </row>
    <row r="69" spans="2:24">
      <c r="B69">
        <f>+COUNTIF($D$4:D69,D69)</f>
        <v>0</v>
      </c>
      <c r="C69" t="str">
        <f t="shared" ref="C69:C97" si="6">+D69&amp;B69</f>
        <v>0</v>
      </c>
      <c r="D69" s="122"/>
      <c r="E69" s="123" t="s">
        <v>313</v>
      </c>
      <c r="F69" s="124"/>
      <c r="G69" s="125"/>
      <c r="H69" s="126"/>
      <c r="I69" s="127" t="s">
        <v>314</v>
      </c>
      <c r="J69" s="128" t="str">
        <f t="shared" ref="J69:J97" si="7">IF(K69&gt;=1,"×","")</f>
        <v/>
      </c>
      <c r="K69" s="129"/>
      <c r="L69" s="125"/>
      <c r="M69" s="128" t="str">
        <f t="shared" ref="M69:M97" si="8">IF(N69&gt;=1,"×","")</f>
        <v/>
      </c>
      <c r="N69" s="126"/>
      <c r="O69" s="125"/>
      <c r="P69" s="128" t="str">
        <f t="shared" ref="P69:P97" si="9">IF(Q69&gt;=1,"×","")</f>
        <v/>
      </c>
      <c r="Q69" s="129"/>
      <c r="R69" s="125"/>
      <c r="S69" s="127" t="s">
        <v>315</v>
      </c>
      <c r="T69" s="130">
        <f t="shared" ref="T69:T97" si="10">IF(AND(K69&gt;0,N69&gt;0,Q69&gt;0),H69*K69*N69*Q69,IF(AND(K69&gt;0,N69&gt;0),H69*K69*N69,IF(K69&gt;0,H69*K69,H69)))</f>
        <v>0</v>
      </c>
      <c r="U69" s="131" t="s">
        <v>314</v>
      </c>
      <c r="X69" t="str">
        <f t="shared" ref="X69:X97" si="11">IF(K69&gt;0,CONCATENATE(E69,F69,"　",G69,"　",TEXT(H69,"#,###"),I69,J69,K69,L69,M69,N69,O69,P69,Q69,R69,S69,T69,U69),CONCATENATE(E69,F69,"　",G69,"　",TEXT(H69,"#,###"),I69))</f>
        <v>柱　　円</v>
      </c>
    </row>
    <row r="70" spans="2:24">
      <c r="B70">
        <f>+COUNTIF($D$4:D70,D70)</f>
        <v>0</v>
      </c>
      <c r="C70" t="str">
        <f t="shared" si="6"/>
        <v>0</v>
      </c>
      <c r="D70" s="122"/>
      <c r="E70" s="123" t="s">
        <v>313</v>
      </c>
      <c r="F70" s="124"/>
      <c r="G70" s="125"/>
      <c r="H70" s="126"/>
      <c r="I70" s="127" t="s">
        <v>314</v>
      </c>
      <c r="J70" s="128" t="str">
        <f t="shared" si="7"/>
        <v/>
      </c>
      <c r="K70" s="129"/>
      <c r="L70" s="125"/>
      <c r="M70" s="128" t="str">
        <f t="shared" si="8"/>
        <v/>
      </c>
      <c r="N70" s="126"/>
      <c r="O70" s="125"/>
      <c r="P70" s="128" t="str">
        <f t="shared" si="9"/>
        <v/>
      </c>
      <c r="Q70" s="129"/>
      <c r="R70" s="125"/>
      <c r="S70" s="127" t="s">
        <v>315</v>
      </c>
      <c r="T70" s="130">
        <f t="shared" si="10"/>
        <v>0</v>
      </c>
      <c r="U70" s="131" t="s">
        <v>314</v>
      </c>
      <c r="X70" t="str">
        <f t="shared" si="11"/>
        <v>柱　　円</v>
      </c>
    </row>
    <row r="71" spans="2:24">
      <c r="B71">
        <f>+COUNTIF($D$4:D71,D71)</f>
        <v>0</v>
      </c>
      <c r="C71" t="str">
        <f t="shared" si="6"/>
        <v>0</v>
      </c>
      <c r="D71" s="122"/>
      <c r="E71" s="123" t="s">
        <v>313</v>
      </c>
      <c r="F71" s="124"/>
      <c r="G71" s="125"/>
      <c r="H71" s="126"/>
      <c r="I71" s="127" t="s">
        <v>314</v>
      </c>
      <c r="J71" s="128" t="str">
        <f t="shared" si="7"/>
        <v/>
      </c>
      <c r="K71" s="129"/>
      <c r="L71" s="125"/>
      <c r="M71" s="128" t="str">
        <f t="shared" si="8"/>
        <v/>
      </c>
      <c r="N71" s="126"/>
      <c r="O71" s="125"/>
      <c r="P71" s="128" t="str">
        <f t="shared" si="9"/>
        <v/>
      </c>
      <c r="Q71" s="129"/>
      <c r="R71" s="125"/>
      <c r="S71" s="127" t="s">
        <v>315</v>
      </c>
      <c r="T71" s="130">
        <f t="shared" si="10"/>
        <v>0</v>
      </c>
      <c r="U71" s="131" t="s">
        <v>314</v>
      </c>
      <c r="X71" t="str">
        <f t="shared" si="11"/>
        <v>柱　　円</v>
      </c>
    </row>
    <row r="72" spans="2:24">
      <c r="B72">
        <f>+COUNTIF($D$4:D72,D72)</f>
        <v>0</v>
      </c>
      <c r="C72" t="str">
        <f t="shared" si="6"/>
        <v>0</v>
      </c>
      <c r="D72" s="122"/>
      <c r="E72" s="123" t="s">
        <v>313</v>
      </c>
      <c r="F72" s="124"/>
      <c r="G72" s="125"/>
      <c r="H72" s="126"/>
      <c r="I72" s="127" t="s">
        <v>314</v>
      </c>
      <c r="J72" s="128" t="str">
        <f t="shared" si="7"/>
        <v/>
      </c>
      <c r="K72" s="129"/>
      <c r="L72" s="125"/>
      <c r="M72" s="128" t="str">
        <f t="shared" si="8"/>
        <v/>
      </c>
      <c r="N72" s="126"/>
      <c r="O72" s="125"/>
      <c r="P72" s="128" t="str">
        <f t="shared" si="9"/>
        <v/>
      </c>
      <c r="Q72" s="129"/>
      <c r="R72" s="125"/>
      <c r="S72" s="127" t="s">
        <v>315</v>
      </c>
      <c r="T72" s="130">
        <f t="shared" si="10"/>
        <v>0</v>
      </c>
      <c r="U72" s="131" t="s">
        <v>314</v>
      </c>
      <c r="X72" t="str">
        <f t="shared" si="11"/>
        <v>柱　　円</v>
      </c>
    </row>
    <row r="73" spans="2:24">
      <c r="B73">
        <f>+COUNTIF($D$4:D73,D73)</f>
        <v>0</v>
      </c>
      <c r="C73" t="str">
        <f t="shared" si="6"/>
        <v>0</v>
      </c>
      <c r="D73" s="122"/>
      <c r="E73" s="123" t="s">
        <v>313</v>
      </c>
      <c r="F73" s="124"/>
      <c r="G73" s="125"/>
      <c r="H73" s="126"/>
      <c r="I73" s="127" t="s">
        <v>314</v>
      </c>
      <c r="J73" s="128" t="str">
        <f t="shared" si="7"/>
        <v/>
      </c>
      <c r="K73" s="129"/>
      <c r="L73" s="125"/>
      <c r="M73" s="128" t="str">
        <f t="shared" si="8"/>
        <v/>
      </c>
      <c r="N73" s="126"/>
      <c r="O73" s="125"/>
      <c r="P73" s="128" t="str">
        <f t="shared" si="9"/>
        <v/>
      </c>
      <c r="Q73" s="129"/>
      <c r="R73" s="125"/>
      <c r="S73" s="127" t="s">
        <v>315</v>
      </c>
      <c r="T73" s="130">
        <f t="shared" si="10"/>
        <v>0</v>
      </c>
      <c r="U73" s="131" t="s">
        <v>314</v>
      </c>
      <c r="X73" t="str">
        <f t="shared" si="11"/>
        <v>柱　　円</v>
      </c>
    </row>
    <row r="74" spans="2:24">
      <c r="B74">
        <f>+COUNTIF($D$4:D74,D74)</f>
        <v>0</v>
      </c>
      <c r="C74" t="str">
        <f t="shared" si="6"/>
        <v>0</v>
      </c>
      <c r="D74" s="122"/>
      <c r="E74" s="123" t="s">
        <v>313</v>
      </c>
      <c r="F74" s="124"/>
      <c r="G74" s="125"/>
      <c r="H74" s="126"/>
      <c r="I74" s="127" t="s">
        <v>314</v>
      </c>
      <c r="J74" s="128" t="str">
        <f t="shared" si="7"/>
        <v/>
      </c>
      <c r="K74" s="129"/>
      <c r="L74" s="125"/>
      <c r="M74" s="128" t="str">
        <f t="shared" si="8"/>
        <v/>
      </c>
      <c r="N74" s="126"/>
      <c r="O74" s="125"/>
      <c r="P74" s="128" t="str">
        <f t="shared" si="9"/>
        <v/>
      </c>
      <c r="Q74" s="129"/>
      <c r="R74" s="125"/>
      <c r="S74" s="127" t="s">
        <v>315</v>
      </c>
      <c r="T74" s="130">
        <f t="shared" si="10"/>
        <v>0</v>
      </c>
      <c r="U74" s="131" t="s">
        <v>314</v>
      </c>
      <c r="X74" t="str">
        <f t="shared" si="11"/>
        <v>柱　　円</v>
      </c>
    </row>
    <row r="75" spans="2:24">
      <c r="B75">
        <f>+COUNTIF($D$4:D75,D75)</f>
        <v>0</v>
      </c>
      <c r="C75" t="str">
        <f t="shared" si="6"/>
        <v>0</v>
      </c>
      <c r="D75" s="122"/>
      <c r="E75" s="123" t="s">
        <v>313</v>
      </c>
      <c r="F75" s="124"/>
      <c r="G75" s="125"/>
      <c r="H75" s="126"/>
      <c r="I75" s="127" t="s">
        <v>314</v>
      </c>
      <c r="J75" s="128" t="str">
        <f t="shared" si="7"/>
        <v/>
      </c>
      <c r="K75" s="129"/>
      <c r="L75" s="125"/>
      <c r="M75" s="128" t="str">
        <f t="shared" si="8"/>
        <v/>
      </c>
      <c r="N75" s="126"/>
      <c r="O75" s="125"/>
      <c r="P75" s="128" t="str">
        <f t="shared" si="9"/>
        <v/>
      </c>
      <c r="Q75" s="129"/>
      <c r="R75" s="125"/>
      <c r="S75" s="127" t="s">
        <v>315</v>
      </c>
      <c r="T75" s="130">
        <f t="shared" si="10"/>
        <v>0</v>
      </c>
      <c r="U75" s="131" t="s">
        <v>314</v>
      </c>
      <c r="X75" t="str">
        <f t="shared" si="11"/>
        <v>柱　　円</v>
      </c>
    </row>
    <row r="76" spans="2:24">
      <c r="B76">
        <f>+COUNTIF($D$4:D76,D76)</f>
        <v>0</v>
      </c>
      <c r="C76" t="str">
        <f t="shared" si="6"/>
        <v>0</v>
      </c>
      <c r="D76" s="122"/>
      <c r="E76" s="123" t="s">
        <v>313</v>
      </c>
      <c r="F76" s="124"/>
      <c r="G76" s="125"/>
      <c r="H76" s="126"/>
      <c r="I76" s="127" t="s">
        <v>314</v>
      </c>
      <c r="J76" s="128" t="str">
        <f t="shared" si="7"/>
        <v/>
      </c>
      <c r="K76" s="129"/>
      <c r="L76" s="125"/>
      <c r="M76" s="128" t="str">
        <f t="shared" si="8"/>
        <v/>
      </c>
      <c r="N76" s="126"/>
      <c r="O76" s="125"/>
      <c r="P76" s="128" t="str">
        <f t="shared" si="9"/>
        <v/>
      </c>
      <c r="Q76" s="129"/>
      <c r="R76" s="125"/>
      <c r="S76" s="127" t="s">
        <v>315</v>
      </c>
      <c r="T76" s="130">
        <f t="shared" si="10"/>
        <v>0</v>
      </c>
      <c r="U76" s="131" t="s">
        <v>314</v>
      </c>
      <c r="X76" t="str">
        <f t="shared" si="11"/>
        <v>柱　　円</v>
      </c>
    </row>
    <row r="77" spans="2:24">
      <c r="B77">
        <f>+COUNTIF($D$4:D77,D77)</f>
        <v>0</v>
      </c>
      <c r="C77" t="str">
        <f t="shared" si="6"/>
        <v>0</v>
      </c>
      <c r="D77" s="122"/>
      <c r="E77" s="123" t="s">
        <v>313</v>
      </c>
      <c r="F77" s="124"/>
      <c r="G77" s="125"/>
      <c r="H77" s="126"/>
      <c r="I77" s="127" t="s">
        <v>314</v>
      </c>
      <c r="J77" s="128" t="str">
        <f t="shared" si="7"/>
        <v/>
      </c>
      <c r="K77" s="129"/>
      <c r="L77" s="125"/>
      <c r="M77" s="128" t="str">
        <f t="shared" si="8"/>
        <v/>
      </c>
      <c r="N77" s="126"/>
      <c r="O77" s="125"/>
      <c r="P77" s="128" t="str">
        <f t="shared" si="9"/>
        <v/>
      </c>
      <c r="Q77" s="129"/>
      <c r="R77" s="125"/>
      <c r="S77" s="127" t="s">
        <v>315</v>
      </c>
      <c r="T77" s="130">
        <f t="shared" si="10"/>
        <v>0</v>
      </c>
      <c r="U77" s="131" t="s">
        <v>314</v>
      </c>
      <c r="X77" t="str">
        <f t="shared" si="11"/>
        <v>柱　　円</v>
      </c>
    </row>
    <row r="78" spans="2:24">
      <c r="B78">
        <f>+COUNTIF($D$4:D78,D78)</f>
        <v>0</v>
      </c>
      <c r="C78" t="str">
        <f t="shared" si="6"/>
        <v>0</v>
      </c>
      <c r="D78" s="122"/>
      <c r="E78" s="123" t="s">
        <v>313</v>
      </c>
      <c r="F78" s="124"/>
      <c r="G78" s="125"/>
      <c r="H78" s="126"/>
      <c r="I78" s="127" t="s">
        <v>314</v>
      </c>
      <c r="J78" s="128" t="str">
        <f t="shared" si="7"/>
        <v/>
      </c>
      <c r="K78" s="129"/>
      <c r="L78" s="125"/>
      <c r="M78" s="128" t="str">
        <f t="shared" si="8"/>
        <v/>
      </c>
      <c r="N78" s="126"/>
      <c r="O78" s="125"/>
      <c r="P78" s="128" t="str">
        <f t="shared" si="9"/>
        <v/>
      </c>
      <c r="Q78" s="129"/>
      <c r="R78" s="125"/>
      <c r="S78" s="127" t="s">
        <v>315</v>
      </c>
      <c r="T78" s="130">
        <f t="shared" si="10"/>
        <v>0</v>
      </c>
      <c r="U78" s="131" t="s">
        <v>314</v>
      </c>
      <c r="X78" t="str">
        <f t="shared" si="11"/>
        <v>柱　　円</v>
      </c>
    </row>
    <row r="79" spans="2:24">
      <c r="B79">
        <f>+COUNTIF($D$4:D79,D79)</f>
        <v>0</v>
      </c>
      <c r="C79" t="str">
        <f t="shared" si="6"/>
        <v>0</v>
      </c>
      <c r="D79" s="122"/>
      <c r="E79" s="123" t="s">
        <v>313</v>
      </c>
      <c r="F79" s="124"/>
      <c r="G79" s="125"/>
      <c r="H79" s="126"/>
      <c r="I79" s="127" t="s">
        <v>314</v>
      </c>
      <c r="J79" s="128" t="str">
        <f t="shared" si="7"/>
        <v/>
      </c>
      <c r="K79" s="129"/>
      <c r="L79" s="125"/>
      <c r="M79" s="128" t="str">
        <f t="shared" si="8"/>
        <v/>
      </c>
      <c r="N79" s="126"/>
      <c r="O79" s="125"/>
      <c r="P79" s="128" t="str">
        <f t="shared" si="9"/>
        <v/>
      </c>
      <c r="Q79" s="129"/>
      <c r="R79" s="125"/>
      <c r="S79" s="127" t="s">
        <v>315</v>
      </c>
      <c r="T79" s="130">
        <f t="shared" si="10"/>
        <v>0</v>
      </c>
      <c r="U79" s="131" t="s">
        <v>314</v>
      </c>
      <c r="X79" t="str">
        <f t="shared" si="11"/>
        <v>柱　　円</v>
      </c>
    </row>
    <row r="80" spans="2:24">
      <c r="B80">
        <f>+COUNTIF($D$4:D80,D80)</f>
        <v>0</v>
      </c>
      <c r="C80" t="str">
        <f t="shared" si="6"/>
        <v>0</v>
      </c>
      <c r="D80" s="122"/>
      <c r="E80" s="123" t="s">
        <v>313</v>
      </c>
      <c r="F80" s="124"/>
      <c r="G80" s="125"/>
      <c r="H80" s="126"/>
      <c r="I80" s="127" t="s">
        <v>314</v>
      </c>
      <c r="J80" s="128" t="str">
        <f t="shared" si="7"/>
        <v/>
      </c>
      <c r="K80" s="129"/>
      <c r="L80" s="125"/>
      <c r="M80" s="128" t="str">
        <f t="shared" si="8"/>
        <v/>
      </c>
      <c r="N80" s="126"/>
      <c r="O80" s="125"/>
      <c r="P80" s="128" t="str">
        <f t="shared" si="9"/>
        <v/>
      </c>
      <c r="Q80" s="129"/>
      <c r="R80" s="125"/>
      <c r="S80" s="127" t="s">
        <v>315</v>
      </c>
      <c r="T80" s="130">
        <f t="shared" si="10"/>
        <v>0</v>
      </c>
      <c r="U80" s="131" t="s">
        <v>314</v>
      </c>
      <c r="X80" t="str">
        <f t="shared" si="11"/>
        <v>柱　　円</v>
      </c>
    </row>
    <row r="81" spans="2:24">
      <c r="B81">
        <f>+COUNTIF($D$4:D81,D81)</f>
        <v>0</v>
      </c>
      <c r="C81" t="str">
        <f t="shared" si="6"/>
        <v>0</v>
      </c>
      <c r="D81" s="122"/>
      <c r="E81" s="123" t="s">
        <v>313</v>
      </c>
      <c r="F81" s="124"/>
      <c r="G81" s="125"/>
      <c r="H81" s="126"/>
      <c r="I81" s="127" t="s">
        <v>314</v>
      </c>
      <c r="J81" s="128" t="str">
        <f t="shared" si="7"/>
        <v/>
      </c>
      <c r="K81" s="129"/>
      <c r="L81" s="125"/>
      <c r="M81" s="128" t="str">
        <f t="shared" si="8"/>
        <v/>
      </c>
      <c r="N81" s="126"/>
      <c r="O81" s="125"/>
      <c r="P81" s="128" t="str">
        <f t="shared" si="9"/>
        <v/>
      </c>
      <c r="Q81" s="129"/>
      <c r="R81" s="125"/>
      <c r="S81" s="127" t="s">
        <v>315</v>
      </c>
      <c r="T81" s="130">
        <f t="shared" si="10"/>
        <v>0</v>
      </c>
      <c r="U81" s="131" t="s">
        <v>314</v>
      </c>
      <c r="X81" t="str">
        <f t="shared" si="11"/>
        <v>柱　　円</v>
      </c>
    </row>
    <row r="82" spans="2:24">
      <c r="B82">
        <f>+COUNTIF($D$4:D82,D82)</f>
        <v>0</v>
      </c>
      <c r="C82" t="str">
        <f t="shared" si="6"/>
        <v>0</v>
      </c>
      <c r="D82" s="122"/>
      <c r="E82" s="123" t="s">
        <v>313</v>
      </c>
      <c r="F82" s="124"/>
      <c r="G82" s="125"/>
      <c r="H82" s="126"/>
      <c r="I82" s="127" t="s">
        <v>314</v>
      </c>
      <c r="J82" s="128" t="str">
        <f t="shared" si="7"/>
        <v/>
      </c>
      <c r="K82" s="129"/>
      <c r="L82" s="125"/>
      <c r="M82" s="128" t="str">
        <f t="shared" si="8"/>
        <v/>
      </c>
      <c r="N82" s="126"/>
      <c r="O82" s="125"/>
      <c r="P82" s="128" t="str">
        <f t="shared" si="9"/>
        <v/>
      </c>
      <c r="Q82" s="129"/>
      <c r="R82" s="125"/>
      <c r="S82" s="127" t="s">
        <v>315</v>
      </c>
      <c r="T82" s="130">
        <f t="shared" si="10"/>
        <v>0</v>
      </c>
      <c r="U82" s="131" t="s">
        <v>314</v>
      </c>
      <c r="X82" t="str">
        <f t="shared" si="11"/>
        <v>柱　　円</v>
      </c>
    </row>
    <row r="83" spans="2:24">
      <c r="B83">
        <f>+COUNTIF($D$4:D83,D83)</f>
        <v>0</v>
      </c>
      <c r="C83" t="str">
        <f t="shared" si="6"/>
        <v>0</v>
      </c>
      <c r="D83" s="122"/>
      <c r="E83" s="123" t="s">
        <v>313</v>
      </c>
      <c r="F83" s="124"/>
      <c r="G83" s="125"/>
      <c r="H83" s="126"/>
      <c r="I83" s="127" t="s">
        <v>314</v>
      </c>
      <c r="J83" s="128" t="str">
        <f t="shared" si="7"/>
        <v/>
      </c>
      <c r="K83" s="129"/>
      <c r="L83" s="125"/>
      <c r="M83" s="128" t="str">
        <f t="shared" si="8"/>
        <v/>
      </c>
      <c r="N83" s="126"/>
      <c r="O83" s="125"/>
      <c r="P83" s="128" t="str">
        <f t="shared" si="9"/>
        <v/>
      </c>
      <c r="Q83" s="129"/>
      <c r="R83" s="125"/>
      <c r="S83" s="127" t="s">
        <v>315</v>
      </c>
      <c r="T83" s="130">
        <f t="shared" si="10"/>
        <v>0</v>
      </c>
      <c r="U83" s="131" t="s">
        <v>314</v>
      </c>
      <c r="X83" t="str">
        <f t="shared" si="11"/>
        <v>柱　　円</v>
      </c>
    </row>
    <row r="84" spans="2:24">
      <c r="B84">
        <f>+COUNTIF($D$4:D84,D84)</f>
        <v>0</v>
      </c>
      <c r="C84" t="str">
        <f t="shared" si="6"/>
        <v>0</v>
      </c>
      <c r="D84" s="122"/>
      <c r="E84" s="123" t="s">
        <v>313</v>
      </c>
      <c r="F84" s="124"/>
      <c r="G84" s="125"/>
      <c r="H84" s="126"/>
      <c r="I84" s="127" t="s">
        <v>314</v>
      </c>
      <c r="J84" s="128" t="str">
        <f t="shared" si="7"/>
        <v/>
      </c>
      <c r="K84" s="129"/>
      <c r="L84" s="125"/>
      <c r="M84" s="128" t="str">
        <f t="shared" si="8"/>
        <v/>
      </c>
      <c r="N84" s="126"/>
      <c r="O84" s="125"/>
      <c r="P84" s="128" t="str">
        <f t="shared" si="9"/>
        <v/>
      </c>
      <c r="Q84" s="129"/>
      <c r="R84" s="125"/>
      <c r="S84" s="127" t="s">
        <v>315</v>
      </c>
      <c r="T84" s="130">
        <f t="shared" si="10"/>
        <v>0</v>
      </c>
      <c r="U84" s="131" t="s">
        <v>314</v>
      </c>
      <c r="X84" t="str">
        <f t="shared" si="11"/>
        <v>柱　　円</v>
      </c>
    </row>
    <row r="85" spans="2:24">
      <c r="B85">
        <f>+COUNTIF($D$4:D85,D85)</f>
        <v>0</v>
      </c>
      <c r="C85" t="str">
        <f t="shared" si="6"/>
        <v>0</v>
      </c>
      <c r="D85" s="122"/>
      <c r="E85" s="123" t="s">
        <v>313</v>
      </c>
      <c r="F85" s="124"/>
      <c r="G85" s="125"/>
      <c r="H85" s="126"/>
      <c r="I85" s="127" t="s">
        <v>314</v>
      </c>
      <c r="J85" s="128" t="str">
        <f t="shared" si="7"/>
        <v/>
      </c>
      <c r="K85" s="129"/>
      <c r="L85" s="125"/>
      <c r="M85" s="128" t="str">
        <f t="shared" si="8"/>
        <v/>
      </c>
      <c r="N85" s="126"/>
      <c r="O85" s="125"/>
      <c r="P85" s="128" t="str">
        <f t="shared" si="9"/>
        <v/>
      </c>
      <c r="Q85" s="129"/>
      <c r="R85" s="125"/>
      <c r="S85" s="127" t="s">
        <v>315</v>
      </c>
      <c r="T85" s="130">
        <f t="shared" si="10"/>
        <v>0</v>
      </c>
      <c r="U85" s="131" t="s">
        <v>314</v>
      </c>
      <c r="X85" t="str">
        <f t="shared" si="11"/>
        <v>柱　　円</v>
      </c>
    </row>
    <row r="86" spans="2:24">
      <c r="B86">
        <f>+COUNTIF($D$4:D86,D86)</f>
        <v>0</v>
      </c>
      <c r="C86" t="str">
        <f t="shared" si="6"/>
        <v>0</v>
      </c>
      <c r="D86" s="122"/>
      <c r="E86" s="123" t="s">
        <v>313</v>
      </c>
      <c r="F86" s="124"/>
      <c r="G86" s="125"/>
      <c r="H86" s="126"/>
      <c r="I86" s="127" t="s">
        <v>314</v>
      </c>
      <c r="J86" s="128" t="str">
        <f t="shared" si="7"/>
        <v/>
      </c>
      <c r="K86" s="129"/>
      <c r="L86" s="125"/>
      <c r="M86" s="128" t="str">
        <f t="shared" si="8"/>
        <v/>
      </c>
      <c r="N86" s="126"/>
      <c r="O86" s="125"/>
      <c r="P86" s="128" t="str">
        <f t="shared" si="9"/>
        <v/>
      </c>
      <c r="Q86" s="129"/>
      <c r="R86" s="125"/>
      <c r="S86" s="127" t="s">
        <v>315</v>
      </c>
      <c r="T86" s="130">
        <f t="shared" si="10"/>
        <v>0</v>
      </c>
      <c r="U86" s="131" t="s">
        <v>314</v>
      </c>
      <c r="X86" t="str">
        <f t="shared" si="11"/>
        <v>柱　　円</v>
      </c>
    </row>
    <row r="87" spans="2:24">
      <c r="B87">
        <f>+COUNTIF($D$4:D87,D87)</f>
        <v>0</v>
      </c>
      <c r="C87" t="str">
        <f t="shared" si="6"/>
        <v>0</v>
      </c>
      <c r="D87" s="122"/>
      <c r="E87" s="123" t="s">
        <v>313</v>
      </c>
      <c r="F87" s="124"/>
      <c r="G87" s="125"/>
      <c r="H87" s="126"/>
      <c r="I87" s="127" t="s">
        <v>314</v>
      </c>
      <c r="J87" s="128" t="str">
        <f t="shared" si="7"/>
        <v/>
      </c>
      <c r="K87" s="129"/>
      <c r="L87" s="125"/>
      <c r="M87" s="128" t="str">
        <f t="shared" si="8"/>
        <v/>
      </c>
      <c r="N87" s="126"/>
      <c r="O87" s="125"/>
      <c r="P87" s="128" t="str">
        <f t="shared" si="9"/>
        <v/>
      </c>
      <c r="Q87" s="129"/>
      <c r="R87" s="125"/>
      <c r="S87" s="127" t="s">
        <v>315</v>
      </c>
      <c r="T87" s="130">
        <f t="shared" si="10"/>
        <v>0</v>
      </c>
      <c r="U87" s="131" t="s">
        <v>314</v>
      </c>
      <c r="X87" t="str">
        <f t="shared" si="11"/>
        <v>柱　　円</v>
      </c>
    </row>
    <row r="88" spans="2:24">
      <c r="B88">
        <f>+COUNTIF($D$4:D88,D88)</f>
        <v>0</v>
      </c>
      <c r="C88" t="str">
        <f t="shared" si="6"/>
        <v>0</v>
      </c>
      <c r="D88" s="122"/>
      <c r="E88" s="123" t="s">
        <v>313</v>
      </c>
      <c r="F88" s="124"/>
      <c r="G88" s="125"/>
      <c r="H88" s="126"/>
      <c r="I88" s="127" t="s">
        <v>314</v>
      </c>
      <c r="J88" s="128" t="str">
        <f t="shared" si="7"/>
        <v/>
      </c>
      <c r="K88" s="129"/>
      <c r="L88" s="125"/>
      <c r="M88" s="128" t="str">
        <f t="shared" si="8"/>
        <v/>
      </c>
      <c r="N88" s="126"/>
      <c r="O88" s="125"/>
      <c r="P88" s="128" t="str">
        <f t="shared" si="9"/>
        <v/>
      </c>
      <c r="Q88" s="129"/>
      <c r="R88" s="125"/>
      <c r="S88" s="127" t="s">
        <v>315</v>
      </c>
      <c r="T88" s="130">
        <f t="shared" si="10"/>
        <v>0</v>
      </c>
      <c r="U88" s="131" t="s">
        <v>314</v>
      </c>
      <c r="X88" t="str">
        <f t="shared" si="11"/>
        <v>柱　　円</v>
      </c>
    </row>
    <row r="89" spans="2:24">
      <c r="B89">
        <f>+COUNTIF($D$4:D89,D89)</f>
        <v>0</v>
      </c>
      <c r="C89" t="str">
        <f t="shared" si="6"/>
        <v>0</v>
      </c>
      <c r="D89" s="122"/>
      <c r="E89" s="123" t="s">
        <v>313</v>
      </c>
      <c r="F89" s="124"/>
      <c r="G89" s="125"/>
      <c r="H89" s="126"/>
      <c r="I89" s="127" t="s">
        <v>314</v>
      </c>
      <c r="J89" s="128" t="str">
        <f t="shared" si="7"/>
        <v/>
      </c>
      <c r="K89" s="129"/>
      <c r="L89" s="125"/>
      <c r="M89" s="128" t="str">
        <f t="shared" si="8"/>
        <v/>
      </c>
      <c r="N89" s="126"/>
      <c r="O89" s="125"/>
      <c r="P89" s="128" t="str">
        <f t="shared" si="9"/>
        <v/>
      </c>
      <c r="Q89" s="129"/>
      <c r="R89" s="125"/>
      <c r="S89" s="127" t="s">
        <v>315</v>
      </c>
      <c r="T89" s="130">
        <f t="shared" si="10"/>
        <v>0</v>
      </c>
      <c r="U89" s="131" t="s">
        <v>314</v>
      </c>
      <c r="X89" t="str">
        <f t="shared" si="11"/>
        <v>柱　　円</v>
      </c>
    </row>
    <row r="90" spans="2:24">
      <c r="B90">
        <f>+COUNTIF($D$4:D90,D90)</f>
        <v>0</v>
      </c>
      <c r="C90" t="str">
        <f t="shared" si="6"/>
        <v>0</v>
      </c>
      <c r="D90" s="122"/>
      <c r="E90" s="123" t="s">
        <v>313</v>
      </c>
      <c r="F90" s="124"/>
      <c r="G90" s="125"/>
      <c r="H90" s="126"/>
      <c r="I90" s="127" t="s">
        <v>314</v>
      </c>
      <c r="J90" s="128" t="str">
        <f t="shared" si="7"/>
        <v/>
      </c>
      <c r="K90" s="129"/>
      <c r="L90" s="125"/>
      <c r="M90" s="128" t="str">
        <f t="shared" si="8"/>
        <v/>
      </c>
      <c r="N90" s="126"/>
      <c r="O90" s="125"/>
      <c r="P90" s="128" t="str">
        <f t="shared" si="9"/>
        <v/>
      </c>
      <c r="Q90" s="129"/>
      <c r="R90" s="125"/>
      <c r="S90" s="127" t="s">
        <v>315</v>
      </c>
      <c r="T90" s="130">
        <f t="shared" si="10"/>
        <v>0</v>
      </c>
      <c r="U90" s="131" t="s">
        <v>314</v>
      </c>
      <c r="X90" t="str">
        <f t="shared" si="11"/>
        <v>柱　　円</v>
      </c>
    </row>
    <row r="91" spans="2:24">
      <c r="B91">
        <f>+COUNTIF($D$4:D91,D91)</f>
        <v>0</v>
      </c>
      <c r="C91" t="str">
        <f t="shared" si="6"/>
        <v>0</v>
      </c>
      <c r="D91" s="122"/>
      <c r="E91" s="123" t="s">
        <v>313</v>
      </c>
      <c r="F91" s="124"/>
      <c r="G91" s="125"/>
      <c r="H91" s="126"/>
      <c r="I91" s="127" t="s">
        <v>314</v>
      </c>
      <c r="J91" s="128" t="str">
        <f t="shared" si="7"/>
        <v/>
      </c>
      <c r="K91" s="129"/>
      <c r="L91" s="125"/>
      <c r="M91" s="128" t="str">
        <f t="shared" si="8"/>
        <v/>
      </c>
      <c r="N91" s="126"/>
      <c r="O91" s="125"/>
      <c r="P91" s="128" t="str">
        <f t="shared" si="9"/>
        <v/>
      </c>
      <c r="Q91" s="129"/>
      <c r="R91" s="125"/>
      <c r="S91" s="127" t="s">
        <v>315</v>
      </c>
      <c r="T91" s="130">
        <f t="shared" si="10"/>
        <v>0</v>
      </c>
      <c r="U91" s="131" t="s">
        <v>314</v>
      </c>
      <c r="X91" t="str">
        <f t="shared" si="11"/>
        <v>柱　　円</v>
      </c>
    </row>
    <row r="92" spans="2:24">
      <c r="B92">
        <f>+COUNTIF($D$4:D92,D92)</f>
        <v>0</v>
      </c>
      <c r="C92" t="str">
        <f t="shared" si="6"/>
        <v>0</v>
      </c>
      <c r="D92" s="122"/>
      <c r="E92" s="123" t="s">
        <v>313</v>
      </c>
      <c r="F92" s="124"/>
      <c r="G92" s="125"/>
      <c r="H92" s="126"/>
      <c r="I92" s="127" t="s">
        <v>314</v>
      </c>
      <c r="J92" s="128" t="str">
        <f t="shared" si="7"/>
        <v/>
      </c>
      <c r="K92" s="129"/>
      <c r="L92" s="125"/>
      <c r="M92" s="128" t="str">
        <f t="shared" si="8"/>
        <v/>
      </c>
      <c r="N92" s="126"/>
      <c r="O92" s="125"/>
      <c r="P92" s="128" t="str">
        <f t="shared" si="9"/>
        <v/>
      </c>
      <c r="Q92" s="129"/>
      <c r="R92" s="125"/>
      <c r="S92" s="127" t="s">
        <v>315</v>
      </c>
      <c r="T92" s="130">
        <f t="shared" si="10"/>
        <v>0</v>
      </c>
      <c r="U92" s="131" t="s">
        <v>314</v>
      </c>
      <c r="X92" t="str">
        <f t="shared" si="11"/>
        <v>柱　　円</v>
      </c>
    </row>
    <row r="93" spans="2:24">
      <c r="B93">
        <f>+COUNTIF($D$4:D93,D93)</f>
        <v>0</v>
      </c>
      <c r="C93" t="str">
        <f t="shared" si="6"/>
        <v>0</v>
      </c>
      <c r="D93" s="122"/>
      <c r="E93" s="123" t="s">
        <v>313</v>
      </c>
      <c r="F93" s="124"/>
      <c r="G93" s="125"/>
      <c r="H93" s="126"/>
      <c r="I93" s="127" t="s">
        <v>314</v>
      </c>
      <c r="J93" s="128" t="str">
        <f t="shared" si="7"/>
        <v/>
      </c>
      <c r="K93" s="129"/>
      <c r="L93" s="125"/>
      <c r="M93" s="128" t="str">
        <f t="shared" si="8"/>
        <v/>
      </c>
      <c r="N93" s="126"/>
      <c r="O93" s="125"/>
      <c r="P93" s="128" t="str">
        <f t="shared" si="9"/>
        <v/>
      </c>
      <c r="Q93" s="129"/>
      <c r="R93" s="125"/>
      <c r="S93" s="127" t="s">
        <v>315</v>
      </c>
      <c r="T93" s="130">
        <f t="shared" si="10"/>
        <v>0</v>
      </c>
      <c r="U93" s="131" t="s">
        <v>314</v>
      </c>
      <c r="X93" t="str">
        <f t="shared" si="11"/>
        <v>柱　　円</v>
      </c>
    </row>
    <row r="94" spans="2:24">
      <c r="B94">
        <f>+COUNTIF($D$4:D94,D94)</f>
        <v>0</v>
      </c>
      <c r="C94" t="str">
        <f t="shared" si="6"/>
        <v>0</v>
      </c>
      <c r="D94" s="122"/>
      <c r="E94" s="123" t="s">
        <v>313</v>
      </c>
      <c r="F94" s="124"/>
      <c r="G94" s="125"/>
      <c r="H94" s="126"/>
      <c r="I94" s="127" t="s">
        <v>314</v>
      </c>
      <c r="J94" s="128" t="str">
        <f t="shared" si="7"/>
        <v/>
      </c>
      <c r="K94" s="129"/>
      <c r="L94" s="125"/>
      <c r="M94" s="128" t="str">
        <f t="shared" si="8"/>
        <v/>
      </c>
      <c r="N94" s="126"/>
      <c r="O94" s="125"/>
      <c r="P94" s="128" t="str">
        <f t="shared" si="9"/>
        <v/>
      </c>
      <c r="Q94" s="129"/>
      <c r="R94" s="125"/>
      <c r="S94" s="127" t="s">
        <v>315</v>
      </c>
      <c r="T94" s="130">
        <f t="shared" si="10"/>
        <v>0</v>
      </c>
      <c r="U94" s="131" t="s">
        <v>314</v>
      </c>
      <c r="X94" t="str">
        <f t="shared" si="11"/>
        <v>柱　　円</v>
      </c>
    </row>
    <row r="95" spans="2:24">
      <c r="B95">
        <f>+COUNTIF($D$4:D95,D95)</f>
        <v>0</v>
      </c>
      <c r="C95" t="str">
        <f t="shared" si="6"/>
        <v>0</v>
      </c>
      <c r="D95" s="122"/>
      <c r="E95" s="123" t="s">
        <v>313</v>
      </c>
      <c r="F95" s="124"/>
      <c r="G95" s="125"/>
      <c r="H95" s="126"/>
      <c r="I95" s="127" t="s">
        <v>314</v>
      </c>
      <c r="J95" s="128" t="str">
        <f t="shared" si="7"/>
        <v/>
      </c>
      <c r="K95" s="129"/>
      <c r="L95" s="125"/>
      <c r="M95" s="128" t="str">
        <f t="shared" si="8"/>
        <v/>
      </c>
      <c r="N95" s="126"/>
      <c r="O95" s="125"/>
      <c r="P95" s="128" t="str">
        <f t="shared" si="9"/>
        <v/>
      </c>
      <c r="Q95" s="129"/>
      <c r="R95" s="125"/>
      <c r="S95" s="127" t="s">
        <v>315</v>
      </c>
      <c r="T95" s="130">
        <f t="shared" si="10"/>
        <v>0</v>
      </c>
      <c r="U95" s="131" t="s">
        <v>314</v>
      </c>
      <c r="X95" t="str">
        <f t="shared" si="11"/>
        <v>柱　　円</v>
      </c>
    </row>
    <row r="96" spans="2:24">
      <c r="B96">
        <f>+COUNTIF($D$4:D96,D96)</f>
        <v>0</v>
      </c>
      <c r="C96" t="str">
        <f t="shared" si="6"/>
        <v>0</v>
      </c>
      <c r="D96" s="122"/>
      <c r="E96" s="123" t="s">
        <v>313</v>
      </c>
      <c r="F96" s="124"/>
      <c r="G96" s="125"/>
      <c r="H96" s="126"/>
      <c r="I96" s="127" t="s">
        <v>314</v>
      </c>
      <c r="J96" s="128" t="str">
        <f t="shared" si="7"/>
        <v/>
      </c>
      <c r="K96" s="129"/>
      <c r="L96" s="125"/>
      <c r="M96" s="128" t="str">
        <f t="shared" si="8"/>
        <v/>
      </c>
      <c r="N96" s="126"/>
      <c r="O96" s="125"/>
      <c r="P96" s="128" t="str">
        <f t="shared" si="9"/>
        <v/>
      </c>
      <c r="Q96" s="129"/>
      <c r="R96" s="125"/>
      <c r="S96" s="127" t="s">
        <v>315</v>
      </c>
      <c r="T96" s="130">
        <f t="shared" si="10"/>
        <v>0</v>
      </c>
      <c r="U96" s="131" t="s">
        <v>314</v>
      </c>
      <c r="X96" t="str">
        <f t="shared" si="11"/>
        <v>柱　　円</v>
      </c>
    </row>
    <row r="97" spans="2:24" ht="13.5" thickBot="1">
      <c r="B97">
        <f>+COUNTIF($D$4:D97,D97)</f>
        <v>0</v>
      </c>
      <c r="C97" t="str">
        <f t="shared" si="6"/>
        <v>0</v>
      </c>
      <c r="D97" s="122"/>
      <c r="E97" s="132" t="s">
        <v>313</v>
      </c>
      <c r="F97" s="133"/>
      <c r="G97" s="134"/>
      <c r="H97" s="135"/>
      <c r="I97" s="136" t="s">
        <v>314</v>
      </c>
      <c r="J97" s="137" t="str">
        <f t="shared" si="7"/>
        <v/>
      </c>
      <c r="K97" s="138"/>
      <c r="L97" s="134"/>
      <c r="M97" s="137" t="str">
        <f t="shared" si="8"/>
        <v/>
      </c>
      <c r="N97" s="135"/>
      <c r="O97" s="134"/>
      <c r="P97" s="137" t="str">
        <f t="shared" si="9"/>
        <v/>
      </c>
      <c r="Q97" s="138"/>
      <c r="R97" s="134"/>
      <c r="S97" s="136" t="s">
        <v>315</v>
      </c>
      <c r="T97" s="139">
        <f t="shared" si="10"/>
        <v>0</v>
      </c>
      <c r="U97" s="140" t="s">
        <v>314</v>
      </c>
      <c r="X97" t="str">
        <f t="shared" si="11"/>
        <v>柱　　円</v>
      </c>
    </row>
    <row r="200" spans="5:5" ht="13.5" thickBot="1"/>
    <row r="201" spans="5:5">
      <c r="E201" s="141"/>
    </row>
    <row r="202" spans="5:5">
      <c r="E202" s="123" t="s">
        <v>316</v>
      </c>
    </row>
    <row r="203" spans="5:5">
      <c r="E203" s="123" t="s">
        <v>316</v>
      </c>
    </row>
    <row r="204" spans="5:5">
      <c r="E204" s="123" t="s">
        <v>316</v>
      </c>
    </row>
    <row r="205" spans="5:5">
      <c r="E205" s="123" t="s">
        <v>316</v>
      </c>
    </row>
    <row r="206" spans="5:5">
      <c r="E206" s="123" t="s">
        <v>316</v>
      </c>
    </row>
    <row r="207" spans="5:5">
      <c r="E207" s="123" t="s">
        <v>316</v>
      </c>
    </row>
    <row r="208" spans="5:5">
      <c r="E208" s="123" t="s">
        <v>316</v>
      </c>
    </row>
    <row r="209" spans="5:5">
      <c r="E209" s="123" t="s">
        <v>316</v>
      </c>
    </row>
    <row r="210" spans="5:5">
      <c r="E210" s="123" t="s">
        <v>316</v>
      </c>
    </row>
    <row r="211" spans="5:5">
      <c r="E211" s="123" t="s">
        <v>316</v>
      </c>
    </row>
    <row r="212" spans="5:5">
      <c r="E212" s="123" t="s">
        <v>316</v>
      </c>
    </row>
    <row r="213" spans="5:5">
      <c r="E213" s="123" t="s">
        <v>316</v>
      </c>
    </row>
    <row r="214" spans="5:5">
      <c r="E214" s="123" t="s">
        <v>316</v>
      </c>
    </row>
    <row r="215" spans="5:5">
      <c r="E215" s="123" t="s">
        <v>317</v>
      </c>
    </row>
    <row r="216" spans="5:5">
      <c r="E216" s="123" t="s">
        <v>317</v>
      </c>
    </row>
    <row r="217" spans="5:5">
      <c r="E217" s="123" t="s">
        <v>317</v>
      </c>
    </row>
    <row r="218" spans="5:5">
      <c r="E218" s="123" t="s">
        <v>317</v>
      </c>
    </row>
    <row r="219" spans="5:5">
      <c r="E219" s="123" t="s">
        <v>316</v>
      </c>
    </row>
    <row r="220" spans="5:5">
      <c r="E220" s="123" t="s">
        <v>316</v>
      </c>
    </row>
    <row r="221" spans="5:5">
      <c r="E221" s="123" t="s">
        <v>316</v>
      </c>
    </row>
    <row r="222" spans="5:5">
      <c r="E222" s="123" t="s">
        <v>316</v>
      </c>
    </row>
    <row r="223" spans="5:5">
      <c r="E223" s="123" t="s">
        <v>316</v>
      </c>
    </row>
    <row r="224" spans="5:5">
      <c r="E224" s="123" t="s">
        <v>316</v>
      </c>
    </row>
    <row r="225" spans="5:5">
      <c r="E225" s="123" t="s">
        <v>316</v>
      </c>
    </row>
    <row r="226" spans="5:5">
      <c r="E226" s="123" t="s">
        <v>316</v>
      </c>
    </row>
    <row r="227" spans="5:5">
      <c r="E227" s="123" t="s">
        <v>316</v>
      </c>
    </row>
    <row r="228" spans="5:5">
      <c r="E228" s="123" t="s">
        <v>316</v>
      </c>
    </row>
    <row r="229" spans="5:5">
      <c r="E229" s="123" t="s">
        <v>316</v>
      </c>
    </row>
    <row r="230" spans="5:5">
      <c r="E230" s="123" t="s">
        <v>316</v>
      </c>
    </row>
    <row r="231" spans="5:5">
      <c r="E231" s="123" t="s">
        <v>316</v>
      </c>
    </row>
    <row r="232" spans="5:5">
      <c r="E232" s="123" t="s">
        <v>316</v>
      </c>
    </row>
    <row r="233" spans="5:5">
      <c r="E233" s="123" t="s">
        <v>316</v>
      </c>
    </row>
    <row r="234" spans="5:5">
      <c r="E234" s="123" t="s">
        <v>316</v>
      </c>
    </row>
    <row r="235" spans="5:5">
      <c r="E235" s="123" t="s">
        <v>316</v>
      </c>
    </row>
    <row r="236" spans="5:5">
      <c r="E236" s="123" t="s">
        <v>317</v>
      </c>
    </row>
    <row r="299" spans="9:9" ht="13.5" thickBot="1"/>
    <row r="300" spans="9:9">
      <c r="I300" s="142"/>
    </row>
    <row r="301" spans="9:9">
      <c r="I301" s="127" t="s">
        <v>314</v>
      </c>
    </row>
    <row r="302" spans="9:9">
      <c r="I302" s="127" t="s">
        <v>314</v>
      </c>
    </row>
    <row r="303" spans="9:9">
      <c r="I303" s="127" t="s">
        <v>314</v>
      </c>
    </row>
    <row r="304" spans="9:9">
      <c r="I304" s="127" t="s">
        <v>314</v>
      </c>
    </row>
    <row r="305" spans="9:9">
      <c r="I305" s="127" t="s">
        <v>314</v>
      </c>
    </row>
    <row r="306" spans="9:9">
      <c r="I306" s="127" t="s">
        <v>314</v>
      </c>
    </row>
    <row r="307" spans="9:9">
      <c r="I307" s="127" t="s">
        <v>314</v>
      </c>
    </row>
    <row r="308" spans="9:9">
      <c r="I308" s="127" t="s">
        <v>314</v>
      </c>
    </row>
    <row r="309" spans="9:9">
      <c r="I309" s="127" t="s">
        <v>314</v>
      </c>
    </row>
    <row r="310" spans="9:9">
      <c r="I310" s="127" t="s">
        <v>314</v>
      </c>
    </row>
    <row r="311" spans="9:9">
      <c r="I311" s="127" t="s">
        <v>314</v>
      </c>
    </row>
    <row r="312" spans="9:9">
      <c r="I312" s="127" t="s">
        <v>314</v>
      </c>
    </row>
    <row r="313" spans="9:9">
      <c r="I313" s="127" t="s">
        <v>314</v>
      </c>
    </row>
    <row r="314" spans="9:9">
      <c r="I314" s="127" t="s">
        <v>314</v>
      </c>
    </row>
    <row r="315" spans="9:9">
      <c r="I315" s="127" t="s">
        <v>314</v>
      </c>
    </row>
    <row r="316" spans="9:9">
      <c r="I316" s="127" t="s">
        <v>314</v>
      </c>
    </row>
    <row r="317" spans="9:9">
      <c r="I317" s="127" t="s">
        <v>314</v>
      </c>
    </row>
    <row r="318" spans="9:9">
      <c r="I318" s="127" t="s">
        <v>314</v>
      </c>
    </row>
    <row r="319" spans="9:9">
      <c r="I319" s="127" t="s">
        <v>314</v>
      </c>
    </row>
    <row r="320" spans="9:9">
      <c r="I320" s="127" t="s">
        <v>314</v>
      </c>
    </row>
    <row r="321" spans="9:9">
      <c r="I321" s="127" t="s">
        <v>314</v>
      </c>
    </row>
    <row r="322" spans="9:9">
      <c r="I322" s="127" t="s">
        <v>314</v>
      </c>
    </row>
    <row r="323" spans="9:9">
      <c r="I323" s="127" t="s">
        <v>314</v>
      </c>
    </row>
    <row r="324" spans="9:9">
      <c r="I324" s="127" t="s">
        <v>314</v>
      </c>
    </row>
    <row r="325" spans="9:9">
      <c r="I325" s="127" t="s">
        <v>314</v>
      </c>
    </row>
    <row r="326" spans="9:9">
      <c r="I326" s="127" t="s">
        <v>314</v>
      </c>
    </row>
    <row r="327" spans="9:9">
      <c r="I327" s="127" t="s">
        <v>314</v>
      </c>
    </row>
    <row r="328" spans="9:9">
      <c r="I328" s="127" t="s">
        <v>314</v>
      </c>
    </row>
    <row r="329" spans="9:9">
      <c r="I329" s="127" t="s">
        <v>314</v>
      </c>
    </row>
    <row r="330" spans="9:9">
      <c r="I330" s="127" t="s">
        <v>314</v>
      </c>
    </row>
    <row r="331" spans="9:9">
      <c r="I331" s="127" t="s">
        <v>314</v>
      </c>
    </row>
    <row r="332" spans="9:9">
      <c r="I332" s="127" t="s">
        <v>314</v>
      </c>
    </row>
    <row r="333" spans="9:9">
      <c r="I333" s="127" t="s">
        <v>314</v>
      </c>
    </row>
    <row r="334" spans="9:9">
      <c r="I334" s="127" t="s">
        <v>314</v>
      </c>
    </row>
    <row r="335" spans="9:9">
      <c r="I335" s="127" t="s">
        <v>314</v>
      </c>
    </row>
    <row r="398" spans="13:13" ht="13.5" thickBot="1"/>
    <row r="399" spans="13:13">
      <c r="M399" s="142"/>
    </row>
    <row r="400" spans="13:13">
      <c r="M400" s="128" t="s">
        <v>318</v>
      </c>
    </row>
    <row r="401" spans="13:13">
      <c r="M401" s="128" t="s">
        <v>318</v>
      </c>
    </row>
    <row r="402" spans="13:13">
      <c r="M402" s="128" t="s">
        <v>318</v>
      </c>
    </row>
    <row r="403" spans="13:13">
      <c r="M403" s="128" t="s">
        <v>317</v>
      </c>
    </row>
    <row r="404" spans="13:13">
      <c r="M404" s="128" t="s">
        <v>317</v>
      </c>
    </row>
    <row r="405" spans="13:13">
      <c r="M405" s="128" t="s">
        <v>317</v>
      </c>
    </row>
    <row r="406" spans="13:13">
      <c r="M406" s="128" t="s">
        <v>317</v>
      </c>
    </row>
    <row r="407" spans="13:13">
      <c r="M407" s="128" t="s">
        <v>317</v>
      </c>
    </row>
    <row r="408" spans="13:13">
      <c r="M408" s="128" t="s">
        <v>317</v>
      </c>
    </row>
    <row r="409" spans="13:13">
      <c r="M409" s="128" t="s">
        <v>317</v>
      </c>
    </row>
    <row r="410" spans="13:13">
      <c r="M410" s="128" t="s">
        <v>317</v>
      </c>
    </row>
    <row r="411" spans="13:13">
      <c r="M411" s="128" t="s">
        <v>317</v>
      </c>
    </row>
    <row r="497" spans="17:17" ht="13.5" thickBot="1"/>
    <row r="498" spans="17:17">
      <c r="Q498" s="142"/>
    </row>
    <row r="499" spans="17:17">
      <c r="Q499" s="143">
        <v>150</v>
      </c>
    </row>
    <row r="598" spans="21:21">
      <c r="U598" s="131" t="s">
        <v>314</v>
      </c>
    </row>
    <row r="599" spans="21:21">
      <c r="U599" s="131" t="s">
        <v>314</v>
      </c>
    </row>
    <row r="600" spans="21:21">
      <c r="U600" s="131" t="s">
        <v>314</v>
      </c>
    </row>
    <row r="601" spans="21:21">
      <c r="U601" s="131" t="s">
        <v>314</v>
      </c>
    </row>
    <row r="602" spans="21:21">
      <c r="U602" s="131" t="s">
        <v>314</v>
      </c>
    </row>
    <row r="603" spans="21:21">
      <c r="U603" s="131" t="s">
        <v>314</v>
      </c>
    </row>
    <row r="604" spans="21:21">
      <c r="U604" s="131" t="s">
        <v>314</v>
      </c>
    </row>
    <row r="605" spans="21:21">
      <c r="U605" s="131" t="s">
        <v>314</v>
      </c>
    </row>
    <row r="606" spans="21:21">
      <c r="U606" s="131" t="s">
        <v>314</v>
      </c>
    </row>
    <row r="607" spans="21:21">
      <c r="U607" s="131" t="s">
        <v>314</v>
      </c>
    </row>
    <row r="608" spans="21:21">
      <c r="U608" s="131" t="s">
        <v>314</v>
      </c>
    </row>
    <row r="609" spans="21:21">
      <c r="U609" s="131" t="s">
        <v>314</v>
      </c>
    </row>
    <row r="610" spans="21:21">
      <c r="U610" s="131" t="s">
        <v>314</v>
      </c>
    </row>
    <row r="611" spans="21:21">
      <c r="U611" s="131" t="s">
        <v>314</v>
      </c>
    </row>
    <row r="612" spans="21:21">
      <c r="U612" s="131" t="s">
        <v>314</v>
      </c>
    </row>
    <row r="613" spans="21:21">
      <c r="U613" s="131" t="s">
        <v>314</v>
      </c>
    </row>
    <row r="614" spans="21:21">
      <c r="U614" s="131" t="s">
        <v>314</v>
      </c>
    </row>
    <row r="615" spans="21:21">
      <c r="U615" s="131" t="s">
        <v>314</v>
      </c>
    </row>
    <row r="616" spans="21:21">
      <c r="U616" s="131" t="s">
        <v>314</v>
      </c>
    </row>
    <row r="617" spans="21:21">
      <c r="U617" s="131" t="s">
        <v>314</v>
      </c>
    </row>
    <row r="618" spans="21:21">
      <c r="U618" s="131" t="s">
        <v>314</v>
      </c>
    </row>
    <row r="619" spans="21:21">
      <c r="U619" s="131" t="s">
        <v>314</v>
      </c>
    </row>
    <row r="620" spans="21:21">
      <c r="U620" s="131" t="s">
        <v>314</v>
      </c>
    </row>
    <row r="621" spans="21:21">
      <c r="U621" s="131" t="s">
        <v>314</v>
      </c>
    </row>
    <row r="622" spans="21:21">
      <c r="U622" s="131" t="s">
        <v>314</v>
      </c>
    </row>
    <row r="623" spans="21:21">
      <c r="U623" s="131" t="s">
        <v>314</v>
      </c>
    </row>
    <row r="624" spans="21:21">
      <c r="U624" s="131" t="s">
        <v>314</v>
      </c>
    </row>
    <row r="625" spans="21:21">
      <c r="U625" s="131" t="s">
        <v>314</v>
      </c>
    </row>
    <row r="626" spans="21:21">
      <c r="U626" s="131" t="s">
        <v>314</v>
      </c>
    </row>
    <row r="627" spans="21:21">
      <c r="U627" s="131" t="s">
        <v>314</v>
      </c>
    </row>
    <row r="628" spans="21:21">
      <c r="U628" s="131" t="s">
        <v>314</v>
      </c>
    </row>
    <row r="629" spans="21:21">
      <c r="U629" s="131" t="s">
        <v>314</v>
      </c>
    </row>
    <row r="630" spans="21:21">
      <c r="U630" s="131" t="s">
        <v>314</v>
      </c>
    </row>
    <row r="631" spans="21:21">
      <c r="U631" s="131" t="s">
        <v>314</v>
      </c>
    </row>
    <row r="632" spans="21:21">
      <c r="U632" s="131" t="s">
        <v>314</v>
      </c>
    </row>
    <row r="633" spans="21:21">
      <c r="U633" s="131" t="s">
        <v>314</v>
      </c>
    </row>
    <row r="634" spans="21:21">
      <c r="U634" s="131" t="s">
        <v>314</v>
      </c>
    </row>
    <row r="635" spans="21:21">
      <c r="U635" s="131" t="s">
        <v>314</v>
      </c>
    </row>
    <row r="636" spans="21:21">
      <c r="U636" s="131" t="s">
        <v>314</v>
      </c>
    </row>
    <row r="637" spans="21:21">
      <c r="U637" s="131" t="s">
        <v>314</v>
      </c>
    </row>
    <row r="638" spans="21:21">
      <c r="U638" s="131" t="s">
        <v>314</v>
      </c>
    </row>
    <row r="639" spans="21:21">
      <c r="U639" s="131" t="s">
        <v>314</v>
      </c>
    </row>
    <row r="640" spans="21:21">
      <c r="U640" s="131" t="s">
        <v>314</v>
      </c>
    </row>
    <row r="641" spans="21:21">
      <c r="U641" s="131" t="s">
        <v>314</v>
      </c>
    </row>
    <row r="642" spans="21:21">
      <c r="U642" s="131" t="s">
        <v>314</v>
      </c>
    </row>
    <row r="643" spans="21:21">
      <c r="U643" s="131" t="s">
        <v>314</v>
      </c>
    </row>
    <row r="644" spans="21:21">
      <c r="U644" s="131" t="s">
        <v>314</v>
      </c>
    </row>
    <row r="645" spans="21:21">
      <c r="U645" s="131" t="s">
        <v>314</v>
      </c>
    </row>
    <row r="646" spans="21:21">
      <c r="U646" s="131" t="s">
        <v>314</v>
      </c>
    </row>
    <row r="647" spans="21:21">
      <c r="U647" s="131" t="s">
        <v>314</v>
      </c>
    </row>
    <row r="648" spans="21:21">
      <c r="U648" s="131" t="s">
        <v>314</v>
      </c>
    </row>
    <row r="649" spans="21:21">
      <c r="U649" s="131" t="s">
        <v>314</v>
      </c>
    </row>
    <row r="650" spans="21:21">
      <c r="U650" s="131" t="s">
        <v>314</v>
      </c>
    </row>
    <row r="651" spans="21:21">
      <c r="U651" s="131" t="s">
        <v>314</v>
      </c>
    </row>
    <row r="652" spans="21:21">
      <c r="U652" s="131" t="s">
        <v>314</v>
      </c>
    </row>
    <row r="653" spans="21:21">
      <c r="U653" s="131" t="s">
        <v>314</v>
      </c>
    </row>
    <row r="654" spans="21:21">
      <c r="U654" s="131" t="s">
        <v>314</v>
      </c>
    </row>
    <row r="655" spans="21:21">
      <c r="U655" s="131" t="s">
        <v>314</v>
      </c>
    </row>
    <row r="656" spans="21:21">
      <c r="U656" s="131" t="s">
        <v>314</v>
      </c>
    </row>
    <row r="657" spans="21:21">
      <c r="U657" s="131" t="s">
        <v>314</v>
      </c>
    </row>
    <row r="658" spans="21:21">
      <c r="U658" s="131" t="s">
        <v>314</v>
      </c>
    </row>
    <row r="659" spans="21:21">
      <c r="U659" s="131" t="s">
        <v>314</v>
      </c>
    </row>
    <row r="660" spans="21:21">
      <c r="U660" s="131" t="s">
        <v>314</v>
      </c>
    </row>
    <row r="661" spans="21:21">
      <c r="U661" s="131" t="s">
        <v>314</v>
      </c>
    </row>
    <row r="662" spans="21:21">
      <c r="U662" s="131" t="s">
        <v>314</v>
      </c>
    </row>
    <row r="663" spans="21:21">
      <c r="U663" s="131" t="s">
        <v>314</v>
      </c>
    </row>
    <row r="664" spans="21:21">
      <c r="U664" s="131" t="s">
        <v>314</v>
      </c>
    </row>
    <row r="665" spans="21:21">
      <c r="U665" s="131" t="s">
        <v>314</v>
      </c>
    </row>
    <row r="666" spans="21:21">
      <c r="U666" s="131" t="s">
        <v>314</v>
      </c>
    </row>
    <row r="667" spans="21:21">
      <c r="U667" s="131" t="s">
        <v>314</v>
      </c>
    </row>
    <row r="668" spans="21:21">
      <c r="U668" s="131" t="s">
        <v>314</v>
      </c>
    </row>
    <row r="669" spans="21:21">
      <c r="U669" s="131" t="s">
        <v>314</v>
      </c>
    </row>
    <row r="670" spans="21:21">
      <c r="U670" s="131" t="s">
        <v>314</v>
      </c>
    </row>
    <row r="671" spans="21:21">
      <c r="U671" s="131" t="s">
        <v>314</v>
      </c>
    </row>
    <row r="672" spans="21:21">
      <c r="U672" s="131" t="s">
        <v>314</v>
      </c>
    </row>
    <row r="673" spans="21:21">
      <c r="U673" s="131" t="s">
        <v>314</v>
      </c>
    </row>
    <row r="674" spans="21:21">
      <c r="U674" s="131" t="s">
        <v>314</v>
      </c>
    </row>
    <row r="675" spans="21:21">
      <c r="U675" s="131" t="s">
        <v>314</v>
      </c>
    </row>
    <row r="676" spans="21:21">
      <c r="U676" s="131" t="s">
        <v>314</v>
      </c>
    </row>
    <row r="677" spans="21:21">
      <c r="U677" s="131" t="s">
        <v>314</v>
      </c>
    </row>
    <row r="678" spans="21:21">
      <c r="U678" s="131" t="s">
        <v>314</v>
      </c>
    </row>
    <row r="679" spans="21:21">
      <c r="U679" s="131" t="s">
        <v>314</v>
      </c>
    </row>
    <row r="680" spans="21:21">
      <c r="U680" s="131" t="s">
        <v>314</v>
      </c>
    </row>
    <row r="681" spans="21:21">
      <c r="U681" s="131" t="s">
        <v>314</v>
      </c>
    </row>
    <row r="682" spans="21:21">
      <c r="U682" s="131" t="s">
        <v>314</v>
      </c>
    </row>
    <row r="683" spans="21:21">
      <c r="U683" s="131" t="s">
        <v>314</v>
      </c>
    </row>
    <row r="684" spans="21:21">
      <c r="U684" s="131" t="s">
        <v>314</v>
      </c>
    </row>
    <row r="685" spans="21:21">
      <c r="U685" s="131" t="s">
        <v>314</v>
      </c>
    </row>
    <row r="686" spans="21:21">
      <c r="U686" s="131" t="s">
        <v>314</v>
      </c>
    </row>
    <row r="687" spans="21:21">
      <c r="U687" s="131" t="s">
        <v>314</v>
      </c>
    </row>
    <row r="688" spans="21:21">
      <c r="U688" s="131" t="s">
        <v>314</v>
      </c>
    </row>
    <row r="689" spans="21:21">
      <c r="U689" s="131" t="s">
        <v>314</v>
      </c>
    </row>
    <row r="690" spans="21:21">
      <c r="U690" s="131" t="s">
        <v>314</v>
      </c>
    </row>
    <row r="691" spans="21:21">
      <c r="U691" s="131" t="s">
        <v>314</v>
      </c>
    </row>
  </sheetData>
  <sheetProtection algorithmName="SHA-512" hashValue="VGG4ucim9qmXYSOSB7/XXByTbePtDwsf2vM8m2aoiE98tQTb6O/6GcydZNtag9m5zli5cVJPN2sTyBylyjMk/w==" saltValue="epgwioSH21acvyjvGtD/wQ==" spinCount="100000" sheet="1" selectLockedCells="1"/>
  <customSheetViews>
    <customSheetView guid="{CECEFE1F-3D0E-49C9-8137-7E8FB2FD8FE8}" showPageBreaks="1" printArea="1" hiddenRows="1" hiddenColumns="1" view="pageBreakPreview" topLeftCell="A2">
      <selection activeCell="H6" sqref="H6"/>
      <pageMargins left="0" right="0" top="0" bottom="0" header="0" footer="0"/>
      <pageSetup paperSize="9" orientation="landscape" verticalDpi="1200" r:id="rId1"/>
    </customSheetView>
  </customSheetViews>
  <phoneticPr fontId="28"/>
  <dataValidations count="5">
    <dataValidation type="custom" showInputMessage="1" showErrorMessage="1" error="K列を入力後に入力してください。_x000a__x000a_" sqref="N4:N97" xr:uid="{531B7096-EA3B-4E6F-9078-170FE6792C30}">
      <formula1>K4&gt;=1</formula1>
    </dataValidation>
    <dataValidation type="custom" showInputMessage="1" showErrorMessage="1" error="N列を入力してから入力してください_x000a__x000a_" sqref="Q499 Q4:Q97" xr:uid="{26C9D5A1-B446-491C-A237-4DE62820C8B5}">
      <formula1>N4&gt;0</formula1>
    </dataValidation>
    <dataValidation type="decimal" allowBlank="1" showInputMessage="1" showErrorMessage="1" sqref="K4:K97" xr:uid="{031C61FC-A964-46CF-B0FD-667AF866AA36}">
      <formula1>0</formula1>
      <formula2>9999999999999990000</formula2>
    </dataValidation>
    <dataValidation type="list" allowBlank="1" showInputMessage="1" sqref="R4:R97 O4:O97 L4:L97" xr:uid="{23E4ADC1-70B0-47E2-AD74-D5AA809121D6}">
      <formula1>"人,回,個,枚,カ月,時間,日,キロ"</formula1>
    </dataValidation>
    <dataValidation type="list" allowBlank="1" showInputMessage="1" showErrorMessage="1" sqref="D4:D97" xr:uid="{4B902BDD-B1F9-4F24-8597-6FDD843F910C}">
      <formula1>"謝金,旅費,賃金,家賃,光熱水費,備品購入費,消耗品費,食材費,借料損料,印刷製本費,通信運搬費,委託費,雑役務費,保険料,上記以外の対象経費,対象外経費,参加費収入,寄付金・協賛金収入,補助金・民間助成金収入,一般会計繰入金"</formula1>
    </dataValidation>
  </dataValidations>
  <pageMargins left="0.7" right="0.7" top="0.75" bottom="0.75" header="0.3" footer="0.3"/>
  <pageSetup paperSize="9" scale="95" fitToHeight="0" orientation="landscape"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F960-9EB1-4B46-8C99-DFC4B728C9F9}">
  <sheetPr codeName="Sheet7">
    <tabColor rgb="FF002060"/>
  </sheetPr>
  <dimension ref="A1:A25"/>
  <sheetViews>
    <sheetView workbookViewId="0">
      <selection activeCell="A13" sqref="A13"/>
    </sheetView>
  </sheetViews>
  <sheetFormatPr defaultRowHeight="13"/>
  <sheetData>
    <row r="1" spans="1:1">
      <c r="A1" t="s">
        <v>319</v>
      </c>
    </row>
    <row r="2" spans="1:1">
      <c r="A2" t="s">
        <v>320</v>
      </c>
    </row>
    <row r="3" spans="1:1">
      <c r="A3" t="s">
        <v>321</v>
      </c>
    </row>
    <row r="4" spans="1:1">
      <c r="A4" t="s">
        <v>322</v>
      </c>
    </row>
    <row r="5" spans="1:1">
      <c r="A5" t="s">
        <v>323</v>
      </c>
    </row>
    <row r="6" spans="1:1">
      <c r="A6" t="s">
        <v>324</v>
      </c>
    </row>
    <row r="7" spans="1:1">
      <c r="A7" t="s">
        <v>325</v>
      </c>
    </row>
    <row r="8" spans="1:1">
      <c r="A8" t="s">
        <v>326</v>
      </c>
    </row>
    <row r="9" spans="1:1">
      <c r="A9" t="s">
        <v>327</v>
      </c>
    </row>
    <row r="10" spans="1:1">
      <c r="A10" t="s">
        <v>328</v>
      </c>
    </row>
    <row r="11" spans="1:1">
      <c r="A11" t="s">
        <v>329</v>
      </c>
    </row>
    <row r="12" spans="1:1">
      <c r="A12" t="s">
        <v>330</v>
      </c>
    </row>
    <row r="14" spans="1:1">
      <c r="A14" t="s">
        <v>331</v>
      </c>
    </row>
    <row r="15" spans="1:1">
      <c r="A15" t="s">
        <v>332</v>
      </c>
    </row>
    <row r="16" spans="1:1">
      <c r="A16" t="s">
        <v>333</v>
      </c>
    </row>
    <row r="17" spans="1:1">
      <c r="A17" t="s">
        <v>334</v>
      </c>
    </row>
    <row r="18" spans="1:1">
      <c r="A18" t="s">
        <v>335</v>
      </c>
    </row>
    <row r="19" spans="1:1">
      <c r="A19" t="s">
        <v>336</v>
      </c>
    </row>
    <row r="20" spans="1:1">
      <c r="A20" t="s">
        <v>337</v>
      </c>
    </row>
    <row r="21" spans="1:1">
      <c r="A21" t="s">
        <v>338</v>
      </c>
    </row>
    <row r="22" spans="1:1">
      <c r="A22" t="s">
        <v>339</v>
      </c>
    </row>
    <row r="23" spans="1:1">
      <c r="A23" t="s">
        <v>340</v>
      </c>
    </row>
    <row r="24" spans="1:1">
      <c r="A24" t="s">
        <v>341</v>
      </c>
    </row>
    <row r="25" spans="1:1">
      <c r="A25" t="s">
        <v>342</v>
      </c>
    </row>
  </sheetData>
  <customSheetViews>
    <customSheetView guid="{CECEFE1F-3D0E-49C9-8137-7E8FB2FD8FE8}" state="hidden">
      <selection activeCell="A11" sqref="A11"/>
      <pageMargins left="0" right="0" top="0" bottom="0" header="0" footer="0"/>
      <pageSetup paperSize="9" orientation="portrait" horizontalDpi="1200" verticalDpi="1200" r:id="rId1"/>
    </customSheetView>
  </customSheetViews>
  <phoneticPr fontId="28"/>
  <pageMargins left="0.7" right="0.7" top="0.75" bottom="0.75" header="0.3" footer="0.3"/>
  <pageSetup paperSize="9" orientation="portrait"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2060"/>
  </sheetPr>
  <dimension ref="A1:L122"/>
  <sheetViews>
    <sheetView view="pageBreakPreview" topLeftCell="A7" zoomScaleNormal="25" zoomScaleSheetLayoutView="100" zoomScalePageLayoutView="85" workbookViewId="0">
      <selection activeCell="J6" sqref="J6"/>
    </sheetView>
  </sheetViews>
  <sheetFormatPr defaultColWidth="9" defaultRowHeight="28.5" customHeight="1"/>
  <cols>
    <col min="1" max="1" width="2.36328125" style="3" customWidth="1"/>
    <col min="2" max="2" width="6.36328125" style="3" customWidth="1"/>
    <col min="3" max="3" width="8.90625" style="3" customWidth="1"/>
    <col min="4" max="4" width="10" style="3" customWidth="1"/>
    <col min="5" max="5" width="12.36328125" style="3" customWidth="1"/>
    <col min="6" max="6" width="12.26953125" style="3" customWidth="1"/>
    <col min="7" max="7" width="15.36328125" style="3" customWidth="1"/>
    <col min="8" max="8" width="12.26953125" style="3" customWidth="1"/>
    <col min="9" max="9" width="10.90625" style="3" customWidth="1"/>
    <col min="10" max="11" width="15.08984375" style="3" customWidth="1"/>
    <col min="12" max="12" width="15.08984375" style="3" hidden="1" customWidth="1"/>
    <col min="13" max="16384" width="9" style="3"/>
  </cols>
  <sheetData>
    <row r="1" spans="2:12" ht="28.5" customHeight="1">
      <c r="I1" s="36"/>
      <c r="J1" s="36"/>
    </row>
    <row r="2" spans="2:12" ht="28.5" customHeight="1">
      <c r="B2" s="37" t="s">
        <v>343</v>
      </c>
      <c r="C2" s="38"/>
      <c r="D2" s="38"/>
      <c r="L2" s="35" t="s">
        <v>344</v>
      </c>
    </row>
    <row r="3" spans="2:12" ht="45" customHeight="1">
      <c r="B3" s="38"/>
      <c r="C3" s="38"/>
      <c r="D3" s="38"/>
      <c r="F3" s="1160" t="s">
        <v>345</v>
      </c>
      <c r="G3" s="1160"/>
      <c r="H3" s="1161" t="s">
        <v>346</v>
      </c>
      <c r="I3" s="1161"/>
      <c r="J3" s="1161"/>
      <c r="K3" s="1161"/>
      <c r="L3" s="4" t="s">
        <v>347</v>
      </c>
    </row>
    <row r="4" spans="2:12" ht="38.15" customHeight="1">
      <c r="B4" s="1162" t="s">
        <v>348</v>
      </c>
      <c r="C4" s="1163"/>
      <c r="D4" s="1163"/>
      <c r="E4" s="1163"/>
      <c r="F4" s="1163"/>
      <c r="G4" s="1163"/>
      <c r="H4" s="1163"/>
      <c r="I4" s="1163"/>
      <c r="J4" s="1163"/>
      <c r="K4" s="1164"/>
      <c r="L4" s="5"/>
    </row>
    <row r="5" spans="2:12" ht="32.15" customHeight="1">
      <c r="B5" s="1165" t="s">
        <v>7</v>
      </c>
      <c r="C5" s="1166"/>
      <c r="D5" s="1166"/>
      <c r="E5" s="39" t="s">
        <v>349</v>
      </c>
      <c r="F5" s="1167" t="s">
        <v>8</v>
      </c>
      <c r="G5" s="1168"/>
      <c r="H5" s="40" t="s">
        <v>9</v>
      </c>
      <c r="I5" s="39" t="s">
        <v>349</v>
      </c>
      <c r="J5" s="1167" t="s">
        <v>10</v>
      </c>
      <c r="K5" s="1168"/>
      <c r="L5" s="6"/>
    </row>
    <row r="6" spans="2:12" ht="32.15" customHeight="1">
      <c r="B6" s="1162" t="s">
        <v>11</v>
      </c>
      <c r="C6" s="1163"/>
      <c r="D6" s="1163"/>
      <c r="E6" s="1163"/>
      <c r="F6" s="1163"/>
      <c r="G6" s="1163"/>
      <c r="H6" s="1163"/>
      <c r="I6" s="1163"/>
      <c r="J6" s="1163"/>
      <c r="K6" s="1164"/>
      <c r="L6" s="5"/>
    </row>
    <row r="7" spans="2:12" ht="32.15" customHeight="1">
      <c r="B7" s="1165" t="s">
        <v>7</v>
      </c>
      <c r="C7" s="1166"/>
      <c r="D7" s="1166"/>
      <c r="E7" s="39" t="s">
        <v>349</v>
      </c>
      <c r="F7" s="1167" t="s">
        <v>8</v>
      </c>
      <c r="G7" s="1168"/>
      <c r="H7" s="40" t="s">
        <v>9</v>
      </c>
      <c r="I7" s="39" t="s">
        <v>349</v>
      </c>
      <c r="J7" s="1167" t="s">
        <v>10</v>
      </c>
      <c r="K7" s="1168"/>
      <c r="L7" s="6"/>
    </row>
    <row r="8" spans="2:12" ht="16.399999999999999" customHeight="1">
      <c r="B8" s="41"/>
      <c r="C8" s="41"/>
      <c r="D8" s="42"/>
      <c r="E8" s="42"/>
      <c r="F8" s="7"/>
      <c r="G8" s="7"/>
      <c r="H8" s="7"/>
      <c r="I8" s="7"/>
      <c r="J8" s="7"/>
      <c r="K8" s="7"/>
      <c r="L8" s="7"/>
    </row>
    <row r="9" spans="2:12" ht="41.9" customHeight="1">
      <c r="B9" s="1153" t="s">
        <v>350</v>
      </c>
      <c r="C9" s="1153"/>
      <c r="D9" s="1153"/>
      <c r="E9" s="1153"/>
    </row>
    <row r="10" spans="2:12" ht="33.65" customHeight="1">
      <c r="B10" s="1154" t="s">
        <v>14</v>
      </c>
      <c r="C10" s="1155"/>
      <c r="D10" s="1116" t="s">
        <v>351</v>
      </c>
      <c r="E10" s="1117"/>
      <c r="F10" s="1115"/>
      <c r="G10" s="1115"/>
      <c r="H10" s="1115"/>
      <c r="I10" s="1115"/>
      <c r="J10" s="1115"/>
      <c r="K10" s="1115"/>
      <c r="L10" s="7"/>
    </row>
    <row r="11" spans="2:12" ht="19.399999999999999" customHeight="1">
      <c r="B11" s="1156"/>
      <c r="C11" s="1157"/>
      <c r="D11" s="1129" t="s">
        <v>352</v>
      </c>
      <c r="E11" s="1130"/>
      <c r="F11" s="1143"/>
      <c r="G11" s="1143"/>
      <c r="H11" s="1143"/>
      <c r="I11" s="1143"/>
      <c r="J11" s="1143"/>
      <c r="K11" s="1143"/>
      <c r="L11" s="7"/>
    </row>
    <row r="12" spans="2:12" ht="33.65" customHeight="1">
      <c r="B12" s="1156"/>
      <c r="C12" s="1157"/>
      <c r="D12" s="1144" t="s">
        <v>353</v>
      </c>
      <c r="E12" s="1145"/>
      <c r="F12" s="1135"/>
      <c r="G12" s="1135"/>
      <c r="H12" s="1135"/>
      <c r="I12" s="1135"/>
      <c r="J12" s="1135"/>
      <c r="K12" s="1135"/>
      <c r="L12" s="7"/>
    </row>
    <row r="13" spans="2:12" ht="33.65" customHeight="1">
      <c r="B13" s="1158"/>
      <c r="C13" s="1159"/>
      <c r="D13" s="1123" t="s">
        <v>354</v>
      </c>
      <c r="E13" s="1124"/>
      <c r="F13" s="1113"/>
      <c r="G13" s="1118"/>
      <c r="H13" s="1118"/>
      <c r="I13" s="1118"/>
      <c r="J13" s="1118"/>
      <c r="K13" s="1114"/>
      <c r="L13" s="8"/>
    </row>
    <row r="14" spans="2:12" ht="12.65" customHeight="1">
      <c r="B14" s="43"/>
      <c r="C14" s="43"/>
      <c r="D14" s="43"/>
      <c r="F14" s="7"/>
      <c r="G14" s="7"/>
      <c r="H14" s="7"/>
      <c r="I14" s="7"/>
      <c r="J14" s="7"/>
      <c r="K14" s="44"/>
      <c r="L14" s="7"/>
    </row>
    <row r="15" spans="2:12" ht="34.4" customHeight="1">
      <c r="B15" s="1070" t="s">
        <v>19</v>
      </c>
      <c r="C15" s="1071"/>
      <c r="D15" s="1116" t="s">
        <v>355</v>
      </c>
      <c r="E15" s="1117"/>
      <c r="F15" s="1115" t="s">
        <v>356</v>
      </c>
      <c r="G15" s="1115"/>
      <c r="H15" s="1115"/>
      <c r="I15" s="1115"/>
      <c r="J15" s="1115"/>
      <c r="K15" s="1115"/>
      <c r="L15" s="7"/>
    </row>
    <row r="16" spans="2:12" ht="33.65" customHeight="1">
      <c r="B16" s="1138"/>
      <c r="C16" s="1139"/>
      <c r="D16" s="1116" t="s">
        <v>357</v>
      </c>
      <c r="E16" s="1117"/>
      <c r="F16" s="1115"/>
      <c r="G16" s="1115"/>
      <c r="H16" s="1115"/>
      <c r="I16" s="1115"/>
      <c r="J16" s="1115"/>
      <c r="K16" s="1115"/>
      <c r="L16" s="7"/>
    </row>
    <row r="17" spans="2:12" ht="21" customHeight="1">
      <c r="B17" s="1138"/>
      <c r="C17" s="1139"/>
      <c r="D17" s="1129" t="s">
        <v>358</v>
      </c>
      <c r="E17" s="1130"/>
      <c r="F17" s="1143"/>
      <c r="G17" s="1143"/>
      <c r="H17" s="1143"/>
      <c r="I17" s="1143"/>
      <c r="J17" s="1143"/>
      <c r="K17" s="1143"/>
      <c r="L17" s="7"/>
    </row>
    <row r="18" spans="2:12" ht="33.65" customHeight="1">
      <c r="B18" s="1138"/>
      <c r="C18" s="1139"/>
      <c r="D18" s="1147" t="s">
        <v>359</v>
      </c>
      <c r="E18" s="1148"/>
      <c r="F18" s="1135"/>
      <c r="G18" s="1135"/>
      <c r="H18" s="1135"/>
      <c r="I18" s="1135"/>
      <c r="J18" s="1135"/>
      <c r="K18" s="1135"/>
      <c r="L18" s="7"/>
    </row>
    <row r="19" spans="2:12" ht="21" customHeight="1">
      <c r="B19" s="1138"/>
      <c r="C19" s="1139"/>
      <c r="D19" s="1149" t="s">
        <v>360</v>
      </c>
      <c r="E19" s="1150"/>
      <c r="F19" s="1143"/>
      <c r="G19" s="1143"/>
      <c r="H19" s="1143"/>
      <c r="I19" s="1143"/>
      <c r="J19" s="1143"/>
      <c r="K19" s="1143"/>
      <c r="L19" s="7"/>
    </row>
    <row r="20" spans="2:12" ht="33.65" customHeight="1">
      <c r="B20" s="1138"/>
      <c r="C20" s="1139"/>
      <c r="D20" s="1151" t="s">
        <v>361</v>
      </c>
      <c r="E20" s="1152"/>
      <c r="F20" s="1135"/>
      <c r="G20" s="1135"/>
      <c r="H20" s="1135"/>
      <c r="I20" s="1135"/>
      <c r="J20" s="1135"/>
      <c r="K20" s="1135"/>
      <c r="L20" s="7"/>
    </row>
    <row r="21" spans="2:12" ht="33.65" customHeight="1">
      <c r="B21" s="1138"/>
      <c r="C21" s="1139"/>
      <c r="D21" s="1116" t="s">
        <v>362</v>
      </c>
      <c r="E21" s="1117"/>
      <c r="F21" s="1135" t="s">
        <v>363</v>
      </c>
      <c r="G21" s="1135"/>
      <c r="H21" s="1135"/>
      <c r="I21" s="1135"/>
      <c r="J21" s="1135"/>
      <c r="K21" s="1135"/>
      <c r="L21" s="7"/>
    </row>
    <row r="22" spans="2:12" ht="33.65" customHeight="1">
      <c r="B22" s="1138"/>
      <c r="C22" s="1139"/>
      <c r="D22" s="1116" t="s">
        <v>364</v>
      </c>
      <c r="E22" s="1117"/>
      <c r="F22" s="1135" t="s">
        <v>363</v>
      </c>
      <c r="G22" s="1135"/>
      <c r="H22" s="1135"/>
      <c r="I22" s="1135"/>
      <c r="J22" s="1135"/>
      <c r="K22" s="1135"/>
      <c r="L22" s="7"/>
    </row>
    <row r="23" spans="2:12" ht="33.65" customHeight="1">
      <c r="B23" s="1138"/>
      <c r="C23" s="1139"/>
      <c r="D23" s="1116" t="s">
        <v>365</v>
      </c>
      <c r="E23" s="1117"/>
      <c r="F23" s="1115"/>
      <c r="G23" s="1115"/>
      <c r="H23" s="1115"/>
      <c r="I23" s="1115"/>
      <c r="J23" s="1115"/>
      <c r="K23" s="1115"/>
      <c r="L23" s="7"/>
    </row>
    <row r="24" spans="2:12" ht="33.65" customHeight="1">
      <c r="B24" s="1140"/>
      <c r="C24" s="1141"/>
      <c r="D24" s="1116" t="s">
        <v>366</v>
      </c>
      <c r="E24" s="1117"/>
      <c r="F24" s="1115"/>
      <c r="G24" s="1115"/>
      <c r="H24" s="1115"/>
      <c r="I24" s="1115"/>
      <c r="J24" s="1115"/>
      <c r="K24" s="1115"/>
      <c r="L24" s="7"/>
    </row>
    <row r="25" spans="2:12" ht="13.4" customHeight="1">
      <c r="B25" s="41"/>
      <c r="C25" s="41"/>
      <c r="D25" s="42"/>
      <c r="E25" s="42"/>
      <c r="F25" s="7"/>
      <c r="G25" s="7"/>
      <c r="H25" s="7"/>
      <c r="I25" s="7"/>
      <c r="J25" s="7"/>
      <c r="K25" s="7"/>
      <c r="L25" s="7"/>
    </row>
    <row r="26" spans="2:12" ht="29.9" customHeight="1">
      <c r="B26" s="1070" t="s">
        <v>367</v>
      </c>
      <c r="C26" s="1071"/>
      <c r="D26" s="1116" t="s">
        <v>368</v>
      </c>
      <c r="E26" s="1117"/>
      <c r="F26" s="1115"/>
      <c r="G26" s="1115"/>
      <c r="H26" s="1115"/>
      <c r="I26" s="1115"/>
      <c r="J26" s="1115"/>
      <c r="K26" s="1115"/>
      <c r="L26" s="7"/>
    </row>
    <row r="27" spans="2:12" ht="18" customHeight="1">
      <c r="B27" s="1138"/>
      <c r="C27" s="1139"/>
      <c r="D27" s="1129" t="s">
        <v>352</v>
      </c>
      <c r="E27" s="1130"/>
      <c r="F27" s="1143"/>
      <c r="G27" s="1143"/>
      <c r="H27" s="1143"/>
      <c r="I27" s="1143"/>
      <c r="J27" s="1143"/>
      <c r="K27" s="1143"/>
      <c r="L27" s="7"/>
    </row>
    <row r="28" spans="2:12" ht="29.9" customHeight="1">
      <c r="B28" s="1138"/>
      <c r="C28" s="1139"/>
      <c r="D28" s="1144" t="s">
        <v>369</v>
      </c>
      <c r="E28" s="1145"/>
      <c r="F28" s="1135"/>
      <c r="G28" s="1135"/>
      <c r="H28" s="1135"/>
      <c r="I28" s="1135"/>
      <c r="J28" s="1135"/>
      <c r="K28" s="1135"/>
      <c r="L28" s="7"/>
    </row>
    <row r="29" spans="2:12" ht="29.9" customHeight="1">
      <c r="B29" s="1138"/>
      <c r="C29" s="1139"/>
      <c r="D29" s="1116" t="s">
        <v>370</v>
      </c>
      <c r="E29" s="1117"/>
      <c r="F29" s="1142"/>
      <c r="G29" s="1118"/>
      <c r="H29" s="1118"/>
      <c r="I29" s="1118"/>
      <c r="J29" s="1118"/>
      <c r="K29" s="1114"/>
      <c r="L29" s="8"/>
    </row>
    <row r="30" spans="2:12" ht="29.9" customHeight="1">
      <c r="B30" s="1138"/>
      <c r="C30" s="1139"/>
      <c r="D30" s="1116" t="s">
        <v>371</v>
      </c>
      <c r="E30" s="1117"/>
      <c r="F30" s="1115"/>
      <c r="G30" s="1115"/>
      <c r="H30" s="1115"/>
      <c r="I30" s="1115"/>
      <c r="J30" s="1115"/>
      <c r="K30" s="1115"/>
      <c r="L30" s="7"/>
    </row>
    <row r="31" spans="2:12" ht="29.9" customHeight="1">
      <c r="B31" s="1138"/>
      <c r="C31" s="1139"/>
      <c r="D31" s="1116" t="s">
        <v>372</v>
      </c>
      <c r="E31" s="1117"/>
      <c r="F31" s="1115"/>
      <c r="G31" s="1115"/>
      <c r="H31" s="1115"/>
      <c r="I31" s="1115"/>
      <c r="J31" s="1115"/>
      <c r="K31" s="1115"/>
      <c r="L31" s="7"/>
    </row>
    <row r="32" spans="2:12" ht="29.9" customHeight="1">
      <c r="B32" s="1138"/>
      <c r="C32" s="1139"/>
      <c r="D32" s="1123" t="s">
        <v>373</v>
      </c>
      <c r="E32" s="1124"/>
      <c r="F32" s="1115"/>
      <c r="G32" s="1115"/>
      <c r="H32" s="1115"/>
      <c r="I32" s="1115"/>
      <c r="J32" s="1115"/>
      <c r="K32" s="1115"/>
      <c r="L32" s="7"/>
    </row>
    <row r="33" spans="2:12" ht="96.65" customHeight="1">
      <c r="B33" s="1140"/>
      <c r="C33" s="1141"/>
      <c r="D33" s="1123" t="s">
        <v>374</v>
      </c>
      <c r="E33" s="1124"/>
      <c r="F33" s="1146"/>
      <c r="G33" s="1146"/>
      <c r="H33" s="1146"/>
      <c r="I33" s="1146"/>
      <c r="J33" s="1146"/>
      <c r="K33" s="1146"/>
      <c r="L33" s="9"/>
    </row>
    <row r="34" spans="2:12" ht="13.4" customHeight="1">
      <c r="B34" s="41"/>
      <c r="C34" s="41"/>
      <c r="D34" s="42"/>
      <c r="E34" s="42"/>
      <c r="F34" s="7"/>
      <c r="G34" s="7"/>
      <c r="H34" s="7"/>
      <c r="I34" s="7"/>
      <c r="J34" s="7"/>
      <c r="K34" s="7"/>
      <c r="L34" s="7"/>
    </row>
    <row r="35" spans="2:12" ht="20.149999999999999" customHeight="1">
      <c r="B35" s="1128" t="s">
        <v>375</v>
      </c>
      <c r="C35" s="1128"/>
      <c r="D35" s="1129" t="s">
        <v>376</v>
      </c>
      <c r="E35" s="1130"/>
      <c r="F35" s="1131"/>
      <c r="G35" s="1132"/>
      <c r="H35" s="1132"/>
      <c r="I35" s="1132"/>
      <c r="J35" s="1132"/>
      <c r="K35" s="1133"/>
      <c r="L35" s="7"/>
    </row>
    <row r="36" spans="2:12" ht="29.9" customHeight="1">
      <c r="B36" s="1128"/>
      <c r="C36" s="1128"/>
      <c r="D36" s="1134" t="s">
        <v>377</v>
      </c>
      <c r="E36" s="1134"/>
      <c r="F36" s="1135"/>
      <c r="G36" s="1135"/>
      <c r="H36" s="1135"/>
      <c r="I36" s="1135"/>
      <c r="J36" s="1135"/>
      <c r="K36" s="1135"/>
      <c r="L36" s="7"/>
    </row>
    <row r="37" spans="2:12" ht="29.9" customHeight="1">
      <c r="B37" s="1128"/>
      <c r="C37" s="1128"/>
      <c r="D37" s="1121" t="s">
        <v>378</v>
      </c>
      <c r="E37" s="1121"/>
      <c r="F37" s="1115" t="s">
        <v>363</v>
      </c>
      <c r="G37" s="1115"/>
      <c r="H37" s="1115"/>
      <c r="I37" s="1115"/>
      <c r="J37" s="1136" t="s">
        <v>379</v>
      </c>
      <c r="K37" s="1137"/>
      <c r="L37" s="10"/>
    </row>
    <row r="38" spans="2:12" ht="29.9" customHeight="1">
      <c r="B38" s="1128"/>
      <c r="C38" s="1128"/>
      <c r="D38" s="1121" t="s">
        <v>380</v>
      </c>
      <c r="E38" s="1121"/>
      <c r="F38" s="1115" t="s">
        <v>381</v>
      </c>
      <c r="G38" s="1115"/>
      <c r="H38" s="1115"/>
      <c r="I38" s="1115"/>
      <c r="J38" s="1115"/>
      <c r="K38" s="1115"/>
      <c r="L38" s="7"/>
    </row>
    <row r="39" spans="2:12" ht="13.4" customHeight="1">
      <c r="B39" s="41"/>
      <c r="C39" s="41"/>
      <c r="D39" s="42"/>
      <c r="E39" s="42"/>
      <c r="F39" s="7"/>
      <c r="G39" s="7"/>
      <c r="H39" s="7"/>
      <c r="I39" s="7"/>
      <c r="J39" s="7"/>
      <c r="K39" s="7"/>
      <c r="L39" s="7"/>
    </row>
    <row r="40" spans="2:12" ht="30" customHeight="1">
      <c r="B40" s="1078" t="s">
        <v>382</v>
      </c>
      <c r="C40" s="1079"/>
      <c r="D40" s="1116" t="s">
        <v>383</v>
      </c>
      <c r="E40" s="1117"/>
      <c r="F40" s="1122"/>
      <c r="G40" s="1118"/>
      <c r="H40" s="1118"/>
      <c r="I40" s="1118"/>
      <c r="J40" s="1118"/>
      <c r="K40" s="1114"/>
      <c r="L40" s="8"/>
    </row>
    <row r="41" spans="2:12" ht="30" customHeight="1">
      <c r="B41" s="1084"/>
      <c r="C41" s="1085"/>
      <c r="D41" s="1123" t="s">
        <v>384</v>
      </c>
      <c r="E41" s="1124"/>
      <c r="F41" s="1115"/>
      <c r="G41" s="1115"/>
      <c r="H41" s="1115"/>
      <c r="I41" s="1115"/>
      <c r="J41" s="1115"/>
      <c r="K41" s="1115"/>
      <c r="L41" s="7"/>
    </row>
    <row r="42" spans="2:12" ht="30" customHeight="1">
      <c r="B42" s="1084"/>
      <c r="C42" s="1085"/>
      <c r="D42" s="1123" t="s">
        <v>385</v>
      </c>
      <c r="E42" s="1124"/>
      <c r="F42" s="1115"/>
      <c r="G42" s="1115"/>
      <c r="H42" s="1115"/>
      <c r="I42" s="1115"/>
      <c r="J42" s="1115"/>
      <c r="K42" s="1115"/>
      <c r="L42" s="7"/>
    </row>
    <row r="43" spans="2:12" ht="30" customHeight="1">
      <c r="B43" s="1084"/>
      <c r="C43" s="1085"/>
      <c r="D43" s="1125" t="s">
        <v>386</v>
      </c>
      <c r="E43" s="1126"/>
      <c r="F43" s="1115"/>
      <c r="G43" s="1115"/>
      <c r="H43" s="1115"/>
      <c r="I43" s="1115"/>
      <c r="J43" s="1115"/>
      <c r="K43" s="1115"/>
      <c r="L43" s="7"/>
    </row>
    <row r="44" spans="2:12" ht="30" customHeight="1">
      <c r="B44" s="1084"/>
      <c r="C44" s="1085"/>
      <c r="D44" s="1116" t="s">
        <v>387</v>
      </c>
      <c r="E44" s="1117"/>
      <c r="F44" s="45"/>
      <c r="G44" s="1118" t="s">
        <v>56</v>
      </c>
      <c r="H44" s="1118"/>
      <c r="I44" s="1118"/>
      <c r="J44" s="1118"/>
      <c r="K44" s="1114"/>
      <c r="L44" s="8"/>
    </row>
    <row r="45" spans="2:12" ht="30" customHeight="1">
      <c r="B45" s="1084"/>
      <c r="C45" s="1085"/>
      <c r="D45" s="1116" t="s">
        <v>388</v>
      </c>
      <c r="E45" s="1117"/>
      <c r="F45" s="45"/>
      <c r="G45" s="1118" t="s">
        <v>56</v>
      </c>
      <c r="H45" s="1118"/>
      <c r="I45" s="1118"/>
      <c r="J45" s="1118"/>
      <c r="K45" s="1114"/>
      <c r="L45" s="8"/>
    </row>
    <row r="46" spans="2:12" ht="30" customHeight="1">
      <c r="B46" s="1084"/>
      <c r="C46" s="1085"/>
      <c r="D46" s="1119" t="s">
        <v>389</v>
      </c>
      <c r="E46" s="1120"/>
      <c r="F46" s="46" t="s">
        <v>58</v>
      </c>
      <c r="G46" s="47"/>
      <c r="H46" s="48" t="s">
        <v>59</v>
      </c>
      <c r="I46" s="46" t="s">
        <v>60</v>
      </c>
      <c r="J46" s="47"/>
      <c r="K46" s="49" t="s">
        <v>61</v>
      </c>
      <c r="L46" s="10"/>
    </row>
    <row r="47" spans="2:12" ht="107.9" customHeight="1">
      <c r="B47" s="1084"/>
      <c r="C47" s="1085"/>
      <c r="D47" s="1051" t="s">
        <v>390</v>
      </c>
      <c r="E47" s="1052"/>
      <c r="F47" s="1104"/>
      <c r="G47" s="1105"/>
      <c r="H47" s="1105"/>
      <c r="I47" s="1105"/>
      <c r="J47" s="1105"/>
      <c r="K47" s="1106"/>
      <c r="L47" s="9"/>
    </row>
    <row r="48" spans="2:12" ht="123.65" customHeight="1">
      <c r="B48" s="1084"/>
      <c r="C48" s="1085"/>
      <c r="D48" s="1049" t="s">
        <v>391</v>
      </c>
      <c r="E48" s="1050"/>
      <c r="F48" s="1107"/>
      <c r="G48" s="1108"/>
      <c r="H48" s="1108"/>
      <c r="I48" s="1108"/>
      <c r="J48" s="1108"/>
      <c r="K48" s="1109"/>
      <c r="L48" s="9"/>
    </row>
    <row r="49" spans="2:12" ht="53.9" customHeight="1">
      <c r="B49" s="1084"/>
      <c r="C49" s="1085"/>
      <c r="D49" s="1110" t="s">
        <v>392</v>
      </c>
      <c r="E49" s="1111"/>
      <c r="F49" s="50" t="s">
        <v>349</v>
      </c>
      <c r="G49" s="1112" t="s">
        <v>393</v>
      </c>
      <c r="H49" s="1082"/>
      <c r="I49" s="50" t="s">
        <v>349</v>
      </c>
      <c r="J49" s="1113" t="s">
        <v>394</v>
      </c>
      <c r="K49" s="1114"/>
      <c r="L49" s="8"/>
    </row>
    <row r="50" spans="2:12" ht="64.400000000000006" customHeight="1">
      <c r="B50" s="1080"/>
      <c r="C50" s="1081"/>
      <c r="D50" s="1049" t="s">
        <v>395</v>
      </c>
      <c r="E50" s="1050"/>
      <c r="F50" s="1127"/>
      <c r="G50" s="1108"/>
      <c r="H50" s="1108"/>
      <c r="I50" s="1108"/>
      <c r="J50" s="1108"/>
      <c r="K50" s="1109"/>
      <c r="L50" s="9"/>
    </row>
    <row r="51" spans="2:12" ht="18" customHeight="1">
      <c r="B51" s="41"/>
      <c r="C51" s="41"/>
      <c r="D51" s="42"/>
      <c r="E51" s="42"/>
      <c r="F51" s="7"/>
      <c r="G51" s="7"/>
      <c r="H51" s="7"/>
      <c r="I51" s="7"/>
      <c r="J51" s="7"/>
      <c r="K51" s="7"/>
      <c r="L51" s="7"/>
    </row>
    <row r="52" spans="2:12" ht="41.9" customHeight="1">
      <c r="B52" s="1096" t="s">
        <v>396</v>
      </c>
      <c r="C52" s="1097"/>
      <c r="D52" s="1097"/>
      <c r="E52" s="1097"/>
      <c r="F52" s="51"/>
      <c r="G52" s="52"/>
      <c r="H52" s="53" t="s">
        <v>397</v>
      </c>
      <c r="I52" s="1098" t="s">
        <v>398</v>
      </c>
      <c r="J52" s="1098"/>
      <c r="K52" s="54" t="s">
        <v>93</v>
      </c>
      <c r="L52" s="11"/>
    </row>
    <row r="53" spans="2:12" ht="43.4" customHeight="1">
      <c r="B53" s="1099" t="s">
        <v>94</v>
      </c>
      <c r="C53" s="1099"/>
      <c r="D53" s="1099"/>
      <c r="E53" s="1099"/>
      <c r="F53" s="1100" t="s">
        <v>95</v>
      </c>
      <c r="G53" s="1101"/>
      <c r="H53" s="55" t="s">
        <v>399</v>
      </c>
      <c r="I53" s="56" t="s">
        <v>400</v>
      </c>
      <c r="J53" s="1102" t="s">
        <v>401</v>
      </c>
      <c r="K53" s="1103"/>
      <c r="L53" s="12"/>
    </row>
    <row r="54" spans="2:12" ht="43.4" customHeight="1">
      <c r="B54" s="1095"/>
      <c r="C54" s="1095"/>
      <c r="D54" s="1095"/>
      <c r="E54" s="1095"/>
      <c r="F54" s="1087"/>
      <c r="G54" s="1088"/>
      <c r="H54" s="57"/>
      <c r="I54" s="58"/>
      <c r="J54" s="1089"/>
      <c r="K54" s="1090"/>
      <c r="L54" s="13"/>
    </row>
    <row r="55" spans="2:12" ht="43.4" customHeight="1">
      <c r="B55" s="1095"/>
      <c r="C55" s="1095"/>
      <c r="D55" s="1095"/>
      <c r="E55" s="1095"/>
      <c r="F55" s="1087"/>
      <c r="G55" s="1088"/>
      <c r="H55" s="57"/>
      <c r="I55" s="58"/>
      <c r="J55" s="1089"/>
      <c r="K55" s="1090"/>
      <c r="L55" s="13"/>
    </row>
    <row r="56" spans="2:12" ht="43.4" customHeight="1">
      <c r="B56" s="1095"/>
      <c r="C56" s="1095"/>
      <c r="D56" s="1095"/>
      <c r="E56" s="1095"/>
      <c r="F56" s="1087"/>
      <c r="G56" s="1088"/>
      <c r="H56" s="57"/>
      <c r="I56" s="58"/>
      <c r="J56" s="1089"/>
      <c r="K56" s="1090"/>
      <c r="L56" s="13"/>
    </row>
    <row r="57" spans="2:12" ht="43.4" customHeight="1">
      <c r="B57" s="1095"/>
      <c r="C57" s="1095"/>
      <c r="D57" s="1095"/>
      <c r="E57" s="1095"/>
      <c r="F57" s="1087"/>
      <c r="G57" s="1088"/>
      <c r="H57" s="57"/>
      <c r="I57" s="58"/>
      <c r="J57" s="1089"/>
      <c r="K57" s="1090"/>
      <c r="L57" s="13"/>
    </row>
    <row r="58" spans="2:12" ht="43.4" customHeight="1">
      <c r="B58" s="1095"/>
      <c r="C58" s="1095"/>
      <c r="D58" s="1095"/>
      <c r="E58" s="1095"/>
      <c r="F58" s="1087"/>
      <c r="G58" s="1088"/>
      <c r="H58" s="57"/>
      <c r="I58" s="58"/>
      <c r="J58" s="1089"/>
      <c r="K58" s="1090"/>
      <c r="L58" s="13"/>
    </row>
    <row r="59" spans="2:12" ht="43.4" customHeight="1">
      <c r="B59" s="1095"/>
      <c r="C59" s="1095"/>
      <c r="D59" s="1095"/>
      <c r="E59" s="1095"/>
      <c r="F59" s="1087"/>
      <c r="G59" s="1088"/>
      <c r="H59" s="57"/>
      <c r="I59" s="58"/>
      <c r="J59" s="1089"/>
      <c r="K59" s="1090"/>
      <c r="L59" s="13"/>
    </row>
    <row r="60" spans="2:12" ht="43.4" customHeight="1">
      <c r="B60" s="1095"/>
      <c r="C60" s="1095"/>
      <c r="D60" s="1095"/>
      <c r="E60" s="1095"/>
      <c r="F60" s="1087"/>
      <c r="G60" s="1088"/>
      <c r="H60" s="57"/>
      <c r="I60" s="58"/>
      <c r="J60" s="1089"/>
      <c r="K60" s="1090"/>
      <c r="L60" s="13"/>
    </row>
    <row r="61" spans="2:12" ht="43.4" customHeight="1">
      <c r="B61" s="1095"/>
      <c r="C61" s="1095"/>
      <c r="D61" s="1095"/>
      <c r="E61" s="1095"/>
      <c r="F61" s="1087"/>
      <c r="G61" s="1088"/>
      <c r="H61" s="57"/>
      <c r="I61" s="58"/>
      <c r="J61" s="1089"/>
      <c r="K61" s="1090"/>
      <c r="L61" s="13"/>
    </row>
    <row r="62" spans="2:12" ht="43.4" customHeight="1">
      <c r="B62" s="1095" t="s">
        <v>402</v>
      </c>
      <c r="C62" s="1095"/>
      <c r="D62" s="1095"/>
      <c r="E62" s="1095"/>
      <c r="F62" s="1087"/>
      <c r="G62" s="1088"/>
      <c r="H62" s="57"/>
      <c r="I62" s="58"/>
      <c r="J62" s="1089"/>
      <c r="K62" s="1090"/>
      <c r="L62" s="13"/>
    </row>
    <row r="63" spans="2:12" ht="43.4" customHeight="1">
      <c r="B63" s="1095"/>
      <c r="C63" s="1095"/>
      <c r="D63" s="1095"/>
      <c r="E63" s="1095"/>
      <c r="F63" s="1087"/>
      <c r="G63" s="1088"/>
      <c r="H63" s="57"/>
      <c r="I63" s="58"/>
      <c r="J63" s="1089"/>
      <c r="K63" s="1090"/>
      <c r="L63" s="13"/>
    </row>
    <row r="64" spans="2:12" ht="43.4" customHeight="1">
      <c r="B64" s="1086"/>
      <c r="C64" s="1086"/>
      <c r="D64" s="1086"/>
      <c r="E64" s="1086"/>
      <c r="F64" s="1087"/>
      <c r="G64" s="1088"/>
      <c r="H64" s="57"/>
      <c r="I64" s="58"/>
      <c r="J64" s="1089"/>
      <c r="K64" s="1090"/>
      <c r="L64" s="13"/>
    </row>
    <row r="65" spans="2:12" ht="13.4" customHeight="1">
      <c r="B65" s="59"/>
      <c r="C65" s="59"/>
      <c r="D65" s="59"/>
      <c r="E65" s="59"/>
      <c r="F65" s="14"/>
      <c r="G65" s="14"/>
      <c r="H65" s="14"/>
      <c r="I65" s="14"/>
      <c r="J65" s="14"/>
      <c r="K65" s="14"/>
      <c r="L65" s="14"/>
    </row>
    <row r="66" spans="2:12" ht="40.4" customHeight="1">
      <c r="B66" s="1091" t="s">
        <v>403</v>
      </c>
      <c r="C66" s="1091"/>
      <c r="D66" s="1091"/>
      <c r="E66" s="1091"/>
    </row>
    <row r="67" spans="2:12" ht="39.65" customHeight="1">
      <c r="B67" s="1033" t="s">
        <v>404</v>
      </c>
      <c r="C67" s="1034"/>
      <c r="D67" s="1092"/>
      <c r="E67" s="1093"/>
      <c r="F67" s="1093"/>
      <c r="G67" s="1093"/>
      <c r="H67" s="1093"/>
      <c r="I67" s="1093"/>
      <c r="J67" s="1093"/>
      <c r="K67" s="1094"/>
      <c r="L67" s="15"/>
    </row>
    <row r="68" spans="2:12" ht="89.9" customHeight="1">
      <c r="B68" s="1070" t="s">
        <v>405</v>
      </c>
      <c r="C68" s="1071"/>
      <c r="D68" s="1053"/>
      <c r="E68" s="1054"/>
      <c r="F68" s="1054"/>
      <c r="G68" s="1054"/>
      <c r="H68" s="1054"/>
      <c r="I68" s="1054"/>
      <c r="J68" s="1054"/>
      <c r="K68" s="1055"/>
      <c r="L68" s="16"/>
    </row>
    <row r="69" spans="2:12" ht="29.9" customHeight="1">
      <c r="B69" s="1078" t="s">
        <v>406</v>
      </c>
      <c r="C69" s="1079"/>
      <c r="D69" s="50" t="s">
        <v>349</v>
      </c>
      <c r="E69" s="1082" t="s">
        <v>407</v>
      </c>
      <c r="F69" s="1082"/>
      <c r="G69" s="1082"/>
      <c r="H69" s="50" t="s">
        <v>349</v>
      </c>
      <c r="I69" s="1082" t="s">
        <v>408</v>
      </c>
      <c r="J69" s="1082"/>
      <c r="K69" s="1083"/>
      <c r="L69" s="17"/>
    </row>
    <row r="70" spans="2:12" ht="29.9" customHeight="1">
      <c r="B70" s="1084"/>
      <c r="C70" s="1085"/>
      <c r="D70" s="50" t="s">
        <v>349</v>
      </c>
      <c r="E70" s="1082" t="s">
        <v>409</v>
      </c>
      <c r="F70" s="1082"/>
      <c r="G70" s="1082"/>
      <c r="H70" s="50" t="s">
        <v>349</v>
      </c>
      <c r="I70" s="1082" t="s">
        <v>410</v>
      </c>
      <c r="J70" s="1082"/>
      <c r="K70" s="1083"/>
      <c r="L70" s="17"/>
    </row>
    <row r="71" spans="2:12" ht="29.9" customHeight="1">
      <c r="B71" s="1084"/>
      <c r="C71" s="1085"/>
      <c r="D71" s="50" t="s">
        <v>349</v>
      </c>
      <c r="E71" s="1082" t="s">
        <v>411</v>
      </c>
      <c r="F71" s="1082"/>
      <c r="G71" s="1082"/>
      <c r="H71" s="50" t="s">
        <v>349</v>
      </c>
      <c r="I71" s="1082" t="s">
        <v>412</v>
      </c>
      <c r="J71" s="1082"/>
      <c r="K71" s="1083"/>
      <c r="L71" s="17"/>
    </row>
    <row r="72" spans="2:12" ht="29.9" customHeight="1">
      <c r="B72" s="1080"/>
      <c r="C72" s="1081"/>
      <c r="D72" s="50" t="s">
        <v>349</v>
      </c>
      <c r="E72" s="1082" t="s">
        <v>413</v>
      </c>
      <c r="F72" s="1082"/>
      <c r="G72" s="1082"/>
      <c r="H72" s="60"/>
      <c r="I72" s="1076"/>
      <c r="J72" s="1076"/>
      <c r="K72" s="1077"/>
      <c r="L72" s="18"/>
    </row>
    <row r="73" spans="2:12" ht="30" customHeight="1">
      <c r="B73" s="1078" t="s">
        <v>414</v>
      </c>
      <c r="C73" s="1079"/>
      <c r="D73" s="50" t="s">
        <v>349</v>
      </c>
      <c r="E73" s="1082" t="s">
        <v>415</v>
      </c>
      <c r="F73" s="1082"/>
      <c r="G73" s="1082"/>
      <c r="H73" s="50" t="s">
        <v>349</v>
      </c>
      <c r="I73" s="1082" t="s">
        <v>416</v>
      </c>
      <c r="J73" s="1082"/>
      <c r="K73" s="1083"/>
      <c r="L73" s="17"/>
    </row>
    <row r="74" spans="2:12" ht="30" customHeight="1">
      <c r="B74" s="1080"/>
      <c r="C74" s="1081"/>
      <c r="D74" s="50" t="s">
        <v>349</v>
      </c>
      <c r="E74" s="1082" t="s">
        <v>417</v>
      </c>
      <c r="F74" s="1082"/>
      <c r="G74" s="1082"/>
      <c r="H74" s="50" t="s">
        <v>349</v>
      </c>
      <c r="I74" s="1082" t="s">
        <v>418</v>
      </c>
      <c r="J74" s="1082"/>
      <c r="K74" s="1083"/>
      <c r="L74" s="17"/>
    </row>
    <row r="75" spans="2:12" ht="88.4" customHeight="1">
      <c r="B75" s="1033" t="s">
        <v>419</v>
      </c>
      <c r="C75" s="1034"/>
      <c r="D75" s="1053"/>
      <c r="E75" s="1054"/>
      <c r="F75" s="1054"/>
      <c r="G75" s="1054"/>
      <c r="H75" s="1054"/>
      <c r="I75" s="1054"/>
      <c r="J75" s="1054"/>
      <c r="K75" s="1055"/>
      <c r="L75" s="16"/>
    </row>
    <row r="76" spans="2:12" ht="50.9" customHeight="1">
      <c r="B76" s="1033" t="s">
        <v>420</v>
      </c>
      <c r="C76" s="1034"/>
      <c r="D76" s="1056"/>
      <c r="E76" s="1057"/>
      <c r="F76" s="1057"/>
      <c r="G76" s="1057"/>
      <c r="H76" s="1057"/>
      <c r="I76" s="1057"/>
      <c r="J76" s="1057"/>
      <c r="K76" s="1058"/>
      <c r="L76" s="19"/>
    </row>
    <row r="77" spans="2:12" ht="67.400000000000006" customHeight="1">
      <c r="B77" s="1033" t="s">
        <v>421</v>
      </c>
      <c r="C77" s="1034"/>
      <c r="D77" s="1053"/>
      <c r="E77" s="1054"/>
      <c r="F77" s="1054"/>
      <c r="G77" s="1054"/>
      <c r="H77" s="1054"/>
      <c r="I77" s="1054"/>
      <c r="J77" s="1054"/>
      <c r="K77" s="1055"/>
      <c r="L77" s="16"/>
    </row>
    <row r="78" spans="2:12" ht="74.900000000000006" customHeight="1">
      <c r="B78" s="1070" t="s">
        <v>422</v>
      </c>
      <c r="C78" s="1071"/>
      <c r="D78" s="1059" t="s">
        <v>423</v>
      </c>
      <c r="E78" s="1060"/>
      <c r="F78" s="1065"/>
      <c r="G78" s="1066"/>
      <c r="H78" s="1066"/>
      <c r="I78" s="1066"/>
      <c r="J78" s="1066"/>
      <c r="K78" s="1067"/>
      <c r="L78" s="20"/>
    </row>
    <row r="79" spans="2:12" ht="74.900000000000006" customHeight="1">
      <c r="B79" s="1061"/>
      <c r="C79" s="1062"/>
      <c r="D79" s="1061"/>
      <c r="E79" s="1062"/>
      <c r="F79" s="1061"/>
      <c r="G79" s="1068"/>
      <c r="H79" s="1068"/>
      <c r="I79" s="1068"/>
      <c r="J79" s="1068"/>
      <c r="K79" s="1062"/>
      <c r="L79" s="20"/>
    </row>
    <row r="80" spans="2:12" ht="74.900000000000006" customHeight="1">
      <c r="B80" s="1061"/>
      <c r="C80" s="1062"/>
      <c r="D80" s="1061"/>
      <c r="E80" s="1062"/>
      <c r="F80" s="1061"/>
      <c r="G80" s="1068"/>
      <c r="H80" s="1068"/>
      <c r="I80" s="1068"/>
      <c r="J80" s="1068"/>
      <c r="K80" s="1062"/>
      <c r="L80" s="20"/>
    </row>
    <row r="81" spans="1:12" ht="74.900000000000006" customHeight="1">
      <c r="B81" s="1061"/>
      <c r="C81" s="1062"/>
      <c r="D81" s="1063"/>
      <c r="E81" s="1064"/>
      <c r="F81" s="1063"/>
      <c r="G81" s="1069"/>
      <c r="H81" s="1069"/>
      <c r="I81" s="1069"/>
      <c r="J81" s="1069"/>
      <c r="K81" s="1064"/>
      <c r="L81" s="20"/>
    </row>
    <row r="82" spans="1:12" ht="95.15" customHeight="1">
      <c r="B82" s="1072"/>
      <c r="C82" s="1073"/>
      <c r="D82" s="1049" t="s">
        <v>424</v>
      </c>
      <c r="E82" s="1050"/>
      <c r="F82" s="1035"/>
      <c r="G82" s="1036"/>
      <c r="H82" s="1036"/>
      <c r="I82" s="1036"/>
      <c r="J82" s="1036"/>
      <c r="K82" s="1037"/>
      <c r="L82" s="20"/>
    </row>
    <row r="83" spans="1:12" ht="55.4" customHeight="1">
      <c r="B83" s="1074"/>
      <c r="C83" s="1075"/>
      <c r="D83" s="1051" t="s">
        <v>425</v>
      </c>
      <c r="E83" s="1052"/>
      <c r="F83" s="1035"/>
      <c r="G83" s="1036"/>
      <c r="H83" s="1036"/>
      <c r="I83" s="1036"/>
      <c r="J83" s="1036"/>
      <c r="K83" s="1037"/>
      <c r="L83" s="20"/>
    </row>
    <row r="84" spans="1:12" ht="76.400000000000006" customHeight="1">
      <c r="B84" s="1033" t="s">
        <v>426</v>
      </c>
      <c r="C84" s="1034"/>
      <c r="D84" s="1035"/>
      <c r="E84" s="1036"/>
      <c r="F84" s="1036"/>
      <c r="G84" s="1036"/>
      <c r="H84" s="1036"/>
      <c r="I84" s="1036"/>
      <c r="J84" s="1036"/>
      <c r="K84" s="1037"/>
      <c r="L84" s="20"/>
    </row>
    <row r="85" spans="1:12" ht="71.900000000000006" customHeight="1">
      <c r="A85" s="61"/>
      <c r="B85" s="1033" t="s">
        <v>427</v>
      </c>
      <c r="C85" s="1034"/>
      <c r="D85" s="1038"/>
      <c r="E85" s="1039"/>
      <c r="F85" s="1039"/>
      <c r="G85" s="1039"/>
      <c r="H85" s="1039"/>
      <c r="I85" s="1039"/>
      <c r="J85" s="1039"/>
      <c r="K85" s="1040"/>
      <c r="L85" s="21"/>
    </row>
    <row r="86" spans="1:12" ht="21" customHeight="1">
      <c r="B86" s="62"/>
      <c r="C86" s="62"/>
      <c r="D86" s="21"/>
      <c r="E86" s="21"/>
      <c r="F86" s="21"/>
      <c r="G86" s="21"/>
      <c r="H86" s="21"/>
      <c r="I86" s="21"/>
      <c r="J86" s="21"/>
      <c r="K86" s="21"/>
      <c r="L86" s="21"/>
    </row>
    <row r="87" spans="1:12" ht="29.9" customHeight="1">
      <c r="B87" s="63" t="s">
        <v>428</v>
      </c>
      <c r="C87" s="64"/>
      <c r="D87" s="65"/>
      <c r="E87" s="66"/>
      <c r="F87" s="66"/>
      <c r="G87" s="66"/>
      <c r="H87" s="66"/>
      <c r="I87" s="1"/>
      <c r="J87" s="1"/>
      <c r="K87" s="1"/>
      <c r="L87" s="1"/>
    </row>
    <row r="88" spans="1:12" ht="28.4" customHeight="1" thickBot="1">
      <c r="B88" s="1041" t="s">
        <v>185</v>
      </c>
      <c r="C88" s="1041"/>
      <c r="D88" s="1041"/>
      <c r="E88" s="1041"/>
      <c r="F88" s="1041"/>
      <c r="G88" s="1041"/>
      <c r="H88" s="1041"/>
      <c r="I88" s="22"/>
      <c r="J88" s="22"/>
      <c r="K88" s="22"/>
      <c r="L88" s="22"/>
    </row>
    <row r="89" spans="1:12" ht="27" customHeight="1" thickBot="1">
      <c r="B89" s="965" t="s">
        <v>429</v>
      </c>
      <c r="C89" s="966"/>
      <c r="D89" s="966"/>
      <c r="E89" s="967"/>
      <c r="F89" s="968" t="s">
        <v>430</v>
      </c>
      <c r="G89" s="969"/>
      <c r="H89" s="968" t="s">
        <v>431</v>
      </c>
      <c r="I89" s="970"/>
      <c r="J89" s="970"/>
      <c r="K89" s="971"/>
      <c r="L89" s="23"/>
    </row>
    <row r="90" spans="1:12" ht="35.9" customHeight="1">
      <c r="A90" s="67"/>
      <c r="B90" s="68" t="s">
        <v>193</v>
      </c>
      <c r="C90" s="69"/>
      <c r="D90" s="69"/>
      <c r="E90" s="70"/>
      <c r="F90" s="1042"/>
      <c r="G90" s="1043"/>
      <c r="H90" s="1044"/>
      <c r="I90" s="1045"/>
      <c r="J90" s="1045"/>
      <c r="K90" s="1046"/>
      <c r="L90" s="2"/>
    </row>
    <row r="91" spans="1:12" ht="35.9" customHeight="1">
      <c r="A91" s="67"/>
      <c r="B91" s="71" t="s">
        <v>194</v>
      </c>
      <c r="C91" s="72"/>
      <c r="D91" s="72"/>
      <c r="E91" s="73"/>
      <c r="F91" s="1047"/>
      <c r="G91" s="1048"/>
      <c r="H91" s="1008"/>
      <c r="I91" s="945"/>
      <c r="J91" s="945"/>
      <c r="K91" s="946"/>
      <c r="L91" s="2"/>
    </row>
    <row r="92" spans="1:12" ht="35.9" customHeight="1">
      <c r="A92" s="67"/>
      <c r="B92" s="1020" t="s">
        <v>195</v>
      </c>
      <c r="C92" s="74" t="s">
        <v>196</v>
      </c>
      <c r="D92" s="74"/>
      <c r="E92" s="75"/>
      <c r="F92" s="1023">
        <f>SUM(F93:G103)</f>
        <v>0</v>
      </c>
      <c r="G92" s="1024"/>
      <c r="H92" s="1025"/>
      <c r="I92" s="1026"/>
      <c r="J92" s="1026"/>
      <c r="K92" s="1027"/>
      <c r="L92" s="24"/>
    </row>
    <row r="93" spans="1:12" ht="35.9" customHeight="1">
      <c r="A93" s="67"/>
      <c r="B93" s="1021"/>
      <c r="C93" s="76" t="s">
        <v>197</v>
      </c>
      <c r="D93" s="77"/>
      <c r="E93" s="78"/>
      <c r="F93" s="1028"/>
      <c r="G93" s="1029"/>
      <c r="H93" s="1030"/>
      <c r="I93" s="1031"/>
      <c r="J93" s="1031"/>
      <c r="K93" s="1032"/>
      <c r="L93" s="2"/>
    </row>
    <row r="94" spans="1:12" ht="35.9" customHeight="1">
      <c r="A94" s="67"/>
      <c r="B94" s="1021"/>
      <c r="C94" s="79" t="s">
        <v>198</v>
      </c>
      <c r="D94" s="80"/>
      <c r="E94" s="81"/>
      <c r="F94" s="1009"/>
      <c r="G94" s="1010"/>
      <c r="H94" s="1011"/>
      <c r="I94" s="1012"/>
      <c r="J94" s="1012"/>
      <c r="K94" s="1013"/>
      <c r="L94" s="2"/>
    </row>
    <row r="95" spans="1:12" ht="35.9" customHeight="1">
      <c r="A95" s="67"/>
      <c r="B95" s="1021"/>
      <c r="C95" s="79" t="s">
        <v>199</v>
      </c>
      <c r="D95" s="80"/>
      <c r="E95" s="81"/>
      <c r="F95" s="1009"/>
      <c r="G95" s="1010"/>
      <c r="H95" s="1019"/>
      <c r="I95" s="1012"/>
      <c r="J95" s="1012"/>
      <c r="K95" s="1013"/>
      <c r="L95" s="2"/>
    </row>
    <row r="96" spans="1:12" ht="35.9" customHeight="1">
      <c r="A96" s="67"/>
      <c r="B96" s="1021"/>
      <c r="C96" s="79" t="s">
        <v>200</v>
      </c>
      <c r="D96" s="80"/>
      <c r="E96" s="81"/>
      <c r="F96" s="1009"/>
      <c r="G96" s="1010"/>
      <c r="H96" s="1011"/>
      <c r="I96" s="1012"/>
      <c r="J96" s="1012"/>
      <c r="K96" s="1013"/>
      <c r="L96" s="2"/>
    </row>
    <row r="97" spans="1:12" ht="35.9" customHeight="1">
      <c r="A97" s="67"/>
      <c r="B97" s="1021"/>
      <c r="C97" s="79" t="s">
        <v>201</v>
      </c>
      <c r="D97" s="80"/>
      <c r="E97" s="81"/>
      <c r="F97" s="1009"/>
      <c r="G97" s="1010"/>
      <c r="H97" s="1019"/>
      <c r="I97" s="1012"/>
      <c r="J97" s="1012"/>
      <c r="K97" s="1013"/>
      <c r="L97" s="2"/>
    </row>
    <row r="98" spans="1:12" ht="35.9" customHeight="1">
      <c r="A98" s="67"/>
      <c r="B98" s="1021"/>
      <c r="C98" s="79" t="s">
        <v>203</v>
      </c>
      <c r="D98" s="80"/>
      <c r="E98" s="81"/>
      <c r="F98" s="1009"/>
      <c r="G98" s="1010"/>
      <c r="H98" s="1019"/>
      <c r="I98" s="1012"/>
      <c r="J98" s="1012"/>
      <c r="K98" s="1013"/>
      <c r="L98" s="2"/>
    </row>
    <row r="99" spans="1:12" ht="35.9" customHeight="1">
      <c r="A99" s="67"/>
      <c r="B99" s="1021"/>
      <c r="C99" s="79" t="s">
        <v>204</v>
      </c>
      <c r="D99" s="80"/>
      <c r="E99" s="81"/>
      <c r="F99" s="1009"/>
      <c r="G99" s="1010"/>
      <c r="H99" s="1011"/>
      <c r="I99" s="1012"/>
      <c r="J99" s="1012"/>
      <c r="K99" s="1013"/>
      <c r="L99" s="2"/>
    </row>
    <row r="100" spans="1:12" ht="35.9" customHeight="1">
      <c r="A100" s="67"/>
      <c r="B100" s="1021"/>
      <c r="C100" s="79" t="s">
        <v>205</v>
      </c>
      <c r="D100" s="80"/>
      <c r="E100" s="81"/>
      <c r="F100" s="1009"/>
      <c r="G100" s="1010"/>
      <c r="H100" s="1019"/>
      <c r="I100" s="1012"/>
      <c r="J100" s="1012"/>
      <c r="K100" s="1013"/>
      <c r="L100" s="2"/>
    </row>
    <row r="101" spans="1:12" ht="35.9" customHeight="1">
      <c r="A101" s="67"/>
      <c r="B101" s="1021"/>
      <c r="C101" s="79" t="s">
        <v>206</v>
      </c>
      <c r="D101" s="82"/>
      <c r="E101" s="83"/>
      <c r="F101" s="1009"/>
      <c r="G101" s="1010"/>
      <c r="H101" s="1011"/>
      <c r="I101" s="1012"/>
      <c r="J101" s="1012"/>
      <c r="K101" s="1013"/>
      <c r="L101" s="2"/>
    </row>
    <row r="102" spans="1:12" ht="35.9" customHeight="1">
      <c r="A102" s="67"/>
      <c r="B102" s="1021"/>
      <c r="C102" s="79" t="s">
        <v>207</v>
      </c>
      <c r="D102" s="80"/>
      <c r="E102" s="81"/>
      <c r="F102" s="1009"/>
      <c r="G102" s="1010"/>
      <c r="H102" s="1011"/>
      <c r="I102" s="1012"/>
      <c r="J102" s="1012"/>
      <c r="K102" s="1013"/>
      <c r="L102" s="2"/>
    </row>
    <row r="103" spans="1:12" ht="35.9" customHeight="1" thickBot="1">
      <c r="A103" s="67"/>
      <c r="B103" s="1022"/>
      <c r="C103" s="84" t="s">
        <v>432</v>
      </c>
      <c r="D103" s="85"/>
      <c r="E103" s="86"/>
      <c r="F103" s="1014"/>
      <c r="G103" s="1015"/>
      <c r="H103" s="1016"/>
      <c r="I103" s="1017"/>
      <c r="J103" s="1017"/>
      <c r="K103" s="1018"/>
      <c r="L103" s="2"/>
    </row>
    <row r="104" spans="1:12" ht="35.9" customHeight="1">
      <c r="B104" s="980" t="s">
        <v>433</v>
      </c>
      <c r="C104" s="981"/>
      <c r="D104" s="981"/>
      <c r="E104" s="982"/>
      <c r="F104" s="986">
        <f>F90+F91+F92</f>
        <v>0</v>
      </c>
      <c r="G104" s="987"/>
      <c r="H104" s="990"/>
      <c r="I104" s="991"/>
      <c r="J104" s="991"/>
      <c r="K104" s="992"/>
      <c r="L104" s="25"/>
    </row>
    <row r="105" spans="1:12" ht="19.399999999999999" customHeight="1" thickBot="1">
      <c r="B105" s="983"/>
      <c r="C105" s="984"/>
      <c r="D105" s="984"/>
      <c r="E105" s="985"/>
      <c r="F105" s="988"/>
      <c r="G105" s="989"/>
      <c r="H105" s="993"/>
      <c r="I105" s="994"/>
      <c r="J105" s="994"/>
      <c r="K105" s="995"/>
      <c r="L105" s="25"/>
    </row>
    <row r="106" spans="1:12" ht="15" customHeight="1" thickBot="1">
      <c r="B106" s="87"/>
      <c r="C106" s="87"/>
      <c r="D106" s="87"/>
      <c r="E106" s="87"/>
      <c r="F106" s="88"/>
      <c r="G106" s="88"/>
      <c r="H106" s="89"/>
      <c r="I106" s="89"/>
      <c r="J106" s="89"/>
      <c r="K106" s="26"/>
      <c r="L106" s="26"/>
    </row>
    <row r="107" spans="1:12" ht="22.4" customHeight="1">
      <c r="B107" s="955" t="s">
        <v>434</v>
      </c>
      <c r="C107" s="956"/>
      <c r="D107" s="956"/>
      <c r="E107" s="996"/>
      <c r="F107" s="998"/>
      <c r="G107" s="999"/>
      <c r="H107" s="1002"/>
      <c r="I107" s="1003"/>
      <c r="J107" s="1003"/>
      <c r="K107" s="1004"/>
      <c r="L107" s="27"/>
    </row>
    <row r="108" spans="1:12" ht="39.65" customHeight="1" thickBot="1">
      <c r="B108" s="958"/>
      <c r="C108" s="959"/>
      <c r="D108" s="959"/>
      <c r="E108" s="997"/>
      <c r="F108" s="1000"/>
      <c r="G108" s="1001"/>
      <c r="H108" s="1005"/>
      <c r="I108" s="1006"/>
      <c r="J108" s="1006"/>
      <c r="K108" s="1007"/>
      <c r="L108" s="27"/>
    </row>
    <row r="109" spans="1:12" ht="14.15" customHeight="1" thickBot="1">
      <c r="B109" s="28"/>
      <c r="C109" s="28"/>
      <c r="D109" s="28"/>
      <c r="E109" s="28"/>
      <c r="F109" s="90"/>
      <c r="G109" s="90"/>
      <c r="H109" s="28"/>
      <c r="I109" s="28"/>
      <c r="J109" s="28"/>
      <c r="K109" s="28"/>
      <c r="L109" s="28"/>
    </row>
    <row r="110" spans="1:12" ht="35.9" customHeight="1" thickTop="1">
      <c r="B110" s="955" t="s">
        <v>435</v>
      </c>
      <c r="C110" s="956"/>
      <c r="D110" s="956"/>
      <c r="E110" s="957"/>
      <c r="F110" s="961">
        <f>F104+F107</f>
        <v>0</v>
      </c>
      <c r="G110" s="962"/>
      <c r="H110" s="91"/>
      <c r="I110" s="89"/>
      <c r="J110" s="89"/>
      <c r="K110" s="28"/>
      <c r="L110" s="28"/>
    </row>
    <row r="111" spans="1:12" ht="21" customHeight="1" thickBot="1">
      <c r="B111" s="958"/>
      <c r="C111" s="959"/>
      <c r="D111" s="959"/>
      <c r="E111" s="960"/>
      <c r="F111" s="963"/>
      <c r="G111" s="964"/>
      <c r="H111" s="91"/>
      <c r="I111" s="89"/>
      <c r="J111" s="89"/>
      <c r="K111" s="29"/>
      <c r="L111" s="29"/>
    </row>
    <row r="112" spans="1:12" ht="10.4" customHeight="1">
      <c r="B112" s="92"/>
      <c r="C112" s="92"/>
      <c r="D112" s="92"/>
      <c r="E112" s="92"/>
      <c r="F112" s="92"/>
      <c r="G112" s="92"/>
      <c r="H112" s="93"/>
      <c r="I112" s="93"/>
      <c r="J112" s="93"/>
      <c r="K112" s="30"/>
      <c r="L112" s="30"/>
    </row>
    <row r="113" spans="1:12" ht="35.9" customHeight="1" thickBot="1">
      <c r="B113" s="94" t="s">
        <v>214</v>
      </c>
      <c r="C113" s="95"/>
      <c r="D113" s="95"/>
      <c r="E113" s="95"/>
      <c r="F113" s="95"/>
      <c r="G113" s="95"/>
      <c r="H113" s="93"/>
      <c r="I113" s="96"/>
      <c r="J113" s="96"/>
      <c r="K113" s="30"/>
      <c r="L113" s="30"/>
    </row>
    <row r="114" spans="1:12" ht="27" customHeight="1" thickBot="1">
      <c r="A114" s="67"/>
      <c r="B114" s="965" t="s">
        <v>436</v>
      </c>
      <c r="C114" s="966"/>
      <c r="D114" s="966"/>
      <c r="E114" s="967"/>
      <c r="F114" s="968" t="s">
        <v>437</v>
      </c>
      <c r="G114" s="969"/>
      <c r="H114" s="968" t="s">
        <v>431</v>
      </c>
      <c r="I114" s="970"/>
      <c r="J114" s="970"/>
      <c r="K114" s="971"/>
      <c r="L114" s="23"/>
    </row>
    <row r="115" spans="1:12" ht="44.9" customHeight="1">
      <c r="B115" s="972" t="s">
        <v>219</v>
      </c>
      <c r="C115" s="973"/>
      <c r="D115" s="973"/>
      <c r="E115" s="974"/>
      <c r="F115" s="975"/>
      <c r="G115" s="976"/>
      <c r="H115" s="977"/>
      <c r="I115" s="978"/>
      <c r="J115" s="978"/>
      <c r="K115" s="979"/>
      <c r="L115" s="2"/>
    </row>
    <row r="116" spans="1:12" ht="44.9" customHeight="1">
      <c r="B116" s="939" t="s">
        <v>220</v>
      </c>
      <c r="C116" s="940"/>
      <c r="D116" s="940"/>
      <c r="E116" s="941"/>
      <c r="F116" s="942"/>
      <c r="G116" s="943"/>
      <c r="H116" s="944"/>
      <c r="I116" s="945"/>
      <c r="J116" s="945"/>
      <c r="K116" s="946"/>
      <c r="L116" s="2"/>
    </row>
    <row r="117" spans="1:12" ht="44.9" customHeight="1" thickBot="1">
      <c r="B117" s="947" t="s">
        <v>222</v>
      </c>
      <c r="C117" s="948"/>
      <c r="D117" s="948"/>
      <c r="E117" s="949"/>
      <c r="F117" s="950"/>
      <c r="G117" s="951"/>
      <c r="H117" s="952"/>
      <c r="I117" s="953"/>
      <c r="J117" s="953"/>
      <c r="K117" s="954"/>
      <c r="L117" s="2"/>
    </row>
    <row r="118" spans="1:12" ht="50.9" customHeight="1" thickTop="1" thickBot="1">
      <c r="B118" s="927" t="s">
        <v>438</v>
      </c>
      <c r="C118" s="928"/>
      <c r="D118" s="928"/>
      <c r="E118" s="929"/>
      <c r="F118" s="930">
        <f>F115+F116+F117</f>
        <v>0</v>
      </c>
      <c r="G118" s="931"/>
      <c r="H118" s="932"/>
      <c r="I118" s="933"/>
      <c r="J118" s="933"/>
      <c r="K118" s="933"/>
      <c r="L118" s="31"/>
    </row>
    <row r="119" spans="1:12" ht="9" customHeight="1">
      <c r="B119" s="32"/>
      <c r="C119" s="32"/>
      <c r="D119" s="32"/>
      <c r="E119" s="32"/>
      <c r="F119" s="32"/>
      <c r="G119" s="32"/>
      <c r="H119" s="32"/>
      <c r="I119" s="32"/>
      <c r="J119" s="32"/>
      <c r="K119" s="32"/>
      <c r="L119" s="32"/>
    </row>
    <row r="120" spans="1:12" ht="25.4" customHeight="1" thickBot="1">
      <c r="B120" s="97" t="s">
        <v>225</v>
      </c>
      <c r="C120" s="98"/>
      <c r="D120" s="98"/>
      <c r="E120" s="99"/>
      <c r="F120" s="99"/>
      <c r="G120" s="99"/>
      <c r="H120" s="99"/>
      <c r="I120" s="33"/>
      <c r="J120" s="33"/>
      <c r="K120" s="33"/>
      <c r="L120" s="33"/>
    </row>
    <row r="121" spans="1:12" ht="56.15" customHeight="1" thickTop="1" thickBot="1">
      <c r="A121" s="100"/>
      <c r="B121" s="934" t="s">
        <v>439</v>
      </c>
      <c r="C121" s="935"/>
      <c r="D121" s="936"/>
      <c r="E121" s="101" t="s">
        <v>227</v>
      </c>
      <c r="F121" s="937">
        <f>F110-F118</f>
        <v>0</v>
      </c>
      <c r="G121" s="938"/>
      <c r="H121" s="102" t="s">
        <v>228</v>
      </c>
      <c r="I121" s="102" t="s">
        <v>228</v>
      </c>
      <c r="J121" s="103"/>
      <c r="K121" s="104" t="s">
        <v>229</v>
      </c>
      <c r="L121" s="34"/>
    </row>
    <row r="122" spans="1:12" ht="28.5" customHeight="1" thickTop="1"/>
  </sheetData>
  <sheetProtection formatCells="0" formatColumns="0" formatRows="0"/>
  <customSheetViews>
    <customSheetView guid="{CECEFE1F-3D0E-49C9-8137-7E8FB2FD8FE8}" showPageBreaks="1" printArea="1" hiddenColumns="1" state="hidden" view="pageBreakPreview" topLeftCell="A7">
      <selection activeCell="J6" sqref="J6"/>
      <rowBreaks count="3" manualBreakCount="3">
        <brk id="38" max="16383" man="1"/>
        <brk id="64" max="16383" man="1"/>
        <brk id="85" max="16383" man="1"/>
      </rowBreaks>
      <pageMargins left="0" right="0" top="0" bottom="0" header="0" footer="0"/>
      <printOptions horizontalCentered="1"/>
      <pageSetup paperSize="9" scale="67" orientation="portrait" r:id="rId1"/>
      <headerFooter differentFirst="1" scaleWithDoc="0" alignWithMargins="0"/>
    </customSheetView>
  </customSheetViews>
  <mergeCells count="223">
    <mergeCell ref="F3:G3"/>
    <mergeCell ref="H3:K3"/>
    <mergeCell ref="B4:K4"/>
    <mergeCell ref="B5:D5"/>
    <mergeCell ref="F5:G5"/>
    <mergeCell ref="J5:K5"/>
    <mergeCell ref="B6:K6"/>
    <mergeCell ref="B7:D7"/>
    <mergeCell ref="F7:G7"/>
    <mergeCell ref="J7:K7"/>
    <mergeCell ref="B9:E9"/>
    <mergeCell ref="B10:C13"/>
    <mergeCell ref="D10:E10"/>
    <mergeCell ref="F10:K10"/>
    <mergeCell ref="D11:E11"/>
    <mergeCell ref="F11:K11"/>
    <mergeCell ref="D12:E12"/>
    <mergeCell ref="F12:K12"/>
    <mergeCell ref="D13:E13"/>
    <mergeCell ref="F13:K13"/>
    <mergeCell ref="B15:C24"/>
    <mergeCell ref="D15:E15"/>
    <mergeCell ref="F15:K15"/>
    <mergeCell ref="D16:E16"/>
    <mergeCell ref="F16:K16"/>
    <mergeCell ref="D17:E17"/>
    <mergeCell ref="D21:E21"/>
    <mergeCell ref="F21:K21"/>
    <mergeCell ref="D22:E22"/>
    <mergeCell ref="F22:K22"/>
    <mergeCell ref="D23:E23"/>
    <mergeCell ref="F23:K23"/>
    <mergeCell ref="F17:K17"/>
    <mergeCell ref="D18:E18"/>
    <mergeCell ref="F18:K18"/>
    <mergeCell ref="D19:E19"/>
    <mergeCell ref="F19:K19"/>
    <mergeCell ref="D20:E20"/>
    <mergeCell ref="F20:K20"/>
    <mergeCell ref="D24:E24"/>
    <mergeCell ref="F24:K24"/>
    <mergeCell ref="F37:I37"/>
    <mergeCell ref="J37:K37"/>
    <mergeCell ref="B26:C33"/>
    <mergeCell ref="F29:K29"/>
    <mergeCell ref="D30:E30"/>
    <mergeCell ref="F30:K30"/>
    <mergeCell ref="D31:E31"/>
    <mergeCell ref="F31:K31"/>
    <mergeCell ref="D32:E32"/>
    <mergeCell ref="F32:K32"/>
    <mergeCell ref="D26:E26"/>
    <mergeCell ref="F26:K26"/>
    <mergeCell ref="D27:E27"/>
    <mergeCell ref="F27:K27"/>
    <mergeCell ref="D28:E28"/>
    <mergeCell ref="F28:K28"/>
    <mergeCell ref="D29:E29"/>
    <mergeCell ref="D33:E33"/>
    <mergeCell ref="F33:K33"/>
    <mergeCell ref="F43:K43"/>
    <mergeCell ref="D44:E44"/>
    <mergeCell ref="G44:K44"/>
    <mergeCell ref="D45:E45"/>
    <mergeCell ref="G45:K45"/>
    <mergeCell ref="D46:E46"/>
    <mergeCell ref="D38:E38"/>
    <mergeCell ref="F38:K38"/>
    <mergeCell ref="B40:C50"/>
    <mergeCell ref="D40:E40"/>
    <mergeCell ref="F40:K40"/>
    <mergeCell ref="D41:E41"/>
    <mergeCell ref="F41:K41"/>
    <mergeCell ref="D42:E42"/>
    <mergeCell ref="F42:K42"/>
    <mergeCell ref="D43:E43"/>
    <mergeCell ref="D50:E50"/>
    <mergeCell ref="F50:K50"/>
    <mergeCell ref="B35:C38"/>
    <mergeCell ref="D35:E35"/>
    <mergeCell ref="F35:K35"/>
    <mergeCell ref="D36:E36"/>
    <mergeCell ref="F36:K36"/>
    <mergeCell ref="D37:E37"/>
    <mergeCell ref="B52:E52"/>
    <mergeCell ref="I52:J52"/>
    <mergeCell ref="B53:E53"/>
    <mergeCell ref="F53:G53"/>
    <mergeCell ref="J53:K53"/>
    <mergeCell ref="D47:E47"/>
    <mergeCell ref="F47:K47"/>
    <mergeCell ref="D48:E48"/>
    <mergeCell ref="F48:K48"/>
    <mergeCell ref="D49:E49"/>
    <mergeCell ref="G49:H49"/>
    <mergeCell ref="J49:K49"/>
    <mergeCell ref="B56:E56"/>
    <mergeCell ref="F56:G56"/>
    <mergeCell ref="J56:K56"/>
    <mergeCell ref="B57:E57"/>
    <mergeCell ref="F57:G57"/>
    <mergeCell ref="J57:K57"/>
    <mergeCell ref="B54:E54"/>
    <mergeCell ref="F54:G54"/>
    <mergeCell ref="J54:K54"/>
    <mergeCell ref="B55:E55"/>
    <mergeCell ref="F55:G55"/>
    <mergeCell ref="J55:K55"/>
    <mergeCell ref="B60:E60"/>
    <mergeCell ref="F60:G60"/>
    <mergeCell ref="J60:K60"/>
    <mergeCell ref="B61:E61"/>
    <mergeCell ref="F61:G61"/>
    <mergeCell ref="J61:K61"/>
    <mergeCell ref="B58:E58"/>
    <mergeCell ref="F58:G58"/>
    <mergeCell ref="J58:K58"/>
    <mergeCell ref="B59:E59"/>
    <mergeCell ref="F59:G59"/>
    <mergeCell ref="J59:K59"/>
    <mergeCell ref="B64:E64"/>
    <mergeCell ref="F64:G64"/>
    <mergeCell ref="J64:K64"/>
    <mergeCell ref="B66:E66"/>
    <mergeCell ref="B67:C67"/>
    <mergeCell ref="D67:K67"/>
    <mergeCell ref="B62:E62"/>
    <mergeCell ref="F62:G62"/>
    <mergeCell ref="J62:K62"/>
    <mergeCell ref="B63:E63"/>
    <mergeCell ref="F63:G63"/>
    <mergeCell ref="J63:K63"/>
    <mergeCell ref="I72:K72"/>
    <mergeCell ref="B73:C74"/>
    <mergeCell ref="E73:G73"/>
    <mergeCell ref="I73:K73"/>
    <mergeCell ref="E74:G74"/>
    <mergeCell ref="I74:K74"/>
    <mergeCell ref="B68:C68"/>
    <mergeCell ref="D68:K68"/>
    <mergeCell ref="B69:C72"/>
    <mergeCell ref="E69:G69"/>
    <mergeCell ref="I69:K69"/>
    <mergeCell ref="E70:G70"/>
    <mergeCell ref="I70:K70"/>
    <mergeCell ref="E71:G71"/>
    <mergeCell ref="I71:K71"/>
    <mergeCell ref="E72:G72"/>
    <mergeCell ref="D82:E82"/>
    <mergeCell ref="F82:K82"/>
    <mergeCell ref="D83:E83"/>
    <mergeCell ref="F83:K83"/>
    <mergeCell ref="B75:C75"/>
    <mergeCell ref="D75:K75"/>
    <mergeCell ref="B76:C76"/>
    <mergeCell ref="D76:K76"/>
    <mergeCell ref="B77:C77"/>
    <mergeCell ref="D77:K77"/>
    <mergeCell ref="D78:E81"/>
    <mergeCell ref="F78:K81"/>
    <mergeCell ref="B78:C83"/>
    <mergeCell ref="B92:B103"/>
    <mergeCell ref="F92:G92"/>
    <mergeCell ref="H92:K92"/>
    <mergeCell ref="F93:G93"/>
    <mergeCell ref="H93:K93"/>
    <mergeCell ref="F94:G94"/>
    <mergeCell ref="B84:C84"/>
    <mergeCell ref="D84:K84"/>
    <mergeCell ref="B85:C85"/>
    <mergeCell ref="D85:K85"/>
    <mergeCell ref="B88:H88"/>
    <mergeCell ref="B89:E89"/>
    <mergeCell ref="F89:G89"/>
    <mergeCell ref="H89:K89"/>
    <mergeCell ref="H94:K94"/>
    <mergeCell ref="F95:G95"/>
    <mergeCell ref="H95:K95"/>
    <mergeCell ref="F96:G96"/>
    <mergeCell ref="H96:K96"/>
    <mergeCell ref="F97:G97"/>
    <mergeCell ref="H97:K97"/>
    <mergeCell ref="F90:G90"/>
    <mergeCell ref="H90:K90"/>
    <mergeCell ref="F91:G91"/>
    <mergeCell ref="H91:K91"/>
    <mergeCell ref="F101:G101"/>
    <mergeCell ref="H101:K101"/>
    <mergeCell ref="F102:G102"/>
    <mergeCell ref="H102:K102"/>
    <mergeCell ref="F103:G103"/>
    <mergeCell ref="H103:K103"/>
    <mergeCell ref="F98:G98"/>
    <mergeCell ref="H98:K98"/>
    <mergeCell ref="F99:G99"/>
    <mergeCell ref="H99:K99"/>
    <mergeCell ref="F100:G100"/>
    <mergeCell ref="H100:K100"/>
    <mergeCell ref="B110:E111"/>
    <mergeCell ref="F110:G111"/>
    <mergeCell ref="B114:E114"/>
    <mergeCell ref="F114:G114"/>
    <mergeCell ref="H114:K114"/>
    <mergeCell ref="B115:E115"/>
    <mergeCell ref="F115:G115"/>
    <mergeCell ref="H115:K115"/>
    <mergeCell ref="B104:E105"/>
    <mergeCell ref="F104:G105"/>
    <mergeCell ref="H104:K105"/>
    <mergeCell ref="B107:E108"/>
    <mergeCell ref="F107:G108"/>
    <mergeCell ref="H107:K108"/>
    <mergeCell ref="B118:E118"/>
    <mergeCell ref="F118:G118"/>
    <mergeCell ref="H118:K118"/>
    <mergeCell ref="B121:D121"/>
    <mergeCell ref="F121:G121"/>
    <mergeCell ref="B116:E116"/>
    <mergeCell ref="F116:G116"/>
    <mergeCell ref="H116:K116"/>
    <mergeCell ref="B117:E117"/>
    <mergeCell ref="F117:G117"/>
    <mergeCell ref="H117:K117"/>
  </mergeCells>
  <phoneticPr fontId="28"/>
  <dataValidations count="5">
    <dataValidation type="list" allowBlank="1" showInputMessage="1" showErrorMessage="1" promptTitle="有の場合" prompt="支援をお断りします。" sqref="E7 E5" xr:uid="{00000000-0002-0000-0200-000000000000}">
      <formula1>$L$2:$L$3</formula1>
    </dataValidation>
    <dataValidation type="list" allowBlank="1" showInputMessage="1" showErrorMessage="1" sqref="I7 I5" xr:uid="{00000000-0002-0000-0200-000001000000}">
      <formula1>$L$2:$L$3</formula1>
    </dataValidation>
    <dataValidation type="list" allowBlank="1" showInputMessage="1" showErrorMessage="1" promptTitle="複数選択" prompt="不可能です" sqref="H69:H71 D69:D72" xr:uid="{00000000-0002-0000-0200-000002000000}">
      <formula1>$L$2:$L$3</formula1>
    </dataValidation>
    <dataValidation type="list" allowBlank="1" showInputMessage="1" showErrorMessage="1" promptTitle="複数選択" prompt="可能です" sqref="H73:H74 D73:D74" xr:uid="{00000000-0002-0000-0200-000003000000}">
      <formula1>$L$2:$L$3</formula1>
    </dataValidation>
    <dataValidation type="list" allowBlank="1" showInputMessage="1" showErrorMessage="1" promptTitle="注意！" prompt="一つだけ入力してください" sqref="F49 I49" xr:uid="{00000000-0002-0000-0200-000004000000}">
      <formula1>$L$2:$L$3</formula1>
    </dataValidation>
  </dataValidations>
  <printOptions horizontalCentered="1"/>
  <pageMargins left="0.31496062992125984" right="0.31496062992125984" top="0.74803149606299213" bottom="0.35433070866141736" header="0.43307086614173229" footer="0.31496062992125984"/>
  <pageSetup paperSize="9" scale="67" orientation="portrait" r:id="rId2"/>
  <headerFooter differentFirst="1" scaleWithDoc="0" alignWithMargins="0"/>
  <rowBreaks count="3" manualBreakCount="3">
    <brk id="38" max="16383" man="1"/>
    <brk id="64" max="16383" man="1"/>
    <brk id="85" max="16383"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2060"/>
  </sheetPr>
  <dimension ref="A1:I54"/>
  <sheetViews>
    <sheetView workbookViewId="0">
      <selection activeCell="K11" sqref="K11"/>
    </sheetView>
  </sheetViews>
  <sheetFormatPr defaultRowHeight="13"/>
  <cols>
    <col min="1" max="1" width="17.7265625" customWidth="1"/>
    <col min="9" max="9" width="20.7265625" bestFit="1" customWidth="1"/>
  </cols>
  <sheetData>
    <row r="1" spans="1:9">
      <c r="A1" s="105" t="s">
        <v>440</v>
      </c>
      <c r="C1" t="s">
        <v>441</v>
      </c>
      <c r="D1" s="173" t="s">
        <v>442</v>
      </c>
    </row>
    <row r="2" spans="1:9">
      <c r="A2" s="105" t="s">
        <v>443</v>
      </c>
      <c r="C2" t="s">
        <v>444</v>
      </c>
      <c r="D2" s="173" t="s">
        <v>445</v>
      </c>
    </row>
    <row r="3" spans="1:9">
      <c r="A3" s="105" t="s">
        <v>446</v>
      </c>
      <c r="C3" t="s">
        <v>447</v>
      </c>
      <c r="D3" s="173" t="s">
        <v>448</v>
      </c>
      <c r="G3" s="105" t="s">
        <v>449</v>
      </c>
      <c r="I3" s="105" t="s">
        <v>450</v>
      </c>
    </row>
    <row r="4" spans="1:9">
      <c r="C4" t="s">
        <v>451</v>
      </c>
      <c r="D4" s="173" t="s">
        <v>452</v>
      </c>
      <c r="G4" s="105" t="s">
        <v>453</v>
      </c>
      <c r="I4" s="105" t="s">
        <v>454</v>
      </c>
    </row>
    <row r="5" spans="1:9">
      <c r="A5" t="s">
        <v>455</v>
      </c>
      <c r="B5">
        <v>4</v>
      </c>
      <c r="C5" t="s">
        <v>456</v>
      </c>
      <c r="D5" s="173" t="s">
        <v>457</v>
      </c>
      <c r="G5" s="105" t="s">
        <v>458</v>
      </c>
      <c r="I5" s="105" t="s">
        <v>459</v>
      </c>
    </row>
    <row r="6" spans="1:9">
      <c r="A6" t="s">
        <v>332</v>
      </c>
      <c r="B6">
        <v>4</v>
      </c>
      <c r="C6" t="s">
        <v>460</v>
      </c>
      <c r="D6" s="173" t="s">
        <v>461</v>
      </c>
      <c r="G6" s="105" t="s">
        <v>462</v>
      </c>
      <c r="I6" s="105" t="s">
        <v>463</v>
      </c>
    </row>
    <row r="7" spans="1:9">
      <c r="A7" t="s">
        <v>464</v>
      </c>
      <c r="B7">
        <v>4</v>
      </c>
      <c r="C7" t="s">
        <v>465</v>
      </c>
      <c r="D7" s="173" t="s">
        <v>466</v>
      </c>
      <c r="G7" s="105" t="s">
        <v>467</v>
      </c>
    </row>
    <row r="8" spans="1:9">
      <c r="A8" t="s">
        <v>468</v>
      </c>
      <c r="B8">
        <v>1</v>
      </c>
      <c r="C8" t="s">
        <v>469</v>
      </c>
      <c r="D8" s="173" t="s">
        <v>470</v>
      </c>
      <c r="F8" s="105"/>
      <c r="G8" s="105" t="s">
        <v>471</v>
      </c>
    </row>
    <row r="9" spans="1:9">
      <c r="A9" t="s">
        <v>472</v>
      </c>
      <c r="B9">
        <v>8</v>
      </c>
      <c r="C9" t="s">
        <v>473</v>
      </c>
      <c r="D9" s="173" t="s">
        <v>474</v>
      </c>
      <c r="F9" s="105"/>
      <c r="G9" s="105" t="s">
        <v>475</v>
      </c>
    </row>
    <row r="10" spans="1:9">
      <c r="A10" t="s">
        <v>476</v>
      </c>
      <c r="B10">
        <v>7</v>
      </c>
      <c r="C10" t="s">
        <v>477</v>
      </c>
      <c r="D10" s="173" t="s">
        <v>478</v>
      </c>
      <c r="F10" s="105"/>
      <c r="G10" s="105" t="s">
        <v>479</v>
      </c>
    </row>
    <row r="11" spans="1:9">
      <c r="A11" t="s">
        <v>480</v>
      </c>
      <c r="B11">
        <v>22</v>
      </c>
      <c r="C11" t="s">
        <v>481</v>
      </c>
      <c r="D11" s="173" t="s">
        <v>482</v>
      </c>
    </row>
    <row r="12" spans="1:9">
      <c r="A12" t="s">
        <v>483</v>
      </c>
      <c r="B12">
        <v>21</v>
      </c>
      <c r="C12" t="s">
        <v>484</v>
      </c>
      <c r="D12" s="173" t="s">
        <v>485</v>
      </c>
      <c r="F12" t="s">
        <v>486</v>
      </c>
      <c r="G12">
        <v>1</v>
      </c>
    </row>
    <row r="13" spans="1:9">
      <c r="A13" t="s">
        <v>487</v>
      </c>
      <c r="B13">
        <v>31</v>
      </c>
      <c r="C13" t="s">
        <v>488</v>
      </c>
      <c r="D13" s="173" t="s">
        <v>489</v>
      </c>
      <c r="F13" t="s">
        <v>490</v>
      </c>
      <c r="G13">
        <v>2</v>
      </c>
    </row>
    <row r="14" spans="1:9">
      <c r="A14" t="s">
        <v>491</v>
      </c>
      <c r="B14">
        <v>28</v>
      </c>
      <c r="C14" t="s">
        <v>492</v>
      </c>
      <c r="D14" s="173" t="s">
        <v>493</v>
      </c>
      <c r="F14" t="s">
        <v>494</v>
      </c>
      <c r="G14">
        <v>3</v>
      </c>
    </row>
    <row r="15" spans="1:9">
      <c r="A15" t="s">
        <v>340</v>
      </c>
      <c r="B15">
        <v>32</v>
      </c>
      <c r="C15" t="s">
        <v>495</v>
      </c>
      <c r="D15" s="173" t="s">
        <v>496</v>
      </c>
      <c r="F15" t="s">
        <v>497</v>
      </c>
      <c r="G15">
        <v>4</v>
      </c>
    </row>
    <row r="16" spans="1:9">
      <c r="A16" t="s">
        <v>341</v>
      </c>
      <c r="B16">
        <v>13</v>
      </c>
      <c r="C16" t="s">
        <v>498</v>
      </c>
      <c r="D16" s="173" t="s">
        <v>499</v>
      </c>
      <c r="F16" t="s">
        <v>500</v>
      </c>
      <c r="G16">
        <v>5</v>
      </c>
    </row>
    <row r="17" spans="1:7">
      <c r="A17" t="s">
        <v>501</v>
      </c>
      <c r="C17" t="s">
        <v>502</v>
      </c>
      <c r="D17" s="173" t="s">
        <v>503</v>
      </c>
      <c r="F17" t="s">
        <v>504</v>
      </c>
      <c r="G17">
        <v>6</v>
      </c>
    </row>
    <row r="18" spans="1:7">
      <c r="C18" t="s">
        <v>505</v>
      </c>
      <c r="D18" s="173" t="s">
        <v>506</v>
      </c>
      <c r="F18" t="s">
        <v>507</v>
      </c>
      <c r="G18">
        <v>7</v>
      </c>
    </row>
    <row r="19" spans="1:7">
      <c r="C19" t="s">
        <v>508</v>
      </c>
      <c r="D19" s="173" t="s">
        <v>509</v>
      </c>
      <c r="F19" t="s">
        <v>510</v>
      </c>
      <c r="G19">
        <v>8</v>
      </c>
    </row>
    <row r="20" spans="1:7">
      <c r="C20" t="s">
        <v>511</v>
      </c>
      <c r="D20" s="173" t="s">
        <v>512</v>
      </c>
      <c r="F20" t="s">
        <v>513</v>
      </c>
      <c r="G20">
        <v>9</v>
      </c>
    </row>
    <row r="21" spans="1:7">
      <c r="C21" t="s">
        <v>514</v>
      </c>
      <c r="D21" s="173" t="s">
        <v>515</v>
      </c>
      <c r="F21" t="s">
        <v>516</v>
      </c>
      <c r="G21">
        <v>10</v>
      </c>
    </row>
    <row r="22" spans="1:7">
      <c r="C22" t="s">
        <v>517</v>
      </c>
      <c r="D22" s="173" t="s">
        <v>518</v>
      </c>
      <c r="F22" t="s">
        <v>519</v>
      </c>
      <c r="G22">
        <v>11</v>
      </c>
    </row>
    <row r="23" spans="1:7">
      <c r="C23" t="s">
        <v>520</v>
      </c>
      <c r="D23" s="173" t="s">
        <v>521</v>
      </c>
      <c r="F23" t="s">
        <v>522</v>
      </c>
      <c r="G23">
        <v>12</v>
      </c>
    </row>
    <row r="24" spans="1:7">
      <c r="C24" t="s">
        <v>523</v>
      </c>
      <c r="D24" s="173" t="s">
        <v>524</v>
      </c>
      <c r="F24" t="s">
        <v>525</v>
      </c>
      <c r="G24">
        <v>13</v>
      </c>
    </row>
    <row r="25" spans="1:7">
      <c r="C25" t="s">
        <v>526</v>
      </c>
      <c r="D25" s="173" t="s">
        <v>527</v>
      </c>
      <c r="F25" t="s">
        <v>528</v>
      </c>
      <c r="G25">
        <v>14</v>
      </c>
    </row>
    <row r="26" spans="1:7">
      <c r="C26" t="s">
        <v>529</v>
      </c>
      <c r="D26" s="173" t="s">
        <v>530</v>
      </c>
      <c r="F26" t="s">
        <v>531</v>
      </c>
      <c r="G26">
        <v>15</v>
      </c>
    </row>
    <row r="27" spans="1:7">
      <c r="C27" t="s">
        <v>532</v>
      </c>
      <c r="D27" s="173" t="s">
        <v>533</v>
      </c>
      <c r="F27" t="s">
        <v>534</v>
      </c>
      <c r="G27">
        <v>16</v>
      </c>
    </row>
    <row r="28" spans="1:7">
      <c r="C28" t="s">
        <v>535</v>
      </c>
      <c r="D28" s="173" t="s">
        <v>536</v>
      </c>
      <c r="F28" t="s">
        <v>537</v>
      </c>
      <c r="G28">
        <v>17</v>
      </c>
    </row>
    <row r="29" spans="1:7">
      <c r="C29" t="s">
        <v>538</v>
      </c>
      <c r="D29" s="173" t="s">
        <v>539</v>
      </c>
      <c r="F29" t="s">
        <v>540</v>
      </c>
      <c r="G29">
        <v>18</v>
      </c>
    </row>
    <row r="30" spans="1:7">
      <c r="C30" t="s">
        <v>541</v>
      </c>
      <c r="D30" s="173" t="s">
        <v>542</v>
      </c>
      <c r="F30" t="s">
        <v>543</v>
      </c>
      <c r="G30">
        <v>19</v>
      </c>
    </row>
    <row r="31" spans="1:7">
      <c r="C31" t="s">
        <v>544</v>
      </c>
      <c r="D31" s="173" t="s">
        <v>545</v>
      </c>
      <c r="F31" t="s">
        <v>546</v>
      </c>
      <c r="G31">
        <v>20</v>
      </c>
    </row>
    <row r="32" spans="1:7">
      <c r="C32" t="s">
        <v>547</v>
      </c>
      <c r="D32" s="173" t="s">
        <v>548</v>
      </c>
      <c r="F32" t="s">
        <v>549</v>
      </c>
      <c r="G32">
        <v>21</v>
      </c>
    </row>
    <row r="33" spans="3:7">
      <c r="C33" t="s">
        <v>550</v>
      </c>
      <c r="D33" s="173" t="s">
        <v>551</v>
      </c>
      <c r="F33" t="s">
        <v>552</v>
      </c>
      <c r="G33">
        <v>22</v>
      </c>
    </row>
    <row r="34" spans="3:7">
      <c r="C34" t="s">
        <v>553</v>
      </c>
      <c r="D34" s="173" t="s">
        <v>554</v>
      </c>
      <c r="F34" t="s">
        <v>555</v>
      </c>
      <c r="G34">
        <v>23</v>
      </c>
    </row>
    <row r="35" spans="3:7">
      <c r="C35" t="s">
        <v>556</v>
      </c>
      <c r="D35" s="173" t="s">
        <v>557</v>
      </c>
      <c r="F35" t="s">
        <v>558</v>
      </c>
      <c r="G35">
        <v>24</v>
      </c>
    </row>
    <row r="36" spans="3:7">
      <c r="C36" t="s">
        <v>559</v>
      </c>
      <c r="D36" s="173" t="s">
        <v>560</v>
      </c>
      <c r="F36" t="s">
        <v>561</v>
      </c>
      <c r="G36">
        <v>25</v>
      </c>
    </row>
    <row r="37" spans="3:7">
      <c r="C37" t="s">
        <v>562</v>
      </c>
      <c r="D37" s="173" t="s">
        <v>563</v>
      </c>
      <c r="F37" t="s">
        <v>564</v>
      </c>
      <c r="G37">
        <v>26</v>
      </c>
    </row>
    <row r="38" spans="3:7">
      <c r="C38" t="s">
        <v>565</v>
      </c>
      <c r="D38" s="173" t="s">
        <v>566</v>
      </c>
      <c r="F38" t="s">
        <v>567</v>
      </c>
      <c r="G38">
        <v>27</v>
      </c>
    </row>
    <row r="39" spans="3:7">
      <c r="C39" t="s">
        <v>568</v>
      </c>
      <c r="D39" s="173" t="s">
        <v>569</v>
      </c>
      <c r="F39" t="s">
        <v>570</v>
      </c>
      <c r="G39">
        <v>28</v>
      </c>
    </row>
    <row r="40" spans="3:7">
      <c r="C40" t="s">
        <v>571</v>
      </c>
      <c r="D40" s="173" t="s">
        <v>572</v>
      </c>
      <c r="F40" t="s">
        <v>573</v>
      </c>
      <c r="G40">
        <v>29</v>
      </c>
    </row>
    <row r="41" spans="3:7">
      <c r="C41" t="s">
        <v>574</v>
      </c>
      <c r="D41" s="173" t="s">
        <v>575</v>
      </c>
      <c r="F41" t="s">
        <v>576</v>
      </c>
      <c r="G41">
        <v>30</v>
      </c>
    </row>
    <row r="42" spans="3:7">
      <c r="C42" t="s">
        <v>577</v>
      </c>
      <c r="D42" s="173" t="s">
        <v>578</v>
      </c>
      <c r="F42" t="s">
        <v>579</v>
      </c>
      <c r="G42">
        <v>31</v>
      </c>
    </row>
    <row r="43" spans="3:7">
      <c r="C43" t="s">
        <v>580</v>
      </c>
      <c r="D43" s="173" t="s">
        <v>581</v>
      </c>
      <c r="F43" t="s">
        <v>582</v>
      </c>
      <c r="G43">
        <v>32</v>
      </c>
    </row>
    <row r="44" spans="3:7">
      <c r="C44" t="s">
        <v>583</v>
      </c>
      <c r="D44" s="173" t="s">
        <v>584</v>
      </c>
      <c r="F44" t="s">
        <v>585</v>
      </c>
      <c r="G44">
        <v>33</v>
      </c>
    </row>
    <row r="45" spans="3:7">
      <c r="C45" t="s">
        <v>586</v>
      </c>
      <c r="D45" s="173" t="s">
        <v>587</v>
      </c>
      <c r="F45" t="s">
        <v>588</v>
      </c>
      <c r="G45">
        <v>34</v>
      </c>
    </row>
    <row r="46" spans="3:7">
      <c r="C46" t="s">
        <v>589</v>
      </c>
      <c r="D46" s="173" t="s">
        <v>590</v>
      </c>
      <c r="F46" t="s">
        <v>591</v>
      </c>
      <c r="G46">
        <v>35</v>
      </c>
    </row>
    <row r="47" spans="3:7">
      <c r="C47" t="s">
        <v>592</v>
      </c>
      <c r="D47" s="173" t="s">
        <v>593</v>
      </c>
      <c r="F47" t="s">
        <v>594</v>
      </c>
      <c r="G47">
        <v>36</v>
      </c>
    </row>
    <row r="48" spans="3:7">
      <c r="F48" t="s">
        <v>595</v>
      </c>
      <c r="G48">
        <v>37</v>
      </c>
    </row>
    <row r="49" spans="6:7">
      <c r="F49" t="s">
        <v>596</v>
      </c>
      <c r="G49">
        <v>38</v>
      </c>
    </row>
    <row r="50" spans="6:7">
      <c r="F50" t="s">
        <v>597</v>
      </c>
      <c r="G50">
        <v>39</v>
      </c>
    </row>
    <row r="51" spans="6:7">
      <c r="F51" t="s">
        <v>598</v>
      </c>
      <c r="G51">
        <v>40</v>
      </c>
    </row>
    <row r="52" spans="6:7">
      <c r="F52" t="s">
        <v>599</v>
      </c>
      <c r="G52">
        <v>41</v>
      </c>
    </row>
    <row r="53" spans="6:7">
      <c r="F53" t="s">
        <v>600</v>
      </c>
      <c r="G53">
        <v>42</v>
      </c>
    </row>
    <row r="54" spans="6:7">
      <c r="F54" t="s">
        <v>601</v>
      </c>
      <c r="G54">
        <v>43</v>
      </c>
    </row>
  </sheetData>
  <customSheetViews>
    <customSheetView guid="{CECEFE1F-3D0E-49C9-8137-7E8FB2FD8FE8}" state="hidden">
      <selection activeCell="G23" sqref="G23"/>
      <pageMargins left="0" right="0" top="0" bottom="0" header="0" footer="0"/>
      <pageSetup paperSize="9" orientation="portrait" r:id="rId1"/>
    </customSheetView>
  </customSheetViews>
  <phoneticPr fontId="28"/>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33204-5378-49F7-8F66-914ABE758EA1}">
  <sheetPr codeName="Sheet8">
    <tabColor rgb="FF002060"/>
  </sheetPr>
  <dimension ref="B1:CB1850"/>
  <sheetViews>
    <sheetView topLeftCell="X1" workbookViewId="0">
      <selection activeCell="AF53" sqref="AF53"/>
    </sheetView>
  </sheetViews>
  <sheetFormatPr defaultRowHeight="13"/>
  <cols>
    <col min="1" max="1" width="10.7265625" customWidth="1"/>
    <col min="3" max="3" width="34.90625" customWidth="1"/>
    <col min="6" max="6" width="8.90625" customWidth="1"/>
    <col min="58" max="58" width="16.36328125" customWidth="1"/>
  </cols>
  <sheetData>
    <row r="1" spans="2:80">
      <c r="B1" t="s">
        <v>602</v>
      </c>
      <c r="F1" t="s">
        <v>603</v>
      </c>
      <c r="J1" t="s">
        <v>604</v>
      </c>
      <c r="N1" t="s">
        <v>605</v>
      </c>
      <c r="R1" t="s">
        <v>606</v>
      </c>
      <c r="V1" t="s">
        <v>607</v>
      </c>
      <c r="Z1" t="s">
        <v>608</v>
      </c>
      <c r="AD1" t="s">
        <v>609</v>
      </c>
      <c r="AH1" t="s">
        <v>610</v>
      </c>
      <c r="AL1" t="s">
        <v>611</v>
      </c>
      <c r="AP1" t="s">
        <v>612</v>
      </c>
      <c r="AT1" t="s">
        <v>613</v>
      </c>
      <c r="AX1" t="s">
        <v>614</v>
      </c>
      <c r="BB1" t="s">
        <v>615</v>
      </c>
      <c r="BF1" t="s">
        <v>209</v>
      </c>
      <c r="BJ1" t="s">
        <v>616</v>
      </c>
      <c r="BN1" t="s">
        <v>617</v>
      </c>
      <c r="BR1" t="s">
        <v>618</v>
      </c>
      <c r="BV1" t="s">
        <v>619</v>
      </c>
      <c r="BZ1" t="s">
        <v>620</v>
      </c>
    </row>
    <row r="2" spans="2:80">
      <c r="B2" s="105" t="s">
        <v>621</v>
      </c>
      <c r="C2" s="105" t="s">
        <v>307</v>
      </c>
      <c r="D2" s="105" t="s">
        <v>622</v>
      </c>
      <c r="F2" s="105" t="s">
        <v>621</v>
      </c>
      <c r="G2" s="105" t="s">
        <v>307</v>
      </c>
      <c r="H2" s="105" t="s">
        <v>622</v>
      </c>
      <c r="J2" s="105" t="s">
        <v>621</v>
      </c>
      <c r="K2" s="105" t="s">
        <v>307</v>
      </c>
      <c r="L2" s="105" t="s">
        <v>622</v>
      </c>
      <c r="N2" s="105" t="s">
        <v>621</v>
      </c>
      <c r="O2" s="105" t="s">
        <v>307</v>
      </c>
      <c r="P2" s="105" t="s">
        <v>622</v>
      </c>
      <c r="R2" s="105" t="s">
        <v>621</v>
      </c>
      <c r="S2" s="105" t="s">
        <v>307</v>
      </c>
      <c r="T2" s="105" t="s">
        <v>622</v>
      </c>
      <c r="V2" s="105" t="s">
        <v>621</v>
      </c>
      <c r="W2" s="105" t="s">
        <v>307</v>
      </c>
      <c r="X2" s="105" t="s">
        <v>622</v>
      </c>
      <c r="Z2" s="105" t="s">
        <v>621</v>
      </c>
      <c r="AA2" s="105" t="s">
        <v>307</v>
      </c>
      <c r="AB2" s="105" t="s">
        <v>622</v>
      </c>
      <c r="AD2" s="105" t="s">
        <v>621</v>
      </c>
      <c r="AE2" s="105" t="s">
        <v>307</v>
      </c>
      <c r="AF2" s="105" t="s">
        <v>622</v>
      </c>
      <c r="AH2" s="105" t="s">
        <v>621</v>
      </c>
      <c r="AI2" s="105" t="s">
        <v>307</v>
      </c>
      <c r="AJ2" s="105" t="s">
        <v>622</v>
      </c>
      <c r="AL2" s="105" t="s">
        <v>621</v>
      </c>
      <c r="AM2" s="105" t="s">
        <v>307</v>
      </c>
      <c r="AN2" s="105" t="s">
        <v>622</v>
      </c>
      <c r="AP2" s="105" t="s">
        <v>621</v>
      </c>
      <c r="AQ2" s="105" t="s">
        <v>307</v>
      </c>
      <c r="AR2" s="105" t="s">
        <v>622</v>
      </c>
      <c r="AT2" s="105" t="s">
        <v>621</v>
      </c>
      <c r="AU2" s="105" t="s">
        <v>307</v>
      </c>
      <c r="AV2" s="105" t="s">
        <v>622</v>
      </c>
      <c r="AX2" s="105" t="s">
        <v>621</v>
      </c>
      <c r="AY2" s="105" t="s">
        <v>307</v>
      </c>
      <c r="AZ2" s="105" t="s">
        <v>622</v>
      </c>
      <c r="BB2" s="105" t="s">
        <v>621</v>
      </c>
      <c r="BC2" s="105" t="s">
        <v>307</v>
      </c>
      <c r="BD2" s="105" t="s">
        <v>622</v>
      </c>
      <c r="BF2" s="105" t="s">
        <v>621</v>
      </c>
      <c r="BG2" s="105" t="s">
        <v>307</v>
      </c>
      <c r="BH2" s="105" t="s">
        <v>622</v>
      </c>
      <c r="BJ2" s="105" t="s">
        <v>621</v>
      </c>
      <c r="BK2" s="105" t="s">
        <v>307</v>
      </c>
      <c r="BL2" s="105" t="s">
        <v>622</v>
      </c>
      <c r="BN2" s="105" t="s">
        <v>621</v>
      </c>
      <c r="BO2" s="105" t="s">
        <v>307</v>
      </c>
      <c r="BP2" s="105" t="s">
        <v>622</v>
      </c>
      <c r="BR2" s="105" t="s">
        <v>621</v>
      </c>
      <c r="BS2" s="105" t="s">
        <v>307</v>
      </c>
      <c r="BT2" s="105" t="s">
        <v>622</v>
      </c>
      <c r="BV2" s="105" t="s">
        <v>621</v>
      </c>
      <c r="BW2" s="105" t="s">
        <v>307</v>
      </c>
      <c r="BX2" s="105" t="s">
        <v>622</v>
      </c>
      <c r="BZ2" s="105" t="s">
        <v>621</v>
      </c>
      <c r="CA2" s="105" t="s">
        <v>307</v>
      </c>
      <c r="CB2" s="105" t="s">
        <v>622</v>
      </c>
    </row>
    <row r="3" spans="2:80">
      <c r="B3" s="105" t="s">
        <v>623</v>
      </c>
      <c r="C3" s="105" t="str">
        <f>IFERROR(+VLOOKUP(B3,インプットシート!$C:$X,22,0),"")</f>
        <v/>
      </c>
      <c r="D3" s="144" t="str">
        <f>IFERROR(+VLOOKUP(B3,インプットシート!$C:$X,18,0),"")</f>
        <v/>
      </c>
      <c r="F3" s="105" t="s">
        <v>624</v>
      </c>
      <c r="G3" s="105" t="str">
        <f>IFERROR(+VLOOKUP(F3,インプットシート!$C:$X,22,0),"")</f>
        <v/>
      </c>
      <c r="H3" s="144" t="str">
        <f>IFERROR(+VLOOKUP(F3,インプットシート!$C:$X,18,0),"")</f>
        <v/>
      </c>
      <c r="J3" s="105" t="s">
        <v>625</v>
      </c>
      <c r="K3" s="105" t="str">
        <f>IFERROR(+VLOOKUP(J3,インプットシート!$C:$X,22,0),"")</f>
        <v/>
      </c>
      <c r="L3" s="144" t="str">
        <f>IFERROR(+VLOOKUP(J3,インプットシート!$C:$X,18,0),"")</f>
        <v/>
      </c>
      <c r="N3" s="105" t="s">
        <v>626</v>
      </c>
      <c r="O3" s="105" t="str">
        <f>IFERROR(+VLOOKUP(N3,インプットシート!$C:$X,22,0),"")</f>
        <v/>
      </c>
      <c r="P3" s="144" t="str">
        <f>IFERROR(+VLOOKUP(N3,インプットシート!$C:$X,18,0),"")</f>
        <v/>
      </c>
      <c r="R3" s="105" t="s">
        <v>627</v>
      </c>
      <c r="S3" s="105" t="str">
        <f>IFERROR(+VLOOKUP(R3,インプットシート!$C:$X,22,0),"")</f>
        <v/>
      </c>
      <c r="T3" s="144" t="str">
        <f>IFERROR(+VLOOKUP(R3,インプットシート!$C:$X,18,0),"")</f>
        <v/>
      </c>
      <c r="V3" s="105" t="s">
        <v>628</v>
      </c>
      <c r="W3" s="105" t="str">
        <f>IFERROR(+VLOOKUP(V3,インプットシート!$C:$X,22,0),"")</f>
        <v/>
      </c>
      <c r="X3" s="144" t="str">
        <f>IFERROR(+VLOOKUP(V3,インプットシート!$C:$X,18,0),"")</f>
        <v/>
      </c>
      <c r="Z3" s="105" t="s">
        <v>629</v>
      </c>
      <c r="AA3" s="105" t="str">
        <f>IFERROR(+VLOOKUP(Z3,インプットシート!$C:$X,22,0),"")</f>
        <v/>
      </c>
      <c r="AB3" s="144" t="str">
        <f>IFERROR(+VLOOKUP(Z3,インプットシート!$C:$X,18,0),"")</f>
        <v/>
      </c>
      <c r="AD3" s="105" t="str">
        <f>$AD$1&amp;ROW()-2</f>
        <v>食材費1</v>
      </c>
      <c r="AE3" s="105" t="str">
        <f>IFERROR(+VLOOKUP(AD3,インプットシート!$C:$X,22,0),"")</f>
        <v/>
      </c>
      <c r="AF3" s="144" t="str">
        <f>IFERROR(+VLOOKUP(AD3,インプットシート!$C:$X,18,0),"")</f>
        <v/>
      </c>
      <c r="AH3" s="105" t="s">
        <v>630</v>
      </c>
      <c r="AI3" s="105" t="str">
        <f>IFERROR(+VLOOKUP(AH3,インプットシート!$C:$X,22,0),"")</f>
        <v/>
      </c>
      <c r="AJ3" s="144" t="str">
        <f>IFERROR(+VLOOKUP(AH3,インプットシート!$C:$X,18,0),"")</f>
        <v/>
      </c>
      <c r="AL3" s="105" t="s">
        <v>631</v>
      </c>
      <c r="AM3" s="105" t="str">
        <f>IFERROR(+VLOOKUP(AL3,インプットシート!$C:$X,22,0),"")</f>
        <v/>
      </c>
      <c r="AN3" s="144" t="str">
        <f>IFERROR(+VLOOKUP(AL3,インプットシート!$C:$X,18,0),"")</f>
        <v/>
      </c>
      <c r="AP3" s="105" t="s">
        <v>632</v>
      </c>
      <c r="AQ3" s="105" t="str">
        <f>IFERROR(+VLOOKUP(AP3,インプットシート!$C:$X,22,0),"")</f>
        <v/>
      </c>
      <c r="AR3" s="144" t="str">
        <f>IFERROR(+VLOOKUP(AP3,インプットシート!$C:$X,18,0),"")</f>
        <v/>
      </c>
      <c r="AT3" s="105" t="s">
        <v>633</v>
      </c>
      <c r="AU3" s="105" t="str">
        <f>IFERROR(+VLOOKUP(AT3,インプットシート!$C:$X,22,0),"")</f>
        <v/>
      </c>
      <c r="AV3" s="144" t="str">
        <f>IFERROR(+VLOOKUP(AT3,インプットシート!$C:$X,18,0),"")</f>
        <v/>
      </c>
      <c r="AX3" s="105" t="s">
        <v>634</v>
      </c>
      <c r="AY3" s="105" t="str">
        <f>IFERROR(+VLOOKUP(AX3,インプットシート!$C:$X,22,0),"")</f>
        <v/>
      </c>
      <c r="AZ3" s="144" t="str">
        <f>IFERROR(+VLOOKUP(AX3,インプットシート!$C:$X,18,0),"")</f>
        <v/>
      </c>
      <c r="BB3" s="105" t="s">
        <v>635</v>
      </c>
      <c r="BC3" s="105" t="str">
        <f>IFERROR(+VLOOKUP(BB3,インプットシート!$C:$X,22,0),"")</f>
        <v/>
      </c>
      <c r="BD3" s="144" t="str">
        <f>IFERROR(+VLOOKUP(BB3,インプットシート!$C:$X,18,0),"")</f>
        <v/>
      </c>
      <c r="BF3" t="s">
        <v>636</v>
      </c>
      <c r="BG3" s="105" t="str">
        <f>IFERROR(+VLOOKUP(BF3,インプットシート!$C:$X,22,0),"")</f>
        <v/>
      </c>
      <c r="BH3" s="144" t="str">
        <f>IFERROR(+VLOOKUP(BF3,インプットシート!$C:$X,18,0),"")</f>
        <v/>
      </c>
      <c r="BJ3" s="105" t="s">
        <v>637</v>
      </c>
      <c r="BK3" s="105" t="str">
        <f>IFERROR(+VLOOKUP(BJ3,インプットシート!$C:$X,22,0),"")</f>
        <v/>
      </c>
      <c r="BL3" s="144" t="str">
        <f>IFERROR(+VLOOKUP(BJ3,インプットシート!$C:$X,18,0),"")</f>
        <v/>
      </c>
      <c r="BN3" s="105" t="s">
        <v>638</v>
      </c>
      <c r="BO3" s="105" t="str">
        <f>IFERROR(+VLOOKUP(BN3,インプットシート!$C:$X,22,0),"")</f>
        <v/>
      </c>
      <c r="BP3" s="144" t="str">
        <f>IFERROR(+VLOOKUP(BN3,インプットシート!$C:$X,18,0),"")</f>
        <v/>
      </c>
      <c r="BR3" s="105" t="s">
        <v>639</v>
      </c>
      <c r="BS3" s="105" t="str">
        <f>IFERROR(+VLOOKUP(BR3,インプットシート!$C:$X,22,0),"")</f>
        <v/>
      </c>
      <c r="BT3" s="144" t="str">
        <f>IFERROR(+VLOOKUP(BR3,インプットシート!$C:$X,18,0),"")</f>
        <v/>
      </c>
      <c r="BV3" s="105" t="s">
        <v>640</v>
      </c>
      <c r="BW3" s="105" t="str">
        <f>IFERROR(+VLOOKUP(BV3,インプットシート!$C:$X,22,0),"")</f>
        <v/>
      </c>
      <c r="BX3" s="144" t="str">
        <f>IFERROR(+VLOOKUP(BV3,インプットシート!$C:$X,18,0),"")</f>
        <v/>
      </c>
      <c r="BZ3" s="105" t="s">
        <v>641</v>
      </c>
      <c r="CA3" s="105" t="str">
        <f>IFERROR(+VLOOKUP(BZ3,インプットシート!$C:$X,22,0),"")</f>
        <v/>
      </c>
      <c r="CB3" s="144" t="str">
        <f>IFERROR(+VLOOKUP(BZ3,インプットシート!$C:$X,18,0),"")</f>
        <v/>
      </c>
    </row>
    <row r="4" spans="2:80">
      <c r="B4" s="105" t="s">
        <v>642</v>
      </c>
      <c r="C4" s="105" t="str">
        <f>IFERROR(+VLOOKUP(B4,インプットシート!$C:$X,22,0),"")</f>
        <v/>
      </c>
      <c r="D4" s="144" t="str">
        <f>IFERROR(+VLOOKUP(B4,インプットシート!$C:$X,18,0),"")</f>
        <v/>
      </c>
      <c r="F4" s="105" t="s">
        <v>643</v>
      </c>
      <c r="G4" s="105" t="str">
        <f>IFERROR(+VLOOKUP(F4,インプットシート!$C:$X,22,0),"")</f>
        <v/>
      </c>
      <c r="H4" s="144" t="str">
        <f>IFERROR(+VLOOKUP(F4,インプットシート!$C:$X,18,0),"")</f>
        <v/>
      </c>
      <c r="J4" s="105" t="s">
        <v>644</v>
      </c>
      <c r="K4" s="105" t="str">
        <f>IFERROR(+VLOOKUP(J4,インプットシート!$C:$X,22,0),"")</f>
        <v/>
      </c>
      <c r="L4" s="144" t="str">
        <f>IFERROR(+VLOOKUP(J4,インプットシート!$C:$X,18,0),"")</f>
        <v/>
      </c>
      <c r="N4" s="105" t="s">
        <v>645</v>
      </c>
      <c r="O4" s="105" t="str">
        <f>IFERROR(+VLOOKUP(N4,インプットシート!$C:$X,22,0),"")</f>
        <v/>
      </c>
      <c r="P4" s="144" t="str">
        <f>IFERROR(+VLOOKUP(N4,インプットシート!$C:$X,18,0),"")</f>
        <v/>
      </c>
      <c r="R4" s="105" t="s">
        <v>646</v>
      </c>
      <c r="S4" s="105" t="str">
        <f>IFERROR(+VLOOKUP(R4,インプットシート!$C:$X,22,0),"")</f>
        <v/>
      </c>
      <c r="T4" s="144" t="str">
        <f>IFERROR(+VLOOKUP(R4,インプットシート!$C:$X,18,0),"")</f>
        <v/>
      </c>
      <c r="V4" s="105" t="s">
        <v>647</v>
      </c>
      <c r="W4" s="105" t="str">
        <f>IFERROR(+VLOOKUP(V4,インプットシート!$C:$X,22,0),"")</f>
        <v/>
      </c>
      <c r="X4" s="144" t="str">
        <f>IFERROR(+VLOOKUP(V4,インプットシート!$C:$X,18,0),"")</f>
        <v/>
      </c>
      <c r="Z4" s="105" t="s">
        <v>648</v>
      </c>
      <c r="AA4" s="105" t="str">
        <f>IFERROR(+VLOOKUP(Z4,インプットシート!$C:$X,22,0),"")</f>
        <v/>
      </c>
      <c r="AB4" s="144" t="str">
        <f>IFERROR(+VLOOKUP(Z4,インプットシート!$C:$X,18,0),"")</f>
        <v/>
      </c>
      <c r="AD4" s="105" t="str">
        <f t="shared" ref="AD4:AD52" si="0">$AD$1&amp;ROW()-2</f>
        <v>食材費2</v>
      </c>
      <c r="AE4" s="105" t="str">
        <f>IFERROR(+VLOOKUP(AD4,インプットシート!$C:$X,22,0),"")</f>
        <v/>
      </c>
      <c r="AF4" s="144" t="str">
        <f>IFERROR(+VLOOKUP(AD4,インプットシート!$C:$X,18,0),"")</f>
        <v/>
      </c>
      <c r="AH4" s="105" t="s">
        <v>649</v>
      </c>
      <c r="AI4" s="105" t="str">
        <f>IFERROR(+VLOOKUP(AH4,インプットシート!$C:$X,22,0),"")</f>
        <v/>
      </c>
      <c r="AJ4" s="144" t="str">
        <f>IFERROR(+VLOOKUP(AH4,インプットシート!$C:$X,18,0),"")</f>
        <v/>
      </c>
      <c r="AL4" s="105" t="s">
        <v>650</v>
      </c>
      <c r="AM4" s="105" t="str">
        <f>IFERROR(+VLOOKUP(AL4,インプットシート!$C:$X,22,0),"")</f>
        <v/>
      </c>
      <c r="AN4" s="144" t="str">
        <f>IFERROR(+VLOOKUP(AL4,インプットシート!$C:$X,18,0),"")</f>
        <v/>
      </c>
      <c r="AP4" s="105" t="s">
        <v>651</v>
      </c>
      <c r="AQ4" s="105" t="str">
        <f>IFERROR(+VLOOKUP(AP4,インプットシート!$C:$X,22,0),"")</f>
        <v/>
      </c>
      <c r="AR4" s="144" t="str">
        <f>IFERROR(+VLOOKUP(AP4,インプットシート!$C:$X,18,0),"")</f>
        <v/>
      </c>
      <c r="AT4" s="105" t="s">
        <v>652</v>
      </c>
      <c r="AU4" s="105" t="str">
        <f>IFERROR(+VLOOKUP(AT4,インプットシート!$C:$X,22,0),"")</f>
        <v/>
      </c>
      <c r="AV4" s="144" t="str">
        <f>IFERROR(+VLOOKUP(AT4,インプットシート!$C:$X,18,0),"")</f>
        <v/>
      </c>
      <c r="AX4" s="105" t="s">
        <v>653</v>
      </c>
      <c r="AY4" s="105" t="str">
        <f>IFERROR(+VLOOKUP(AX4,インプットシート!$C:$X,22,0),"")</f>
        <v/>
      </c>
      <c r="AZ4" s="144" t="str">
        <f>IFERROR(+VLOOKUP(AX4,インプットシート!$C:$X,18,0),"")</f>
        <v/>
      </c>
      <c r="BB4" s="105" t="s">
        <v>654</v>
      </c>
      <c r="BC4" s="105" t="str">
        <f>IFERROR(+VLOOKUP(BB4,インプットシート!$C:$X,22,0),"")</f>
        <v/>
      </c>
      <c r="BD4" s="144" t="str">
        <f>IFERROR(+VLOOKUP(BB4,インプットシート!$C:$X,18,0),"")</f>
        <v/>
      </c>
      <c r="BF4" t="s">
        <v>655</v>
      </c>
      <c r="BG4" s="105" t="str">
        <f>IFERROR(+VLOOKUP(BF4,インプットシート!$C:$X,22,0),"")</f>
        <v/>
      </c>
      <c r="BH4" s="144" t="str">
        <f>IFERROR(+VLOOKUP(BF4,インプットシート!$C:$X,18,0),"")</f>
        <v/>
      </c>
      <c r="BJ4" s="105" t="s">
        <v>656</v>
      </c>
      <c r="BK4" s="105" t="str">
        <f>IFERROR(+VLOOKUP(BJ4,インプットシート!$C:$X,22,0),"")</f>
        <v/>
      </c>
      <c r="BL4" s="144" t="str">
        <f>IFERROR(+VLOOKUP(BJ4,インプットシート!$C:$X,18,0),"")</f>
        <v/>
      </c>
      <c r="BN4" s="105" t="s">
        <v>657</v>
      </c>
      <c r="BO4" s="105" t="str">
        <f>IFERROR(+VLOOKUP(BN4,インプットシート!$C:$X,22,0),"")</f>
        <v/>
      </c>
      <c r="BP4" s="144" t="str">
        <f>IFERROR(+VLOOKUP(BN4,インプットシート!$C:$X,18,0),"")</f>
        <v/>
      </c>
      <c r="BR4" s="105" t="s">
        <v>658</v>
      </c>
      <c r="BS4" s="105" t="str">
        <f>IFERROR(+VLOOKUP(BR4,インプットシート!$C:$X,22,0),"")</f>
        <v/>
      </c>
      <c r="BT4" s="144" t="str">
        <f>IFERROR(+VLOOKUP(BR4,インプットシート!$C:$X,18,0),"")</f>
        <v/>
      </c>
      <c r="BV4" s="105" t="s">
        <v>659</v>
      </c>
      <c r="BW4" s="105" t="str">
        <f>IFERROR(+VLOOKUP(BV4,インプットシート!$C:$X,22,0),"")</f>
        <v/>
      </c>
      <c r="BX4" s="144" t="str">
        <f>IFERROR(+VLOOKUP(BV4,インプットシート!$C:$X,18,0),"")</f>
        <v/>
      </c>
      <c r="BZ4" s="105" t="s">
        <v>660</v>
      </c>
      <c r="CA4" s="105" t="str">
        <f>IFERROR(+VLOOKUP(BZ4,インプットシート!$C:$X,22,0),"")</f>
        <v/>
      </c>
      <c r="CB4" s="144" t="str">
        <f>IFERROR(+VLOOKUP(BZ4,インプットシート!$C:$X,18,0),"")</f>
        <v/>
      </c>
    </row>
    <row r="5" spans="2:80">
      <c r="B5" s="105" t="s">
        <v>661</v>
      </c>
      <c r="C5" s="105" t="str">
        <f>IFERROR(+VLOOKUP(B5,インプットシート!$C:$X,22,0),"")</f>
        <v/>
      </c>
      <c r="D5" s="144" t="str">
        <f>IFERROR(+VLOOKUP(B5,インプットシート!$C:$X,18,0),"")</f>
        <v/>
      </c>
      <c r="F5" s="105" t="s">
        <v>662</v>
      </c>
      <c r="G5" s="105" t="str">
        <f>IFERROR(+VLOOKUP(F5,インプットシート!$C:$X,22,0),"")</f>
        <v/>
      </c>
      <c r="H5" s="144" t="str">
        <f>IFERROR(+VLOOKUP(F5,インプットシート!$C:$X,18,0),"")</f>
        <v/>
      </c>
      <c r="J5" s="105" t="s">
        <v>663</v>
      </c>
      <c r="K5" s="105" t="str">
        <f>IFERROR(+VLOOKUP(J5,インプットシート!$C:$X,22,0),"")</f>
        <v/>
      </c>
      <c r="L5" s="144" t="str">
        <f>IFERROR(+VLOOKUP(J5,インプットシート!$C:$X,18,0),"")</f>
        <v/>
      </c>
      <c r="N5" s="105" t="s">
        <v>664</v>
      </c>
      <c r="O5" s="105" t="str">
        <f>IFERROR(+VLOOKUP(N5,インプットシート!$C:$X,22,0),"")</f>
        <v/>
      </c>
      <c r="P5" s="144" t="str">
        <f>IFERROR(+VLOOKUP(N5,インプットシート!$C:$X,18,0),"")</f>
        <v/>
      </c>
      <c r="R5" s="105" t="s">
        <v>665</v>
      </c>
      <c r="S5" s="105" t="str">
        <f>IFERROR(+VLOOKUP(R5,インプットシート!$C:$X,22,0),"")</f>
        <v/>
      </c>
      <c r="T5" s="144" t="str">
        <f>IFERROR(+VLOOKUP(R5,インプットシート!$C:$X,18,0),"")</f>
        <v/>
      </c>
      <c r="V5" s="105" t="s">
        <v>666</v>
      </c>
      <c r="W5" s="105" t="str">
        <f>IFERROR(+VLOOKUP(V5,インプットシート!$C:$X,22,0),"")</f>
        <v/>
      </c>
      <c r="X5" s="144" t="str">
        <f>IFERROR(+VLOOKUP(V5,インプットシート!$C:$X,18,0),"")</f>
        <v/>
      </c>
      <c r="Z5" s="105" t="s">
        <v>667</v>
      </c>
      <c r="AA5" s="105" t="str">
        <f>IFERROR(+VLOOKUP(Z5,インプットシート!$C:$X,22,0),"")</f>
        <v/>
      </c>
      <c r="AB5" s="144" t="str">
        <f>IFERROR(+VLOOKUP(Z5,インプットシート!$C:$X,18,0),"")</f>
        <v/>
      </c>
      <c r="AD5" s="105" t="str">
        <f t="shared" si="0"/>
        <v>食材費3</v>
      </c>
      <c r="AE5" s="105" t="str">
        <f>IFERROR(+VLOOKUP(AD5,インプットシート!$C:$X,22,0),"")</f>
        <v/>
      </c>
      <c r="AF5" s="144" t="str">
        <f>IFERROR(+VLOOKUP(AD5,インプットシート!$C:$X,18,0),"")</f>
        <v/>
      </c>
      <c r="AH5" s="105" t="s">
        <v>668</v>
      </c>
      <c r="AI5" s="105" t="str">
        <f>IFERROR(+VLOOKUP(AH5,インプットシート!$C:$X,22,0),"")</f>
        <v/>
      </c>
      <c r="AJ5" s="144" t="str">
        <f>IFERROR(+VLOOKUP(AH5,インプットシート!$C:$X,18,0),"")</f>
        <v/>
      </c>
      <c r="AL5" s="105" t="s">
        <v>669</v>
      </c>
      <c r="AM5" s="105" t="str">
        <f>IFERROR(+VLOOKUP(AL5,インプットシート!$C:$X,22,0),"")</f>
        <v/>
      </c>
      <c r="AN5" s="144" t="str">
        <f>IFERROR(+VLOOKUP(AL5,インプットシート!$C:$X,18,0),"")</f>
        <v/>
      </c>
      <c r="AP5" s="105" t="s">
        <v>670</v>
      </c>
      <c r="AQ5" s="105" t="str">
        <f>IFERROR(+VLOOKUP(AP5,インプットシート!$C:$X,22,0),"")</f>
        <v/>
      </c>
      <c r="AR5" s="144" t="str">
        <f>IFERROR(+VLOOKUP(AP5,インプットシート!$C:$X,18,0),"")</f>
        <v/>
      </c>
      <c r="AT5" s="105" t="s">
        <v>671</v>
      </c>
      <c r="AU5" s="105" t="str">
        <f>IFERROR(+VLOOKUP(AT5,インプットシート!$C:$X,22,0),"")</f>
        <v/>
      </c>
      <c r="AV5" s="144" t="str">
        <f>IFERROR(+VLOOKUP(AT5,インプットシート!$C:$X,18,0),"")</f>
        <v/>
      </c>
      <c r="AX5" s="105" t="s">
        <v>672</v>
      </c>
      <c r="AY5" s="105" t="str">
        <f>IFERROR(+VLOOKUP(AX5,インプットシート!$C:$X,22,0),"")</f>
        <v/>
      </c>
      <c r="AZ5" s="144" t="str">
        <f>IFERROR(+VLOOKUP(AX5,インプットシート!$C:$X,18,0),"")</f>
        <v/>
      </c>
      <c r="BB5" s="105" t="s">
        <v>673</v>
      </c>
      <c r="BC5" s="105" t="str">
        <f>IFERROR(+VLOOKUP(BB5,インプットシート!$C:$X,22,0),"")</f>
        <v/>
      </c>
      <c r="BD5" s="144" t="str">
        <f>IFERROR(+VLOOKUP(BB5,インプットシート!$C:$X,18,0),"")</f>
        <v/>
      </c>
      <c r="BF5" t="s">
        <v>674</v>
      </c>
      <c r="BG5" s="105" t="str">
        <f>IFERROR(+VLOOKUP(BF5,インプットシート!$C:$X,22,0),"")</f>
        <v/>
      </c>
      <c r="BH5" s="144" t="str">
        <f>IFERROR(+VLOOKUP(BF5,インプットシート!$C:$X,18,0),"")</f>
        <v/>
      </c>
      <c r="BJ5" s="105" t="s">
        <v>675</v>
      </c>
      <c r="BK5" s="105" t="str">
        <f>IFERROR(+VLOOKUP(BJ5,インプットシート!$C:$X,22,0),"")</f>
        <v/>
      </c>
      <c r="BL5" s="144" t="str">
        <f>IFERROR(+VLOOKUP(BJ5,インプットシート!$C:$X,18,0),"")</f>
        <v/>
      </c>
      <c r="BN5" s="105" t="s">
        <v>676</v>
      </c>
      <c r="BO5" s="105" t="str">
        <f>IFERROR(+VLOOKUP(BN5,インプットシート!$C:$X,22,0),"")</f>
        <v/>
      </c>
      <c r="BP5" s="144" t="str">
        <f>IFERROR(+VLOOKUP(BN5,インプットシート!$C:$X,18,0),"")</f>
        <v/>
      </c>
      <c r="BR5" s="105" t="s">
        <v>677</v>
      </c>
      <c r="BS5" s="105" t="str">
        <f>IFERROR(+VLOOKUP(BR5,インプットシート!$C:$X,22,0),"")</f>
        <v/>
      </c>
      <c r="BT5" s="144" t="str">
        <f>IFERROR(+VLOOKUP(BR5,インプットシート!$C:$X,18,0),"")</f>
        <v/>
      </c>
      <c r="BV5" s="105" t="s">
        <v>678</v>
      </c>
      <c r="BW5" s="105" t="str">
        <f>IFERROR(+VLOOKUP(BV5,インプットシート!$C:$X,22,0),"")</f>
        <v/>
      </c>
      <c r="BX5" s="144" t="str">
        <f>IFERROR(+VLOOKUP(BV5,インプットシート!$C:$X,18,0),"")</f>
        <v/>
      </c>
      <c r="BZ5" s="105" t="s">
        <v>679</v>
      </c>
      <c r="CA5" s="105" t="str">
        <f>IFERROR(+VLOOKUP(BZ5,インプットシート!$C:$X,22,0),"")</f>
        <v/>
      </c>
      <c r="CB5" s="144" t="str">
        <f>IFERROR(+VLOOKUP(BZ5,インプットシート!$C:$X,18,0),"")</f>
        <v/>
      </c>
    </row>
    <row r="6" spans="2:80">
      <c r="B6" s="105" t="s">
        <v>680</v>
      </c>
      <c r="C6" s="105" t="str">
        <f>IFERROR(+VLOOKUP(B6,インプットシート!$C:$X,22,0),"")</f>
        <v/>
      </c>
      <c r="D6" s="144" t="str">
        <f>IFERROR(+VLOOKUP(B6,インプットシート!$C:$X,18,0),"")</f>
        <v/>
      </c>
      <c r="F6" s="105" t="s">
        <v>681</v>
      </c>
      <c r="G6" s="105" t="str">
        <f>IFERROR(+VLOOKUP(F6,インプットシート!$C:$X,22,0),"")</f>
        <v/>
      </c>
      <c r="H6" s="144" t="str">
        <f>IFERROR(+VLOOKUP(F6,インプットシート!$C:$X,18,0),"")</f>
        <v/>
      </c>
      <c r="J6" s="105" t="s">
        <v>682</v>
      </c>
      <c r="K6" s="105" t="str">
        <f>IFERROR(+VLOOKUP(J6,インプットシート!$C:$X,22,0),"")</f>
        <v/>
      </c>
      <c r="L6" s="144" t="str">
        <f>IFERROR(+VLOOKUP(J6,インプットシート!$C:$X,18,0),"")</f>
        <v/>
      </c>
      <c r="N6" s="105" t="s">
        <v>683</v>
      </c>
      <c r="O6" s="105" t="str">
        <f>IFERROR(+VLOOKUP(N6,インプットシート!$C:$X,22,0),"")</f>
        <v/>
      </c>
      <c r="P6" s="144" t="str">
        <f>IFERROR(+VLOOKUP(N6,インプットシート!$C:$X,18,0),"")</f>
        <v/>
      </c>
      <c r="R6" s="105" t="s">
        <v>684</v>
      </c>
      <c r="S6" s="105" t="str">
        <f>IFERROR(+VLOOKUP(R6,インプットシート!$C:$X,22,0),"")</f>
        <v/>
      </c>
      <c r="T6" s="144" t="str">
        <f>IFERROR(+VLOOKUP(R6,インプットシート!$C:$X,18,0),"")</f>
        <v/>
      </c>
      <c r="V6" s="105" t="s">
        <v>685</v>
      </c>
      <c r="W6" s="105" t="str">
        <f>IFERROR(+VLOOKUP(V6,インプットシート!$C:$X,22,0),"")</f>
        <v/>
      </c>
      <c r="X6" s="144" t="str">
        <f>IFERROR(+VLOOKUP(V6,インプットシート!$C:$X,18,0),"")</f>
        <v/>
      </c>
      <c r="Z6" s="105" t="s">
        <v>686</v>
      </c>
      <c r="AA6" s="105" t="str">
        <f>IFERROR(+VLOOKUP(Z6,インプットシート!$C:$X,22,0),"")</f>
        <v/>
      </c>
      <c r="AB6" s="144" t="str">
        <f>IFERROR(+VLOOKUP(Z6,インプットシート!$C:$X,18,0),"")</f>
        <v/>
      </c>
      <c r="AD6" s="105" t="str">
        <f t="shared" si="0"/>
        <v>食材費4</v>
      </c>
      <c r="AE6" s="105" t="str">
        <f>IFERROR(+VLOOKUP(AD6,インプットシート!$C:$X,22,0),"")</f>
        <v/>
      </c>
      <c r="AF6" s="144" t="str">
        <f>IFERROR(+VLOOKUP(AD6,インプットシート!$C:$X,18,0),"")</f>
        <v/>
      </c>
      <c r="AH6" s="105" t="s">
        <v>687</v>
      </c>
      <c r="AI6" s="105" t="str">
        <f>IFERROR(+VLOOKUP(AH6,インプットシート!$C:$X,22,0),"")</f>
        <v/>
      </c>
      <c r="AJ6" s="144" t="str">
        <f>IFERROR(+VLOOKUP(AH6,インプットシート!$C:$X,18,0),"")</f>
        <v/>
      </c>
      <c r="AL6" s="105" t="s">
        <v>688</v>
      </c>
      <c r="AM6" s="105" t="str">
        <f>IFERROR(+VLOOKUP(AL6,インプットシート!$C:$X,22,0),"")</f>
        <v/>
      </c>
      <c r="AN6" s="144" t="str">
        <f>IFERROR(+VLOOKUP(AL6,インプットシート!$C:$X,18,0),"")</f>
        <v/>
      </c>
      <c r="AP6" s="105" t="s">
        <v>689</v>
      </c>
      <c r="AQ6" s="105" t="str">
        <f>IFERROR(+VLOOKUP(AP6,インプットシート!$C:$X,22,0),"")</f>
        <v/>
      </c>
      <c r="AR6" s="144" t="str">
        <f>IFERROR(+VLOOKUP(AP6,インプットシート!$C:$X,18,0),"")</f>
        <v/>
      </c>
      <c r="AT6" s="105" t="s">
        <v>690</v>
      </c>
      <c r="AU6" s="105" t="str">
        <f>IFERROR(+VLOOKUP(AT6,インプットシート!$C:$X,22,0),"")</f>
        <v/>
      </c>
      <c r="AV6" s="144" t="str">
        <f>IFERROR(+VLOOKUP(AT6,インプットシート!$C:$X,18,0),"")</f>
        <v/>
      </c>
      <c r="AX6" s="105" t="s">
        <v>691</v>
      </c>
      <c r="AY6" s="105" t="str">
        <f>IFERROR(+VLOOKUP(AX6,インプットシート!$C:$X,22,0),"")</f>
        <v/>
      </c>
      <c r="AZ6" s="144" t="str">
        <f>IFERROR(+VLOOKUP(AX6,インプットシート!$C:$X,18,0),"")</f>
        <v/>
      </c>
      <c r="BB6" s="105" t="s">
        <v>692</v>
      </c>
      <c r="BC6" s="105" t="str">
        <f>IFERROR(+VLOOKUP(BB6,インプットシート!$C:$X,22,0),"")</f>
        <v/>
      </c>
      <c r="BD6" s="144" t="str">
        <f>IFERROR(+VLOOKUP(BB6,インプットシート!$C:$X,18,0),"")</f>
        <v/>
      </c>
      <c r="BF6" t="s">
        <v>693</v>
      </c>
      <c r="BG6" s="105" t="str">
        <f>IFERROR(+VLOOKUP(BF6,インプットシート!$C:$X,22,0),"")</f>
        <v/>
      </c>
      <c r="BH6" s="144" t="str">
        <f>IFERROR(+VLOOKUP(BF6,インプットシート!$C:$X,18,0),"")</f>
        <v/>
      </c>
      <c r="BJ6" s="105" t="s">
        <v>694</v>
      </c>
      <c r="BK6" s="105" t="str">
        <f>IFERROR(+VLOOKUP(BJ6,インプットシート!$C:$X,22,0),"")</f>
        <v/>
      </c>
      <c r="BL6" s="144" t="str">
        <f>IFERROR(+VLOOKUP(BJ6,インプットシート!$C:$X,18,0),"")</f>
        <v/>
      </c>
      <c r="BN6" s="105" t="s">
        <v>695</v>
      </c>
      <c r="BO6" s="105" t="str">
        <f>IFERROR(+VLOOKUP(BN6,インプットシート!$C:$X,22,0),"")</f>
        <v/>
      </c>
      <c r="BP6" s="144" t="str">
        <f>IFERROR(+VLOOKUP(BN6,インプットシート!$C:$X,18,0),"")</f>
        <v/>
      </c>
      <c r="BR6" s="105" t="s">
        <v>696</v>
      </c>
      <c r="BS6" s="105" t="str">
        <f>IFERROR(+VLOOKUP(BR6,インプットシート!$C:$X,22,0),"")</f>
        <v/>
      </c>
      <c r="BT6" s="144" t="str">
        <f>IFERROR(+VLOOKUP(BR6,インプットシート!$C:$X,18,0),"")</f>
        <v/>
      </c>
      <c r="BV6" s="105" t="s">
        <v>697</v>
      </c>
      <c r="BW6" s="105" t="str">
        <f>IFERROR(+VLOOKUP(BV6,インプットシート!$C:$X,22,0),"")</f>
        <v/>
      </c>
      <c r="BX6" s="144" t="str">
        <f>IFERROR(+VLOOKUP(BV6,インプットシート!$C:$X,18,0),"")</f>
        <v/>
      </c>
      <c r="BZ6" s="105" t="s">
        <v>698</v>
      </c>
      <c r="CA6" s="105" t="str">
        <f>IFERROR(+VLOOKUP(BZ6,インプットシート!$C:$X,22,0),"")</f>
        <v/>
      </c>
      <c r="CB6" s="144" t="str">
        <f>IFERROR(+VLOOKUP(BZ6,インプットシート!$C:$X,18,0),"")</f>
        <v/>
      </c>
    </row>
    <row r="7" spans="2:80">
      <c r="B7" s="105" t="s">
        <v>699</v>
      </c>
      <c r="C7" s="105" t="str">
        <f>IFERROR(+VLOOKUP(B7,インプットシート!$C:$X,22,0),"")</f>
        <v/>
      </c>
      <c r="D7" s="144" t="str">
        <f>IFERROR(+VLOOKUP(B7,インプットシート!$C:$X,18,0),"")</f>
        <v/>
      </c>
      <c r="F7" s="105" t="s">
        <v>700</v>
      </c>
      <c r="G7" s="105" t="str">
        <f>IFERROR(+VLOOKUP(F7,インプットシート!$C:$X,22,0),"")</f>
        <v/>
      </c>
      <c r="H7" s="144" t="str">
        <f>IFERROR(+VLOOKUP(F7,インプットシート!$C:$X,18,0),"")</f>
        <v/>
      </c>
      <c r="J7" s="105" t="s">
        <v>701</v>
      </c>
      <c r="K7" s="105" t="str">
        <f>IFERROR(+VLOOKUP(J7,インプットシート!$C:$X,22,0),"")</f>
        <v/>
      </c>
      <c r="L7" s="144" t="str">
        <f>IFERROR(+VLOOKUP(J7,インプットシート!$C:$X,18,0),"")</f>
        <v/>
      </c>
      <c r="N7" s="105" t="s">
        <v>702</v>
      </c>
      <c r="O7" s="105" t="str">
        <f>IFERROR(+VLOOKUP(N7,インプットシート!$C:$X,22,0),"")</f>
        <v/>
      </c>
      <c r="P7" s="144" t="str">
        <f>IFERROR(+VLOOKUP(N7,インプットシート!$C:$X,18,0),"")</f>
        <v/>
      </c>
      <c r="R7" s="105" t="s">
        <v>703</v>
      </c>
      <c r="S7" s="105" t="str">
        <f>IFERROR(+VLOOKUP(R7,インプットシート!$C:$X,22,0),"")</f>
        <v/>
      </c>
      <c r="T7" s="144" t="str">
        <f>IFERROR(+VLOOKUP(R7,インプットシート!$C:$X,18,0),"")</f>
        <v/>
      </c>
      <c r="V7" s="105" t="s">
        <v>704</v>
      </c>
      <c r="W7" s="105" t="str">
        <f>IFERROR(+VLOOKUP(V7,インプットシート!$C:$X,22,0),"")</f>
        <v/>
      </c>
      <c r="X7" s="144" t="str">
        <f>IFERROR(+VLOOKUP(V7,インプットシート!$C:$X,18,0),"")</f>
        <v/>
      </c>
      <c r="Z7" s="105" t="s">
        <v>705</v>
      </c>
      <c r="AA7" s="105" t="str">
        <f>IFERROR(+VLOOKUP(Z7,インプットシート!$C:$X,22,0),"")</f>
        <v/>
      </c>
      <c r="AB7" s="144" t="str">
        <f>IFERROR(+VLOOKUP(Z7,インプットシート!$C:$X,18,0),"")</f>
        <v/>
      </c>
      <c r="AD7" s="105" t="str">
        <f t="shared" si="0"/>
        <v>食材費5</v>
      </c>
      <c r="AE7" s="105" t="str">
        <f>IFERROR(+VLOOKUP(AD7,インプットシート!$C:$X,22,0),"")</f>
        <v/>
      </c>
      <c r="AF7" s="144" t="str">
        <f>IFERROR(+VLOOKUP(AD7,インプットシート!$C:$X,18,0),"")</f>
        <v/>
      </c>
      <c r="AH7" s="105" t="s">
        <v>706</v>
      </c>
      <c r="AI7" s="105" t="str">
        <f>IFERROR(+VLOOKUP(AH7,インプットシート!$C:$X,22,0),"")</f>
        <v/>
      </c>
      <c r="AJ7" s="144" t="str">
        <f>IFERROR(+VLOOKUP(AH7,インプットシート!$C:$X,18,0),"")</f>
        <v/>
      </c>
      <c r="AL7" s="105" t="s">
        <v>707</v>
      </c>
      <c r="AM7" s="105" t="str">
        <f>IFERROR(+VLOOKUP(AL7,インプットシート!$C:$X,22,0),"")</f>
        <v/>
      </c>
      <c r="AN7" s="144" t="str">
        <f>IFERROR(+VLOOKUP(AL7,インプットシート!$C:$X,18,0),"")</f>
        <v/>
      </c>
      <c r="AP7" s="105" t="s">
        <v>708</v>
      </c>
      <c r="AQ7" s="105" t="str">
        <f>IFERROR(+VLOOKUP(AP7,インプットシート!$C:$X,22,0),"")</f>
        <v/>
      </c>
      <c r="AR7" s="144" t="str">
        <f>IFERROR(+VLOOKUP(AP7,インプットシート!$C:$X,18,0),"")</f>
        <v/>
      </c>
      <c r="AT7" s="105" t="s">
        <v>709</v>
      </c>
      <c r="AU7" s="105" t="str">
        <f>IFERROR(+VLOOKUP(AT7,インプットシート!$C:$X,22,0),"")</f>
        <v/>
      </c>
      <c r="AV7" s="144" t="str">
        <f>IFERROR(+VLOOKUP(AT7,インプットシート!$C:$X,18,0),"")</f>
        <v/>
      </c>
      <c r="AX7" s="105" t="s">
        <v>710</v>
      </c>
      <c r="AY7" s="105" t="str">
        <f>IFERROR(+VLOOKUP(AX7,インプットシート!$C:$X,22,0),"")</f>
        <v/>
      </c>
      <c r="AZ7" s="144" t="str">
        <f>IFERROR(+VLOOKUP(AX7,インプットシート!$C:$X,18,0),"")</f>
        <v/>
      </c>
      <c r="BB7" s="105" t="s">
        <v>711</v>
      </c>
      <c r="BC7" s="105" t="str">
        <f>IFERROR(+VLOOKUP(BB7,インプットシート!$C:$X,22,0),"")</f>
        <v/>
      </c>
      <c r="BD7" s="144" t="str">
        <f>IFERROR(+VLOOKUP(BB7,インプットシート!$C:$X,18,0),"")</f>
        <v/>
      </c>
      <c r="BF7" t="s">
        <v>712</v>
      </c>
      <c r="BG7" s="105" t="str">
        <f>IFERROR(+VLOOKUP(BF7,インプットシート!$C:$X,22,0),"")</f>
        <v/>
      </c>
      <c r="BH7" s="144" t="str">
        <f>IFERROR(+VLOOKUP(BF7,インプットシート!$C:$X,18,0),"")</f>
        <v/>
      </c>
      <c r="BJ7" s="105" t="s">
        <v>713</v>
      </c>
      <c r="BK7" s="105" t="str">
        <f>IFERROR(+VLOOKUP(BJ7,インプットシート!$C:$X,22,0),"")</f>
        <v/>
      </c>
      <c r="BL7" s="144" t="str">
        <f>IFERROR(+VLOOKUP(BJ7,インプットシート!$C:$X,18,0),"")</f>
        <v/>
      </c>
      <c r="BN7" s="105" t="s">
        <v>714</v>
      </c>
      <c r="BO7" s="105" t="str">
        <f>IFERROR(+VLOOKUP(BN7,インプットシート!$C:$X,22,0),"")</f>
        <v/>
      </c>
      <c r="BP7" s="144" t="str">
        <f>IFERROR(+VLOOKUP(BN7,インプットシート!$C:$X,18,0),"")</f>
        <v/>
      </c>
      <c r="BR7" s="105" t="s">
        <v>715</v>
      </c>
      <c r="BS7" s="105" t="str">
        <f>IFERROR(+VLOOKUP(BR7,インプットシート!$C:$X,22,0),"")</f>
        <v/>
      </c>
      <c r="BT7" s="144" t="str">
        <f>IFERROR(+VLOOKUP(BR7,インプットシート!$C:$X,18,0),"")</f>
        <v/>
      </c>
      <c r="BV7" s="105" t="s">
        <v>716</v>
      </c>
      <c r="BW7" s="105" t="str">
        <f>IFERROR(+VLOOKUP(BV7,インプットシート!$C:$X,22,0),"")</f>
        <v/>
      </c>
      <c r="BX7" s="144" t="str">
        <f>IFERROR(+VLOOKUP(BV7,インプットシート!$C:$X,18,0),"")</f>
        <v/>
      </c>
      <c r="BZ7" s="105" t="s">
        <v>717</v>
      </c>
      <c r="CA7" s="105" t="str">
        <f>IFERROR(+VLOOKUP(BZ7,インプットシート!$C:$X,22,0),"")</f>
        <v/>
      </c>
      <c r="CB7" s="144" t="str">
        <f>IFERROR(+VLOOKUP(BZ7,インプットシート!$C:$X,18,0),"")</f>
        <v/>
      </c>
    </row>
    <row r="8" spans="2:80">
      <c r="B8" s="105" t="s">
        <v>718</v>
      </c>
      <c r="C8" s="105" t="str">
        <f>IFERROR(+VLOOKUP(B8,インプットシート!$C:$X,22,0),"")</f>
        <v/>
      </c>
      <c r="D8" s="144" t="str">
        <f>IFERROR(+VLOOKUP(B8,インプットシート!$C:$X,18,0),"")</f>
        <v/>
      </c>
      <c r="F8" s="105" t="s">
        <v>719</v>
      </c>
      <c r="G8" s="105" t="str">
        <f>IFERROR(+VLOOKUP(F8,インプットシート!$C:$X,22,0),"")</f>
        <v/>
      </c>
      <c r="H8" s="144" t="str">
        <f>IFERROR(+VLOOKUP(F8,インプットシート!$C:$X,18,0),"")</f>
        <v/>
      </c>
      <c r="J8" s="105" t="s">
        <v>720</v>
      </c>
      <c r="K8" s="105" t="str">
        <f>IFERROR(+VLOOKUP(J8,インプットシート!$C:$X,22,0),"")</f>
        <v/>
      </c>
      <c r="L8" s="144" t="str">
        <f>IFERROR(+VLOOKUP(J8,インプットシート!$C:$X,18,0),"")</f>
        <v/>
      </c>
      <c r="N8" s="105" t="s">
        <v>721</v>
      </c>
      <c r="O8" s="105" t="str">
        <f>IFERROR(+VLOOKUP(N8,インプットシート!$C:$X,22,0),"")</f>
        <v/>
      </c>
      <c r="P8" s="144" t="str">
        <f>IFERROR(+VLOOKUP(N8,インプットシート!$C:$X,18,0),"")</f>
        <v/>
      </c>
      <c r="R8" s="105" t="s">
        <v>722</v>
      </c>
      <c r="S8" s="105" t="str">
        <f>IFERROR(+VLOOKUP(R8,インプットシート!$C:$X,22,0),"")</f>
        <v/>
      </c>
      <c r="T8" s="144" t="str">
        <f>IFERROR(+VLOOKUP(R8,インプットシート!$C:$X,18,0),"")</f>
        <v/>
      </c>
      <c r="V8" s="105" t="s">
        <v>723</v>
      </c>
      <c r="W8" s="105" t="str">
        <f>IFERROR(+VLOOKUP(V8,インプットシート!$C:$X,22,0),"")</f>
        <v/>
      </c>
      <c r="X8" s="144" t="str">
        <f>IFERROR(+VLOOKUP(V8,インプットシート!$C:$X,18,0),"")</f>
        <v/>
      </c>
      <c r="Z8" s="105" t="s">
        <v>724</v>
      </c>
      <c r="AA8" s="105" t="str">
        <f>IFERROR(+VLOOKUP(Z8,インプットシート!$C:$X,22,0),"")</f>
        <v/>
      </c>
      <c r="AB8" s="144" t="str">
        <f>IFERROR(+VLOOKUP(Z8,インプットシート!$C:$X,18,0),"")</f>
        <v/>
      </c>
      <c r="AD8" s="105" t="str">
        <f t="shared" si="0"/>
        <v>食材費6</v>
      </c>
      <c r="AE8" s="105" t="str">
        <f>IFERROR(+VLOOKUP(AD8,インプットシート!$C:$X,22,0),"")</f>
        <v/>
      </c>
      <c r="AF8" s="144" t="str">
        <f>IFERROR(+VLOOKUP(AD8,インプットシート!$C:$X,18,0),"")</f>
        <v/>
      </c>
      <c r="AH8" s="105" t="s">
        <v>725</v>
      </c>
      <c r="AI8" s="105" t="str">
        <f>IFERROR(+VLOOKUP(AH8,インプットシート!$C:$X,22,0),"")</f>
        <v/>
      </c>
      <c r="AJ8" s="144" t="str">
        <f>IFERROR(+VLOOKUP(AH8,インプットシート!$C:$X,18,0),"")</f>
        <v/>
      </c>
      <c r="AL8" s="105" t="s">
        <v>726</v>
      </c>
      <c r="AM8" s="105" t="str">
        <f>IFERROR(+VLOOKUP(AL8,インプットシート!$C:$X,22,0),"")</f>
        <v/>
      </c>
      <c r="AN8" s="144" t="str">
        <f>IFERROR(+VLOOKUP(AL8,インプットシート!$C:$X,18,0),"")</f>
        <v/>
      </c>
      <c r="AP8" s="105" t="s">
        <v>727</v>
      </c>
      <c r="AQ8" s="105" t="str">
        <f>IFERROR(+VLOOKUP(AP8,インプットシート!$C:$X,22,0),"")</f>
        <v/>
      </c>
      <c r="AR8" s="144" t="str">
        <f>IFERROR(+VLOOKUP(AP8,インプットシート!$C:$X,18,0),"")</f>
        <v/>
      </c>
      <c r="AT8" s="105" t="s">
        <v>728</v>
      </c>
      <c r="AU8" s="105" t="str">
        <f>IFERROR(+VLOOKUP(AT8,インプットシート!$C:$X,22,0),"")</f>
        <v/>
      </c>
      <c r="AV8" s="144" t="str">
        <f>IFERROR(+VLOOKUP(AT8,インプットシート!$C:$X,18,0),"")</f>
        <v/>
      </c>
      <c r="AX8" s="105" t="s">
        <v>729</v>
      </c>
      <c r="AY8" s="105" t="str">
        <f>IFERROR(+VLOOKUP(AX8,インプットシート!$C:$X,22,0),"")</f>
        <v/>
      </c>
      <c r="AZ8" s="144" t="str">
        <f>IFERROR(+VLOOKUP(AX8,インプットシート!$C:$X,18,0),"")</f>
        <v/>
      </c>
      <c r="BB8" s="105" t="s">
        <v>730</v>
      </c>
      <c r="BC8" s="105" t="str">
        <f>IFERROR(+VLOOKUP(BB8,インプットシート!$C:$X,22,0),"")</f>
        <v/>
      </c>
      <c r="BD8" s="144" t="str">
        <f>IFERROR(+VLOOKUP(BB8,インプットシート!$C:$X,18,0),"")</f>
        <v/>
      </c>
      <c r="BF8" t="s">
        <v>731</v>
      </c>
      <c r="BG8" s="105" t="str">
        <f>IFERROR(+VLOOKUP(BF8,インプットシート!$C:$X,22,0),"")</f>
        <v/>
      </c>
      <c r="BH8" s="144" t="str">
        <f>IFERROR(+VLOOKUP(BF8,インプットシート!$C:$X,18,0),"")</f>
        <v/>
      </c>
      <c r="BJ8" s="105" t="s">
        <v>732</v>
      </c>
      <c r="BK8" s="105" t="str">
        <f>IFERROR(+VLOOKUP(BJ8,インプットシート!$C:$X,22,0),"")</f>
        <v/>
      </c>
      <c r="BL8" s="144" t="str">
        <f>IFERROR(+VLOOKUP(BJ8,インプットシート!$C:$X,18,0),"")</f>
        <v/>
      </c>
      <c r="BN8" s="105" t="s">
        <v>733</v>
      </c>
      <c r="BO8" s="105" t="str">
        <f>IFERROR(+VLOOKUP(BN8,インプットシート!$C:$X,22,0),"")</f>
        <v/>
      </c>
      <c r="BP8" s="144" t="str">
        <f>IFERROR(+VLOOKUP(BN8,インプットシート!$C:$X,18,0),"")</f>
        <v/>
      </c>
      <c r="BR8" s="105" t="s">
        <v>734</v>
      </c>
      <c r="BS8" s="105" t="str">
        <f>IFERROR(+VLOOKUP(BR8,インプットシート!$C:$X,22,0),"")</f>
        <v/>
      </c>
      <c r="BT8" s="144" t="str">
        <f>IFERROR(+VLOOKUP(BR8,インプットシート!$C:$X,18,0),"")</f>
        <v/>
      </c>
      <c r="BV8" s="105" t="s">
        <v>735</v>
      </c>
      <c r="BW8" s="105" t="str">
        <f>IFERROR(+VLOOKUP(BV8,インプットシート!$C:$X,22,0),"")</f>
        <v/>
      </c>
      <c r="BX8" s="144" t="str">
        <f>IFERROR(+VLOOKUP(BV8,インプットシート!$C:$X,18,0),"")</f>
        <v/>
      </c>
      <c r="BZ8" s="105" t="s">
        <v>736</v>
      </c>
      <c r="CA8" s="105" t="str">
        <f>IFERROR(+VLOOKUP(BZ8,インプットシート!$C:$X,22,0),"")</f>
        <v/>
      </c>
      <c r="CB8" s="144" t="str">
        <f>IFERROR(+VLOOKUP(BZ8,インプットシート!$C:$X,18,0),"")</f>
        <v/>
      </c>
    </row>
    <row r="9" spans="2:80">
      <c r="B9" s="105" t="s">
        <v>737</v>
      </c>
      <c r="C9" s="105" t="str">
        <f>IFERROR(+VLOOKUP(B9,インプットシート!$C:$X,22,0),"")</f>
        <v/>
      </c>
      <c r="D9" s="144" t="str">
        <f>IFERROR(+VLOOKUP(B9,インプットシート!$C:$X,18,0),"")</f>
        <v/>
      </c>
      <c r="F9" s="105" t="s">
        <v>738</v>
      </c>
      <c r="G9" s="105" t="str">
        <f>IFERROR(+VLOOKUP(F9,インプットシート!$C:$X,22,0),"")</f>
        <v/>
      </c>
      <c r="H9" s="144" t="str">
        <f>IFERROR(+VLOOKUP(F9,インプットシート!$C:$X,18,0),"")</f>
        <v/>
      </c>
      <c r="J9" s="105" t="s">
        <v>739</v>
      </c>
      <c r="K9" s="105" t="str">
        <f>IFERROR(+VLOOKUP(J9,インプットシート!$C:$X,22,0),"")</f>
        <v/>
      </c>
      <c r="L9" s="144" t="str">
        <f>IFERROR(+VLOOKUP(J9,インプットシート!$C:$X,18,0),"")</f>
        <v/>
      </c>
      <c r="N9" s="105" t="s">
        <v>740</v>
      </c>
      <c r="O9" s="105" t="str">
        <f>IFERROR(+VLOOKUP(N9,インプットシート!$C:$X,22,0),"")</f>
        <v/>
      </c>
      <c r="P9" s="144" t="str">
        <f>IFERROR(+VLOOKUP(N9,インプットシート!$C:$X,18,0),"")</f>
        <v/>
      </c>
      <c r="R9" s="105" t="s">
        <v>741</v>
      </c>
      <c r="S9" s="105" t="str">
        <f>IFERROR(+VLOOKUP(R9,インプットシート!$C:$X,22,0),"")</f>
        <v/>
      </c>
      <c r="T9" s="144" t="str">
        <f>IFERROR(+VLOOKUP(R9,インプットシート!$C:$X,18,0),"")</f>
        <v/>
      </c>
      <c r="V9" s="105" t="s">
        <v>742</v>
      </c>
      <c r="W9" s="105" t="str">
        <f>IFERROR(+VLOOKUP(V9,インプットシート!$C:$X,22,0),"")</f>
        <v/>
      </c>
      <c r="X9" s="144" t="str">
        <f>IFERROR(+VLOOKUP(V9,インプットシート!$C:$X,18,0),"")</f>
        <v/>
      </c>
      <c r="Z9" s="105" t="s">
        <v>743</v>
      </c>
      <c r="AA9" s="105" t="str">
        <f>IFERROR(+VLOOKUP(Z9,インプットシート!$C:$X,22,0),"")</f>
        <v/>
      </c>
      <c r="AB9" s="144" t="str">
        <f>IFERROR(+VLOOKUP(Z9,インプットシート!$C:$X,18,0),"")</f>
        <v/>
      </c>
      <c r="AD9" s="105" t="str">
        <f t="shared" si="0"/>
        <v>食材費7</v>
      </c>
      <c r="AE9" s="105" t="str">
        <f>IFERROR(+VLOOKUP(AD9,インプットシート!$C:$X,22,0),"")</f>
        <v/>
      </c>
      <c r="AF9" s="144" t="str">
        <f>IFERROR(+VLOOKUP(AD9,インプットシート!$C:$X,18,0),"")</f>
        <v/>
      </c>
      <c r="AH9" s="105" t="s">
        <v>744</v>
      </c>
      <c r="AI9" s="105" t="str">
        <f>IFERROR(+VLOOKUP(AH9,インプットシート!$C:$X,22,0),"")</f>
        <v/>
      </c>
      <c r="AJ9" s="144" t="str">
        <f>IFERROR(+VLOOKUP(AH9,インプットシート!$C:$X,18,0),"")</f>
        <v/>
      </c>
      <c r="AL9" s="105" t="s">
        <v>745</v>
      </c>
      <c r="AM9" s="105" t="str">
        <f>IFERROR(+VLOOKUP(AL9,インプットシート!$C:$X,22,0),"")</f>
        <v/>
      </c>
      <c r="AN9" s="144" t="str">
        <f>IFERROR(+VLOOKUP(AL9,インプットシート!$C:$X,18,0),"")</f>
        <v/>
      </c>
      <c r="AP9" s="105" t="s">
        <v>746</v>
      </c>
      <c r="AQ9" s="105" t="str">
        <f>IFERROR(+VLOOKUP(AP9,インプットシート!$C:$X,22,0),"")</f>
        <v/>
      </c>
      <c r="AR9" s="144" t="str">
        <f>IFERROR(+VLOOKUP(AP9,インプットシート!$C:$X,18,0),"")</f>
        <v/>
      </c>
      <c r="AT9" s="105" t="s">
        <v>747</v>
      </c>
      <c r="AU9" s="105" t="str">
        <f>IFERROR(+VLOOKUP(AT9,インプットシート!$C:$X,22,0),"")</f>
        <v/>
      </c>
      <c r="AV9" s="144" t="str">
        <f>IFERROR(+VLOOKUP(AT9,インプットシート!$C:$X,18,0),"")</f>
        <v/>
      </c>
      <c r="AX9" s="105" t="s">
        <v>748</v>
      </c>
      <c r="AY9" s="105" t="str">
        <f>IFERROR(+VLOOKUP(AX9,インプットシート!$C:$X,22,0),"")</f>
        <v/>
      </c>
      <c r="AZ9" s="144" t="str">
        <f>IFERROR(+VLOOKUP(AX9,インプットシート!$C:$X,18,0),"")</f>
        <v/>
      </c>
      <c r="BB9" s="105" t="s">
        <v>749</v>
      </c>
      <c r="BC9" s="105" t="str">
        <f>IFERROR(+VLOOKUP(BB9,インプットシート!$C:$X,22,0),"")</f>
        <v/>
      </c>
      <c r="BD9" s="144" t="str">
        <f>IFERROR(+VLOOKUP(BB9,インプットシート!$C:$X,18,0),"")</f>
        <v/>
      </c>
      <c r="BF9" t="s">
        <v>750</v>
      </c>
      <c r="BG9" s="105" t="str">
        <f>IFERROR(+VLOOKUP(BF9,インプットシート!$C:$X,22,0),"")</f>
        <v/>
      </c>
      <c r="BH9" s="144" t="str">
        <f>IFERROR(+VLOOKUP(BF9,インプットシート!$C:$X,18,0),"")</f>
        <v/>
      </c>
      <c r="BJ9" s="105" t="s">
        <v>751</v>
      </c>
      <c r="BK9" s="105" t="str">
        <f>IFERROR(+VLOOKUP(BJ9,インプットシート!$C:$X,22,0),"")</f>
        <v/>
      </c>
      <c r="BL9" s="144" t="str">
        <f>IFERROR(+VLOOKUP(BJ9,インプットシート!$C:$X,18,0),"")</f>
        <v/>
      </c>
      <c r="BN9" s="105" t="s">
        <v>752</v>
      </c>
      <c r="BO9" s="105" t="str">
        <f>IFERROR(+VLOOKUP(BN9,インプットシート!$C:$X,22,0),"")</f>
        <v/>
      </c>
      <c r="BP9" s="144" t="str">
        <f>IFERROR(+VLOOKUP(BN9,インプットシート!$C:$X,18,0),"")</f>
        <v/>
      </c>
      <c r="BR9" s="105" t="s">
        <v>753</v>
      </c>
      <c r="BS9" s="105" t="str">
        <f>IFERROR(+VLOOKUP(BR9,インプットシート!$C:$X,22,0),"")</f>
        <v/>
      </c>
      <c r="BT9" s="144" t="str">
        <f>IFERROR(+VLOOKUP(BR9,インプットシート!$C:$X,18,0),"")</f>
        <v/>
      </c>
      <c r="BV9" s="105" t="s">
        <v>754</v>
      </c>
      <c r="BW9" s="105" t="str">
        <f>IFERROR(+VLOOKUP(BV9,インプットシート!$C:$X,22,0),"")</f>
        <v/>
      </c>
      <c r="BX9" s="144" t="str">
        <f>IFERROR(+VLOOKUP(BV9,インプットシート!$C:$X,18,0),"")</f>
        <v/>
      </c>
      <c r="BZ9" s="105" t="s">
        <v>755</v>
      </c>
      <c r="CA9" s="105" t="str">
        <f>IFERROR(+VLOOKUP(BZ9,インプットシート!$C:$X,22,0),"")</f>
        <v/>
      </c>
      <c r="CB9" s="144" t="str">
        <f>IFERROR(+VLOOKUP(BZ9,インプットシート!$C:$X,18,0),"")</f>
        <v/>
      </c>
    </row>
    <row r="10" spans="2:80">
      <c r="B10" s="105" t="s">
        <v>756</v>
      </c>
      <c r="C10" s="105" t="str">
        <f>IFERROR(+VLOOKUP(B10,インプットシート!$C:$X,22,0),"")</f>
        <v/>
      </c>
      <c r="D10" s="144" t="str">
        <f>IFERROR(+VLOOKUP(B10,インプットシート!$C:$X,18,0),"")</f>
        <v/>
      </c>
      <c r="F10" s="105" t="s">
        <v>757</v>
      </c>
      <c r="G10" s="105" t="str">
        <f>IFERROR(+VLOOKUP(F10,インプットシート!$C:$X,22,0),"")</f>
        <v/>
      </c>
      <c r="H10" s="144" t="str">
        <f>IFERROR(+VLOOKUP(F10,インプットシート!$C:$X,18,0),"")</f>
        <v/>
      </c>
      <c r="J10" s="105" t="s">
        <v>758</v>
      </c>
      <c r="K10" s="105" t="str">
        <f>IFERROR(+VLOOKUP(J10,インプットシート!$C:$X,22,0),"")</f>
        <v/>
      </c>
      <c r="L10" s="144" t="str">
        <f>IFERROR(+VLOOKUP(J10,インプットシート!$C:$X,18,0),"")</f>
        <v/>
      </c>
      <c r="N10" s="105" t="s">
        <v>759</v>
      </c>
      <c r="O10" s="105" t="str">
        <f>IFERROR(+VLOOKUP(N10,インプットシート!$C:$X,22,0),"")</f>
        <v/>
      </c>
      <c r="P10" s="144" t="str">
        <f>IFERROR(+VLOOKUP(N10,インプットシート!$C:$X,18,0),"")</f>
        <v/>
      </c>
      <c r="R10" s="105" t="s">
        <v>760</v>
      </c>
      <c r="S10" s="105" t="str">
        <f>IFERROR(+VLOOKUP(R10,インプットシート!$C:$X,22,0),"")</f>
        <v/>
      </c>
      <c r="T10" s="144" t="str">
        <f>IFERROR(+VLOOKUP(R10,インプットシート!$C:$X,18,0),"")</f>
        <v/>
      </c>
      <c r="V10" s="105" t="s">
        <v>761</v>
      </c>
      <c r="W10" s="105" t="str">
        <f>IFERROR(+VLOOKUP(V10,インプットシート!$C:$X,22,0),"")</f>
        <v/>
      </c>
      <c r="X10" s="144" t="str">
        <f>IFERROR(+VLOOKUP(V10,インプットシート!$C:$X,18,0),"")</f>
        <v/>
      </c>
      <c r="Z10" s="105" t="s">
        <v>762</v>
      </c>
      <c r="AA10" s="105" t="str">
        <f>IFERROR(+VLOOKUP(Z10,インプットシート!$C:$X,22,0),"")</f>
        <v/>
      </c>
      <c r="AB10" s="144" t="str">
        <f>IFERROR(+VLOOKUP(Z10,インプットシート!$C:$X,18,0),"")</f>
        <v/>
      </c>
      <c r="AD10" s="105" t="str">
        <f t="shared" si="0"/>
        <v>食材費8</v>
      </c>
      <c r="AE10" s="105" t="str">
        <f>IFERROR(+VLOOKUP(AD10,インプットシート!$C:$X,22,0),"")</f>
        <v/>
      </c>
      <c r="AF10" s="144" t="str">
        <f>IFERROR(+VLOOKUP(AD10,インプットシート!$C:$X,18,0),"")</f>
        <v/>
      </c>
      <c r="AH10" s="105" t="s">
        <v>763</v>
      </c>
      <c r="AI10" s="105" t="str">
        <f>IFERROR(+VLOOKUP(AH10,インプットシート!$C:$X,22,0),"")</f>
        <v/>
      </c>
      <c r="AJ10" s="144" t="str">
        <f>IFERROR(+VLOOKUP(AH10,インプットシート!$C:$X,18,0),"")</f>
        <v/>
      </c>
      <c r="AL10" s="105" t="s">
        <v>764</v>
      </c>
      <c r="AM10" s="105" t="str">
        <f>IFERROR(+VLOOKUP(AL10,インプットシート!$C:$X,22,0),"")</f>
        <v/>
      </c>
      <c r="AN10" s="144" t="str">
        <f>IFERROR(+VLOOKUP(AL10,インプットシート!$C:$X,18,0),"")</f>
        <v/>
      </c>
      <c r="AP10" s="105" t="s">
        <v>765</v>
      </c>
      <c r="AQ10" s="105" t="str">
        <f>IFERROR(+VLOOKUP(AP10,インプットシート!$C:$X,22,0),"")</f>
        <v/>
      </c>
      <c r="AR10" s="144" t="str">
        <f>IFERROR(+VLOOKUP(AP10,インプットシート!$C:$X,18,0),"")</f>
        <v/>
      </c>
      <c r="AT10" s="105" t="s">
        <v>766</v>
      </c>
      <c r="AU10" s="105" t="str">
        <f>IFERROR(+VLOOKUP(AT10,インプットシート!$C:$X,22,0),"")</f>
        <v/>
      </c>
      <c r="AV10" s="144" t="str">
        <f>IFERROR(+VLOOKUP(AT10,インプットシート!$C:$X,18,0),"")</f>
        <v/>
      </c>
      <c r="AX10" s="105" t="s">
        <v>767</v>
      </c>
      <c r="AY10" s="105" t="str">
        <f>IFERROR(+VLOOKUP(AX10,インプットシート!$C:$X,22,0),"")</f>
        <v/>
      </c>
      <c r="AZ10" s="144" t="str">
        <f>IFERROR(+VLOOKUP(AX10,インプットシート!$C:$X,18,0),"")</f>
        <v/>
      </c>
      <c r="BB10" s="105" t="s">
        <v>768</v>
      </c>
      <c r="BC10" s="105" t="str">
        <f>IFERROR(+VLOOKUP(BB10,インプットシート!$C:$X,22,0),"")</f>
        <v/>
      </c>
      <c r="BD10" s="144" t="str">
        <f>IFERROR(+VLOOKUP(BB10,インプットシート!$C:$X,18,0),"")</f>
        <v/>
      </c>
      <c r="BF10" t="s">
        <v>769</v>
      </c>
      <c r="BG10" s="105" t="str">
        <f>IFERROR(+VLOOKUP(BF10,インプットシート!$C:$X,22,0),"")</f>
        <v/>
      </c>
      <c r="BH10" s="144" t="str">
        <f>IFERROR(+VLOOKUP(BF10,インプットシート!$C:$X,18,0),"")</f>
        <v/>
      </c>
      <c r="BJ10" s="105" t="s">
        <v>770</v>
      </c>
      <c r="BK10" s="105" t="str">
        <f>IFERROR(+VLOOKUP(BJ10,インプットシート!$C:$X,22,0),"")</f>
        <v/>
      </c>
      <c r="BL10" s="144" t="str">
        <f>IFERROR(+VLOOKUP(BJ10,インプットシート!$C:$X,18,0),"")</f>
        <v/>
      </c>
      <c r="BN10" s="105" t="s">
        <v>771</v>
      </c>
      <c r="BO10" s="105" t="str">
        <f>IFERROR(+VLOOKUP(BN10,インプットシート!$C:$X,22,0),"")</f>
        <v/>
      </c>
      <c r="BP10" s="144" t="str">
        <f>IFERROR(+VLOOKUP(BN10,インプットシート!$C:$X,18,0),"")</f>
        <v/>
      </c>
      <c r="BR10" s="105" t="s">
        <v>772</v>
      </c>
      <c r="BS10" s="105" t="str">
        <f>IFERROR(+VLOOKUP(BR10,インプットシート!$C:$X,22,0),"")</f>
        <v/>
      </c>
      <c r="BT10" s="144" t="str">
        <f>IFERROR(+VLOOKUP(BR10,インプットシート!$C:$X,18,0),"")</f>
        <v/>
      </c>
      <c r="BV10" s="105" t="s">
        <v>773</v>
      </c>
      <c r="BW10" s="105" t="str">
        <f>IFERROR(+VLOOKUP(BV10,インプットシート!$C:$X,22,0),"")</f>
        <v/>
      </c>
      <c r="BX10" s="144" t="str">
        <f>IFERROR(+VLOOKUP(BV10,インプットシート!$C:$X,18,0),"")</f>
        <v/>
      </c>
      <c r="BZ10" s="105" t="s">
        <v>774</v>
      </c>
      <c r="CA10" s="105" t="str">
        <f>IFERROR(+VLOOKUP(BZ10,インプットシート!$C:$X,22,0),"")</f>
        <v/>
      </c>
      <c r="CB10" s="144" t="str">
        <f>IFERROR(+VLOOKUP(BZ10,インプットシート!$C:$X,18,0),"")</f>
        <v/>
      </c>
    </row>
    <row r="11" spans="2:80">
      <c r="B11" s="105" t="s">
        <v>775</v>
      </c>
      <c r="C11" s="105" t="str">
        <f>IFERROR(+VLOOKUP(B11,インプットシート!$C:$X,22,0),"")</f>
        <v/>
      </c>
      <c r="D11" s="144" t="str">
        <f>IFERROR(+VLOOKUP(B11,インプットシート!$C:$X,18,0),"")</f>
        <v/>
      </c>
      <c r="F11" s="105" t="s">
        <v>776</v>
      </c>
      <c r="G11" s="105" t="str">
        <f>IFERROR(+VLOOKUP(F11,インプットシート!$C:$X,22,0),"")</f>
        <v/>
      </c>
      <c r="H11" s="144" t="str">
        <f>IFERROR(+VLOOKUP(F11,インプットシート!$C:$X,18,0),"")</f>
        <v/>
      </c>
      <c r="J11" s="105" t="s">
        <v>777</v>
      </c>
      <c r="K11" s="105" t="str">
        <f>IFERROR(+VLOOKUP(J11,インプットシート!$C:$X,22,0),"")</f>
        <v/>
      </c>
      <c r="L11" s="144" t="str">
        <f>IFERROR(+VLOOKUP(J11,インプットシート!$C:$X,18,0),"")</f>
        <v/>
      </c>
      <c r="N11" s="105" t="s">
        <v>778</v>
      </c>
      <c r="O11" s="105" t="str">
        <f>IFERROR(+VLOOKUP(N11,インプットシート!$C:$X,22,0),"")</f>
        <v/>
      </c>
      <c r="P11" s="144" t="str">
        <f>IFERROR(+VLOOKUP(N11,インプットシート!$C:$X,18,0),"")</f>
        <v/>
      </c>
      <c r="R11" s="105" t="s">
        <v>779</v>
      </c>
      <c r="S11" s="105" t="str">
        <f>IFERROR(+VLOOKUP(R11,インプットシート!$C:$X,22,0),"")</f>
        <v/>
      </c>
      <c r="T11" s="144" t="str">
        <f>IFERROR(+VLOOKUP(R11,インプットシート!$C:$X,18,0),"")</f>
        <v/>
      </c>
      <c r="V11" s="105" t="s">
        <v>780</v>
      </c>
      <c r="W11" s="105" t="str">
        <f>IFERROR(+VLOOKUP(V11,インプットシート!$C:$X,22,0),"")</f>
        <v/>
      </c>
      <c r="X11" s="144" t="str">
        <f>IFERROR(+VLOOKUP(V11,インプットシート!$C:$X,18,0),"")</f>
        <v/>
      </c>
      <c r="Z11" s="105" t="s">
        <v>781</v>
      </c>
      <c r="AA11" s="105" t="str">
        <f>IFERROR(+VLOOKUP(Z11,インプットシート!$C:$X,22,0),"")</f>
        <v/>
      </c>
      <c r="AB11" s="144" t="str">
        <f>IFERROR(+VLOOKUP(Z11,インプットシート!$C:$X,18,0),"")</f>
        <v/>
      </c>
      <c r="AD11" s="105" t="str">
        <f t="shared" si="0"/>
        <v>食材費9</v>
      </c>
      <c r="AE11" s="105" t="str">
        <f>IFERROR(+VLOOKUP(AD11,インプットシート!$C:$X,22,0),"")</f>
        <v/>
      </c>
      <c r="AF11" s="144" t="str">
        <f>IFERROR(+VLOOKUP(AD11,インプットシート!$C:$X,18,0),"")</f>
        <v/>
      </c>
      <c r="AH11" s="105" t="s">
        <v>782</v>
      </c>
      <c r="AI11" s="105" t="str">
        <f>IFERROR(+VLOOKUP(AH11,インプットシート!$C:$X,22,0),"")</f>
        <v/>
      </c>
      <c r="AJ11" s="144" t="str">
        <f>IFERROR(+VLOOKUP(AH11,インプットシート!$C:$X,18,0),"")</f>
        <v/>
      </c>
      <c r="AL11" s="105" t="s">
        <v>783</v>
      </c>
      <c r="AM11" s="105" t="str">
        <f>IFERROR(+VLOOKUP(AL11,インプットシート!$C:$X,22,0),"")</f>
        <v/>
      </c>
      <c r="AN11" s="144" t="str">
        <f>IFERROR(+VLOOKUP(AL11,インプットシート!$C:$X,18,0),"")</f>
        <v/>
      </c>
      <c r="AP11" s="105" t="s">
        <v>784</v>
      </c>
      <c r="AQ11" s="105" t="str">
        <f>IFERROR(+VLOOKUP(AP11,インプットシート!$C:$X,22,0),"")</f>
        <v/>
      </c>
      <c r="AR11" s="144" t="str">
        <f>IFERROR(+VLOOKUP(AP11,インプットシート!$C:$X,18,0),"")</f>
        <v/>
      </c>
      <c r="AT11" s="105" t="s">
        <v>785</v>
      </c>
      <c r="AU11" s="105" t="str">
        <f>IFERROR(+VLOOKUP(AT11,インプットシート!$C:$X,22,0),"")</f>
        <v/>
      </c>
      <c r="AV11" s="144" t="str">
        <f>IFERROR(+VLOOKUP(AT11,インプットシート!$C:$X,18,0),"")</f>
        <v/>
      </c>
      <c r="AX11" s="105" t="s">
        <v>786</v>
      </c>
      <c r="AY11" s="105" t="str">
        <f>IFERROR(+VLOOKUP(AX11,インプットシート!$C:$X,22,0),"")</f>
        <v/>
      </c>
      <c r="AZ11" s="144" t="str">
        <f>IFERROR(+VLOOKUP(AX11,インプットシート!$C:$X,18,0),"")</f>
        <v/>
      </c>
      <c r="BB11" s="105" t="s">
        <v>787</v>
      </c>
      <c r="BC11" s="105" t="str">
        <f>IFERROR(+VLOOKUP(BB11,インプットシート!$C:$X,22,0),"")</f>
        <v/>
      </c>
      <c r="BD11" s="144" t="str">
        <f>IFERROR(+VLOOKUP(BB11,インプットシート!$C:$X,18,0),"")</f>
        <v/>
      </c>
      <c r="BF11" t="s">
        <v>788</v>
      </c>
      <c r="BG11" s="105" t="str">
        <f>IFERROR(+VLOOKUP(BF11,インプットシート!$C:$X,22,0),"")</f>
        <v/>
      </c>
      <c r="BH11" s="144" t="str">
        <f>IFERROR(+VLOOKUP(BF11,インプットシート!$C:$X,18,0),"")</f>
        <v/>
      </c>
      <c r="BJ11" s="105" t="s">
        <v>789</v>
      </c>
      <c r="BK11" s="105" t="str">
        <f>IFERROR(+VLOOKUP(BJ11,インプットシート!$C:$X,22,0),"")</f>
        <v/>
      </c>
      <c r="BL11" s="144" t="str">
        <f>IFERROR(+VLOOKUP(BJ11,インプットシート!$C:$X,18,0),"")</f>
        <v/>
      </c>
      <c r="BN11" s="105" t="s">
        <v>790</v>
      </c>
      <c r="BO11" s="105" t="str">
        <f>IFERROR(+VLOOKUP(BN11,インプットシート!$C:$X,22,0),"")</f>
        <v/>
      </c>
      <c r="BP11" s="144" t="str">
        <f>IFERROR(+VLOOKUP(BN11,インプットシート!$C:$X,18,0),"")</f>
        <v/>
      </c>
      <c r="BR11" s="105" t="s">
        <v>791</v>
      </c>
      <c r="BS11" s="105" t="str">
        <f>IFERROR(+VLOOKUP(BR11,インプットシート!$C:$X,22,0),"")</f>
        <v/>
      </c>
      <c r="BT11" s="144" t="str">
        <f>IFERROR(+VLOOKUP(BR11,インプットシート!$C:$X,18,0),"")</f>
        <v/>
      </c>
      <c r="BV11" s="105" t="s">
        <v>792</v>
      </c>
      <c r="BW11" s="105" t="str">
        <f>IFERROR(+VLOOKUP(BV11,インプットシート!$C:$X,22,0),"")</f>
        <v/>
      </c>
      <c r="BX11" s="144" t="str">
        <f>IFERROR(+VLOOKUP(BV11,インプットシート!$C:$X,18,0),"")</f>
        <v/>
      </c>
      <c r="BZ11" s="105" t="s">
        <v>793</v>
      </c>
      <c r="CA11" s="105" t="str">
        <f>IFERROR(+VLOOKUP(BZ11,インプットシート!$C:$X,22,0),"")</f>
        <v/>
      </c>
      <c r="CB11" s="144" t="str">
        <f>IFERROR(+VLOOKUP(BZ11,インプットシート!$C:$X,18,0),"")</f>
        <v/>
      </c>
    </row>
    <row r="12" spans="2:80">
      <c r="B12" s="105" t="s">
        <v>794</v>
      </c>
      <c r="C12" s="105" t="str">
        <f>IFERROR(+VLOOKUP(B12,インプットシート!$C:$X,22,0),"")</f>
        <v/>
      </c>
      <c r="D12" s="144" t="str">
        <f>IFERROR(+VLOOKUP(B12,インプットシート!$C:$X,18,0),"")</f>
        <v/>
      </c>
      <c r="F12" s="105" t="s">
        <v>795</v>
      </c>
      <c r="G12" s="105" t="str">
        <f>IFERROR(+VLOOKUP(F12,インプットシート!$C:$X,22,0),"")</f>
        <v/>
      </c>
      <c r="H12" s="144" t="str">
        <f>IFERROR(+VLOOKUP(F12,インプットシート!$C:$X,18,0),"")</f>
        <v/>
      </c>
      <c r="J12" s="105" t="s">
        <v>796</v>
      </c>
      <c r="K12" s="105" t="str">
        <f>IFERROR(+VLOOKUP(J12,インプットシート!$C:$X,22,0),"")</f>
        <v/>
      </c>
      <c r="L12" s="144" t="str">
        <f>IFERROR(+VLOOKUP(J12,インプットシート!$C:$X,18,0),"")</f>
        <v/>
      </c>
      <c r="N12" s="105" t="s">
        <v>797</v>
      </c>
      <c r="O12" s="105" t="str">
        <f>IFERROR(+VLOOKUP(N12,インプットシート!$C:$X,22,0),"")</f>
        <v/>
      </c>
      <c r="P12" s="144" t="str">
        <f>IFERROR(+VLOOKUP(N12,インプットシート!$C:$X,18,0),"")</f>
        <v/>
      </c>
      <c r="R12" s="105" t="s">
        <v>798</v>
      </c>
      <c r="S12" s="105" t="str">
        <f>IFERROR(+VLOOKUP(R12,インプットシート!$C:$X,22,0),"")</f>
        <v/>
      </c>
      <c r="T12" s="144" t="str">
        <f>IFERROR(+VLOOKUP(R12,インプットシート!$C:$X,18,0),"")</f>
        <v/>
      </c>
      <c r="V12" s="105" t="s">
        <v>799</v>
      </c>
      <c r="W12" s="105" t="str">
        <f>IFERROR(+VLOOKUP(V12,インプットシート!$C:$X,22,0),"")</f>
        <v/>
      </c>
      <c r="X12" s="144" t="str">
        <f>IFERROR(+VLOOKUP(V12,インプットシート!$C:$X,18,0),"")</f>
        <v/>
      </c>
      <c r="Z12" s="105" t="s">
        <v>800</v>
      </c>
      <c r="AA12" s="105" t="str">
        <f>IFERROR(+VLOOKUP(Z12,インプットシート!$C:$X,22,0),"")</f>
        <v/>
      </c>
      <c r="AB12" s="144" t="str">
        <f>IFERROR(+VLOOKUP(Z12,インプットシート!$C:$X,18,0),"")</f>
        <v/>
      </c>
      <c r="AD12" s="105" t="str">
        <f t="shared" si="0"/>
        <v>食材費10</v>
      </c>
      <c r="AE12" s="105" t="str">
        <f>IFERROR(+VLOOKUP(AD12,インプットシート!$C:$X,22,0),"")</f>
        <v/>
      </c>
      <c r="AF12" s="144" t="str">
        <f>IFERROR(+VLOOKUP(AD12,インプットシート!$C:$X,18,0),"")</f>
        <v/>
      </c>
      <c r="AH12" s="105" t="s">
        <v>801</v>
      </c>
      <c r="AI12" s="105" t="str">
        <f>IFERROR(+VLOOKUP(AH12,インプットシート!$C:$X,22,0),"")</f>
        <v/>
      </c>
      <c r="AJ12" s="144" t="str">
        <f>IFERROR(+VLOOKUP(AH12,インプットシート!$C:$X,18,0),"")</f>
        <v/>
      </c>
      <c r="AL12" s="105" t="s">
        <v>802</v>
      </c>
      <c r="AM12" s="105" t="str">
        <f>IFERROR(+VLOOKUP(AL12,インプットシート!$C:$X,22,0),"")</f>
        <v/>
      </c>
      <c r="AN12" s="144" t="str">
        <f>IFERROR(+VLOOKUP(AL12,インプットシート!$C:$X,18,0),"")</f>
        <v/>
      </c>
      <c r="AP12" s="105" t="s">
        <v>803</v>
      </c>
      <c r="AQ12" s="105" t="str">
        <f>IFERROR(+VLOOKUP(AP12,インプットシート!$C:$X,22,0),"")</f>
        <v/>
      </c>
      <c r="AR12" s="144" t="str">
        <f>IFERROR(+VLOOKUP(AP12,インプットシート!$C:$X,18,0),"")</f>
        <v/>
      </c>
      <c r="AT12" s="105" t="s">
        <v>804</v>
      </c>
      <c r="AU12" s="105" t="str">
        <f>IFERROR(+VLOOKUP(AT12,インプットシート!$C:$X,22,0),"")</f>
        <v/>
      </c>
      <c r="AV12" s="144" t="str">
        <f>IFERROR(+VLOOKUP(AT12,インプットシート!$C:$X,18,0),"")</f>
        <v/>
      </c>
      <c r="AX12" s="105" t="s">
        <v>805</v>
      </c>
      <c r="AY12" s="105" t="str">
        <f>IFERROR(+VLOOKUP(AX12,インプットシート!$C:$X,22,0),"")</f>
        <v/>
      </c>
      <c r="AZ12" s="144" t="str">
        <f>IFERROR(+VLOOKUP(AX12,インプットシート!$C:$X,18,0),"")</f>
        <v/>
      </c>
      <c r="BB12" s="105" t="s">
        <v>806</v>
      </c>
      <c r="BC12" s="105" t="str">
        <f>IFERROR(+VLOOKUP(BB12,インプットシート!$C:$X,22,0),"")</f>
        <v/>
      </c>
      <c r="BD12" s="144" t="str">
        <f>IFERROR(+VLOOKUP(BB12,インプットシート!$C:$X,18,0),"")</f>
        <v/>
      </c>
      <c r="BF12" t="s">
        <v>807</v>
      </c>
      <c r="BG12" s="105" t="str">
        <f>IFERROR(+VLOOKUP(BF12,インプットシート!$C:$X,22,0),"")</f>
        <v/>
      </c>
      <c r="BH12" s="144" t="str">
        <f>IFERROR(+VLOOKUP(BF12,インプットシート!$C:$X,18,0),"")</f>
        <v/>
      </c>
      <c r="BJ12" s="105" t="s">
        <v>808</v>
      </c>
      <c r="BK12" s="105" t="str">
        <f>IFERROR(+VLOOKUP(BJ12,インプットシート!$C:$X,22,0),"")</f>
        <v/>
      </c>
      <c r="BL12" s="144" t="str">
        <f>IFERROR(+VLOOKUP(BJ12,インプットシート!$C:$X,18,0),"")</f>
        <v/>
      </c>
      <c r="BN12" s="105" t="s">
        <v>809</v>
      </c>
      <c r="BO12" s="105" t="str">
        <f>IFERROR(+VLOOKUP(BN12,インプットシート!$C:$X,22,0),"")</f>
        <v/>
      </c>
      <c r="BP12" s="144" t="str">
        <f>IFERROR(+VLOOKUP(BN12,インプットシート!$C:$X,18,0),"")</f>
        <v/>
      </c>
      <c r="BR12" s="105"/>
      <c r="BS12" s="105" t="str">
        <f>IFERROR(+VLOOKUP(BR12,インプットシート!$C:$X,22,0),"")</f>
        <v/>
      </c>
      <c r="BT12" s="144" t="str">
        <f>IFERROR(+VLOOKUP(BR12,インプットシート!$C:$X,18,0),"")</f>
        <v/>
      </c>
      <c r="BV12" s="105"/>
      <c r="BW12" s="105" t="str">
        <f>IFERROR(+VLOOKUP(BV12,インプットシート!$C:$X,22,0),"")</f>
        <v/>
      </c>
      <c r="BX12" s="144" t="str">
        <f>IFERROR(+VLOOKUP(BV12,インプットシート!$C:$X,18,0),"")</f>
        <v/>
      </c>
      <c r="BZ12" s="105" t="s">
        <v>810</v>
      </c>
      <c r="CA12" s="105" t="str">
        <f>IFERROR(+VLOOKUP(BZ12,インプットシート!$C:$X,22,0),"")</f>
        <v/>
      </c>
      <c r="CB12" s="144" t="str">
        <f>IFERROR(+VLOOKUP(BZ12,インプットシート!$C:$X,18,0),"")</f>
        <v/>
      </c>
    </row>
    <row r="13" spans="2:80">
      <c r="B13" s="105" t="s">
        <v>811</v>
      </c>
      <c r="C13" s="105" t="str">
        <f>IFERROR(+VLOOKUP(B13,インプットシート!$C:$X,22,0),"")</f>
        <v/>
      </c>
      <c r="D13" s="144" t="str">
        <f>IFERROR(+VLOOKUP(B13,インプットシート!$C:$X,18,0),"")</f>
        <v/>
      </c>
      <c r="F13" s="105" t="s">
        <v>812</v>
      </c>
      <c r="G13" s="105" t="str">
        <f>IFERROR(+VLOOKUP(F13,インプットシート!$C:$X,22,0),"")</f>
        <v/>
      </c>
      <c r="H13" s="144" t="str">
        <f>IFERROR(+VLOOKUP(F13,インプットシート!$C:$X,18,0),"")</f>
        <v/>
      </c>
      <c r="J13" s="105" t="s">
        <v>813</v>
      </c>
      <c r="K13" s="105" t="str">
        <f>IFERROR(+VLOOKUP(J13,インプットシート!$C:$X,22,0),"")</f>
        <v/>
      </c>
      <c r="L13" s="144" t="str">
        <f>IFERROR(+VLOOKUP(J13,インプットシート!$C:$X,18,0),"")</f>
        <v/>
      </c>
      <c r="N13" s="105" t="s">
        <v>814</v>
      </c>
      <c r="O13" s="105" t="str">
        <f>IFERROR(+VLOOKUP(N13,インプットシート!$C:$X,22,0),"")</f>
        <v/>
      </c>
      <c r="P13" s="144" t="str">
        <f>IFERROR(+VLOOKUP(N13,インプットシート!$C:$X,18,0),"")</f>
        <v/>
      </c>
      <c r="R13" s="105" t="s">
        <v>815</v>
      </c>
      <c r="S13" s="105" t="str">
        <f>IFERROR(+VLOOKUP(R13,インプットシート!$C:$X,22,0),"")</f>
        <v/>
      </c>
      <c r="T13" s="144" t="str">
        <f>IFERROR(+VLOOKUP(R13,インプットシート!$C:$X,18,0),"")</f>
        <v/>
      </c>
      <c r="V13" s="105" t="s">
        <v>816</v>
      </c>
      <c r="W13" s="105" t="str">
        <f>IFERROR(+VLOOKUP(V13,インプットシート!$C:$X,22,0),"")</f>
        <v/>
      </c>
      <c r="X13" s="144" t="str">
        <f>IFERROR(+VLOOKUP(V13,インプットシート!$C:$X,18,0),"")</f>
        <v/>
      </c>
      <c r="Z13" s="105" t="s">
        <v>817</v>
      </c>
      <c r="AA13" s="105" t="str">
        <f>IFERROR(+VLOOKUP(Z13,インプットシート!$C:$X,22,0),"")</f>
        <v/>
      </c>
      <c r="AB13" s="144" t="str">
        <f>IFERROR(+VLOOKUP(Z13,インプットシート!$C:$X,18,0),"")</f>
        <v/>
      </c>
      <c r="AD13" s="105" t="str">
        <f t="shared" si="0"/>
        <v>食材費11</v>
      </c>
      <c r="AE13" s="105" t="str">
        <f>IFERROR(+VLOOKUP(AD13,インプットシート!$C:$X,22,0),"")</f>
        <v/>
      </c>
      <c r="AF13" s="144" t="str">
        <f>IFERROR(+VLOOKUP(AD13,インプットシート!$C:$X,18,0),"")</f>
        <v/>
      </c>
      <c r="AH13" s="105" t="s">
        <v>818</v>
      </c>
      <c r="AI13" s="105" t="str">
        <f>IFERROR(+VLOOKUP(AH13,インプットシート!$C:$X,22,0),"")</f>
        <v/>
      </c>
      <c r="AJ13" s="144" t="str">
        <f>IFERROR(+VLOOKUP(AH13,インプットシート!$C:$X,18,0),"")</f>
        <v/>
      </c>
      <c r="AL13" s="105" t="s">
        <v>819</v>
      </c>
      <c r="AM13" s="105" t="str">
        <f>IFERROR(+VLOOKUP(AL13,インプットシート!$C:$X,22,0),"")</f>
        <v/>
      </c>
      <c r="AN13" s="144" t="str">
        <f>IFERROR(+VLOOKUP(AL13,インプットシート!$C:$X,18,0),"")</f>
        <v/>
      </c>
      <c r="AP13" s="105" t="s">
        <v>820</v>
      </c>
      <c r="AQ13" s="105" t="str">
        <f>IFERROR(+VLOOKUP(AP13,インプットシート!$C:$X,22,0),"")</f>
        <v/>
      </c>
      <c r="AR13" s="144" t="str">
        <f>IFERROR(+VLOOKUP(AP13,インプットシート!$C:$X,18,0),"")</f>
        <v/>
      </c>
      <c r="AT13" s="105" t="s">
        <v>821</v>
      </c>
      <c r="AU13" s="105" t="str">
        <f>IFERROR(+VLOOKUP(AT13,インプットシート!$C:$X,22,0),"")</f>
        <v/>
      </c>
      <c r="AV13" s="144" t="str">
        <f>IFERROR(+VLOOKUP(AT13,インプットシート!$C:$X,18,0),"")</f>
        <v/>
      </c>
      <c r="AX13" s="105" t="s">
        <v>822</v>
      </c>
      <c r="AY13" s="105" t="str">
        <f>IFERROR(+VLOOKUP(AX13,インプットシート!$C:$X,22,0),"")</f>
        <v/>
      </c>
      <c r="AZ13" s="144" t="str">
        <f>IFERROR(+VLOOKUP(AX13,インプットシート!$C:$X,18,0),"")</f>
        <v/>
      </c>
      <c r="BB13" s="105" t="s">
        <v>823</v>
      </c>
      <c r="BC13" s="105" t="str">
        <f>IFERROR(+VLOOKUP(BB13,インプットシート!$C:$X,22,0),"")</f>
        <v/>
      </c>
      <c r="BD13" s="144" t="str">
        <f>IFERROR(+VLOOKUP(BB13,インプットシート!$C:$X,18,0),"")</f>
        <v/>
      </c>
      <c r="BF13" t="s">
        <v>824</v>
      </c>
      <c r="BG13" s="105" t="str">
        <f>IFERROR(+VLOOKUP(BF13,インプットシート!$C:$X,22,0),"")</f>
        <v/>
      </c>
      <c r="BH13" s="144" t="str">
        <f>IFERROR(+VLOOKUP(BF13,インプットシート!$C:$X,18,0),"")</f>
        <v/>
      </c>
      <c r="BJ13" s="105" t="s">
        <v>825</v>
      </c>
      <c r="BK13" s="105" t="str">
        <f>IFERROR(+VLOOKUP(BJ13,インプットシート!$C:$X,22,0),"")</f>
        <v/>
      </c>
      <c r="BL13" s="144" t="str">
        <f>IFERROR(+VLOOKUP(BJ13,インプットシート!$C:$X,18,0),"")</f>
        <v/>
      </c>
      <c r="BN13" s="105" t="s">
        <v>826</v>
      </c>
      <c r="BO13" s="105" t="str">
        <f>IFERROR(+VLOOKUP(BN13,インプットシート!$C:$X,22,0),"")</f>
        <v/>
      </c>
      <c r="BP13" s="144" t="str">
        <f>IFERROR(+VLOOKUP(BN13,インプットシート!$C:$X,18,0),"")</f>
        <v/>
      </c>
      <c r="BR13" s="105"/>
      <c r="BS13" s="105" t="str">
        <f>IFERROR(+VLOOKUP(BR13,インプットシート!$C:$X,22,0),"")</f>
        <v/>
      </c>
      <c r="BT13" s="144" t="str">
        <f>IFERROR(+VLOOKUP(BR13,インプットシート!$C:$X,18,0),"")</f>
        <v/>
      </c>
      <c r="BV13" s="105"/>
      <c r="BW13" s="105" t="str">
        <f>IFERROR(+VLOOKUP(BV13,インプットシート!$C:$X,22,0),"")</f>
        <v/>
      </c>
      <c r="BX13" s="144" t="str">
        <f>IFERROR(+VLOOKUP(BV13,インプットシート!$C:$X,18,0),"")</f>
        <v/>
      </c>
      <c r="BZ13" s="105" t="s">
        <v>827</v>
      </c>
      <c r="CA13" s="105" t="str">
        <f>IFERROR(+VLOOKUP(BZ13,インプットシート!$C:$X,22,0),"")</f>
        <v/>
      </c>
      <c r="CB13" s="144" t="str">
        <f>IFERROR(+VLOOKUP(BZ13,インプットシート!$C:$X,18,0),"")</f>
        <v/>
      </c>
    </row>
    <row r="14" spans="2:80">
      <c r="B14" s="105" t="s">
        <v>828</v>
      </c>
      <c r="C14" s="105" t="str">
        <f>IFERROR(+VLOOKUP(B14,インプットシート!$C:$X,22,0),"")</f>
        <v/>
      </c>
      <c r="D14" s="144" t="str">
        <f>IFERROR(+VLOOKUP(B14,インプットシート!$C:$X,18,0),"")</f>
        <v/>
      </c>
      <c r="F14" s="105" t="s">
        <v>829</v>
      </c>
      <c r="G14" s="105" t="str">
        <f>IFERROR(+VLOOKUP(F14,インプットシート!$C:$X,22,0),"")</f>
        <v/>
      </c>
      <c r="H14" s="144" t="str">
        <f>IFERROR(+VLOOKUP(F14,インプットシート!$C:$X,18,0),"")</f>
        <v/>
      </c>
      <c r="J14" s="105" t="s">
        <v>830</v>
      </c>
      <c r="K14" s="105" t="str">
        <f>IFERROR(+VLOOKUP(J14,インプットシート!$C:$X,22,0),"")</f>
        <v/>
      </c>
      <c r="L14" s="144" t="str">
        <f>IFERROR(+VLOOKUP(J14,インプットシート!$C:$X,18,0),"")</f>
        <v/>
      </c>
      <c r="N14" s="105" t="s">
        <v>831</v>
      </c>
      <c r="O14" s="105" t="str">
        <f>IFERROR(+VLOOKUP(N14,インプットシート!$C:$X,22,0),"")</f>
        <v/>
      </c>
      <c r="P14" s="144" t="str">
        <f>IFERROR(+VLOOKUP(N14,インプットシート!$C:$X,18,0),"")</f>
        <v/>
      </c>
      <c r="R14" s="105" t="s">
        <v>832</v>
      </c>
      <c r="S14" s="105" t="str">
        <f>IFERROR(+VLOOKUP(R14,インプットシート!$C:$X,22,0),"")</f>
        <v/>
      </c>
      <c r="T14" s="144" t="str">
        <f>IFERROR(+VLOOKUP(R14,インプットシート!$C:$X,18,0),"")</f>
        <v/>
      </c>
      <c r="V14" s="105" t="s">
        <v>833</v>
      </c>
      <c r="W14" s="105" t="str">
        <f>IFERROR(+VLOOKUP(V14,インプットシート!$C:$X,22,0),"")</f>
        <v/>
      </c>
      <c r="X14" s="144" t="str">
        <f>IFERROR(+VLOOKUP(V14,インプットシート!$C:$X,18,0),"")</f>
        <v/>
      </c>
      <c r="Z14" s="105" t="s">
        <v>834</v>
      </c>
      <c r="AA14" s="105" t="str">
        <f>IFERROR(+VLOOKUP(Z14,インプットシート!$C:$X,22,0),"")</f>
        <v/>
      </c>
      <c r="AB14" s="144" t="str">
        <f>IFERROR(+VLOOKUP(Z14,インプットシート!$C:$X,18,0),"")</f>
        <v/>
      </c>
      <c r="AD14" s="105" t="str">
        <f t="shared" si="0"/>
        <v>食材費12</v>
      </c>
      <c r="AE14" s="105" t="str">
        <f>IFERROR(+VLOOKUP(AD14,インプットシート!$C:$X,22,0),"")</f>
        <v/>
      </c>
      <c r="AF14" s="144" t="str">
        <f>IFERROR(+VLOOKUP(AD14,インプットシート!$C:$X,18,0),"")</f>
        <v/>
      </c>
      <c r="AH14" s="105" t="s">
        <v>835</v>
      </c>
      <c r="AI14" s="105" t="str">
        <f>IFERROR(+VLOOKUP(AH14,インプットシート!$C:$X,22,0),"")</f>
        <v/>
      </c>
      <c r="AJ14" s="144" t="str">
        <f>IFERROR(+VLOOKUP(AH14,インプットシート!$C:$X,18,0),"")</f>
        <v/>
      </c>
      <c r="AL14" s="105" t="s">
        <v>836</v>
      </c>
      <c r="AM14" s="105" t="str">
        <f>IFERROR(+VLOOKUP(AL14,インプットシート!$C:$X,22,0),"")</f>
        <v/>
      </c>
      <c r="AN14" s="144" t="str">
        <f>IFERROR(+VLOOKUP(AL14,インプットシート!$C:$X,18,0),"")</f>
        <v/>
      </c>
      <c r="AP14" s="105" t="s">
        <v>837</v>
      </c>
      <c r="AQ14" s="105" t="str">
        <f>IFERROR(+VLOOKUP(AP14,インプットシート!$C:$X,22,0),"")</f>
        <v/>
      </c>
      <c r="AR14" s="144" t="str">
        <f>IFERROR(+VLOOKUP(AP14,インプットシート!$C:$X,18,0),"")</f>
        <v/>
      </c>
      <c r="AT14" s="105" t="s">
        <v>838</v>
      </c>
      <c r="AU14" s="105" t="str">
        <f>IFERROR(+VLOOKUP(AT14,インプットシート!$C:$X,22,0),"")</f>
        <v/>
      </c>
      <c r="AV14" s="144" t="str">
        <f>IFERROR(+VLOOKUP(AT14,インプットシート!$C:$X,18,0),"")</f>
        <v/>
      </c>
      <c r="AX14" s="105" t="s">
        <v>839</v>
      </c>
      <c r="AY14" s="105" t="str">
        <f>IFERROR(+VLOOKUP(AX14,インプットシート!$C:$X,22,0),"")</f>
        <v/>
      </c>
      <c r="AZ14" s="144" t="str">
        <f>IFERROR(+VLOOKUP(AX14,インプットシート!$C:$X,18,0),"")</f>
        <v/>
      </c>
      <c r="BB14" s="105" t="s">
        <v>840</v>
      </c>
      <c r="BC14" s="105" t="str">
        <f>IFERROR(+VLOOKUP(BB14,インプットシート!$C:$X,22,0),"")</f>
        <v/>
      </c>
      <c r="BD14" s="144" t="str">
        <f>IFERROR(+VLOOKUP(BB14,インプットシート!$C:$X,18,0),"")</f>
        <v/>
      </c>
      <c r="BF14" t="s">
        <v>841</v>
      </c>
      <c r="BG14" s="105" t="str">
        <f>IFERROR(+VLOOKUP(BF14,インプットシート!$C:$X,22,0),"")</f>
        <v/>
      </c>
      <c r="BH14" s="144" t="str">
        <f>IFERROR(+VLOOKUP(BF14,インプットシート!$C:$X,18,0),"")</f>
        <v/>
      </c>
      <c r="BJ14" s="105" t="s">
        <v>842</v>
      </c>
      <c r="BK14" s="105" t="str">
        <f>IFERROR(+VLOOKUP(BJ14,インプットシート!$C:$X,22,0),"")</f>
        <v/>
      </c>
      <c r="BL14" s="144" t="str">
        <f>IFERROR(+VLOOKUP(BJ14,インプットシート!$C:$X,18,0),"")</f>
        <v/>
      </c>
      <c r="BN14" s="105" t="s">
        <v>843</v>
      </c>
      <c r="BO14" s="105" t="str">
        <f>IFERROR(+VLOOKUP(BN14,インプットシート!$C:$X,22,0),"")</f>
        <v/>
      </c>
      <c r="BP14" s="144" t="str">
        <f>IFERROR(+VLOOKUP(BN14,インプットシート!$C:$X,18,0),"")</f>
        <v/>
      </c>
      <c r="BR14" s="105"/>
      <c r="BS14" s="105" t="str">
        <f>IFERROR(+VLOOKUP(BR14,インプットシート!$C:$X,22,0),"")</f>
        <v/>
      </c>
      <c r="BT14" s="144" t="str">
        <f>IFERROR(+VLOOKUP(BR14,インプットシート!$C:$X,18,0),"")</f>
        <v/>
      </c>
      <c r="BV14" s="105"/>
      <c r="BW14" s="105" t="str">
        <f>IFERROR(+VLOOKUP(BV14,インプットシート!$C:$X,22,0),"")</f>
        <v/>
      </c>
      <c r="BX14" s="144" t="str">
        <f>IFERROR(+VLOOKUP(BV14,インプットシート!$C:$X,18,0),"")</f>
        <v/>
      </c>
      <c r="BZ14" s="105" t="s">
        <v>844</v>
      </c>
      <c r="CA14" s="105" t="str">
        <f>IFERROR(+VLOOKUP(BZ14,インプットシート!$C:$X,22,0),"")</f>
        <v/>
      </c>
      <c r="CB14" s="144" t="str">
        <f>IFERROR(+VLOOKUP(BZ14,インプットシート!$C:$X,18,0),"")</f>
        <v/>
      </c>
    </row>
    <row r="15" spans="2:80">
      <c r="B15" s="105" t="s">
        <v>845</v>
      </c>
      <c r="C15" s="105" t="str">
        <f>IFERROR(+VLOOKUP(B15,インプットシート!$C:$X,22,0),"")</f>
        <v/>
      </c>
      <c r="D15" s="144" t="str">
        <f>IFERROR(+VLOOKUP(B15,インプットシート!$C:$X,18,0),"")</f>
        <v/>
      </c>
      <c r="F15" s="105" t="s">
        <v>846</v>
      </c>
      <c r="G15" s="105" t="str">
        <f>IFERROR(+VLOOKUP(F15,インプットシート!$C:$X,22,0),"")</f>
        <v/>
      </c>
      <c r="H15" s="144" t="str">
        <f>IFERROR(+VLOOKUP(F15,インプットシート!$C:$X,18,0),"")</f>
        <v/>
      </c>
      <c r="J15" s="105" t="s">
        <v>847</v>
      </c>
      <c r="K15" s="105" t="str">
        <f>IFERROR(+VLOOKUP(J15,インプットシート!$C:$X,22,0),"")</f>
        <v/>
      </c>
      <c r="L15" s="144" t="str">
        <f>IFERROR(+VLOOKUP(J15,インプットシート!$C:$X,18,0),"")</f>
        <v/>
      </c>
      <c r="N15" s="105" t="s">
        <v>848</v>
      </c>
      <c r="O15" s="105" t="str">
        <f>IFERROR(+VLOOKUP(N15,インプットシート!$C:$X,22,0),"")</f>
        <v/>
      </c>
      <c r="P15" s="144" t="str">
        <f>IFERROR(+VLOOKUP(N15,インプットシート!$C:$X,18,0),"")</f>
        <v/>
      </c>
      <c r="R15" s="105" t="s">
        <v>849</v>
      </c>
      <c r="S15" s="105" t="str">
        <f>IFERROR(+VLOOKUP(R15,インプットシート!$C:$X,22,0),"")</f>
        <v/>
      </c>
      <c r="T15" s="144" t="str">
        <f>IFERROR(+VLOOKUP(R15,インプットシート!$C:$X,18,0),"")</f>
        <v/>
      </c>
      <c r="V15" s="105" t="s">
        <v>850</v>
      </c>
      <c r="W15" s="105" t="str">
        <f>IFERROR(+VLOOKUP(V15,インプットシート!$C:$X,22,0),"")</f>
        <v/>
      </c>
      <c r="X15" s="144" t="str">
        <f>IFERROR(+VLOOKUP(V15,インプットシート!$C:$X,18,0),"")</f>
        <v/>
      </c>
      <c r="Z15" s="105" t="s">
        <v>851</v>
      </c>
      <c r="AA15" s="105" t="str">
        <f>IFERROR(+VLOOKUP(Z15,インプットシート!$C:$X,22,0),"")</f>
        <v/>
      </c>
      <c r="AB15" s="144" t="str">
        <f>IFERROR(+VLOOKUP(Z15,インプットシート!$C:$X,18,0),"")</f>
        <v/>
      </c>
      <c r="AD15" s="105" t="str">
        <f t="shared" si="0"/>
        <v>食材費13</v>
      </c>
      <c r="AE15" s="105" t="str">
        <f>IFERROR(+VLOOKUP(AD15,インプットシート!$C:$X,22,0),"")</f>
        <v/>
      </c>
      <c r="AF15" s="144" t="str">
        <f>IFERROR(+VLOOKUP(AD15,インプットシート!$C:$X,18,0),"")</f>
        <v/>
      </c>
      <c r="AH15" s="105" t="s">
        <v>852</v>
      </c>
      <c r="AI15" s="105" t="str">
        <f>IFERROR(+VLOOKUP(AH15,インプットシート!$C:$X,22,0),"")</f>
        <v/>
      </c>
      <c r="AJ15" s="144" t="str">
        <f>IFERROR(+VLOOKUP(AH15,インプットシート!$C:$X,18,0),"")</f>
        <v/>
      </c>
      <c r="AL15" s="105" t="s">
        <v>853</v>
      </c>
      <c r="AM15" s="105" t="str">
        <f>IFERROR(+VLOOKUP(AL15,インプットシート!$C:$X,22,0),"")</f>
        <v/>
      </c>
      <c r="AN15" s="144" t="str">
        <f>IFERROR(+VLOOKUP(AL15,インプットシート!$C:$X,18,0),"")</f>
        <v/>
      </c>
      <c r="AP15" s="105" t="s">
        <v>854</v>
      </c>
      <c r="AQ15" s="105" t="str">
        <f>IFERROR(+VLOOKUP(AP15,インプットシート!$C:$X,22,0),"")</f>
        <v/>
      </c>
      <c r="AR15" s="144" t="str">
        <f>IFERROR(+VLOOKUP(AP15,インプットシート!$C:$X,18,0),"")</f>
        <v/>
      </c>
      <c r="AT15" s="105" t="s">
        <v>855</v>
      </c>
      <c r="AU15" s="105" t="str">
        <f>IFERROR(+VLOOKUP(AT15,インプットシート!$C:$X,22,0),"")</f>
        <v/>
      </c>
      <c r="AV15" s="144" t="str">
        <f>IFERROR(+VLOOKUP(AT15,インプットシート!$C:$X,18,0),"")</f>
        <v/>
      </c>
      <c r="AX15" s="105" t="s">
        <v>856</v>
      </c>
      <c r="AY15" s="105" t="str">
        <f>IFERROR(+VLOOKUP(AX15,インプットシート!$C:$X,22,0),"")</f>
        <v/>
      </c>
      <c r="AZ15" s="144" t="str">
        <f>IFERROR(+VLOOKUP(AX15,インプットシート!$C:$X,18,0),"")</f>
        <v/>
      </c>
      <c r="BB15" s="105" t="s">
        <v>857</v>
      </c>
      <c r="BC15" s="105" t="str">
        <f>IFERROR(+VLOOKUP(BB15,インプットシート!$C:$X,22,0),"")</f>
        <v/>
      </c>
      <c r="BD15" s="144" t="str">
        <f>IFERROR(+VLOOKUP(BB15,インプットシート!$C:$X,18,0),"")</f>
        <v/>
      </c>
      <c r="BF15" t="s">
        <v>858</v>
      </c>
      <c r="BG15" s="105" t="str">
        <f>IFERROR(+VLOOKUP(BF15,インプットシート!$C:$X,22,0),"")</f>
        <v/>
      </c>
      <c r="BH15" s="144" t="str">
        <f>IFERROR(+VLOOKUP(BF15,インプットシート!$C:$X,18,0),"")</f>
        <v/>
      </c>
      <c r="BJ15" s="105" t="s">
        <v>859</v>
      </c>
      <c r="BK15" s="105" t="str">
        <f>IFERROR(+VLOOKUP(BJ15,インプットシート!$C:$X,22,0),"")</f>
        <v/>
      </c>
      <c r="BL15" s="144" t="str">
        <f>IFERROR(+VLOOKUP(BJ15,インプットシート!$C:$X,18,0),"")</f>
        <v/>
      </c>
      <c r="BN15" s="105" t="s">
        <v>860</v>
      </c>
      <c r="BO15" s="105" t="str">
        <f>IFERROR(+VLOOKUP(BN15,インプットシート!$C:$X,22,0),"")</f>
        <v/>
      </c>
      <c r="BP15" s="144" t="str">
        <f>IFERROR(+VLOOKUP(BN15,インプットシート!$C:$X,18,0),"")</f>
        <v/>
      </c>
      <c r="BR15" s="105"/>
      <c r="BS15" s="105" t="str">
        <f>IFERROR(+VLOOKUP(BR15,インプットシート!$C:$X,22,0),"")</f>
        <v/>
      </c>
      <c r="BT15" s="144" t="str">
        <f>IFERROR(+VLOOKUP(BR15,インプットシート!$C:$X,18,0),"")</f>
        <v/>
      </c>
      <c r="BV15" s="105"/>
      <c r="BW15" s="105" t="str">
        <f>IFERROR(+VLOOKUP(BV15,インプットシート!$C:$X,22,0),"")</f>
        <v/>
      </c>
      <c r="BX15" s="144" t="str">
        <f>IFERROR(+VLOOKUP(BV15,インプットシート!$C:$X,18,0),"")</f>
        <v/>
      </c>
      <c r="BZ15" s="105" t="s">
        <v>861</v>
      </c>
      <c r="CA15" s="105" t="str">
        <f>IFERROR(+VLOOKUP(BZ15,インプットシート!$C:$X,22,0),"")</f>
        <v/>
      </c>
      <c r="CB15" s="144" t="str">
        <f>IFERROR(+VLOOKUP(BZ15,インプットシート!$C:$X,18,0),"")</f>
        <v/>
      </c>
    </row>
    <row r="16" spans="2:80">
      <c r="B16" s="105" t="s">
        <v>862</v>
      </c>
      <c r="C16" s="105" t="str">
        <f>IFERROR(+VLOOKUP(B16,インプットシート!$C:$X,22,0),"")</f>
        <v/>
      </c>
      <c r="D16" s="144" t="str">
        <f>IFERROR(+VLOOKUP(B16,インプットシート!$C:$X,18,0),"")</f>
        <v/>
      </c>
      <c r="F16" s="105" t="s">
        <v>863</v>
      </c>
      <c r="G16" s="105" t="str">
        <f>IFERROR(+VLOOKUP(F16,インプットシート!$C:$X,22,0),"")</f>
        <v/>
      </c>
      <c r="H16" s="144" t="str">
        <f>IFERROR(+VLOOKUP(F16,インプットシート!$C:$X,18,0),"")</f>
        <v/>
      </c>
      <c r="J16" s="105" t="s">
        <v>864</v>
      </c>
      <c r="K16" s="105" t="str">
        <f>IFERROR(+VLOOKUP(J16,インプットシート!$C:$X,22,0),"")</f>
        <v/>
      </c>
      <c r="L16" s="144" t="str">
        <f>IFERROR(+VLOOKUP(J16,インプットシート!$C:$X,18,0),"")</f>
        <v/>
      </c>
      <c r="N16" s="105" t="s">
        <v>865</v>
      </c>
      <c r="O16" s="105" t="str">
        <f>IFERROR(+VLOOKUP(N16,インプットシート!$C:$X,22,0),"")</f>
        <v/>
      </c>
      <c r="P16" s="144" t="str">
        <f>IFERROR(+VLOOKUP(N16,インプットシート!$C:$X,18,0),"")</f>
        <v/>
      </c>
      <c r="R16" s="105" t="s">
        <v>866</v>
      </c>
      <c r="S16" s="105" t="str">
        <f>IFERROR(+VLOOKUP(R16,インプットシート!$C:$X,22,0),"")</f>
        <v/>
      </c>
      <c r="T16" s="144" t="str">
        <f>IFERROR(+VLOOKUP(R16,インプットシート!$C:$X,18,0),"")</f>
        <v/>
      </c>
      <c r="V16" s="105" t="s">
        <v>867</v>
      </c>
      <c r="W16" s="105" t="str">
        <f>IFERROR(+VLOOKUP(V16,インプットシート!$C:$X,22,0),"")</f>
        <v/>
      </c>
      <c r="X16" s="144" t="str">
        <f>IFERROR(+VLOOKUP(V16,インプットシート!$C:$X,18,0),"")</f>
        <v/>
      </c>
      <c r="Z16" s="105" t="s">
        <v>868</v>
      </c>
      <c r="AA16" s="105" t="str">
        <f>IFERROR(+VLOOKUP(Z16,インプットシート!$C:$X,22,0),"")</f>
        <v/>
      </c>
      <c r="AB16" s="144" t="str">
        <f>IFERROR(+VLOOKUP(Z16,インプットシート!$C:$X,18,0),"")</f>
        <v/>
      </c>
      <c r="AD16" s="105" t="str">
        <f t="shared" si="0"/>
        <v>食材費14</v>
      </c>
      <c r="AE16" s="105" t="str">
        <f>IFERROR(+VLOOKUP(AD16,インプットシート!$C:$X,22,0),"")</f>
        <v/>
      </c>
      <c r="AF16" s="144" t="str">
        <f>IFERROR(+VLOOKUP(AD16,インプットシート!$C:$X,18,0),"")</f>
        <v/>
      </c>
      <c r="AH16" s="105" t="s">
        <v>869</v>
      </c>
      <c r="AI16" s="105" t="str">
        <f>IFERROR(+VLOOKUP(AH16,インプットシート!$C:$X,22,0),"")</f>
        <v/>
      </c>
      <c r="AJ16" s="144" t="str">
        <f>IFERROR(+VLOOKUP(AH16,インプットシート!$C:$X,18,0),"")</f>
        <v/>
      </c>
      <c r="AL16" s="105" t="s">
        <v>870</v>
      </c>
      <c r="AM16" s="105" t="str">
        <f>IFERROR(+VLOOKUP(AL16,インプットシート!$C:$X,22,0),"")</f>
        <v/>
      </c>
      <c r="AN16" s="144" t="str">
        <f>IFERROR(+VLOOKUP(AL16,インプットシート!$C:$X,18,0),"")</f>
        <v/>
      </c>
      <c r="AP16" s="105" t="s">
        <v>871</v>
      </c>
      <c r="AQ16" s="105" t="str">
        <f>IFERROR(+VLOOKUP(AP16,インプットシート!$C:$X,22,0),"")</f>
        <v/>
      </c>
      <c r="AR16" s="144" t="str">
        <f>IFERROR(+VLOOKUP(AP16,インプットシート!$C:$X,18,0),"")</f>
        <v/>
      </c>
      <c r="AT16" s="105" t="s">
        <v>872</v>
      </c>
      <c r="AU16" s="105" t="str">
        <f>IFERROR(+VLOOKUP(AT16,インプットシート!$C:$X,22,0),"")</f>
        <v/>
      </c>
      <c r="AV16" s="144" t="str">
        <f>IFERROR(+VLOOKUP(AT16,インプットシート!$C:$X,18,0),"")</f>
        <v/>
      </c>
      <c r="AX16" s="105" t="s">
        <v>873</v>
      </c>
      <c r="AY16" s="105" t="str">
        <f>IFERROR(+VLOOKUP(AX16,インプットシート!$C:$X,22,0),"")</f>
        <v/>
      </c>
      <c r="AZ16" s="144" t="str">
        <f>IFERROR(+VLOOKUP(AX16,インプットシート!$C:$X,18,0),"")</f>
        <v/>
      </c>
      <c r="BB16" s="105" t="s">
        <v>874</v>
      </c>
      <c r="BC16" s="105" t="str">
        <f>IFERROR(+VLOOKUP(BB16,インプットシート!$C:$X,22,0),"")</f>
        <v/>
      </c>
      <c r="BD16" s="144" t="str">
        <f>IFERROR(+VLOOKUP(BB16,インプットシート!$C:$X,18,0),"")</f>
        <v/>
      </c>
      <c r="BF16" t="s">
        <v>875</v>
      </c>
      <c r="BG16" s="105" t="str">
        <f>IFERROR(+VLOOKUP(BF16,インプットシート!$C:$X,22,0),"")</f>
        <v/>
      </c>
      <c r="BH16" s="144" t="str">
        <f>IFERROR(+VLOOKUP(BF16,インプットシート!$C:$X,18,0),"")</f>
        <v/>
      </c>
      <c r="BJ16" s="105" t="s">
        <v>876</v>
      </c>
      <c r="BK16" s="105" t="str">
        <f>IFERROR(+VLOOKUP(BJ16,インプットシート!$C:$X,22,0),"")</f>
        <v/>
      </c>
      <c r="BL16" s="144" t="str">
        <f>IFERROR(+VLOOKUP(BJ16,インプットシート!$C:$X,18,0),"")</f>
        <v/>
      </c>
      <c r="BN16" s="105" t="s">
        <v>877</v>
      </c>
      <c r="BO16" s="105" t="str">
        <f>IFERROR(+VLOOKUP(BN16,インプットシート!$C:$X,22,0),"")</f>
        <v/>
      </c>
      <c r="BP16" s="144" t="str">
        <f>IFERROR(+VLOOKUP(BN16,インプットシート!$C:$X,18,0),"")</f>
        <v/>
      </c>
      <c r="BR16" s="105"/>
      <c r="BS16" s="105" t="str">
        <f>IFERROR(+VLOOKUP(BR16,インプットシート!$C:$X,22,0),"")</f>
        <v/>
      </c>
      <c r="BT16" s="144" t="str">
        <f>IFERROR(+VLOOKUP(BR16,インプットシート!$C:$X,18,0),"")</f>
        <v/>
      </c>
      <c r="BV16" s="105"/>
      <c r="BW16" s="105" t="str">
        <f>IFERROR(+VLOOKUP(BV16,インプットシート!$C:$X,22,0),"")</f>
        <v/>
      </c>
      <c r="BX16" s="144" t="str">
        <f>IFERROR(+VLOOKUP(BV16,インプットシート!$C:$X,18,0),"")</f>
        <v/>
      </c>
      <c r="BZ16" s="105" t="s">
        <v>878</v>
      </c>
      <c r="CA16" s="105" t="str">
        <f>IFERROR(+VLOOKUP(BZ16,インプットシート!$C:$X,22,0),"")</f>
        <v/>
      </c>
      <c r="CB16" s="144" t="str">
        <f>IFERROR(+VLOOKUP(BZ16,インプットシート!$C:$X,18,0),"")</f>
        <v/>
      </c>
    </row>
    <row r="17" spans="2:80">
      <c r="B17" s="105" t="s">
        <v>879</v>
      </c>
      <c r="C17" s="105" t="str">
        <f>IFERROR(+VLOOKUP(B17,インプットシート!$C:$X,22,0),"")</f>
        <v/>
      </c>
      <c r="D17" s="144" t="str">
        <f>IFERROR(+VLOOKUP(B17,インプットシート!$C:$X,18,0),"")</f>
        <v/>
      </c>
      <c r="F17" s="105" t="s">
        <v>880</v>
      </c>
      <c r="G17" s="105" t="str">
        <f>IFERROR(+VLOOKUP(F17,インプットシート!$C:$X,22,0),"")</f>
        <v/>
      </c>
      <c r="H17" s="144" t="str">
        <f>IFERROR(+VLOOKUP(F17,インプットシート!$C:$X,18,0),"")</f>
        <v/>
      </c>
      <c r="J17" s="105" t="s">
        <v>881</v>
      </c>
      <c r="K17" s="105" t="str">
        <f>IFERROR(+VLOOKUP(J17,インプットシート!$C:$X,22,0),"")</f>
        <v/>
      </c>
      <c r="L17" s="144" t="str">
        <f>IFERROR(+VLOOKUP(J17,インプットシート!$C:$X,18,0),"")</f>
        <v/>
      </c>
      <c r="N17" s="105" t="s">
        <v>882</v>
      </c>
      <c r="O17" s="105" t="str">
        <f>IFERROR(+VLOOKUP(N17,インプットシート!$C:$X,22,0),"")</f>
        <v/>
      </c>
      <c r="P17" s="144" t="str">
        <f>IFERROR(+VLOOKUP(N17,インプットシート!$C:$X,18,0),"")</f>
        <v/>
      </c>
      <c r="R17" s="105" t="s">
        <v>883</v>
      </c>
      <c r="S17" s="105" t="str">
        <f>IFERROR(+VLOOKUP(R17,インプットシート!$C:$X,22,0),"")</f>
        <v/>
      </c>
      <c r="T17" s="144" t="str">
        <f>IFERROR(+VLOOKUP(R17,インプットシート!$C:$X,18,0),"")</f>
        <v/>
      </c>
      <c r="V17" s="105" t="s">
        <v>884</v>
      </c>
      <c r="W17" s="105" t="str">
        <f>IFERROR(+VLOOKUP(V17,インプットシート!$C:$X,22,0),"")</f>
        <v/>
      </c>
      <c r="X17" s="144" t="str">
        <f>IFERROR(+VLOOKUP(V17,インプットシート!$C:$X,18,0),"")</f>
        <v/>
      </c>
      <c r="Z17" s="105" t="s">
        <v>885</v>
      </c>
      <c r="AA17" s="105" t="str">
        <f>IFERROR(+VLOOKUP(Z17,インプットシート!$C:$X,22,0),"")</f>
        <v/>
      </c>
      <c r="AB17" s="144" t="str">
        <f>IFERROR(+VLOOKUP(Z17,インプットシート!$C:$X,18,0),"")</f>
        <v/>
      </c>
      <c r="AD17" s="105" t="str">
        <f t="shared" si="0"/>
        <v>食材費15</v>
      </c>
      <c r="AE17" s="105" t="str">
        <f>IFERROR(+VLOOKUP(AD17,インプットシート!$C:$X,22,0),"")</f>
        <v/>
      </c>
      <c r="AF17" s="144" t="str">
        <f>IFERROR(+VLOOKUP(AD17,インプットシート!$C:$X,18,0),"")</f>
        <v/>
      </c>
      <c r="AH17" s="105" t="s">
        <v>886</v>
      </c>
      <c r="AI17" s="105" t="str">
        <f>IFERROR(+VLOOKUP(AH17,インプットシート!$C:$X,22,0),"")</f>
        <v/>
      </c>
      <c r="AJ17" s="144" t="str">
        <f>IFERROR(+VLOOKUP(AH17,インプットシート!$C:$X,18,0),"")</f>
        <v/>
      </c>
      <c r="AL17" s="105" t="s">
        <v>887</v>
      </c>
      <c r="AM17" s="105" t="str">
        <f>IFERROR(+VLOOKUP(AL17,インプットシート!$C:$X,22,0),"")</f>
        <v/>
      </c>
      <c r="AN17" s="144" t="str">
        <f>IFERROR(+VLOOKUP(AL17,インプットシート!$C:$X,18,0),"")</f>
        <v/>
      </c>
      <c r="AP17" s="105" t="s">
        <v>888</v>
      </c>
      <c r="AQ17" s="105" t="str">
        <f>IFERROR(+VLOOKUP(AP17,インプットシート!$C:$X,22,0),"")</f>
        <v/>
      </c>
      <c r="AR17" s="144" t="str">
        <f>IFERROR(+VLOOKUP(AP17,インプットシート!$C:$X,18,0),"")</f>
        <v/>
      </c>
      <c r="AT17" s="105" t="s">
        <v>889</v>
      </c>
      <c r="AU17" s="105" t="str">
        <f>IFERROR(+VLOOKUP(AT17,インプットシート!$C:$X,22,0),"")</f>
        <v/>
      </c>
      <c r="AV17" s="144" t="str">
        <f>IFERROR(+VLOOKUP(AT17,インプットシート!$C:$X,18,0),"")</f>
        <v/>
      </c>
      <c r="AX17" s="105" t="s">
        <v>890</v>
      </c>
      <c r="AY17" s="105" t="str">
        <f>IFERROR(+VLOOKUP(AX17,インプットシート!$C:$X,22,0),"")</f>
        <v/>
      </c>
      <c r="AZ17" s="144" t="str">
        <f>IFERROR(+VLOOKUP(AX17,インプットシート!$C:$X,18,0),"")</f>
        <v/>
      </c>
      <c r="BB17" s="105" t="s">
        <v>891</v>
      </c>
      <c r="BC17" s="105" t="str">
        <f>IFERROR(+VLOOKUP(BB17,インプットシート!$C:$X,22,0),"")</f>
        <v/>
      </c>
      <c r="BD17" s="144" t="str">
        <f>IFERROR(+VLOOKUP(BB17,インプットシート!$C:$X,18,0),"")</f>
        <v/>
      </c>
      <c r="BF17" t="s">
        <v>892</v>
      </c>
      <c r="BG17" s="105" t="str">
        <f>IFERROR(+VLOOKUP(BF17,インプットシート!$C:$X,22,0),"")</f>
        <v/>
      </c>
      <c r="BH17" s="144" t="str">
        <f>IFERROR(+VLOOKUP(BF17,インプットシート!$C:$X,18,0),"")</f>
        <v/>
      </c>
      <c r="BJ17" s="105" t="s">
        <v>893</v>
      </c>
      <c r="BK17" s="105" t="str">
        <f>IFERROR(+VLOOKUP(BJ17,インプットシート!$C:$X,22,0),"")</f>
        <v/>
      </c>
      <c r="BL17" s="144" t="str">
        <f>IFERROR(+VLOOKUP(BJ17,インプットシート!$C:$X,18,0),"")</f>
        <v/>
      </c>
      <c r="BN17" s="105" t="s">
        <v>894</v>
      </c>
      <c r="BO17" s="105" t="str">
        <f>IFERROR(+VLOOKUP(BN17,インプットシート!$C:$X,22,0),"")</f>
        <v/>
      </c>
      <c r="BP17" s="144" t="str">
        <f>IFERROR(+VLOOKUP(BN17,インプットシート!$C:$X,18,0),"")</f>
        <v/>
      </c>
      <c r="BR17" s="105"/>
      <c r="BS17" s="105" t="str">
        <f>IFERROR(+VLOOKUP(BR17,インプットシート!$C:$X,22,0),"")</f>
        <v/>
      </c>
      <c r="BT17" s="144" t="str">
        <f>IFERROR(+VLOOKUP(BR17,インプットシート!$C:$X,18,0),"")</f>
        <v/>
      </c>
      <c r="BV17" s="105"/>
      <c r="BW17" s="105" t="str">
        <f>IFERROR(+VLOOKUP(BV17,インプットシート!$C:$X,22,0),"")</f>
        <v/>
      </c>
      <c r="BX17" s="144" t="str">
        <f>IFERROR(+VLOOKUP(BV17,インプットシート!$C:$X,18,0),"")</f>
        <v/>
      </c>
      <c r="BZ17" s="105" t="s">
        <v>895</v>
      </c>
      <c r="CA17" s="105" t="str">
        <f>IFERROR(+VLOOKUP(BZ17,インプットシート!$C:$X,22,0),"")</f>
        <v/>
      </c>
      <c r="CB17" s="144" t="str">
        <f>IFERROR(+VLOOKUP(BZ17,インプットシート!$C:$X,18,0),"")</f>
        <v/>
      </c>
    </row>
    <row r="18" spans="2:80">
      <c r="B18" s="105" t="s">
        <v>896</v>
      </c>
      <c r="C18" s="105" t="str">
        <f>IFERROR(+VLOOKUP(B18,インプットシート!$C:$X,22,0),"")</f>
        <v/>
      </c>
      <c r="D18" s="144" t="str">
        <f>IFERROR(+VLOOKUP(B18,インプットシート!$C:$X,18,0),"")</f>
        <v/>
      </c>
      <c r="F18" s="105" t="s">
        <v>897</v>
      </c>
      <c r="G18" s="105" t="str">
        <f>IFERROR(+VLOOKUP(F18,インプットシート!$C:$X,22,0),"")</f>
        <v/>
      </c>
      <c r="H18" s="144" t="str">
        <f>IFERROR(+VLOOKUP(F18,インプットシート!$C:$X,18,0),"")</f>
        <v/>
      </c>
      <c r="J18" s="105" t="s">
        <v>898</v>
      </c>
      <c r="K18" s="105" t="str">
        <f>IFERROR(+VLOOKUP(J18,インプットシート!$C:$X,22,0),"")</f>
        <v/>
      </c>
      <c r="L18" s="144" t="str">
        <f>IFERROR(+VLOOKUP(J18,インプットシート!$C:$X,18,0),"")</f>
        <v/>
      </c>
      <c r="N18" s="105" t="s">
        <v>899</v>
      </c>
      <c r="O18" s="105" t="str">
        <f>IFERROR(+VLOOKUP(N18,インプットシート!$C:$X,22,0),"")</f>
        <v/>
      </c>
      <c r="P18" s="144" t="str">
        <f>IFERROR(+VLOOKUP(N18,インプットシート!$C:$X,18,0),"")</f>
        <v/>
      </c>
      <c r="R18" s="105" t="s">
        <v>900</v>
      </c>
      <c r="S18" s="105" t="str">
        <f>IFERROR(+VLOOKUP(R18,インプットシート!$C:$X,22,0),"")</f>
        <v/>
      </c>
      <c r="T18" s="144" t="str">
        <f>IFERROR(+VLOOKUP(R18,インプットシート!$C:$X,18,0),"")</f>
        <v/>
      </c>
      <c r="V18" s="105" t="s">
        <v>901</v>
      </c>
      <c r="W18" s="105" t="str">
        <f>IFERROR(+VLOOKUP(V18,インプットシート!$C:$X,22,0),"")</f>
        <v/>
      </c>
      <c r="X18" s="144" t="str">
        <f>IFERROR(+VLOOKUP(V18,インプットシート!$C:$X,18,0),"")</f>
        <v/>
      </c>
      <c r="Z18" s="105" t="s">
        <v>902</v>
      </c>
      <c r="AA18" s="105" t="str">
        <f>IFERROR(+VLOOKUP(Z18,インプットシート!$C:$X,22,0),"")</f>
        <v/>
      </c>
      <c r="AB18" s="144" t="str">
        <f>IFERROR(+VLOOKUP(Z18,インプットシート!$C:$X,18,0),"")</f>
        <v/>
      </c>
      <c r="AD18" s="105" t="str">
        <f t="shared" si="0"/>
        <v>食材費16</v>
      </c>
      <c r="AE18" s="105" t="str">
        <f>IFERROR(+VLOOKUP(AD18,インプットシート!$C:$X,22,0),"")</f>
        <v/>
      </c>
      <c r="AF18" s="144" t="str">
        <f>IFERROR(+VLOOKUP(AD18,インプットシート!$C:$X,18,0),"")</f>
        <v/>
      </c>
      <c r="AH18" s="105" t="s">
        <v>903</v>
      </c>
      <c r="AI18" s="105" t="str">
        <f>IFERROR(+VLOOKUP(AH18,インプットシート!$C:$X,22,0),"")</f>
        <v/>
      </c>
      <c r="AJ18" s="144" t="str">
        <f>IFERROR(+VLOOKUP(AH18,インプットシート!$C:$X,18,0),"")</f>
        <v/>
      </c>
      <c r="AL18" s="105" t="s">
        <v>904</v>
      </c>
      <c r="AM18" s="105" t="str">
        <f>IFERROR(+VLOOKUP(AL18,インプットシート!$C:$X,22,0),"")</f>
        <v/>
      </c>
      <c r="AN18" s="144" t="str">
        <f>IFERROR(+VLOOKUP(AL18,インプットシート!$C:$X,18,0),"")</f>
        <v/>
      </c>
      <c r="AP18" s="105" t="s">
        <v>905</v>
      </c>
      <c r="AQ18" s="105" t="str">
        <f>IFERROR(+VLOOKUP(AP18,インプットシート!$C:$X,22,0),"")</f>
        <v/>
      </c>
      <c r="AR18" s="144" t="str">
        <f>IFERROR(+VLOOKUP(AP18,インプットシート!$C:$X,18,0),"")</f>
        <v/>
      </c>
      <c r="AT18" s="105" t="s">
        <v>906</v>
      </c>
      <c r="AU18" s="105" t="str">
        <f>IFERROR(+VLOOKUP(AT18,インプットシート!$C:$X,22,0),"")</f>
        <v/>
      </c>
      <c r="AV18" s="144" t="str">
        <f>IFERROR(+VLOOKUP(AT18,インプットシート!$C:$X,18,0),"")</f>
        <v/>
      </c>
      <c r="AX18" s="105" t="s">
        <v>907</v>
      </c>
      <c r="AY18" s="105" t="str">
        <f>IFERROR(+VLOOKUP(AX18,インプットシート!$C:$X,22,0),"")</f>
        <v/>
      </c>
      <c r="AZ18" s="144" t="str">
        <f>IFERROR(+VLOOKUP(AX18,インプットシート!$C:$X,18,0),"")</f>
        <v/>
      </c>
      <c r="BB18" s="105" t="s">
        <v>908</v>
      </c>
      <c r="BC18" s="105" t="str">
        <f>IFERROR(+VLOOKUP(BB18,インプットシート!$C:$X,22,0),"")</f>
        <v/>
      </c>
      <c r="BD18" s="144" t="str">
        <f>IFERROR(+VLOOKUP(BB18,インプットシート!$C:$X,18,0),"")</f>
        <v/>
      </c>
      <c r="BF18" t="s">
        <v>909</v>
      </c>
      <c r="BG18" s="105" t="str">
        <f>IFERROR(+VLOOKUP(BF18,インプットシート!$C:$X,22,0),"")</f>
        <v/>
      </c>
      <c r="BH18" s="144" t="str">
        <f>IFERROR(+VLOOKUP(BF18,インプットシート!$C:$X,18,0),"")</f>
        <v/>
      </c>
      <c r="BJ18" s="105" t="s">
        <v>910</v>
      </c>
      <c r="BK18" s="105" t="str">
        <f>IFERROR(+VLOOKUP(BJ18,インプットシート!$C:$X,22,0),"")</f>
        <v/>
      </c>
      <c r="BL18" s="144" t="str">
        <f>IFERROR(+VLOOKUP(BJ18,インプットシート!$C:$X,18,0),"")</f>
        <v/>
      </c>
      <c r="BN18" s="105" t="s">
        <v>911</v>
      </c>
      <c r="BO18" s="105" t="str">
        <f>IFERROR(+VLOOKUP(BN18,インプットシート!$C:$X,22,0),"")</f>
        <v/>
      </c>
      <c r="BP18" s="144" t="str">
        <f>IFERROR(+VLOOKUP(BN18,インプットシート!$C:$X,18,0),"")</f>
        <v/>
      </c>
      <c r="BR18" s="105"/>
      <c r="BS18" s="105" t="str">
        <f>IFERROR(+VLOOKUP(BR18,インプットシート!$C:$X,22,0),"")</f>
        <v/>
      </c>
      <c r="BT18" s="144" t="str">
        <f>IFERROR(+VLOOKUP(BR18,インプットシート!$C:$X,18,0),"")</f>
        <v/>
      </c>
      <c r="BV18" s="105"/>
      <c r="BW18" s="105" t="str">
        <f>IFERROR(+VLOOKUP(BV18,インプットシート!$C:$X,22,0),"")</f>
        <v/>
      </c>
      <c r="BX18" s="144" t="str">
        <f>IFERROR(+VLOOKUP(BV18,インプットシート!$C:$X,18,0),"")</f>
        <v/>
      </c>
      <c r="BZ18" s="105" t="s">
        <v>912</v>
      </c>
      <c r="CA18" s="105" t="str">
        <f>IFERROR(+VLOOKUP(BZ18,インプットシート!$C:$X,22,0),"")</f>
        <v/>
      </c>
      <c r="CB18" s="144" t="str">
        <f>IFERROR(+VLOOKUP(BZ18,インプットシート!$C:$X,18,0),"")</f>
        <v/>
      </c>
    </row>
    <row r="19" spans="2:80">
      <c r="B19" s="105" t="s">
        <v>913</v>
      </c>
      <c r="C19" s="105" t="str">
        <f>IFERROR(+VLOOKUP(B19,インプットシート!$C:$X,22,0),"")</f>
        <v/>
      </c>
      <c r="D19" s="144" t="str">
        <f>IFERROR(+VLOOKUP(B19,インプットシート!$C:$X,18,0),"")</f>
        <v/>
      </c>
      <c r="F19" s="105" t="s">
        <v>914</v>
      </c>
      <c r="G19" s="105" t="str">
        <f>IFERROR(+VLOOKUP(F19,インプットシート!$C:$X,22,0),"")</f>
        <v/>
      </c>
      <c r="H19" s="144" t="str">
        <f>IFERROR(+VLOOKUP(F19,インプットシート!$C:$X,18,0),"")</f>
        <v/>
      </c>
      <c r="J19" s="105" t="s">
        <v>915</v>
      </c>
      <c r="K19" s="105" t="str">
        <f>IFERROR(+VLOOKUP(J19,インプットシート!$C:$X,22,0),"")</f>
        <v/>
      </c>
      <c r="L19" s="144" t="str">
        <f>IFERROR(+VLOOKUP(J19,インプットシート!$C:$X,18,0),"")</f>
        <v/>
      </c>
      <c r="N19" s="105" t="s">
        <v>916</v>
      </c>
      <c r="O19" s="105" t="str">
        <f>IFERROR(+VLOOKUP(N19,インプットシート!$C:$X,22,0),"")</f>
        <v/>
      </c>
      <c r="P19" s="144" t="str">
        <f>IFERROR(+VLOOKUP(N19,インプットシート!$C:$X,18,0),"")</f>
        <v/>
      </c>
      <c r="R19" s="105" t="s">
        <v>917</v>
      </c>
      <c r="S19" s="105" t="str">
        <f>IFERROR(+VLOOKUP(R19,インプットシート!$C:$X,22,0),"")</f>
        <v/>
      </c>
      <c r="T19" s="144" t="str">
        <f>IFERROR(+VLOOKUP(R19,インプットシート!$C:$X,18,0),"")</f>
        <v/>
      </c>
      <c r="V19" s="105" t="s">
        <v>918</v>
      </c>
      <c r="W19" s="105" t="str">
        <f>IFERROR(+VLOOKUP(V19,インプットシート!$C:$X,22,0),"")</f>
        <v/>
      </c>
      <c r="X19" s="144" t="str">
        <f>IFERROR(+VLOOKUP(V19,インプットシート!$C:$X,18,0),"")</f>
        <v/>
      </c>
      <c r="Z19" s="105" t="s">
        <v>919</v>
      </c>
      <c r="AA19" s="105" t="str">
        <f>IFERROR(+VLOOKUP(Z19,インプットシート!$C:$X,22,0),"")</f>
        <v/>
      </c>
      <c r="AB19" s="144" t="str">
        <f>IFERROR(+VLOOKUP(Z19,インプットシート!$C:$X,18,0),"")</f>
        <v/>
      </c>
      <c r="AD19" s="105" t="str">
        <f t="shared" si="0"/>
        <v>食材費17</v>
      </c>
      <c r="AE19" s="105" t="str">
        <f>IFERROR(+VLOOKUP(AD19,インプットシート!$C:$X,22,0),"")</f>
        <v/>
      </c>
      <c r="AF19" s="144" t="str">
        <f>IFERROR(+VLOOKUP(AD19,インプットシート!$C:$X,18,0),"")</f>
        <v/>
      </c>
      <c r="AH19" s="105" t="s">
        <v>920</v>
      </c>
      <c r="AI19" s="105" t="str">
        <f>IFERROR(+VLOOKUP(AH19,インプットシート!$C:$X,22,0),"")</f>
        <v/>
      </c>
      <c r="AJ19" s="144" t="str">
        <f>IFERROR(+VLOOKUP(AH19,インプットシート!$C:$X,18,0),"")</f>
        <v/>
      </c>
      <c r="AL19" s="105" t="s">
        <v>921</v>
      </c>
      <c r="AM19" s="105" t="str">
        <f>IFERROR(+VLOOKUP(AL19,インプットシート!$C:$X,22,0),"")</f>
        <v/>
      </c>
      <c r="AN19" s="144" t="str">
        <f>IFERROR(+VLOOKUP(AL19,インプットシート!$C:$X,18,0),"")</f>
        <v/>
      </c>
      <c r="AP19" s="105" t="s">
        <v>922</v>
      </c>
      <c r="AQ19" s="105" t="str">
        <f>IFERROR(+VLOOKUP(AP19,インプットシート!$C:$X,22,0),"")</f>
        <v/>
      </c>
      <c r="AR19" s="144" t="str">
        <f>IFERROR(+VLOOKUP(AP19,インプットシート!$C:$X,18,0),"")</f>
        <v/>
      </c>
      <c r="AT19" s="105" t="s">
        <v>923</v>
      </c>
      <c r="AU19" s="105" t="str">
        <f>IFERROR(+VLOOKUP(AT19,インプットシート!$C:$X,22,0),"")</f>
        <v/>
      </c>
      <c r="AV19" s="144" t="str">
        <f>IFERROR(+VLOOKUP(AT19,インプットシート!$C:$X,18,0),"")</f>
        <v/>
      </c>
      <c r="AX19" s="105" t="s">
        <v>924</v>
      </c>
      <c r="AY19" s="105" t="str">
        <f>IFERROR(+VLOOKUP(AX19,インプットシート!$C:$X,22,0),"")</f>
        <v/>
      </c>
      <c r="AZ19" s="144" t="str">
        <f>IFERROR(+VLOOKUP(AX19,インプットシート!$C:$X,18,0),"")</f>
        <v/>
      </c>
      <c r="BB19" s="105" t="s">
        <v>925</v>
      </c>
      <c r="BC19" s="105" t="str">
        <f>IFERROR(+VLOOKUP(BB19,インプットシート!$C:$X,22,0),"")</f>
        <v/>
      </c>
      <c r="BD19" s="144" t="str">
        <f>IFERROR(+VLOOKUP(BB19,インプットシート!$C:$X,18,0),"")</f>
        <v/>
      </c>
      <c r="BF19" t="s">
        <v>926</v>
      </c>
      <c r="BG19" s="105" t="str">
        <f>IFERROR(+VLOOKUP(BF19,インプットシート!$C:$X,22,0),"")</f>
        <v/>
      </c>
      <c r="BH19" s="144" t="str">
        <f>IFERROR(+VLOOKUP(BF19,インプットシート!$C:$X,18,0),"")</f>
        <v/>
      </c>
      <c r="BJ19" s="105" t="s">
        <v>927</v>
      </c>
      <c r="BK19" s="105" t="str">
        <f>IFERROR(+VLOOKUP(BJ19,インプットシート!$C:$X,22,0),"")</f>
        <v/>
      </c>
      <c r="BL19" s="144" t="str">
        <f>IFERROR(+VLOOKUP(BJ19,インプットシート!$C:$X,18,0),"")</f>
        <v/>
      </c>
      <c r="BN19" s="105" t="s">
        <v>928</v>
      </c>
      <c r="BO19" s="105" t="str">
        <f>IFERROR(+VLOOKUP(BN19,インプットシート!$C:$X,22,0),"")</f>
        <v/>
      </c>
      <c r="BP19" s="144" t="str">
        <f>IFERROR(+VLOOKUP(BN19,インプットシート!$C:$X,18,0),"")</f>
        <v/>
      </c>
      <c r="BR19" s="105"/>
      <c r="BS19" s="105" t="str">
        <f>IFERROR(+VLOOKUP(BR19,インプットシート!$C:$X,22,0),"")</f>
        <v/>
      </c>
      <c r="BT19" s="144" t="str">
        <f>IFERROR(+VLOOKUP(BR19,インプットシート!$C:$X,18,0),"")</f>
        <v/>
      </c>
      <c r="BV19" s="105"/>
      <c r="BW19" s="105" t="str">
        <f>IFERROR(+VLOOKUP(BV19,インプットシート!$C:$X,22,0),"")</f>
        <v/>
      </c>
      <c r="BX19" s="144" t="str">
        <f>IFERROR(+VLOOKUP(BV19,インプットシート!$C:$X,18,0),"")</f>
        <v/>
      </c>
      <c r="BZ19" s="105" t="s">
        <v>929</v>
      </c>
      <c r="CA19" s="105" t="str">
        <f>IFERROR(+VLOOKUP(BZ19,インプットシート!$C:$X,22,0),"")</f>
        <v/>
      </c>
      <c r="CB19" s="144" t="str">
        <f>IFERROR(+VLOOKUP(BZ19,インプットシート!$C:$X,18,0),"")</f>
        <v/>
      </c>
    </row>
    <row r="20" spans="2:80">
      <c r="B20" s="105" t="s">
        <v>930</v>
      </c>
      <c r="C20" s="105" t="str">
        <f>IFERROR(+VLOOKUP(B20,インプットシート!$C:$X,22,0),"")</f>
        <v/>
      </c>
      <c r="D20" s="144" t="str">
        <f>IFERROR(+VLOOKUP(B20,インプットシート!$C:$X,18,0),"")</f>
        <v/>
      </c>
      <c r="F20" s="105" t="s">
        <v>931</v>
      </c>
      <c r="G20" s="105" t="str">
        <f>IFERROR(+VLOOKUP(F20,インプットシート!$C:$X,22,0),"")</f>
        <v/>
      </c>
      <c r="H20" s="144" t="str">
        <f>IFERROR(+VLOOKUP(F20,インプットシート!$C:$X,18,0),"")</f>
        <v/>
      </c>
      <c r="J20" s="105" t="s">
        <v>932</v>
      </c>
      <c r="K20" s="105" t="str">
        <f>IFERROR(+VLOOKUP(J20,インプットシート!$C:$X,22,0),"")</f>
        <v/>
      </c>
      <c r="L20" s="144" t="str">
        <f>IFERROR(+VLOOKUP(J20,インプットシート!$C:$X,18,0),"")</f>
        <v/>
      </c>
      <c r="N20" s="105" t="s">
        <v>933</v>
      </c>
      <c r="O20" s="105" t="str">
        <f>IFERROR(+VLOOKUP(N20,インプットシート!$C:$X,22,0),"")</f>
        <v/>
      </c>
      <c r="P20" s="144" t="str">
        <f>IFERROR(+VLOOKUP(N20,インプットシート!$C:$X,18,0),"")</f>
        <v/>
      </c>
      <c r="R20" s="105" t="s">
        <v>934</v>
      </c>
      <c r="S20" s="105" t="str">
        <f>IFERROR(+VLOOKUP(R20,インプットシート!$C:$X,22,0),"")</f>
        <v/>
      </c>
      <c r="T20" s="144" t="str">
        <f>IFERROR(+VLOOKUP(R20,インプットシート!$C:$X,18,0),"")</f>
        <v/>
      </c>
      <c r="V20" s="105" t="s">
        <v>935</v>
      </c>
      <c r="W20" s="105" t="str">
        <f>IFERROR(+VLOOKUP(V20,インプットシート!$C:$X,22,0),"")</f>
        <v/>
      </c>
      <c r="X20" s="144" t="str">
        <f>IFERROR(+VLOOKUP(V20,インプットシート!$C:$X,18,0),"")</f>
        <v/>
      </c>
      <c r="Z20" s="105" t="s">
        <v>936</v>
      </c>
      <c r="AA20" s="105" t="str">
        <f>IFERROR(+VLOOKUP(Z20,インプットシート!$C:$X,22,0),"")</f>
        <v/>
      </c>
      <c r="AB20" s="144" t="str">
        <f>IFERROR(+VLOOKUP(Z20,インプットシート!$C:$X,18,0),"")</f>
        <v/>
      </c>
      <c r="AD20" s="105" t="str">
        <f t="shared" si="0"/>
        <v>食材費18</v>
      </c>
      <c r="AE20" s="105" t="str">
        <f>IFERROR(+VLOOKUP(AD20,インプットシート!$C:$X,22,0),"")</f>
        <v/>
      </c>
      <c r="AF20" s="144" t="str">
        <f>IFERROR(+VLOOKUP(AD20,インプットシート!$C:$X,18,0),"")</f>
        <v/>
      </c>
      <c r="AH20" s="105" t="s">
        <v>937</v>
      </c>
      <c r="AI20" s="105" t="str">
        <f>IFERROR(+VLOOKUP(AH20,インプットシート!$C:$X,22,0),"")</f>
        <v/>
      </c>
      <c r="AJ20" s="144" t="str">
        <f>IFERROR(+VLOOKUP(AH20,インプットシート!$C:$X,18,0),"")</f>
        <v/>
      </c>
      <c r="AL20" s="105" t="s">
        <v>938</v>
      </c>
      <c r="AM20" s="105" t="str">
        <f>IFERROR(+VLOOKUP(AL20,インプットシート!$C:$X,22,0),"")</f>
        <v/>
      </c>
      <c r="AN20" s="144" t="str">
        <f>IFERROR(+VLOOKUP(AL20,インプットシート!$C:$X,18,0),"")</f>
        <v/>
      </c>
      <c r="AP20" s="105" t="s">
        <v>939</v>
      </c>
      <c r="AQ20" s="105" t="str">
        <f>IFERROR(+VLOOKUP(AP20,インプットシート!$C:$X,22,0),"")</f>
        <v/>
      </c>
      <c r="AR20" s="144" t="str">
        <f>IFERROR(+VLOOKUP(AP20,インプットシート!$C:$X,18,0),"")</f>
        <v/>
      </c>
      <c r="AT20" s="105" t="s">
        <v>940</v>
      </c>
      <c r="AU20" s="105" t="str">
        <f>IFERROR(+VLOOKUP(AT20,インプットシート!$C:$X,22,0),"")</f>
        <v/>
      </c>
      <c r="AV20" s="144" t="str">
        <f>IFERROR(+VLOOKUP(AT20,インプットシート!$C:$X,18,0),"")</f>
        <v/>
      </c>
      <c r="AX20" s="105" t="s">
        <v>941</v>
      </c>
      <c r="AY20" s="105" t="str">
        <f>IFERROR(+VLOOKUP(AX20,インプットシート!$C:$X,22,0),"")</f>
        <v/>
      </c>
      <c r="AZ20" s="144" t="str">
        <f>IFERROR(+VLOOKUP(AX20,インプットシート!$C:$X,18,0),"")</f>
        <v/>
      </c>
      <c r="BB20" s="105" t="s">
        <v>942</v>
      </c>
      <c r="BC20" s="105" t="str">
        <f>IFERROR(+VLOOKUP(BB20,インプットシート!$C:$X,22,0),"")</f>
        <v/>
      </c>
      <c r="BD20" s="144" t="str">
        <f>IFERROR(+VLOOKUP(BB20,インプットシート!$C:$X,18,0),"")</f>
        <v/>
      </c>
      <c r="BF20" t="s">
        <v>943</v>
      </c>
      <c r="BG20" s="105" t="str">
        <f>IFERROR(+VLOOKUP(BF20,インプットシート!$C:$X,22,0),"")</f>
        <v/>
      </c>
      <c r="BH20" s="144" t="str">
        <f>IFERROR(+VLOOKUP(BF20,インプットシート!$C:$X,18,0),"")</f>
        <v/>
      </c>
      <c r="BJ20" s="105" t="s">
        <v>944</v>
      </c>
      <c r="BK20" s="105" t="str">
        <f>IFERROR(+VLOOKUP(BJ20,インプットシート!$C:$X,22,0),"")</f>
        <v/>
      </c>
      <c r="BL20" s="144" t="str">
        <f>IFERROR(+VLOOKUP(BJ20,インプットシート!$C:$X,18,0),"")</f>
        <v/>
      </c>
      <c r="BN20" s="105" t="s">
        <v>945</v>
      </c>
      <c r="BO20" s="105" t="str">
        <f>IFERROR(+VLOOKUP(BN20,インプットシート!$C:$X,22,0),"")</f>
        <v/>
      </c>
      <c r="BP20" s="144" t="str">
        <f>IFERROR(+VLOOKUP(BN20,インプットシート!$C:$X,18,0),"")</f>
        <v/>
      </c>
      <c r="BR20" s="105"/>
      <c r="BS20" s="105" t="str">
        <f>IFERROR(+VLOOKUP(BR20,インプットシート!$C:$X,22,0),"")</f>
        <v/>
      </c>
      <c r="BT20" s="144" t="str">
        <f>IFERROR(+VLOOKUP(BR20,インプットシート!$C:$X,18,0),"")</f>
        <v/>
      </c>
      <c r="BV20" s="105"/>
      <c r="BW20" s="105" t="str">
        <f>IFERROR(+VLOOKUP(BV20,インプットシート!$C:$X,22,0),"")</f>
        <v/>
      </c>
      <c r="BX20" s="144" t="str">
        <f>IFERROR(+VLOOKUP(BV20,インプットシート!$C:$X,18,0),"")</f>
        <v/>
      </c>
      <c r="BZ20" s="105" t="s">
        <v>946</v>
      </c>
      <c r="CA20" s="105" t="str">
        <f>IFERROR(+VLOOKUP(BZ20,インプットシート!$C:$X,22,0),"")</f>
        <v/>
      </c>
      <c r="CB20" s="144" t="str">
        <f>IFERROR(+VLOOKUP(BZ20,インプットシート!$C:$X,18,0),"")</f>
        <v/>
      </c>
    </row>
    <row r="21" spans="2:80">
      <c r="B21" s="105" t="s">
        <v>947</v>
      </c>
      <c r="C21" s="105" t="str">
        <f>IFERROR(+VLOOKUP(B21,インプットシート!$C:$X,22,0),"")</f>
        <v/>
      </c>
      <c r="D21" s="144" t="str">
        <f>IFERROR(+VLOOKUP(B21,インプットシート!$C:$X,18,0),"")</f>
        <v/>
      </c>
      <c r="F21" s="105" t="s">
        <v>948</v>
      </c>
      <c r="G21" s="105" t="str">
        <f>IFERROR(+VLOOKUP(F21,インプットシート!$C:$X,22,0),"")</f>
        <v/>
      </c>
      <c r="H21" s="144" t="str">
        <f>IFERROR(+VLOOKUP(F21,インプットシート!$C:$X,18,0),"")</f>
        <v/>
      </c>
      <c r="J21" s="105" t="s">
        <v>949</v>
      </c>
      <c r="K21" s="105" t="str">
        <f>IFERROR(+VLOOKUP(J21,インプットシート!$C:$X,22,0),"")</f>
        <v/>
      </c>
      <c r="L21" s="144" t="str">
        <f>IFERROR(+VLOOKUP(J21,インプットシート!$C:$X,18,0),"")</f>
        <v/>
      </c>
      <c r="N21" s="105" t="s">
        <v>950</v>
      </c>
      <c r="O21" s="105" t="str">
        <f>IFERROR(+VLOOKUP(N21,インプットシート!$C:$X,22,0),"")</f>
        <v/>
      </c>
      <c r="P21" s="144" t="str">
        <f>IFERROR(+VLOOKUP(N21,インプットシート!$C:$X,18,0),"")</f>
        <v/>
      </c>
      <c r="R21" s="105" t="s">
        <v>951</v>
      </c>
      <c r="S21" s="105" t="str">
        <f>IFERROR(+VLOOKUP(R21,インプットシート!$C:$X,22,0),"")</f>
        <v/>
      </c>
      <c r="T21" s="144" t="str">
        <f>IFERROR(+VLOOKUP(R21,インプットシート!$C:$X,18,0),"")</f>
        <v/>
      </c>
      <c r="V21" s="105" t="s">
        <v>952</v>
      </c>
      <c r="W21" s="105" t="str">
        <f>IFERROR(+VLOOKUP(V21,インプットシート!$C:$X,22,0),"")</f>
        <v/>
      </c>
      <c r="X21" s="144" t="str">
        <f>IFERROR(+VLOOKUP(V21,インプットシート!$C:$X,18,0),"")</f>
        <v/>
      </c>
      <c r="Z21" s="105" t="s">
        <v>953</v>
      </c>
      <c r="AA21" s="105" t="str">
        <f>IFERROR(+VLOOKUP(Z21,インプットシート!$C:$X,22,0),"")</f>
        <v/>
      </c>
      <c r="AB21" s="144" t="str">
        <f>IFERROR(+VLOOKUP(Z21,インプットシート!$C:$X,18,0),"")</f>
        <v/>
      </c>
      <c r="AD21" s="105" t="str">
        <f t="shared" si="0"/>
        <v>食材費19</v>
      </c>
      <c r="AE21" s="105" t="str">
        <f>IFERROR(+VLOOKUP(AD21,インプットシート!$C:$X,22,0),"")</f>
        <v/>
      </c>
      <c r="AF21" s="144" t="str">
        <f>IFERROR(+VLOOKUP(AD21,インプットシート!$C:$X,18,0),"")</f>
        <v/>
      </c>
      <c r="AH21" s="105" t="s">
        <v>954</v>
      </c>
      <c r="AI21" s="105" t="str">
        <f>IFERROR(+VLOOKUP(AH21,インプットシート!$C:$X,22,0),"")</f>
        <v/>
      </c>
      <c r="AJ21" s="144" t="str">
        <f>IFERROR(+VLOOKUP(AH21,インプットシート!$C:$X,18,0),"")</f>
        <v/>
      </c>
      <c r="AL21" s="105" t="s">
        <v>955</v>
      </c>
      <c r="AM21" s="105" t="str">
        <f>IFERROR(+VLOOKUP(AL21,インプットシート!$C:$X,22,0),"")</f>
        <v/>
      </c>
      <c r="AN21" s="144" t="str">
        <f>IFERROR(+VLOOKUP(AL21,インプットシート!$C:$X,18,0),"")</f>
        <v/>
      </c>
      <c r="AP21" s="105" t="s">
        <v>956</v>
      </c>
      <c r="AQ21" s="105" t="str">
        <f>IFERROR(+VLOOKUP(AP21,インプットシート!$C:$X,22,0),"")</f>
        <v/>
      </c>
      <c r="AR21" s="144" t="str">
        <f>IFERROR(+VLOOKUP(AP21,インプットシート!$C:$X,18,0),"")</f>
        <v/>
      </c>
      <c r="AT21" s="105" t="s">
        <v>957</v>
      </c>
      <c r="AU21" s="105" t="str">
        <f>IFERROR(+VLOOKUP(AT21,インプットシート!$C:$X,22,0),"")</f>
        <v/>
      </c>
      <c r="AV21" s="144" t="str">
        <f>IFERROR(+VLOOKUP(AT21,インプットシート!$C:$X,18,0),"")</f>
        <v/>
      </c>
      <c r="AX21" s="105" t="s">
        <v>958</v>
      </c>
      <c r="AY21" s="105" t="str">
        <f>IFERROR(+VLOOKUP(AX21,インプットシート!$C:$X,22,0),"")</f>
        <v/>
      </c>
      <c r="AZ21" s="144" t="str">
        <f>IFERROR(+VLOOKUP(AX21,インプットシート!$C:$X,18,0),"")</f>
        <v/>
      </c>
      <c r="BB21" s="105" t="s">
        <v>959</v>
      </c>
      <c r="BC21" s="105" t="str">
        <f>IFERROR(+VLOOKUP(BB21,インプットシート!$C:$X,22,0),"")</f>
        <v/>
      </c>
      <c r="BD21" s="144" t="str">
        <f>IFERROR(+VLOOKUP(BB21,インプットシート!$C:$X,18,0),"")</f>
        <v/>
      </c>
      <c r="BF21" t="s">
        <v>960</v>
      </c>
      <c r="BG21" s="105" t="str">
        <f>IFERROR(+VLOOKUP(BF21,インプットシート!$C:$X,22,0),"")</f>
        <v/>
      </c>
      <c r="BH21" s="144" t="str">
        <f>IFERROR(+VLOOKUP(BF21,インプットシート!$C:$X,18,0),"")</f>
        <v/>
      </c>
      <c r="BJ21" s="105" t="s">
        <v>961</v>
      </c>
      <c r="BK21" s="105" t="str">
        <f>IFERROR(+VLOOKUP(BJ21,インプットシート!$C:$X,22,0),"")</f>
        <v/>
      </c>
      <c r="BL21" s="144" t="str">
        <f>IFERROR(+VLOOKUP(BJ21,インプットシート!$C:$X,18,0),"")</f>
        <v/>
      </c>
      <c r="BN21" s="105" t="s">
        <v>962</v>
      </c>
      <c r="BO21" s="105" t="str">
        <f>IFERROR(+VLOOKUP(BN21,インプットシート!$C:$X,22,0),"")</f>
        <v/>
      </c>
      <c r="BP21" s="144" t="str">
        <f>IFERROR(+VLOOKUP(BN21,インプットシート!$C:$X,18,0),"")</f>
        <v/>
      </c>
      <c r="BR21" s="105"/>
      <c r="BS21" s="105" t="str">
        <f>IFERROR(+VLOOKUP(BR21,インプットシート!$C:$X,22,0),"")</f>
        <v/>
      </c>
      <c r="BT21" s="144" t="str">
        <f>IFERROR(+VLOOKUP(BR21,インプットシート!$C:$X,18,0),"")</f>
        <v/>
      </c>
      <c r="BV21" s="105"/>
      <c r="BW21" s="105" t="str">
        <f>IFERROR(+VLOOKUP(BV21,インプットシート!$C:$X,22,0),"")</f>
        <v/>
      </c>
      <c r="BX21" s="144" t="str">
        <f>IFERROR(+VLOOKUP(BV21,インプットシート!$C:$X,18,0),"")</f>
        <v/>
      </c>
      <c r="BZ21" s="105" t="s">
        <v>963</v>
      </c>
      <c r="CA21" s="105" t="str">
        <f>IFERROR(+VLOOKUP(BZ21,インプットシート!$C:$X,22,0),"")</f>
        <v/>
      </c>
      <c r="CB21" s="144" t="str">
        <f>IFERROR(+VLOOKUP(BZ21,インプットシート!$C:$X,18,0),"")</f>
        <v/>
      </c>
    </row>
    <row r="22" spans="2:80">
      <c r="B22" s="105" t="s">
        <v>964</v>
      </c>
      <c r="C22" s="105" t="str">
        <f>IFERROR(+VLOOKUP(B22,インプットシート!$C:$X,22,0),"")</f>
        <v/>
      </c>
      <c r="D22" s="144" t="str">
        <f>IFERROR(+VLOOKUP(B22,インプットシート!$C:$X,18,0),"")</f>
        <v/>
      </c>
      <c r="F22" s="105" t="s">
        <v>965</v>
      </c>
      <c r="G22" s="105" t="str">
        <f>IFERROR(+VLOOKUP(F22,インプットシート!$C:$X,22,0),"")</f>
        <v/>
      </c>
      <c r="H22" s="144" t="str">
        <f>IFERROR(+VLOOKUP(F22,インプットシート!$C:$X,18,0),"")</f>
        <v/>
      </c>
      <c r="J22" s="105" t="s">
        <v>966</v>
      </c>
      <c r="K22" s="105" t="str">
        <f>IFERROR(+VLOOKUP(J22,インプットシート!$C:$X,22,0),"")</f>
        <v/>
      </c>
      <c r="L22" s="144" t="str">
        <f>IFERROR(+VLOOKUP(J22,インプットシート!$C:$X,18,0),"")</f>
        <v/>
      </c>
      <c r="N22" s="105" t="s">
        <v>967</v>
      </c>
      <c r="O22" s="105" t="str">
        <f>IFERROR(+VLOOKUP(N22,インプットシート!$C:$X,22,0),"")</f>
        <v/>
      </c>
      <c r="P22" s="144" t="str">
        <f>IFERROR(+VLOOKUP(N22,インプットシート!$C:$X,18,0),"")</f>
        <v/>
      </c>
      <c r="R22" s="105" t="s">
        <v>968</v>
      </c>
      <c r="S22" s="105" t="str">
        <f>IFERROR(+VLOOKUP(R22,インプットシート!$C:$X,22,0),"")</f>
        <v/>
      </c>
      <c r="T22" s="144" t="str">
        <f>IFERROR(+VLOOKUP(R22,インプットシート!$C:$X,18,0),"")</f>
        <v/>
      </c>
      <c r="V22" s="105" t="s">
        <v>969</v>
      </c>
      <c r="W22" s="105" t="str">
        <f>IFERROR(+VLOOKUP(V22,インプットシート!$C:$X,22,0),"")</f>
        <v/>
      </c>
      <c r="X22" s="144" t="str">
        <f>IFERROR(+VLOOKUP(V22,インプットシート!$C:$X,18,0),"")</f>
        <v/>
      </c>
      <c r="Z22" s="105" t="s">
        <v>970</v>
      </c>
      <c r="AA22" s="105" t="str">
        <f>IFERROR(+VLOOKUP(Z22,インプットシート!$C:$X,22,0),"")</f>
        <v/>
      </c>
      <c r="AB22" s="144" t="str">
        <f>IFERROR(+VLOOKUP(Z22,インプットシート!$C:$X,18,0),"")</f>
        <v/>
      </c>
      <c r="AD22" s="105" t="str">
        <f t="shared" si="0"/>
        <v>食材費20</v>
      </c>
      <c r="AE22" s="105" t="str">
        <f>IFERROR(+VLOOKUP(AD22,インプットシート!$C:$X,22,0),"")</f>
        <v/>
      </c>
      <c r="AF22" s="144" t="str">
        <f>IFERROR(+VLOOKUP(AD22,インプットシート!$C:$X,18,0),"")</f>
        <v/>
      </c>
      <c r="AH22" s="105" t="s">
        <v>971</v>
      </c>
      <c r="AI22" s="105" t="str">
        <f>IFERROR(+VLOOKUP(AH22,インプットシート!$C:$X,22,0),"")</f>
        <v/>
      </c>
      <c r="AJ22" s="144" t="str">
        <f>IFERROR(+VLOOKUP(AH22,インプットシート!$C:$X,18,0),"")</f>
        <v/>
      </c>
      <c r="AL22" s="105" t="s">
        <v>972</v>
      </c>
      <c r="AM22" s="105" t="str">
        <f>IFERROR(+VLOOKUP(AL22,インプットシート!$C:$X,22,0),"")</f>
        <v/>
      </c>
      <c r="AN22" s="144" t="str">
        <f>IFERROR(+VLOOKUP(AL22,インプットシート!$C:$X,18,0),"")</f>
        <v/>
      </c>
      <c r="AP22" s="105" t="s">
        <v>973</v>
      </c>
      <c r="AQ22" s="105" t="str">
        <f>IFERROR(+VLOOKUP(AP22,インプットシート!$C:$X,22,0),"")</f>
        <v/>
      </c>
      <c r="AR22" s="144" t="str">
        <f>IFERROR(+VLOOKUP(AP22,インプットシート!$C:$X,18,0),"")</f>
        <v/>
      </c>
      <c r="AT22" s="105" t="s">
        <v>974</v>
      </c>
      <c r="AU22" s="105" t="str">
        <f>IFERROR(+VLOOKUP(AT22,インプットシート!$C:$X,22,0),"")</f>
        <v/>
      </c>
      <c r="AV22" s="144" t="str">
        <f>IFERROR(+VLOOKUP(AT22,インプットシート!$C:$X,18,0),"")</f>
        <v/>
      </c>
      <c r="AX22" s="105" t="s">
        <v>975</v>
      </c>
      <c r="AY22" s="105" t="str">
        <f>IFERROR(+VLOOKUP(AX22,インプットシート!$C:$X,22,0),"")</f>
        <v/>
      </c>
      <c r="AZ22" s="144" t="str">
        <f>IFERROR(+VLOOKUP(AX22,インプットシート!$C:$X,18,0),"")</f>
        <v/>
      </c>
      <c r="BB22" s="105" t="s">
        <v>976</v>
      </c>
      <c r="BC22" s="105" t="str">
        <f>IFERROR(+VLOOKUP(BB22,インプットシート!$C:$X,22,0),"")</f>
        <v/>
      </c>
      <c r="BD22" s="144" t="str">
        <f>IFERROR(+VLOOKUP(BB22,インプットシート!$C:$X,18,0),"")</f>
        <v/>
      </c>
      <c r="BF22" t="s">
        <v>977</v>
      </c>
      <c r="BG22" s="105" t="str">
        <f>IFERROR(+VLOOKUP(BF22,インプットシート!$C:$X,22,0),"")</f>
        <v/>
      </c>
      <c r="BH22" s="144" t="str">
        <f>IFERROR(+VLOOKUP(BF22,インプットシート!$C:$X,18,0),"")</f>
        <v/>
      </c>
      <c r="BJ22" s="105" t="s">
        <v>978</v>
      </c>
      <c r="BK22" s="105" t="str">
        <f>IFERROR(+VLOOKUP(BJ22,インプットシート!$C:$X,22,0),"")</f>
        <v/>
      </c>
      <c r="BL22" s="144" t="str">
        <f>IFERROR(+VLOOKUP(BJ22,インプットシート!$C:$X,18,0),"")</f>
        <v/>
      </c>
      <c r="BN22" s="105" t="s">
        <v>979</v>
      </c>
      <c r="BO22" s="105" t="str">
        <f>IFERROR(+VLOOKUP(BN22,インプットシート!$C:$X,22,0),"")</f>
        <v/>
      </c>
      <c r="BP22" s="144" t="str">
        <f>IFERROR(+VLOOKUP(BN22,インプットシート!$C:$X,18,0),"")</f>
        <v/>
      </c>
      <c r="BR22" s="105"/>
      <c r="BS22" s="105" t="str">
        <f>IFERROR(+VLOOKUP(BR22,インプットシート!$C:$X,22,0),"")</f>
        <v/>
      </c>
      <c r="BT22" s="144" t="str">
        <f>IFERROR(+VLOOKUP(BR22,インプットシート!$C:$X,18,0),"")</f>
        <v/>
      </c>
      <c r="BV22" s="105"/>
      <c r="BW22" s="105" t="str">
        <f>IFERROR(+VLOOKUP(BV22,インプットシート!$C:$X,22,0),"")</f>
        <v/>
      </c>
      <c r="BX22" s="144" t="str">
        <f>IFERROR(+VLOOKUP(BV22,インプットシート!$C:$X,18,0),"")</f>
        <v/>
      </c>
      <c r="BZ22" s="105" t="s">
        <v>980</v>
      </c>
      <c r="CA22" s="105" t="str">
        <f>IFERROR(+VLOOKUP(BZ22,インプットシート!$C:$X,22,0),"")</f>
        <v/>
      </c>
      <c r="CB22" s="144" t="str">
        <f>IFERROR(+VLOOKUP(BZ22,インプットシート!$C:$X,18,0),"")</f>
        <v/>
      </c>
    </row>
    <row r="23" spans="2:80">
      <c r="B23" s="105" t="s">
        <v>981</v>
      </c>
      <c r="C23" s="105" t="str">
        <f>IFERROR(+VLOOKUP(B23,インプットシート!$C:$X,22,0),"")</f>
        <v/>
      </c>
      <c r="D23" s="144" t="str">
        <f>IFERROR(+VLOOKUP(B23,インプットシート!$C:$X,18,0),"")</f>
        <v/>
      </c>
      <c r="F23" s="105" t="s">
        <v>982</v>
      </c>
      <c r="G23" s="105" t="str">
        <f>IFERROR(+VLOOKUP(F23,インプットシート!$C:$X,22,0),"")</f>
        <v/>
      </c>
      <c r="H23" s="144" t="str">
        <f>IFERROR(+VLOOKUP(F23,インプットシート!$C:$X,18,0),"")</f>
        <v/>
      </c>
      <c r="J23" s="105" t="s">
        <v>983</v>
      </c>
      <c r="K23" s="105" t="str">
        <f>IFERROR(+VLOOKUP(J23,インプットシート!$C:$X,22,0),"")</f>
        <v/>
      </c>
      <c r="L23" s="144" t="str">
        <f>IFERROR(+VLOOKUP(J23,インプットシート!$C:$X,18,0),"")</f>
        <v/>
      </c>
      <c r="N23" s="105" t="s">
        <v>984</v>
      </c>
      <c r="O23" s="105" t="str">
        <f>IFERROR(+VLOOKUP(N23,インプットシート!$C:$X,22,0),"")</f>
        <v/>
      </c>
      <c r="P23" s="144" t="str">
        <f>IFERROR(+VLOOKUP(N23,インプットシート!$C:$X,18,0),"")</f>
        <v/>
      </c>
      <c r="R23" s="105" t="s">
        <v>985</v>
      </c>
      <c r="S23" s="105" t="str">
        <f>IFERROR(+VLOOKUP(R23,インプットシート!$C:$X,22,0),"")</f>
        <v/>
      </c>
      <c r="T23" s="144" t="str">
        <f>IFERROR(+VLOOKUP(R23,インプットシート!$C:$X,18,0),"")</f>
        <v/>
      </c>
      <c r="V23" s="105" t="s">
        <v>986</v>
      </c>
      <c r="W23" s="105" t="str">
        <f>IFERROR(+VLOOKUP(V23,インプットシート!$C:$X,22,0),"")</f>
        <v/>
      </c>
      <c r="X23" s="144" t="str">
        <f>IFERROR(+VLOOKUP(V23,インプットシート!$C:$X,18,0),"")</f>
        <v/>
      </c>
      <c r="Z23" s="105" t="s">
        <v>987</v>
      </c>
      <c r="AA23" s="105" t="str">
        <f>IFERROR(+VLOOKUP(Z23,インプットシート!$C:$X,22,0),"")</f>
        <v/>
      </c>
      <c r="AB23" s="144" t="str">
        <f>IFERROR(+VLOOKUP(Z23,インプットシート!$C:$X,18,0),"")</f>
        <v/>
      </c>
      <c r="AD23" s="105" t="str">
        <f t="shared" si="0"/>
        <v>食材費21</v>
      </c>
      <c r="AE23" s="105" t="str">
        <f>IFERROR(+VLOOKUP(AD23,インプットシート!$C:$X,22,0),"")</f>
        <v/>
      </c>
      <c r="AF23" s="144" t="str">
        <f>IFERROR(+VLOOKUP(AD23,インプットシート!$C:$X,18,0),"")</f>
        <v/>
      </c>
      <c r="AH23" s="105" t="s">
        <v>988</v>
      </c>
      <c r="AI23" s="105" t="str">
        <f>IFERROR(+VLOOKUP(AH23,インプットシート!$C:$X,22,0),"")</f>
        <v/>
      </c>
      <c r="AJ23" s="144" t="str">
        <f>IFERROR(+VLOOKUP(AH23,インプットシート!$C:$X,18,0),"")</f>
        <v/>
      </c>
      <c r="AL23" s="105" t="s">
        <v>989</v>
      </c>
      <c r="AM23" s="105" t="str">
        <f>IFERROR(+VLOOKUP(AL23,インプットシート!$C:$X,22,0),"")</f>
        <v/>
      </c>
      <c r="AN23" s="144" t="str">
        <f>IFERROR(+VLOOKUP(AL23,インプットシート!$C:$X,18,0),"")</f>
        <v/>
      </c>
      <c r="AP23" s="105" t="s">
        <v>990</v>
      </c>
      <c r="AQ23" s="105" t="str">
        <f>IFERROR(+VLOOKUP(AP23,インプットシート!$C:$X,22,0),"")</f>
        <v/>
      </c>
      <c r="AR23" s="144" t="str">
        <f>IFERROR(+VLOOKUP(AP23,インプットシート!$C:$X,18,0),"")</f>
        <v/>
      </c>
      <c r="AT23" s="105" t="s">
        <v>991</v>
      </c>
      <c r="AU23" s="105" t="str">
        <f>IFERROR(+VLOOKUP(AT23,インプットシート!$C:$X,22,0),"")</f>
        <v/>
      </c>
      <c r="AV23" s="144" t="str">
        <f>IFERROR(+VLOOKUP(AT23,インプットシート!$C:$X,18,0),"")</f>
        <v/>
      </c>
      <c r="AX23" s="105" t="s">
        <v>992</v>
      </c>
      <c r="AY23" s="105" t="str">
        <f>IFERROR(+VLOOKUP(AX23,インプットシート!$C:$X,22,0),"")</f>
        <v/>
      </c>
      <c r="AZ23" s="144" t="str">
        <f>IFERROR(+VLOOKUP(AX23,インプットシート!$C:$X,18,0),"")</f>
        <v/>
      </c>
      <c r="BB23" s="105" t="s">
        <v>993</v>
      </c>
      <c r="BC23" s="105" t="str">
        <f>IFERROR(+VLOOKUP(BB23,インプットシート!$C:$X,22,0),"")</f>
        <v/>
      </c>
      <c r="BD23" s="144" t="str">
        <f>IFERROR(+VLOOKUP(BB23,インプットシート!$C:$X,18,0),"")</f>
        <v/>
      </c>
      <c r="BF23" t="s">
        <v>994</v>
      </c>
      <c r="BG23" s="105" t="str">
        <f>IFERROR(+VLOOKUP(BF23,インプットシート!$C:$X,22,0),"")</f>
        <v/>
      </c>
      <c r="BH23" s="144" t="str">
        <f>IFERROR(+VLOOKUP(BF23,インプットシート!$C:$X,18,0),"")</f>
        <v/>
      </c>
      <c r="BJ23" s="105" t="s">
        <v>995</v>
      </c>
      <c r="BK23" s="105" t="str">
        <f>IFERROR(+VLOOKUP(BJ23,インプットシート!$C:$X,22,0),"")</f>
        <v/>
      </c>
      <c r="BL23" s="144" t="str">
        <f>IFERROR(+VLOOKUP(BJ23,インプットシート!$C:$X,18,0),"")</f>
        <v/>
      </c>
      <c r="BN23" s="105" t="s">
        <v>996</v>
      </c>
      <c r="BO23" s="105" t="str">
        <f>IFERROR(+VLOOKUP(BN23,インプットシート!$C:$X,22,0),"")</f>
        <v/>
      </c>
      <c r="BP23" s="144" t="str">
        <f>IFERROR(+VLOOKUP(BN23,インプットシート!$C:$X,18,0),"")</f>
        <v/>
      </c>
      <c r="BR23" s="105"/>
      <c r="BS23" s="105" t="str">
        <f>IFERROR(+VLOOKUP(BR23,インプットシート!$C:$X,22,0),"")</f>
        <v/>
      </c>
      <c r="BT23" s="144" t="str">
        <f>IFERROR(+VLOOKUP(BR23,インプットシート!$C:$X,18,0),"")</f>
        <v/>
      </c>
      <c r="BV23" s="105"/>
      <c r="BW23" s="105" t="str">
        <f>IFERROR(+VLOOKUP(BV23,インプットシート!$C:$X,22,0),"")</f>
        <v/>
      </c>
      <c r="BX23" s="144" t="str">
        <f>IFERROR(+VLOOKUP(BV23,インプットシート!$C:$X,18,0),"")</f>
        <v/>
      </c>
      <c r="BZ23" s="105" t="s">
        <v>997</v>
      </c>
      <c r="CA23" s="105" t="str">
        <f>IFERROR(+VLOOKUP(BZ23,インプットシート!$C:$X,22,0),"")</f>
        <v/>
      </c>
      <c r="CB23" s="144" t="str">
        <f>IFERROR(+VLOOKUP(BZ23,インプットシート!$C:$X,18,0),"")</f>
        <v/>
      </c>
    </row>
    <row r="24" spans="2:80">
      <c r="B24" s="105" t="s">
        <v>998</v>
      </c>
      <c r="C24" s="105" t="str">
        <f>IFERROR(+VLOOKUP(B24,インプットシート!$C:$X,22,0),"")</f>
        <v/>
      </c>
      <c r="D24" s="144" t="str">
        <f>IFERROR(+VLOOKUP(B24,インプットシート!$C:$X,18,0),"")</f>
        <v/>
      </c>
      <c r="F24" s="105" t="s">
        <v>999</v>
      </c>
      <c r="G24" s="105" t="str">
        <f>IFERROR(+VLOOKUP(F24,インプットシート!$C:$X,22,0),"")</f>
        <v/>
      </c>
      <c r="H24" s="144" t="str">
        <f>IFERROR(+VLOOKUP(F24,インプットシート!$C:$X,18,0),"")</f>
        <v/>
      </c>
      <c r="J24" s="105" t="s">
        <v>1000</v>
      </c>
      <c r="K24" s="105" t="str">
        <f>IFERROR(+VLOOKUP(J24,インプットシート!$C:$X,22,0),"")</f>
        <v/>
      </c>
      <c r="L24" s="144" t="str">
        <f>IFERROR(+VLOOKUP(J24,インプットシート!$C:$X,18,0),"")</f>
        <v/>
      </c>
      <c r="N24" s="105" t="s">
        <v>1001</v>
      </c>
      <c r="O24" s="105" t="str">
        <f>IFERROR(+VLOOKUP(N24,インプットシート!$C:$X,22,0),"")</f>
        <v/>
      </c>
      <c r="P24" s="144" t="str">
        <f>IFERROR(+VLOOKUP(N24,インプットシート!$C:$X,18,0),"")</f>
        <v/>
      </c>
      <c r="R24" s="105" t="s">
        <v>1002</v>
      </c>
      <c r="S24" s="105" t="str">
        <f>IFERROR(+VLOOKUP(R24,インプットシート!$C:$X,22,0),"")</f>
        <v/>
      </c>
      <c r="T24" s="144" t="str">
        <f>IFERROR(+VLOOKUP(R24,インプットシート!$C:$X,18,0),"")</f>
        <v/>
      </c>
      <c r="V24" s="105" t="s">
        <v>1003</v>
      </c>
      <c r="W24" s="105" t="str">
        <f>IFERROR(+VLOOKUP(V24,インプットシート!$C:$X,22,0),"")</f>
        <v/>
      </c>
      <c r="X24" s="144" t="str">
        <f>IFERROR(+VLOOKUP(V24,インプットシート!$C:$X,18,0),"")</f>
        <v/>
      </c>
      <c r="Z24" s="105" t="s">
        <v>1004</v>
      </c>
      <c r="AA24" s="105" t="str">
        <f>IFERROR(+VLOOKUP(Z24,インプットシート!$C:$X,22,0),"")</f>
        <v/>
      </c>
      <c r="AB24" s="144" t="str">
        <f>IFERROR(+VLOOKUP(Z24,インプットシート!$C:$X,18,0),"")</f>
        <v/>
      </c>
      <c r="AD24" s="105" t="str">
        <f t="shared" si="0"/>
        <v>食材費22</v>
      </c>
      <c r="AE24" s="105" t="str">
        <f>IFERROR(+VLOOKUP(AD24,インプットシート!$C:$X,22,0),"")</f>
        <v/>
      </c>
      <c r="AF24" s="144" t="str">
        <f>IFERROR(+VLOOKUP(AD24,インプットシート!$C:$X,18,0),"")</f>
        <v/>
      </c>
      <c r="AH24" s="105" t="s">
        <v>1005</v>
      </c>
      <c r="AI24" s="105" t="str">
        <f>IFERROR(+VLOOKUP(AH24,インプットシート!$C:$X,22,0),"")</f>
        <v/>
      </c>
      <c r="AJ24" s="144" t="str">
        <f>IFERROR(+VLOOKUP(AH24,インプットシート!$C:$X,18,0),"")</f>
        <v/>
      </c>
      <c r="AL24" s="105" t="s">
        <v>1006</v>
      </c>
      <c r="AM24" s="105" t="str">
        <f>IFERROR(+VLOOKUP(AL24,インプットシート!$C:$X,22,0),"")</f>
        <v/>
      </c>
      <c r="AN24" s="144" t="str">
        <f>IFERROR(+VLOOKUP(AL24,インプットシート!$C:$X,18,0),"")</f>
        <v/>
      </c>
      <c r="AP24" s="105" t="s">
        <v>1007</v>
      </c>
      <c r="AQ24" s="105" t="str">
        <f>IFERROR(+VLOOKUP(AP24,インプットシート!$C:$X,22,0),"")</f>
        <v/>
      </c>
      <c r="AR24" s="144" t="str">
        <f>IFERROR(+VLOOKUP(AP24,インプットシート!$C:$X,18,0),"")</f>
        <v/>
      </c>
      <c r="AT24" s="105" t="s">
        <v>1008</v>
      </c>
      <c r="AU24" s="105" t="str">
        <f>IFERROR(+VLOOKUP(AT24,インプットシート!$C:$X,22,0),"")</f>
        <v/>
      </c>
      <c r="AV24" s="144" t="str">
        <f>IFERROR(+VLOOKUP(AT24,インプットシート!$C:$X,18,0),"")</f>
        <v/>
      </c>
      <c r="AX24" s="105" t="s">
        <v>1009</v>
      </c>
      <c r="AY24" s="105" t="str">
        <f>IFERROR(+VLOOKUP(AX24,インプットシート!$C:$X,22,0),"")</f>
        <v/>
      </c>
      <c r="AZ24" s="144" t="str">
        <f>IFERROR(+VLOOKUP(AX24,インプットシート!$C:$X,18,0),"")</f>
        <v/>
      </c>
      <c r="BB24" s="105" t="s">
        <v>1010</v>
      </c>
      <c r="BC24" s="105" t="str">
        <f>IFERROR(+VLOOKUP(BB24,インプットシート!$C:$X,22,0),"")</f>
        <v/>
      </c>
      <c r="BD24" s="144" t="str">
        <f>IFERROR(+VLOOKUP(BB24,インプットシート!$C:$X,18,0),"")</f>
        <v/>
      </c>
      <c r="BF24" t="s">
        <v>1011</v>
      </c>
      <c r="BG24" s="105" t="str">
        <f>IFERROR(+VLOOKUP(BF24,インプットシート!$C:$X,22,0),"")</f>
        <v/>
      </c>
      <c r="BH24" s="144" t="str">
        <f>IFERROR(+VLOOKUP(BF24,インプットシート!$C:$X,18,0),"")</f>
        <v/>
      </c>
      <c r="BJ24" s="105" t="s">
        <v>1012</v>
      </c>
      <c r="BK24" s="105" t="str">
        <f>IFERROR(+VLOOKUP(BJ24,インプットシート!$C:$X,22,0),"")</f>
        <v/>
      </c>
      <c r="BL24" s="144" t="str">
        <f>IFERROR(+VLOOKUP(BJ24,インプットシート!$C:$X,18,0),"")</f>
        <v/>
      </c>
      <c r="BN24" s="105" t="s">
        <v>1013</v>
      </c>
      <c r="BO24" s="105" t="str">
        <f>IFERROR(+VLOOKUP(BN24,インプットシート!$C:$X,22,0),"")</f>
        <v/>
      </c>
      <c r="BP24" s="144" t="str">
        <f>IFERROR(+VLOOKUP(BN24,インプットシート!$C:$X,18,0),"")</f>
        <v/>
      </c>
      <c r="BR24" s="105"/>
      <c r="BS24" s="105" t="str">
        <f>IFERROR(+VLOOKUP(BR24,インプットシート!$C:$X,22,0),"")</f>
        <v/>
      </c>
      <c r="BT24" s="144" t="str">
        <f>IFERROR(+VLOOKUP(BR24,インプットシート!$C:$X,18,0),"")</f>
        <v/>
      </c>
      <c r="BV24" s="105"/>
      <c r="BW24" s="105" t="str">
        <f>IFERROR(+VLOOKUP(BV24,インプットシート!$C:$X,22,0),"")</f>
        <v/>
      </c>
      <c r="BX24" s="144" t="str">
        <f>IFERROR(+VLOOKUP(BV24,インプットシート!$C:$X,18,0),"")</f>
        <v/>
      </c>
      <c r="BZ24" s="105" t="s">
        <v>1014</v>
      </c>
      <c r="CA24" s="105" t="str">
        <f>IFERROR(+VLOOKUP(BZ24,インプットシート!$C:$X,22,0),"")</f>
        <v/>
      </c>
      <c r="CB24" s="144" t="str">
        <f>IFERROR(+VLOOKUP(BZ24,インプットシート!$C:$X,18,0),"")</f>
        <v/>
      </c>
    </row>
    <row r="25" spans="2:80">
      <c r="B25" s="105" t="s">
        <v>1015</v>
      </c>
      <c r="C25" s="105" t="str">
        <f>IFERROR(+VLOOKUP(B25,インプットシート!$C:$X,22,0),"")</f>
        <v/>
      </c>
      <c r="D25" s="144" t="str">
        <f>IFERROR(+VLOOKUP(B25,インプットシート!$C:$X,18,0),"")</f>
        <v/>
      </c>
      <c r="F25" s="105" t="s">
        <v>1016</v>
      </c>
      <c r="G25" s="105" t="str">
        <f>IFERROR(+VLOOKUP(F25,インプットシート!$C:$X,22,0),"")</f>
        <v/>
      </c>
      <c r="H25" s="144" t="str">
        <f>IFERROR(+VLOOKUP(F25,インプットシート!$C:$X,18,0),"")</f>
        <v/>
      </c>
      <c r="J25" s="105" t="s">
        <v>1017</v>
      </c>
      <c r="K25" s="105" t="str">
        <f>IFERROR(+VLOOKUP(J25,インプットシート!$C:$X,22,0),"")</f>
        <v/>
      </c>
      <c r="L25" s="144" t="str">
        <f>IFERROR(+VLOOKUP(J25,インプットシート!$C:$X,18,0),"")</f>
        <v/>
      </c>
      <c r="N25" s="105" t="s">
        <v>1018</v>
      </c>
      <c r="O25" s="105" t="str">
        <f>IFERROR(+VLOOKUP(N25,インプットシート!$C:$X,22,0),"")</f>
        <v/>
      </c>
      <c r="P25" s="144" t="str">
        <f>IFERROR(+VLOOKUP(N25,インプットシート!$C:$X,18,0),"")</f>
        <v/>
      </c>
      <c r="R25" s="105" t="s">
        <v>1019</v>
      </c>
      <c r="S25" s="105" t="str">
        <f>IFERROR(+VLOOKUP(R25,インプットシート!$C:$X,22,0),"")</f>
        <v/>
      </c>
      <c r="T25" s="144" t="str">
        <f>IFERROR(+VLOOKUP(R25,インプットシート!$C:$X,18,0),"")</f>
        <v/>
      </c>
      <c r="V25" s="105" t="s">
        <v>1020</v>
      </c>
      <c r="W25" s="105" t="str">
        <f>IFERROR(+VLOOKUP(V25,インプットシート!$C:$X,22,0),"")</f>
        <v/>
      </c>
      <c r="X25" s="144" t="str">
        <f>IFERROR(+VLOOKUP(V25,インプットシート!$C:$X,18,0),"")</f>
        <v/>
      </c>
      <c r="Z25" s="105" t="s">
        <v>1021</v>
      </c>
      <c r="AA25" s="105" t="str">
        <f>IFERROR(+VLOOKUP(Z25,インプットシート!$C:$X,22,0),"")</f>
        <v/>
      </c>
      <c r="AB25" s="144" t="str">
        <f>IFERROR(+VLOOKUP(Z25,インプットシート!$C:$X,18,0),"")</f>
        <v/>
      </c>
      <c r="AD25" s="105" t="str">
        <f t="shared" si="0"/>
        <v>食材費23</v>
      </c>
      <c r="AE25" s="105" t="str">
        <f>IFERROR(+VLOOKUP(AD25,インプットシート!$C:$X,22,0),"")</f>
        <v/>
      </c>
      <c r="AF25" s="144" t="str">
        <f>IFERROR(+VLOOKUP(AD25,インプットシート!$C:$X,18,0),"")</f>
        <v/>
      </c>
      <c r="AH25" s="105" t="s">
        <v>1022</v>
      </c>
      <c r="AI25" s="105" t="str">
        <f>IFERROR(+VLOOKUP(AH25,インプットシート!$C:$X,22,0),"")</f>
        <v/>
      </c>
      <c r="AJ25" s="144" t="str">
        <f>IFERROR(+VLOOKUP(AH25,インプットシート!$C:$X,18,0),"")</f>
        <v/>
      </c>
      <c r="AL25" s="105" t="s">
        <v>1023</v>
      </c>
      <c r="AM25" s="105" t="str">
        <f>IFERROR(+VLOOKUP(AL25,インプットシート!$C:$X,22,0),"")</f>
        <v/>
      </c>
      <c r="AN25" s="144" t="str">
        <f>IFERROR(+VLOOKUP(AL25,インプットシート!$C:$X,18,0),"")</f>
        <v/>
      </c>
      <c r="AP25" s="105" t="s">
        <v>1024</v>
      </c>
      <c r="AQ25" s="105" t="str">
        <f>IFERROR(+VLOOKUP(AP25,インプットシート!$C:$X,22,0),"")</f>
        <v/>
      </c>
      <c r="AR25" s="144" t="str">
        <f>IFERROR(+VLOOKUP(AP25,インプットシート!$C:$X,18,0),"")</f>
        <v/>
      </c>
      <c r="AT25" s="105" t="s">
        <v>1025</v>
      </c>
      <c r="AU25" s="105" t="str">
        <f>IFERROR(+VLOOKUP(AT25,インプットシート!$C:$X,22,0),"")</f>
        <v/>
      </c>
      <c r="AV25" s="144" t="str">
        <f>IFERROR(+VLOOKUP(AT25,インプットシート!$C:$X,18,0),"")</f>
        <v/>
      </c>
      <c r="AX25" s="105" t="s">
        <v>1026</v>
      </c>
      <c r="AY25" s="105" t="str">
        <f>IFERROR(+VLOOKUP(AX25,インプットシート!$C:$X,22,0),"")</f>
        <v/>
      </c>
      <c r="AZ25" s="144" t="str">
        <f>IFERROR(+VLOOKUP(AX25,インプットシート!$C:$X,18,0),"")</f>
        <v/>
      </c>
      <c r="BB25" s="105" t="s">
        <v>1027</v>
      </c>
      <c r="BC25" s="105" t="str">
        <f>IFERROR(+VLOOKUP(BB25,インプットシート!$C:$X,22,0),"")</f>
        <v/>
      </c>
      <c r="BD25" s="144" t="str">
        <f>IFERROR(+VLOOKUP(BB25,インプットシート!$C:$X,18,0),"")</f>
        <v/>
      </c>
      <c r="BF25" t="s">
        <v>1028</v>
      </c>
      <c r="BG25" s="105" t="str">
        <f>IFERROR(+VLOOKUP(BF25,インプットシート!$C:$X,22,0),"")</f>
        <v/>
      </c>
      <c r="BH25" s="144" t="str">
        <f>IFERROR(+VLOOKUP(BF25,インプットシート!$C:$X,18,0),"")</f>
        <v/>
      </c>
      <c r="BJ25" s="105" t="s">
        <v>1029</v>
      </c>
      <c r="BK25" s="105" t="str">
        <f>IFERROR(+VLOOKUP(BJ25,インプットシート!$C:$X,22,0),"")</f>
        <v/>
      </c>
      <c r="BL25" s="144" t="str">
        <f>IFERROR(+VLOOKUP(BJ25,インプットシート!$C:$X,18,0),"")</f>
        <v/>
      </c>
      <c r="BN25" s="105" t="s">
        <v>1030</v>
      </c>
      <c r="BO25" s="105" t="str">
        <f>IFERROR(+VLOOKUP(BN25,インプットシート!$C:$X,22,0),"")</f>
        <v/>
      </c>
      <c r="BP25" s="144" t="str">
        <f>IFERROR(+VLOOKUP(BN25,インプットシート!$C:$X,18,0),"")</f>
        <v/>
      </c>
      <c r="BR25" s="105"/>
      <c r="BS25" s="105" t="str">
        <f>IFERROR(+VLOOKUP(BR25,インプットシート!$C:$X,22,0),"")</f>
        <v/>
      </c>
      <c r="BT25" s="144" t="str">
        <f>IFERROR(+VLOOKUP(BR25,インプットシート!$C:$X,18,0),"")</f>
        <v/>
      </c>
      <c r="BV25" s="105"/>
      <c r="BW25" s="105" t="str">
        <f>IFERROR(+VLOOKUP(BV25,インプットシート!$C:$X,22,0),"")</f>
        <v/>
      </c>
      <c r="BX25" s="144" t="str">
        <f>IFERROR(+VLOOKUP(BV25,インプットシート!$C:$X,18,0),"")</f>
        <v/>
      </c>
      <c r="BZ25" s="105" t="s">
        <v>1031</v>
      </c>
      <c r="CA25" s="105" t="str">
        <f>IFERROR(+VLOOKUP(BZ25,インプットシート!$C:$X,22,0),"")</f>
        <v/>
      </c>
      <c r="CB25" s="144" t="str">
        <f>IFERROR(+VLOOKUP(BZ25,インプットシート!$C:$X,18,0),"")</f>
        <v/>
      </c>
    </row>
    <row r="26" spans="2:80">
      <c r="B26" s="105" t="s">
        <v>1032</v>
      </c>
      <c r="C26" s="105" t="str">
        <f>IFERROR(+VLOOKUP(B26,インプットシート!$C:$X,22,0),"")</f>
        <v/>
      </c>
      <c r="D26" s="144" t="str">
        <f>IFERROR(+VLOOKUP(B26,インプットシート!$C:$X,18,0),"")</f>
        <v/>
      </c>
      <c r="F26" s="105" t="s">
        <v>1033</v>
      </c>
      <c r="G26" s="105" t="str">
        <f>IFERROR(+VLOOKUP(F26,インプットシート!$C:$X,22,0),"")</f>
        <v/>
      </c>
      <c r="H26" s="144" t="str">
        <f>IFERROR(+VLOOKUP(F26,インプットシート!$C:$X,18,0),"")</f>
        <v/>
      </c>
      <c r="J26" s="105" t="s">
        <v>1034</v>
      </c>
      <c r="K26" s="105" t="str">
        <f>IFERROR(+VLOOKUP(J26,インプットシート!$C:$X,22,0),"")</f>
        <v/>
      </c>
      <c r="L26" s="144" t="str">
        <f>IFERROR(+VLOOKUP(J26,インプットシート!$C:$X,18,0),"")</f>
        <v/>
      </c>
      <c r="N26" s="105" t="s">
        <v>1035</v>
      </c>
      <c r="O26" s="105" t="str">
        <f>IFERROR(+VLOOKUP(N26,インプットシート!$C:$X,22,0),"")</f>
        <v/>
      </c>
      <c r="P26" s="144" t="str">
        <f>IFERROR(+VLOOKUP(N26,インプットシート!$C:$X,18,0),"")</f>
        <v/>
      </c>
      <c r="R26" s="105" t="s">
        <v>1036</v>
      </c>
      <c r="S26" s="105" t="str">
        <f>IFERROR(+VLOOKUP(R26,インプットシート!$C:$X,22,0),"")</f>
        <v/>
      </c>
      <c r="T26" s="144" t="str">
        <f>IFERROR(+VLOOKUP(R26,インプットシート!$C:$X,18,0),"")</f>
        <v/>
      </c>
      <c r="V26" s="105" t="s">
        <v>1037</v>
      </c>
      <c r="W26" s="105" t="str">
        <f>IFERROR(+VLOOKUP(V26,インプットシート!$C:$X,22,0),"")</f>
        <v/>
      </c>
      <c r="X26" s="144" t="str">
        <f>IFERROR(+VLOOKUP(V26,インプットシート!$C:$X,18,0),"")</f>
        <v/>
      </c>
      <c r="Z26" s="105" t="s">
        <v>1038</v>
      </c>
      <c r="AA26" s="105" t="str">
        <f>IFERROR(+VLOOKUP(Z26,インプットシート!$C:$X,22,0),"")</f>
        <v/>
      </c>
      <c r="AB26" s="144" t="str">
        <f>IFERROR(+VLOOKUP(Z26,インプットシート!$C:$X,18,0),"")</f>
        <v/>
      </c>
      <c r="AD26" s="105" t="str">
        <f t="shared" si="0"/>
        <v>食材費24</v>
      </c>
      <c r="AE26" s="105" t="str">
        <f>IFERROR(+VLOOKUP(AD26,インプットシート!$C:$X,22,0),"")</f>
        <v/>
      </c>
      <c r="AF26" s="144" t="str">
        <f>IFERROR(+VLOOKUP(AD26,インプットシート!$C:$X,18,0),"")</f>
        <v/>
      </c>
      <c r="AH26" s="105" t="s">
        <v>1039</v>
      </c>
      <c r="AI26" s="105" t="str">
        <f>IFERROR(+VLOOKUP(AH26,インプットシート!$C:$X,22,0),"")</f>
        <v/>
      </c>
      <c r="AJ26" s="144" t="str">
        <f>IFERROR(+VLOOKUP(AH26,インプットシート!$C:$X,18,0),"")</f>
        <v/>
      </c>
      <c r="AL26" s="105" t="s">
        <v>1040</v>
      </c>
      <c r="AM26" s="105" t="str">
        <f>IFERROR(+VLOOKUP(AL26,インプットシート!$C:$X,22,0),"")</f>
        <v/>
      </c>
      <c r="AN26" s="144" t="str">
        <f>IFERROR(+VLOOKUP(AL26,インプットシート!$C:$X,18,0),"")</f>
        <v/>
      </c>
      <c r="AP26" s="105" t="s">
        <v>1041</v>
      </c>
      <c r="AQ26" s="105" t="str">
        <f>IFERROR(+VLOOKUP(AP26,インプットシート!$C:$X,22,0),"")</f>
        <v/>
      </c>
      <c r="AR26" s="144" t="str">
        <f>IFERROR(+VLOOKUP(AP26,インプットシート!$C:$X,18,0),"")</f>
        <v/>
      </c>
      <c r="AT26" s="105" t="s">
        <v>1042</v>
      </c>
      <c r="AU26" s="105" t="str">
        <f>IFERROR(+VLOOKUP(AT26,インプットシート!$C:$X,22,0),"")</f>
        <v/>
      </c>
      <c r="AV26" s="144" t="str">
        <f>IFERROR(+VLOOKUP(AT26,インプットシート!$C:$X,18,0),"")</f>
        <v/>
      </c>
      <c r="AX26" s="105" t="s">
        <v>1043</v>
      </c>
      <c r="AY26" s="105" t="str">
        <f>IFERROR(+VLOOKUP(AX26,インプットシート!$C:$X,22,0),"")</f>
        <v/>
      </c>
      <c r="AZ26" s="144" t="str">
        <f>IFERROR(+VLOOKUP(AX26,インプットシート!$C:$X,18,0),"")</f>
        <v/>
      </c>
      <c r="BB26" s="105" t="s">
        <v>1044</v>
      </c>
      <c r="BC26" s="105" t="str">
        <f>IFERROR(+VLOOKUP(BB26,インプットシート!$C:$X,22,0),"")</f>
        <v/>
      </c>
      <c r="BD26" s="144" t="str">
        <f>IFERROR(+VLOOKUP(BB26,インプットシート!$C:$X,18,0),"")</f>
        <v/>
      </c>
      <c r="BF26" t="s">
        <v>1045</v>
      </c>
      <c r="BG26" s="105" t="str">
        <f>IFERROR(+VLOOKUP(BF26,インプットシート!$C:$X,22,0),"")</f>
        <v/>
      </c>
      <c r="BH26" s="144" t="str">
        <f>IFERROR(+VLOOKUP(BF26,インプットシート!$C:$X,18,0),"")</f>
        <v/>
      </c>
      <c r="BJ26" s="105" t="s">
        <v>1046</v>
      </c>
      <c r="BK26" s="105" t="str">
        <f>IFERROR(+VLOOKUP(BJ26,インプットシート!$C:$X,22,0),"")</f>
        <v/>
      </c>
      <c r="BL26" s="144" t="str">
        <f>IFERROR(+VLOOKUP(BJ26,インプットシート!$C:$X,18,0),"")</f>
        <v/>
      </c>
      <c r="BN26" s="105" t="s">
        <v>1047</v>
      </c>
      <c r="BO26" s="105" t="str">
        <f>IFERROR(+VLOOKUP(BN26,インプットシート!$C:$X,22,0),"")</f>
        <v/>
      </c>
      <c r="BP26" s="144" t="str">
        <f>IFERROR(+VLOOKUP(BN26,インプットシート!$C:$X,18,0),"")</f>
        <v/>
      </c>
      <c r="BR26" s="105"/>
      <c r="BS26" s="105" t="str">
        <f>IFERROR(+VLOOKUP(BR26,インプットシート!$C:$X,22,0),"")</f>
        <v/>
      </c>
      <c r="BT26" s="144" t="str">
        <f>IFERROR(+VLOOKUP(BR26,インプットシート!$C:$X,18,0),"")</f>
        <v/>
      </c>
      <c r="BV26" s="105"/>
      <c r="BW26" s="105" t="str">
        <f>IFERROR(+VLOOKUP(BV26,インプットシート!$C:$X,22,0),"")</f>
        <v/>
      </c>
      <c r="BX26" s="144" t="str">
        <f>IFERROR(+VLOOKUP(BV26,インプットシート!$C:$X,18,0),"")</f>
        <v/>
      </c>
      <c r="BZ26" s="105" t="s">
        <v>1048</v>
      </c>
      <c r="CA26" s="105" t="str">
        <f>IFERROR(+VLOOKUP(BZ26,インプットシート!$C:$X,22,0),"")</f>
        <v/>
      </c>
      <c r="CB26" s="144" t="str">
        <f>IFERROR(+VLOOKUP(BZ26,インプットシート!$C:$X,18,0),"")</f>
        <v/>
      </c>
    </row>
    <row r="27" spans="2:80">
      <c r="B27" s="105" t="s">
        <v>1049</v>
      </c>
      <c r="C27" s="105" t="str">
        <f>IFERROR(+VLOOKUP(B27,インプットシート!$C:$X,22,0),"")</f>
        <v/>
      </c>
      <c r="D27" s="144" t="str">
        <f>IFERROR(+VLOOKUP(B27,インプットシート!$C:$X,18,0),"")</f>
        <v/>
      </c>
      <c r="F27" s="105" t="s">
        <v>1050</v>
      </c>
      <c r="G27" s="105" t="str">
        <f>IFERROR(+VLOOKUP(F27,インプットシート!$C:$X,22,0),"")</f>
        <v/>
      </c>
      <c r="H27" s="144" t="str">
        <f>IFERROR(+VLOOKUP(F27,インプットシート!$C:$X,18,0),"")</f>
        <v/>
      </c>
      <c r="J27" s="105" t="s">
        <v>1051</v>
      </c>
      <c r="K27" s="105" t="str">
        <f>IFERROR(+VLOOKUP(J27,インプットシート!$C:$X,22,0),"")</f>
        <v/>
      </c>
      <c r="L27" s="144" t="str">
        <f>IFERROR(+VLOOKUP(J27,インプットシート!$C:$X,18,0),"")</f>
        <v/>
      </c>
      <c r="N27" s="105" t="s">
        <v>1052</v>
      </c>
      <c r="O27" s="105" t="str">
        <f>IFERROR(+VLOOKUP(N27,インプットシート!$C:$X,22,0),"")</f>
        <v/>
      </c>
      <c r="P27" s="144" t="str">
        <f>IFERROR(+VLOOKUP(N27,インプットシート!$C:$X,18,0),"")</f>
        <v/>
      </c>
      <c r="R27" s="105" t="s">
        <v>1053</v>
      </c>
      <c r="S27" s="105" t="str">
        <f>IFERROR(+VLOOKUP(R27,インプットシート!$C:$X,22,0),"")</f>
        <v/>
      </c>
      <c r="T27" s="144" t="str">
        <f>IFERROR(+VLOOKUP(R27,インプットシート!$C:$X,18,0),"")</f>
        <v/>
      </c>
      <c r="V27" s="105" t="s">
        <v>1054</v>
      </c>
      <c r="W27" s="105" t="str">
        <f>IFERROR(+VLOOKUP(V27,インプットシート!$C:$X,22,0),"")</f>
        <v/>
      </c>
      <c r="X27" s="144" t="str">
        <f>IFERROR(+VLOOKUP(V27,インプットシート!$C:$X,18,0),"")</f>
        <v/>
      </c>
      <c r="Z27" s="105" t="s">
        <v>1055</v>
      </c>
      <c r="AA27" s="105" t="str">
        <f>IFERROR(+VLOOKUP(Z27,インプットシート!$C:$X,22,0),"")</f>
        <v/>
      </c>
      <c r="AB27" s="144" t="str">
        <f>IFERROR(+VLOOKUP(Z27,インプットシート!$C:$X,18,0),"")</f>
        <v/>
      </c>
      <c r="AD27" s="105" t="str">
        <f t="shared" si="0"/>
        <v>食材費25</v>
      </c>
      <c r="AE27" s="105" t="str">
        <f>IFERROR(+VLOOKUP(AD27,インプットシート!$C:$X,22,0),"")</f>
        <v/>
      </c>
      <c r="AF27" s="144" t="str">
        <f>IFERROR(+VLOOKUP(AD27,インプットシート!$C:$X,18,0),"")</f>
        <v/>
      </c>
      <c r="AH27" s="105" t="s">
        <v>1056</v>
      </c>
      <c r="AI27" s="105" t="str">
        <f>IFERROR(+VLOOKUP(AH27,インプットシート!$C:$X,22,0),"")</f>
        <v/>
      </c>
      <c r="AJ27" s="144" t="str">
        <f>IFERROR(+VLOOKUP(AH27,インプットシート!$C:$X,18,0),"")</f>
        <v/>
      </c>
      <c r="AL27" s="105" t="s">
        <v>1057</v>
      </c>
      <c r="AM27" s="105" t="str">
        <f>IFERROR(+VLOOKUP(AL27,インプットシート!$C:$X,22,0),"")</f>
        <v/>
      </c>
      <c r="AN27" s="144" t="str">
        <f>IFERROR(+VLOOKUP(AL27,インプットシート!$C:$X,18,0),"")</f>
        <v/>
      </c>
      <c r="AP27" s="105" t="s">
        <v>1058</v>
      </c>
      <c r="AQ27" s="105" t="str">
        <f>IFERROR(+VLOOKUP(AP27,インプットシート!$C:$X,22,0),"")</f>
        <v/>
      </c>
      <c r="AR27" s="144" t="str">
        <f>IFERROR(+VLOOKUP(AP27,インプットシート!$C:$X,18,0),"")</f>
        <v/>
      </c>
      <c r="AT27" s="105" t="s">
        <v>1059</v>
      </c>
      <c r="AU27" s="105" t="str">
        <f>IFERROR(+VLOOKUP(AT27,インプットシート!$C:$X,22,0),"")</f>
        <v/>
      </c>
      <c r="AV27" s="144" t="str">
        <f>IFERROR(+VLOOKUP(AT27,インプットシート!$C:$X,18,0),"")</f>
        <v/>
      </c>
      <c r="AX27" s="105" t="s">
        <v>1060</v>
      </c>
      <c r="AY27" s="105" t="str">
        <f>IFERROR(+VLOOKUP(AX27,インプットシート!$C:$X,22,0),"")</f>
        <v/>
      </c>
      <c r="AZ27" s="144" t="str">
        <f>IFERROR(+VLOOKUP(AX27,インプットシート!$C:$X,18,0),"")</f>
        <v/>
      </c>
      <c r="BB27" s="105" t="s">
        <v>1061</v>
      </c>
      <c r="BC27" s="105" t="str">
        <f>IFERROR(+VLOOKUP(BB27,インプットシート!$C:$X,22,0),"")</f>
        <v/>
      </c>
      <c r="BD27" s="144" t="str">
        <f>IFERROR(+VLOOKUP(BB27,インプットシート!$C:$X,18,0),"")</f>
        <v/>
      </c>
      <c r="BF27" t="s">
        <v>1062</v>
      </c>
      <c r="BG27" s="105" t="str">
        <f>IFERROR(+VLOOKUP(BF27,インプットシート!$C:$X,22,0),"")</f>
        <v/>
      </c>
      <c r="BH27" s="144" t="str">
        <f>IFERROR(+VLOOKUP(BF27,インプットシート!$C:$X,18,0),"")</f>
        <v/>
      </c>
      <c r="BJ27" s="105" t="s">
        <v>1063</v>
      </c>
      <c r="BK27" s="105" t="str">
        <f>IFERROR(+VLOOKUP(BJ27,インプットシート!$C:$X,22,0),"")</f>
        <v/>
      </c>
      <c r="BL27" s="144" t="str">
        <f>IFERROR(+VLOOKUP(BJ27,インプットシート!$C:$X,18,0),"")</f>
        <v/>
      </c>
      <c r="BN27" s="105" t="s">
        <v>1064</v>
      </c>
      <c r="BO27" s="105" t="str">
        <f>IFERROR(+VLOOKUP(BN27,インプットシート!$C:$X,22,0),"")</f>
        <v/>
      </c>
      <c r="BP27" s="144" t="str">
        <f>IFERROR(+VLOOKUP(BN27,インプットシート!$C:$X,18,0),"")</f>
        <v/>
      </c>
      <c r="BR27" s="105"/>
      <c r="BS27" s="105" t="str">
        <f>IFERROR(+VLOOKUP(BR27,インプットシート!$C:$X,22,0),"")</f>
        <v/>
      </c>
      <c r="BT27" s="144" t="str">
        <f>IFERROR(+VLOOKUP(BR27,インプットシート!$C:$X,18,0),"")</f>
        <v/>
      </c>
      <c r="BV27" s="105"/>
      <c r="BW27" s="105" t="str">
        <f>IFERROR(+VLOOKUP(BV27,インプットシート!$C:$X,22,0),"")</f>
        <v/>
      </c>
      <c r="BX27" s="144" t="str">
        <f>IFERROR(+VLOOKUP(BV27,インプットシート!$C:$X,18,0),"")</f>
        <v/>
      </c>
      <c r="BZ27" s="105" t="s">
        <v>1065</v>
      </c>
      <c r="CA27" s="105" t="str">
        <f>IFERROR(+VLOOKUP(BZ27,インプットシート!$C:$X,22,0),"")</f>
        <v/>
      </c>
      <c r="CB27" s="144" t="str">
        <f>IFERROR(+VLOOKUP(BZ27,インプットシート!$C:$X,18,0),"")</f>
        <v/>
      </c>
    </row>
    <row r="28" spans="2:80">
      <c r="B28" s="105" t="s">
        <v>1066</v>
      </c>
      <c r="C28" s="105" t="str">
        <f>IFERROR(+VLOOKUP(B28,インプットシート!$C:$X,22,0),"")</f>
        <v/>
      </c>
      <c r="D28" s="144" t="str">
        <f>IFERROR(+VLOOKUP(B28,インプットシート!$C:$X,18,0),"")</f>
        <v/>
      </c>
      <c r="F28" s="105" t="s">
        <v>1067</v>
      </c>
      <c r="G28" s="105" t="str">
        <f>IFERROR(+VLOOKUP(F28,インプットシート!$C:$X,22,0),"")</f>
        <v/>
      </c>
      <c r="H28" s="144" t="str">
        <f>IFERROR(+VLOOKUP(F28,インプットシート!$C:$X,18,0),"")</f>
        <v/>
      </c>
      <c r="J28" s="105" t="s">
        <v>1068</v>
      </c>
      <c r="K28" s="105" t="str">
        <f>IFERROR(+VLOOKUP(J28,インプットシート!$C:$X,22,0),"")</f>
        <v/>
      </c>
      <c r="L28" s="144" t="str">
        <f>IFERROR(+VLOOKUP(J28,インプットシート!$C:$X,18,0),"")</f>
        <v/>
      </c>
      <c r="N28" s="105" t="s">
        <v>1069</v>
      </c>
      <c r="O28" s="105" t="str">
        <f>IFERROR(+VLOOKUP(N28,インプットシート!$C:$X,22,0),"")</f>
        <v/>
      </c>
      <c r="P28" s="144" t="str">
        <f>IFERROR(+VLOOKUP(N28,インプットシート!$C:$X,18,0),"")</f>
        <v/>
      </c>
      <c r="R28" s="105" t="s">
        <v>1070</v>
      </c>
      <c r="S28" s="105" t="str">
        <f>IFERROR(+VLOOKUP(R28,インプットシート!$C:$X,22,0),"")</f>
        <v/>
      </c>
      <c r="T28" s="144" t="str">
        <f>IFERROR(+VLOOKUP(R28,インプットシート!$C:$X,18,0),"")</f>
        <v/>
      </c>
      <c r="V28" s="105" t="s">
        <v>1071</v>
      </c>
      <c r="W28" s="105" t="str">
        <f>IFERROR(+VLOOKUP(V28,インプットシート!$C:$X,22,0),"")</f>
        <v/>
      </c>
      <c r="X28" s="144" t="str">
        <f>IFERROR(+VLOOKUP(V28,インプットシート!$C:$X,18,0),"")</f>
        <v/>
      </c>
      <c r="Z28" s="105" t="s">
        <v>1072</v>
      </c>
      <c r="AA28" s="105" t="str">
        <f>IFERROR(+VLOOKUP(Z28,インプットシート!$C:$X,22,0),"")</f>
        <v/>
      </c>
      <c r="AB28" s="144" t="str">
        <f>IFERROR(+VLOOKUP(Z28,インプットシート!$C:$X,18,0),"")</f>
        <v/>
      </c>
      <c r="AD28" s="105" t="str">
        <f t="shared" si="0"/>
        <v>食材費26</v>
      </c>
      <c r="AE28" s="105" t="str">
        <f>IFERROR(+VLOOKUP(AD28,インプットシート!$C:$X,22,0),"")</f>
        <v/>
      </c>
      <c r="AF28" s="144" t="str">
        <f>IFERROR(+VLOOKUP(AD28,インプットシート!$C:$X,18,0),"")</f>
        <v/>
      </c>
      <c r="AH28" s="105" t="s">
        <v>1073</v>
      </c>
      <c r="AI28" s="105" t="str">
        <f>IFERROR(+VLOOKUP(AH28,インプットシート!$C:$X,22,0),"")</f>
        <v/>
      </c>
      <c r="AJ28" s="144" t="str">
        <f>IFERROR(+VLOOKUP(AH28,インプットシート!$C:$X,18,0),"")</f>
        <v/>
      </c>
      <c r="AL28" s="105" t="s">
        <v>1074</v>
      </c>
      <c r="AM28" s="105" t="str">
        <f>IFERROR(+VLOOKUP(AL28,インプットシート!$C:$X,22,0),"")</f>
        <v/>
      </c>
      <c r="AN28" s="144" t="str">
        <f>IFERROR(+VLOOKUP(AL28,インプットシート!$C:$X,18,0),"")</f>
        <v/>
      </c>
      <c r="AP28" s="105" t="s">
        <v>1075</v>
      </c>
      <c r="AQ28" s="105" t="str">
        <f>IFERROR(+VLOOKUP(AP28,インプットシート!$C:$X,22,0),"")</f>
        <v/>
      </c>
      <c r="AR28" s="144" t="str">
        <f>IFERROR(+VLOOKUP(AP28,インプットシート!$C:$X,18,0),"")</f>
        <v/>
      </c>
      <c r="AT28" s="105" t="s">
        <v>1076</v>
      </c>
      <c r="AU28" s="105" t="str">
        <f>IFERROR(+VLOOKUP(AT28,インプットシート!$C:$X,22,0),"")</f>
        <v/>
      </c>
      <c r="AV28" s="144" t="str">
        <f>IFERROR(+VLOOKUP(AT28,インプットシート!$C:$X,18,0),"")</f>
        <v/>
      </c>
      <c r="AX28" s="105" t="s">
        <v>1077</v>
      </c>
      <c r="AY28" s="105" t="str">
        <f>IFERROR(+VLOOKUP(AX28,インプットシート!$C:$X,22,0),"")</f>
        <v/>
      </c>
      <c r="AZ28" s="144" t="str">
        <f>IFERROR(+VLOOKUP(AX28,インプットシート!$C:$X,18,0),"")</f>
        <v/>
      </c>
      <c r="BB28" s="105" t="s">
        <v>1078</v>
      </c>
      <c r="BC28" s="105" t="str">
        <f>IFERROR(+VLOOKUP(BB28,インプットシート!$C:$X,22,0),"")</f>
        <v/>
      </c>
      <c r="BD28" s="144" t="str">
        <f>IFERROR(+VLOOKUP(BB28,インプットシート!$C:$X,18,0),"")</f>
        <v/>
      </c>
      <c r="BF28" t="s">
        <v>1079</v>
      </c>
      <c r="BG28" s="105" t="str">
        <f>IFERROR(+VLOOKUP(BF28,インプットシート!$C:$X,22,0),"")</f>
        <v/>
      </c>
      <c r="BH28" s="144" t="str">
        <f>IFERROR(+VLOOKUP(BF28,インプットシート!$C:$X,18,0),"")</f>
        <v/>
      </c>
      <c r="BJ28" s="105" t="s">
        <v>1080</v>
      </c>
      <c r="BK28" s="105" t="str">
        <f>IFERROR(+VLOOKUP(BJ28,インプットシート!$C:$X,22,0),"")</f>
        <v/>
      </c>
      <c r="BL28" s="144" t="str">
        <f>IFERROR(+VLOOKUP(BJ28,インプットシート!$C:$X,18,0),"")</f>
        <v/>
      </c>
      <c r="BN28" s="105" t="s">
        <v>1081</v>
      </c>
      <c r="BO28" s="105" t="str">
        <f>IFERROR(+VLOOKUP(BN28,インプットシート!$C:$X,22,0),"")</f>
        <v/>
      </c>
      <c r="BP28" s="144" t="str">
        <f>IFERROR(+VLOOKUP(BN28,インプットシート!$C:$X,18,0),"")</f>
        <v/>
      </c>
      <c r="BR28" s="105"/>
      <c r="BS28" s="105" t="str">
        <f>IFERROR(+VLOOKUP(BR28,インプットシート!$C:$X,22,0),"")</f>
        <v/>
      </c>
      <c r="BT28" s="144" t="str">
        <f>IFERROR(+VLOOKUP(BR28,インプットシート!$C:$X,18,0),"")</f>
        <v/>
      </c>
      <c r="BV28" s="105"/>
      <c r="BW28" s="105" t="str">
        <f>IFERROR(+VLOOKUP(BV28,インプットシート!$C:$X,22,0),"")</f>
        <v/>
      </c>
      <c r="BX28" s="144" t="str">
        <f>IFERROR(+VLOOKUP(BV28,インプットシート!$C:$X,18,0),"")</f>
        <v/>
      </c>
      <c r="BZ28" s="105" t="s">
        <v>1082</v>
      </c>
      <c r="CA28" s="105" t="str">
        <f>IFERROR(+VLOOKUP(BZ28,インプットシート!$C:$X,22,0),"")</f>
        <v/>
      </c>
      <c r="CB28" s="144" t="str">
        <f>IFERROR(+VLOOKUP(BZ28,インプットシート!$C:$X,18,0),"")</f>
        <v/>
      </c>
    </row>
    <row r="29" spans="2:80">
      <c r="B29" s="105" t="s">
        <v>1083</v>
      </c>
      <c r="C29" s="105" t="str">
        <f>IFERROR(+VLOOKUP(B29,インプットシート!$C:$X,22,0),"")</f>
        <v/>
      </c>
      <c r="D29" s="144" t="str">
        <f>IFERROR(+VLOOKUP(B29,インプットシート!$C:$X,18,0),"")</f>
        <v/>
      </c>
      <c r="F29" s="105" t="s">
        <v>1084</v>
      </c>
      <c r="G29" s="105" t="str">
        <f>IFERROR(+VLOOKUP(F29,インプットシート!$C:$X,22,0),"")</f>
        <v/>
      </c>
      <c r="H29" s="144" t="str">
        <f>IFERROR(+VLOOKUP(F29,インプットシート!$C:$X,18,0),"")</f>
        <v/>
      </c>
      <c r="J29" s="105" t="s">
        <v>1085</v>
      </c>
      <c r="K29" s="105" t="str">
        <f>IFERROR(+VLOOKUP(J29,インプットシート!$C:$X,22,0),"")</f>
        <v/>
      </c>
      <c r="L29" s="144" t="str">
        <f>IFERROR(+VLOOKUP(J29,インプットシート!$C:$X,18,0),"")</f>
        <v/>
      </c>
      <c r="N29" s="105" t="s">
        <v>1086</v>
      </c>
      <c r="O29" s="105" t="str">
        <f>IFERROR(+VLOOKUP(N29,インプットシート!$C:$X,22,0),"")</f>
        <v/>
      </c>
      <c r="P29" s="144" t="str">
        <f>IFERROR(+VLOOKUP(N29,インプットシート!$C:$X,18,0),"")</f>
        <v/>
      </c>
      <c r="R29" s="105" t="s">
        <v>1087</v>
      </c>
      <c r="S29" s="105" t="str">
        <f>IFERROR(+VLOOKUP(R29,インプットシート!$C:$X,22,0),"")</f>
        <v/>
      </c>
      <c r="T29" s="144" t="str">
        <f>IFERROR(+VLOOKUP(R29,インプットシート!$C:$X,18,0),"")</f>
        <v/>
      </c>
      <c r="V29" s="105" t="s">
        <v>1088</v>
      </c>
      <c r="W29" s="105" t="str">
        <f>IFERROR(+VLOOKUP(V29,インプットシート!$C:$X,22,0),"")</f>
        <v/>
      </c>
      <c r="X29" s="144" t="str">
        <f>IFERROR(+VLOOKUP(V29,インプットシート!$C:$X,18,0),"")</f>
        <v/>
      </c>
      <c r="Z29" s="105" t="s">
        <v>1089</v>
      </c>
      <c r="AA29" s="105" t="str">
        <f>IFERROR(+VLOOKUP(Z29,インプットシート!$C:$X,22,0),"")</f>
        <v/>
      </c>
      <c r="AB29" s="144" t="str">
        <f>IFERROR(+VLOOKUP(Z29,インプットシート!$C:$X,18,0),"")</f>
        <v/>
      </c>
      <c r="AD29" s="105" t="str">
        <f t="shared" si="0"/>
        <v>食材費27</v>
      </c>
      <c r="AE29" s="105" t="str">
        <f>IFERROR(+VLOOKUP(AD29,インプットシート!$C:$X,22,0),"")</f>
        <v/>
      </c>
      <c r="AF29" s="144" t="str">
        <f>IFERROR(+VLOOKUP(AD29,インプットシート!$C:$X,18,0),"")</f>
        <v/>
      </c>
      <c r="AH29" s="105" t="s">
        <v>1090</v>
      </c>
      <c r="AI29" s="105" t="str">
        <f>IFERROR(+VLOOKUP(AH29,インプットシート!$C:$X,22,0),"")</f>
        <v/>
      </c>
      <c r="AJ29" s="144" t="str">
        <f>IFERROR(+VLOOKUP(AH29,インプットシート!$C:$X,18,0),"")</f>
        <v/>
      </c>
      <c r="AL29" s="105" t="s">
        <v>1091</v>
      </c>
      <c r="AM29" s="105" t="str">
        <f>IFERROR(+VLOOKUP(AL29,インプットシート!$C:$X,22,0),"")</f>
        <v/>
      </c>
      <c r="AN29" s="144" t="str">
        <f>IFERROR(+VLOOKUP(AL29,インプットシート!$C:$X,18,0),"")</f>
        <v/>
      </c>
      <c r="AP29" s="105" t="s">
        <v>1092</v>
      </c>
      <c r="AQ29" s="105" t="str">
        <f>IFERROR(+VLOOKUP(AP29,インプットシート!$C:$X,22,0),"")</f>
        <v/>
      </c>
      <c r="AR29" s="144" t="str">
        <f>IFERROR(+VLOOKUP(AP29,インプットシート!$C:$X,18,0),"")</f>
        <v/>
      </c>
      <c r="AT29" s="105" t="s">
        <v>1093</v>
      </c>
      <c r="AU29" s="105" t="str">
        <f>IFERROR(+VLOOKUP(AT29,インプットシート!$C:$X,22,0),"")</f>
        <v/>
      </c>
      <c r="AV29" s="144" t="str">
        <f>IFERROR(+VLOOKUP(AT29,インプットシート!$C:$X,18,0),"")</f>
        <v/>
      </c>
      <c r="AX29" s="105" t="s">
        <v>1094</v>
      </c>
      <c r="AY29" s="105" t="str">
        <f>IFERROR(+VLOOKUP(AX29,インプットシート!$C:$X,22,0),"")</f>
        <v/>
      </c>
      <c r="AZ29" s="144" t="str">
        <f>IFERROR(+VLOOKUP(AX29,インプットシート!$C:$X,18,0),"")</f>
        <v/>
      </c>
      <c r="BB29" s="105" t="s">
        <v>1095</v>
      </c>
      <c r="BC29" s="105" t="str">
        <f>IFERROR(+VLOOKUP(BB29,インプットシート!$C:$X,22,0),"")</f>
        <v/>
      </c>
      <c r="BD29" s="144" t="str">
        <f>IFERROR(+VLOOKUP(BB29,インプットシート!$C:$X,18,0),"")</f>
        <v/>
      </c>
      <c r="BF29" t="s">
        <v>1096</v>
      </c>
      <c r="BG29" s="105" t="str">
        <f>IFERROR(+VLOOKUP(BF29,インプットシート!$C:$X,22,0),"")</f>
        <v/>
      </c>
      <c r="BH29" s="144" t="str">
        <f>IFERROR(+VLOOKUP(BF29,インプットシート!$C:$X,18,0),"")</f>
        <v/>
      </c>
      <c r="BJ29" s="105" t="s">
        <v>1097</v>
      </c>
      <c r="BK29" s="105" t="str">
        <f>IFERROR(+VLOOKUP(BJ29,インプットシート!$C:$X,22,0),"")</f>
        <v/>
      </c>
      <c r="BL29" s="144" t="str">
        <f>IFERROR(+VLOOKUP(BJ29,インプットシート!$C:$X,18,0),"")</f>
        <v/>
      </c>
      <c r="BN29" s="105" t="s">
        <v>1098</v>
      </c>
      <c r="BO29" s="105" t="str">
        <f>IFERROR(+VLOOKUP(BN29,インプットシート!$C:$X,22,0),"")</f>
        <v/>
      </c>
      <c r="BP29" s="144" t="str">
        <f>IFERROR(+VLOOKUP(BN29,インプットシート!$C:$X,18,0),"")</f>
        <v/>
      </c>
      <c r="BR29" s="105"/>
      <c r="BS29" s="105" t="str">
        <f>IFERROR(+VLOOKUP(BR29,インプットシート!$C:$X,22,0),"")</f>
        <v/>
      </c>
      <c r="BT29" s="144" t="str">
        <f>IFERROR(+VLOOKUP(BR29,インプットシート!$C:$X,18,0),"")</f>
        <v/>
      </c>
      <c r="BV29" s="105"/>
      <c r="BW29" s="105" t="str">
        <f>IFERROR(+VLOOKUP(BV29,インプットシート!$C:$X,22,0),"")</f>
        <v/>
      </c>
      <c r="BX29" s="144" t="str">
        <f>IFERROR(+VLOOKUP(BV29,インプットシート!$C:$X,18,0),"")</f>
        <v/>
      </c>
      <c r="BZ29" s="105" t="s">
        <v>1099</v>
      </c>
      <c r="CA29" s="105" t="str">
        <f>IFERROR(+VLOOKUP(BZ29,インプットシート!$C:$X,22,0),"")</f>
        <v/>
      </c>
      <c r="CB29" s="144" t="str">
        <f>IFERROR(+VLOOKUP(BZ29,インプットシート!$C:$X,18,0),"")</f>
        <v/>
      </c>
    </row>
    <row r="30" spans="2:80">
      <c r="B30" s="105" t="s">
        <v>1100</v>
      </c>
      <c r="C30" s="105" t="str">
        <f>IFERROR(+VLOOKUP(B30,インプットシート!$C:$X,22,0),"")</f>
        <v/>
      </c>
      <c r="D30" s="144" t="str">
        <f>IFERROR(+VLOOKUP(B30,インプットシート!$C:$X,18,0),"")</f>
        <v/>
      </c>
      <c r="F30" s="105" t="s">
        <v>1101</v>
      </c>
      <c r="G30" s="105" t="str">
        <f>IFERROR(+VLOOKUP(F30,インプットシート!$C:$X,22,0),"")</f>
        <v/>
      </c>
      <c r="H30" s="144" t="str">
        <f>IFERROR(+VLOOKUP(F30,インプットシート!$C:$X,18,0),"")</f>
        <v/>
      </c>
      <c r="J30" s="105" t="s">
        <v>1102</v>
      </c>
      <c r="K30" s="105" t="str">
        <f>IFERROR(+VLOOKUP(J30,インプットシート!$C:$X,22,0),"")</f>
        <v/>
      </c>
      <c r="L30" s="144" t="str">
        <f>IFERROR(+VLOOKUP(J30,インプットシート!$C:$X,18,0),"")</f>
        <v/>
      </c>
      <c r="N30" s="105" t="s">
        <v>1103</v>
      </c>
      <c r="O30" s="105" t="str">
        <f>IFERROR(+VLOOKUP(N30,インプットシート!$C:$X,22,0),"")</f>
        <v/>
      </c>
      <c r="P30" s="144" t="str">
        <f>IFERROR(+VLOOKUP(N30,インプットシート!$C:$X,18,0),"")</f>
        <v/>
      </c>
      <c r="R30" s="105" t="s">
        <v>1104</v>
      </c>
      <c r="S30" s="105" t="str">
        <f>IFERROR(+VLOOKUP(R30,インプットシート!$C:$X,22,0),"")</f>
        <v/>
      </c>
      <c r="T30" s="144" t="str">
        <f>IFERROR(+VLOOKUP(R30,インプットシート!$C:$X,18,0),"")</f>
        <v/>
      </c>
      <c r="V30" s="105" t="s">
        <v>1105</v>
      </c>
      <c r="W30" s="105" t="str">
        <f>IFERROR(+VLOOKUP(V30,インプットシート!$C:$X,22,0),"")</f>
        <v/>
      </c>
      <c r="X30" s="144" t="str">
        <f>IFERROR(+VLOOKUP(V30,インプットシート!$C:$X,18,0),"")</f>
        <v/>
      </c>
      <c r="Z30" s="105" t="s">
        <v>1106</v>
      </c>
      <c r="AA30" s="105" t="str">
        <f>IFERROR(+VLOOKUP(Z30,インプットシート!$C:$X,22,0),"")</f>
        <v/>
      </c>
      <c r="AB30" s="144" t="str">
        <f>IFERROR(+VLOOKUP(Z30,インプットシート!$C:$X,18,0),"")</f>
        <v/>
      </c>
      <c r="AD30" s="105" t="str">
        <f t="shared" si="0"/>
        <v>食材費28</v>
      </c>
      <c r="AE30" s="105" t="str">
        <f>IFERROR(+VLOOKUP(AD30,インプットシート!$C:$X,22,0),"")</f>
        <v/>
      </c>
      <c r="AF30" s="144" t="str">
        <f>IFERROR(+VLOOKUP(AD30,インプットシート!$C:$X,18,0),"")</f>
        <v/>
      </c>
      <c r="AH30" s="105" t="s">
        <v>1107</v>
      </c>
      <c r="AI30" s="105" t="str">
        <f>IFERROR(+VLOOKUP(AH30,インプットシート!$C:$X,22,0),"")</f>
        <v/>
      </c>
      <c r="AJ30" s="144" t="str">
        <f>IFERROR(+VLOOKUP(AH30,インプットシート!$C:$X,18,0),"")</f>
        <v/>
      </c>
      <c r="AL30" s="105" t="s">
        <v>1108</v>
      </c>
      <c r="AM30" s="105" t="str">
        <f>IFERROR(+VLOOKUP(AL30,インプットシート!$C:$X,22,0),"")</f>
        <v/>
      </c>
      <c r="AN30" s="144" t="str">
        <f>IFERROR(+VLOOKUP(AL30,インプットシート!$C:$X,18,0),"")</f>
        <v/>
      </c>
      <c r="AP30" s="105" t="s">
        <v>1109</v>
      </c>
      <c r="AQ30" s="105" t="str">
        <f>IFERROR(+VLOOKUP(AP30,インプットシート!$C:$X,22,0),"")</f>
        <v/>
      </c>
      <c r="AR30" s="144" t="str">
        <f>IFERROR(+VLOOKUP(AP30,インプットシート!$C:$X,18,0),"")</f>
        <v/>
      </c>
      <c r="AT30" s="105" t="s">
        <v>1110</v>
      </c>
      <c r="AU30" s="105" t="str">
        <f>IFERROR(+VLOOKUP(AT30,インプットシート!$C:$X,22,0),"")</f>
        <v/>
      </c>
      <c r="AV30" s="144" t="str">
        <f>IFERROR(+VLOOKUP(AT30,インプットシート!$C:$X,18,0),"")</f>
        <v/>
      </c>
      <c r="AX30" s="105" t="s">
        <v>1111</v>
      </c>
      <c r="AY30" s="105" t="str">
        <f>IFERROR(+VLOOKUP(AX30,インプットシート!$C:$X,22,0),"")</f>
        <v/>
      </c>
      <c r="AZ30" s="144" t="str">
        <f>IFERROR(+VLOOKUP(AX30,インプットシート!$C:$X,18,0),"")</f>
        <v/>
      </c>
      <c r="BB30" s="105" t="s">
        <v>1112</v>
      </c>
      <c r="BC30" s="105" t="str">
        <f>IFERROR(+VLOOKUP(BB30,インプットシート!$C:$X,22,0),"")</f>
        <v/>
      </c>
      <c r="BD30" s="144" t="str">
        <f>IFERROR(+VLOOKUP(BB30,インプットシート!$C:$X,18,0),"")</f>
        <v/>
      </c>
      <c r="BF30" t="s">
        <v>1113</v>
      </c>
      <c r="BG30" s="105" t="str">
        <f>IFERROR(+VLOOKUP(BF30,インプットシート!$C:$X,22,0),"")</f>
        <v/>
      </c>
      <c r="BH30" s="144" t="str">
        <f>IFERROR(+VLOOKUP(BF30,インプットシート!$C:$X,18,0),"")</f>
        <v/>
      </c>
      <c r="BJ30" s="105" t="s">
        <v>1114</v>
      </c>
      <c r="BK30" s="105" t="str">
        <f>IFERROR(+VLOOKUP(BJ30,インプットシート!$C:$X,22,0),"")</f>
        <v/>
      </c>
      <c r="BL30" s="144" t="str">
        <f>IFERROR(+VLOOKUP(BJ30,インプットシート!$C:$X,18,0),"")</f>
        <v/>
      </c>
      <c r="BN30" s="105" t="s">
        <v>1115</v>
      </c>
      <c r="BO30" s="105" t="str">
        <f>IFERROR(+VLOOKUP(BN30,インプットシート!$C:$X,22,0),"")</f>
        <v/>
      </c>
      <c r="BP30" s="144" t="str">
        <f>IFERROR(+VLOOKUP(BN30,インプットシート!$C:$X,18,0),"")</f>
        <v/>
      </c>
      <c r="BR30" s="105"/>
      <c r="BS30" s="105" t="str">
        <f>IFERROR(+VLOOKUP(BR30,インプットシート!$C:$X,22,0),"")</f>
        <v/>
      </c>
      <c r="BT30" s="144" t="str">
        <f>IFERROR(+VLOOKUP(BR30,インプットシート!$C:$X,18,0),"")</f>
        <v/>
      </c>
      <c r="BV30" s="105"/>
      <c r="BW30" s="105" t="str">
        <f>IFERROR(+VLOOKUP(BV30,インプットシート!$C:$X,22,0),"")</f>
        <v/>
      </c>
      <c r="BX30" s="144" t="str">
        <f>IFERROR(+VLOOKUP(BV30,インプットシート!$C:$X,18,0),"")</f>
        <v/>
      </c>
      <c r="BZ30" s="105" t="s">
        <v>1116</v>
      </c>
      <c r="CA30" s="105" t="str">
        <f>IFERROR(+VLOOKUP(BZ30,インプットシート!$C:$X,22,0),"")</f>
        <v/>
      </c>
      <c r="CB30" s="144" t="str">
        <f>IFERROR(+VLOOKUP(BZ30,インプットシート!$C:$X,18,0),"")</f>
        <v/>
      </c>
    </row>
    <row r="31" spans="2:80">
      <c r="B31" s="105" t="s">
        <v>1117</v>
      </c>
      <c r="C31" s="105" t="str">
        <f>IFERROR(+VLOOKUP(B31,インプットシート!$C:$X,22,0),"")</f>
        <v/>
      </c>
      <c r="D31" s="144" t="str">
        <f>IFERROR(+VLOOKUP(B31,インプットシート!$C:$X,18,0),"")</f>
        <v/>
      </c>
      <c r="F31" s="105" t="s">
        <v>1118</v>
      </c>
      <c r="G31" s="105" t="str">
        <f>IFERROR(+VLOOKUP(F31,インプットシート!$C:$X,22,0),"")</f>
        <v/>
      </c>
      <c r="H31" s="144" t="str">
        <f>IFERROR(+VLOOKUP(F31,インプットシート!$C:$X,18,0),"")</f>
        <v/>
      </c>
      <c r="J31" s="105" t="s">
        <v>1119</v>
      </c>
      <c r="K31" s="105" t="str">
        <f>IFERROR(+VLOOKUP(J31,インプットシート!$C:$X,22,0),"")</f>
        <v/>
      </c>
      <c r="L31" s="144" t="str">
        <f>IFERROR(+VLOOKUP(J31,インプットシート!$C:$X,18,0),"")</f>
        <v/>
      </c>
      <c r="N31" s="105" t="s">
        <v>1120</v>
      </c>
      <c r="O31" s="105" t="str">
        <f>IFERROR(+VLOOKUP(N31,インプットシート!$C:$X,22,0),"")</f>
        <v/>
      </c>
      <c r="P31" s="144" t="str">
        <f>IFERROR(+VLOOKUP(N31,インプットシート!$C:$X,18,0),"")</f>
        <v/>
      </c>
      <c r="R31" s="105" t="s">
        <v>1121</v>
      </c>
      <c r="S31" s="105" t="str">
        <f>IFERROR(+VLOOKUP(R31,インプットシート!$C:$X,22,0),"")</f>
        <v/>
      </c>
      <c r="T31" s="144" t="str">
        <f>IFERROR(+VLOOKUP(R31,インプットシート!$C:$X,18,0),"")</f>
        <v/>
      </c>
      <c r="V31" s="105" t="s">
        <v>1122</v>
      </c>
      <c r="W31" s="105" t="str">
        <f>IFERROR(+VLOOKUP(V31,インプットシート!$C:$X,22,0),"")</f>
        <v/>
      </c>
      <c r="X31" s="144" t="str">
        <f>IFERROR(+VLOOKUP(V31,インプットシート!$C:$X,18,0),"")</f>
        <v/>
      </c>
      <c r="Z31" s="105" t="s">
        <v>1123</v>
      </c>
      <c r="AA31" s="105" t="str">
        <f>IFERROR(+VLOOKUP(Z31,インプットシート!$C:$X,22,0),"")</f>
        <v/>
      </c>
      <c r="AB31" s="144" t="str">
        <f>IFERROR(+VLOOKUP(Z31,インプットシート!$C:$X,18,0),"")</f>
        <v/>
      </c>
      <c r="AD31" s="105" t="str">
        <f t="shared" si="0"/>
        <v>食材費29</v>
      </c>
      <c r="AE31" s="105" t="str">
        <f>IFERROR(+VLOOKUP(AD31,インプットシート!$C:$X,22,0),"")</f>
        <v/>
      </c>
      <c r="AF31" s="144" t="str">
        <f>IFERROR(+VLOOKUP(AD31,インプットシート!$C:$X,18,0),"")</f>
        <v/>
      </c>
      <c r="AH31" s="105" t="s">
        <v>1124</v>
      </c>
      <c r="AI31" s="105" t="str">
        <f>IFERROR(+VLOOKUP(AH31,インプットシート!$C:$X,22,0),"")</f>
        <v/>
      </c>
      <c r="AJ31" s="144" t="str">
        <f>IFERROR(+VLOOKUP(AH31,インプットシート!$C:$X,18,0),"")</f>
        <v/>
      </c>
      <c r="AL31" s="105" t="s">
        <v>1125</v>
      </c>
      <c r="AM31" s="105" t="str">
        <f>IFERROR(+VLOOKUP(AL31,インプットシート!$C:$X,22,0),"")</f>
        <v/>
      </c>
      <c r="AN31" s="144" t="str">
        <f>IFERROR(+VLOOKUP(AL31,インプットシート!$C:$X,18,0),"")</f>
        <v/>
      </c>
      <c r="AP31" s="105" t="s">
        <v>1126</v>
      </c>
      <c r="AQ31" s="105" t="str">
        <f>IFERROR(+VLOOKUP(AP31,インプットシート!$C:$X,22,0),"")</f>
        <v/>
      </c>
      <c r="AR31" s="144" t="str">
        <f>IFERROR(+VLOOKUP(AP31,インプットシート!$C:$X,18,0),"")</f>
        <v/>
      </c>
      <c r="AT31" s="105" t="s">
        <v>1127</v>
      </c>
      <c r="AU31" s="105" t="str">
        <f>IFERROR(+VLOOKUP(AT31,インプットシート!$C:$X,22,0),"")</f>
        <v/>
      </c>
      <c r="AV31" s="144" t="str">
        <f>IFERROR(+VLOOKUP(AT31,インプットシート!$C:$X,18,0),"")</f>
        <v/>
      </c>
      <c r="AX31" s="105" t="s">
        <v>1128</v>
      </c>
      <c r="AY31" s="105" t="str">
        <f>IFERROR(+VLOOKUP(AX31,インプットシート!$C:$X,22,0),"")</f>
        <v/>
      </c>
      <c r="AZ31" s="144" t="str">
        <f>IFERROR(+VLOOKUP(AX31,インプットシート!$C:$X,18,0),"")</f>
        <v/>
      </c>
      <c r="BB31" s="105" t="s">
        <v>1129</v>
      </c>
      <c r="BC31" s="105" t="str">
        <f>IFERROR(+VLOOKUP(BB31,インプットシート!$C:$X,22,0),"")</f>
        <v/>
      </c>
      <c r="BD31" s="144" t="str">
        <f>IFERROR(+VLOOKUP(BB31,インプットシート!$C:$X,18,0),"")</f>
        <v/>
      </c>
      <c r="BF31" t="s">
        <v>1130</v>
      </c>
      <c r="BG31" s="105" t="str">
        <f>IFERROR(+VLOOKUP(BF31,インプットシート!$C:$X,22,0),"")</f>
        <v/>
      </c>
      <c r="BH31" s="144" t="str">
        <f>IFERROR(+VLOOKUP(BF31,インプットシート!$C:$X,18,0),"")</f>
        <v/>
      </c>
      <c r="BJ31" s="105" t="s">
        <v>1131</v>
      </c>
      <c r="BK31" s="105" t="str">
        <f>IFERROR(+VLOOKUP(BJ31,インプットシート!$C:$X,22,0),"")</f>
        <v/>
      </c>
      <c r="BL31" s="144" t="str">
        <f>IFERROR(+VLOOKUP(BJ31,インプットシート!$C:$X,18,0),"")</f>
        <v/>
      </c>
      <c r="BN31" s="105" t="s">
        <v>1132</v>
      </c>
      <c r="BO31" s="105" t="str">
        <f>IFERROR(+VLOOKUP(BN31,インプットシート!$C:$X,22,0),"")</f>
        <v/>
      </c>
      <c r="BP31" s="144" t="str">
        <f>IFERROR(+VLOOKUP(BN31,インプットシート!$C:$X,18,0),"")</f>
        <v/>
      </c>
      <c r="BR31" s="105"/>
      <c r="BS31" s="105" t="str">
        <f>IFERROR(+VLOOKUP(BR31,インプットシート!$C:$X,22,0),"")</f>
        <v/>
      </c>
      <c r="BT31" s="144" t="str">
        <f>IFERROR(+VLOOKUP(BR31,インプットシート!$C:$X,18,0),"")</f>
        <v/>
      </c>
      <c r="BV31" s="105"/>
      <c r="BW31" s="105" t="str">
        <f>IFERROR(+VLOOKUP(BV31,インプットシート!$C:$X,22,0),"")</f>
        <v/>
      </c>
      <c r="BX31" s="144" t="str">
        <f>IFERROR(+VLOOKUP(BV31,インプットシート!$C:$X,18,0),"")</f>
        <v/>
      </c>
      <c r="BZ31" s="105" t="s">
        <v>1133</v>
      </c>
      <c r="CA31" s="105" t="str">
        <f>IFERROR(+VLOOKUP(BZ31,インプットシート!$C:$X,22,0),"")</f>
        <v/>
      </c>
      <c r="CB31" s="144" t="str">
        <f>IFERROR(+VLOOKUP(BZ31,インプットシート!$C:$X,18,0),"")</f>
        <v/>
      </c>
    </row>
    <row r="32" spans="2:80">
      <c r="B32" s="105" t="s">
        <v>1134</v>
      </c>
      <c r="C32" s="105" t="str">
        <f>IFERROR(+VLOOKUP(B32,インプットシート!$C:$X,22,0),"")</f>
        <v/>
      </c>
      <c r="D32" s="144" t="str">
        <f>IFERROR(+VLOOKUP(B32,インプットシート!$C:$X,18,0),"")</f>
        <v/>
      </c>
      <c r="F32" s="105" t="s">
        <v>1135</v>
      </c>
      <c r="G32" s="105" t="str">
        <f>IFERROR(+VLOOKUP(F32,インプットシート!$C:$X,22,0),"")</f>
        <v/>
      </c>
      <c r="H32" s="144" t="str">
        <f>IFERROR(+VLOOKUP(F32,インプットシート!$C:$X,18,0),"")</f>
        <v/>
      </c>
      <c r="J32" s="105" t="s">
        <v>1136</v>
      </c>
      <c r="K32" s="105" t="str">
        <f>IFERROR(+VLOOKUP(J32,インプットシート!$C:$X,22,0),"")</f>
        <v/>
      </c>
      <c r="L32" s="144" t="str">
        <f>IFERROR(+VLOOKUP(J32,インプットシート!$C:$X,18,0),"")</f>
        <v/>
      </c>
      <c r="N32" s="105" t="s">
        <v>1137</v>
      </c>
      <c r="O32" s="105" t="str">
        <f>IFERROR(+VLOOKUP(N32,インプットシート!$C:$X,22,0),"")</f>
        <v/>
      </c>
      <c r="P32" s="144" t="str">
        <f>IFERROR(+VLOOKUP(N32,インプットシート!$C:$X,18,0),"")</f>
        <v/>
      </c>
      <c r="R32" s="105" t="s">
        <v>1138</v>
      </c>
      <c r="S32" s="105" t="str">
        <f>IFERROR(+VLOOKUP(R32,インプットシート!$C:$X,22,0),"")</f>
        <v/>
      </c>
      <c r="T32" s="144" t="str">
        <f>IFERROR(+VLOOKUP(R32,インプットシート!$C:$X,18,0),"")</f>
        <v/>
      </c>
      <c r="V32" s="105" t="s">
        <v>1139</v>
      </c>
      <c r="W32" s="105" t="str">
        <f>IFERROR(+VLOOKUP(V32,インプットシート!$C:$X,22,0),"")</f>
        <v/>
      </c>
      <c r="X32" s="144" t="str">
        <f>IFERROR(+VLOOKUP(V32,インプットシート!$C:$X,18,0),"")</f>
        <v/>
      </c>
      <c r="Z32" s="105" t="s">
        <v>1140</v>
      </c>
      <c r="AA32" s="105" t="str">
        <f>IFERROR(+VLOOKUP(Z32,インプットシート!$C:$X,22,0),"")</f>
        <v/>
      </c>
      <c r="AB32" s="144" t="str">
        <f>IFERROR(+VLOOKUP(Z32,インプットシート!$C:$X,18,0),"")</f>
        <v/>
      </c>
      <c r="AD32" s="105" t="str">
        <f t="shared" si="0"/>
        <v>食材費30</v>
      </c>
      <c r="AE32" s="105" t="str">
        <f>IFERROR(+VLOOKUP(AD32,インプットシート!$C:$X,22,0),"")</f>
        <v/>
      </c>
      <c r="AF32" s="144" t="str">
        <f>IFERROR(+VLOOKUP(AD32,インプットシート!$C:$X,18,0),"")</f>
        <v/>
      </c>
      <c r="AH32" s="105" t="s">
        <v>1141</v>
      </c>
      <c r="AI32" s="105" t="str">
        <f>IFERROR(+VLOOKUP(AH32,インプットシート!$C:$X,22,0),"")</f>
        <v/>
      </c>
      <c r="AJ32" s="144" t="str">
        <f>IFERROR(+VLOOKUP(AH32,インプットシート!$C:$X,18,0),"")</f>
        <v/>
      </c>
      <c r="AL32" s="105" t="s">
        <v>1142</v>
      </c>
      <c r="AM32" s="105" t="str">
        <f>IFERROR(+VLOOKUP(AL32,インプットシート!$C:$X,22,0),"")</f>
        <v/>
      </c>
      <c r="AN32" s="144" t="str">
        <f>IFERROR(+VLOOKUP(AL32,インプットシート!$C:$X,18,0),"")</f>
        <v/>
      </c>
      <c r="AP32" s="105" t="s">
        <v>1143</v>
      </c>
      <c r="AQ32" s="105" t="str">
        <f>IFERROR(+VLOOKUP(AP32,インプットシート!$C:$X,22,0),"")</f>
        <v/>
      </c>
      <c r="AR32" s="144" t="str">
        <f>IFERROR(+VLOOKUP(AP32,インプットシート!$C:$X,18,0),"")</f>
        <v/>
      </c>
      <c r="AT32" s="105" t="s">
        <v>1144</v>
      </c>
      <c r="AU32" s="105" t="str">
        <f>IFERROR(+VLOOKUP(AT32,インプットシート!$C:$X,22,0),"")</f>
        <v/>
      </c>
      <c r="AV32" s="144" t="str">
        <f>IFERROR(+VLOOKUP(AT32,インプットシート!$C:$X,18,0),"")</f>
        <v/>
      </c>
      <c r="AX32" s="105" t="s">
        <v>1145</v>
      </c>
      <c r="AY32" s="105" t="str">
        <f>IFERROR(+VLOOKUP(AX32,インプットシート!$C:$X,22,0),"")</f>
        <v/>
      </c>
      <c r="AZ32" s="144" t="str">
        <f>IFERROR(+VLOOKUP(AX32,インプットシート!$C:$X,18,0),"")</f>
        <v/>
      </c>
      <c r="BB32" s="105" t="s">
        <v>1146</v>
      </c>
      <c r="BC32" s="105" t="str">
        <f>IFERROR(+VLOOKUP(BB32,インプットシート!$C:$X,22,0),"")</f>
        <v/>
      </c>
      <c r="BD32" s="144" t="str">
        <f>IFERROR(+VLOOKUP(BB32,インプットシート!$C:$X,18,0),"")</f>
        <v/>
      </c>
      <c r="BF32" t="s">
        <v>1147</v>
      </c>
      <c r="BG32" s="105" t="str">
        <f>IFERROR(+VLOOKUP(BF32,インプットシート!$C:$X,22,0),"")</f>
        <v/>
      </c>
      <c r="BH32" s="144" t="str">
        <f>IFERROR(+VLOOKUP(BF32,インプットシート!$C:$X,18,0),"")</f>
        <v/>
      </c>
      <c r="BJ32" s="105" t="s">
        <v>1148</v>
      </c>
      <c r="BK32" s="105" t="str">
        <f>IFERROR(+VLOOKUP(BJ32,インプットシート!$C:$X,22,0),"")</f>
        <v/>
      </c>
      <c r="BL32" s="144" t="str">
        <f>IFERROR(+VLOOKUP(BJ32,インプットシート!$C:$X,18,0),"")</f>
        <v/>
      </c>
      <c r="BN32" s="105" t="s">
        <v>1149</v>
      </c>
      <c r="BO32" s="105" t="str">
        <f>IFERROR(+VLOOKUP(BN32,インプットシート!$C:$X,22,0),"")</f>
        <v/>
      </c>
      <c r="BP32" s="144" t="str">
        <f>IFERROR(+VLOOKUP(BN32,インプットシート!$C:$X,18,0),"")</f>
        <v/>
      </c>
      <c r="BR32" s="105"/>
      <c r="BS32" s="105" t="str">
        <f>IFERROR(+VLOOKUP(BR32,インプットシート!$C:$X,22,0),"")</f>
        <v/>
      </c>
      <c r="BT32" s="144" t="str">
        <f>IFERROR(+VLOOKUP(BR32,インプットシート!$C:$X,18,0),"")</f>
        <v/>
      </c>
      <c r="BV32" s="105"/>
      <c r="BW32" s="105" t="str">
        <f>IFERROR(+VLOOKUP(BV32,インプットシート!$C:$X,22,0),"")</f>
        <v/>
      </c>
      <c r="BX32" s="144" t="str">
        <f>IFERROR(+VLOOKUP(BV32,インプットシート!$C:$X,18,0),"")</f>
        <v/>
      </c>
      <c r="BZ32" s="105" t="s">
        <v>1150</v>
      </c>
      <c r="CA32" s="105" t="str">
        <f>IFERROR(+VLOOKUP(BZ32,インプットシート!$C:$X,22,0),"")</f>
        <v/>
      </c>
      <c r="CB32" s="144" t="str">
        <f>IFERROR(+VLOOKUP(BZ32,インプットシート!$C:$X,18,0),"")</f>
        <v/>
      </c>
    </row>
    <row r="33" spans="2:80">
      <c r="B33" s="105" t="s">
        <v>1151</v>
      </c>
      <c r="C33" s="105" t="str">
        <f>IFERROR(+VLOOKUP(B33,インプットシート!$C:$X,22,0),"")</f>
        <v/>
      </c>
      <c r="D33" s="144" t="str">
        <f>IFERROR(+VLOOKUP(B33,インプットシート!$C:$X,18,0),"")</f>
        <v/>
      </c>
      <c r="F33" s="105" t="s">
        <v>1152</v>
      </c>
      <c r="G33" s="105" t="str">
        <f>IFERROR(+VLOOKUP(F33,インプットシート!$C:$X,22,0),"")</f>
        <v/>
      </c>
      <c r="H33" s="144" t="str">
        <f>IFERROR(+VLOOKUP(F33,インプットシート!$C:$X,18,0),"")</f>
        <v/>
      </c>
      <c r="J33" s="105" t="s">
        <v>1153</v>
      </c>
      <c r="K33" s="105" t="str">
        <f>IFERROR(+VLOOKUP(J33,インプットシート!$C:$X,22,0),"")</f>
        <v/>
      </c>
      <c r="L33" s="144" t="str">
        <f>IFERROR(+VLOOKUP(J33,インプットシート!$C:$X,18,0),"")</f>
        <v/>
      </c>
      <c r="N33" s="105"/>
      <c r="O33" s="105" t="str">
        <f>IFERROR(+VLOOKUP(N33,インプットシート!$C:$X,22,0),"")</f>
        <v/>
      </c>
      <c r="P33" s="144" t="str">
        <f>IFERROR(+VLOOKUP(N33,インプットシート!$C:$X,18,0),"")</f>
        <v/>
      </c>
      <c r="R33" s="105"/>
      <c r="S33" s="105" t="str">
        <f>IFERROR(+VLOOKUP(R33,インプットシート!$C:$X,22,0),"")</f>
        <v/>
      </c>
      <c r="T33" s="144" t="str">
        <f>IFERROR(+VLOOKUP(R33,インプットシート!$C:$X,18,0),"")</f>
        <v/>
      </c>
      <c r="V33" s="105"/>
      <c r="W33" s="105" t="str">
        <f>IFERROR(+VLOOKUP(V33,インプットシート!$C:$X,22,0),"")</f>
        <v/>
      </c>
      <c r="X33" s="144" t="str">
        <f>IFERROR(+VLOOKUP(V33,インプットシート!$C:$X,18,0),"")</f>
        <v/>
      </c>
      <c r="Z33" s="105" t="s">
        <v>1154</v>
      </c>
      <c r="AA33" s="105" t="str">
        <f>IFERROR(+VLOOKUP(Z33,インプットシート!$C:$X,22,0),"")</f>
        <v/>
      </c>
      <c r="AB33" s="144" t="str">
        <f>IFERROR(+VLOOKUP(Z33,インプットシート!$C:$X,18,0),"")</f>
        <v/>
      </c>
      <c r="AD33" s="105" t="str">
        <f t="shared" si="0"/>
        <v>食材費31</v>
      </c>
      <c r="AE33" s="105" t="str">
        <f>IFERROR(+VLOOKUP(AD33,インプットシート!$C:$X,22,0),"")</f>
        <v/>
      </c>
      <c r="AF33" s="144" t="str">
        <f>IFERROR(+VLOOKUP(AD33,インプットシート!$C:$X,18,0),"")</f>
        <v/>
      </c>
      <c r="AH33" s="105"/>
      <c r="AI33" s="105" t="str">
        <f>IFERROR(+VLOOKUP(AH33,インプットシート!$C:$X,22,0),"")</f>
        <v/>
      </c>
      <c r="AJ33" s="144" t="str">
        <f>IFERROR(+VLOOKUP(AH33,インプットシート!$C:$X,18,0),"")</f>
        <v/>
      </c>
      <c r="AL33" s="105"/>
      <c r="AM33" s="105" t="str">
        <f>IFERROR(+VLOOKUP(AL33,インプットシート!$C:$X,22,0),"")</f>
        <v/>
      </c>
      <c r="AN33" s="144" t="str">
        <f>IFERROR(+VLOOKUP(AL33,インプットシート!$C:$X,18,0),"")</f>
        <v/>
      </c>
      <c r="AP33" s="105" t="s">
        <v>1155</v>
      </c>
      <c r="AQ33" s="105" t="str">
        <f>IFERROR(+VLOOKUP(AP33,インプットシート!$C:$X,22,0),"")</f>
        <v/>
      </c>
      <c r="AR33" s="144" t="str">
        <f>IFERROR(+VLOOKUP(AP33,インプットシート!$C:$X,18,0),"")</f>
        <v/>
      </c>
      <c r="AT33" s="105" t="s">
        <v>1156</v>
      </c>
      <c r="AU33" s="105" t="str">
        <f>IFERROR(+VLOOKUP(AT33,インプットシート!$C:$X,22,0),"")</f>
        <v/>
      </c>
      <c r="AV33" s="144" t="str">
        <f>IFERROR(+VLOOKUP(AT33,インプットシート!$C:$X,18,0),"")</f>
        <v/>
      </c>
      <c r="AX33" s="105" t="s">
        <v>1157</v>
      </c>
      <c r="AY33" s="105" t="str">
        <f>IFERROR(+VLOOKUP(AX33,インプットシート!$C:$X,22,0),"")</f>
        <v/>
      </c>
      <c r="AZ33" s="144" t="str">
        <f>IFERROR(+VLOOKUP(AX33,インプットシート!$C:$X,18,0),"")</f>
        <v/>
      </c>
      <c r="BB33" s="105"/>
      <c r="BC33" s="105" t="str">
        <f>IFERROR(+VLOOKUP(BB33,インプットシート!$C:$X,22,0),"")</f>
        <v/>
      </c>
      <c r="BD33" s="144" t="str">
        <f>IFERROR(+VLOOKUP(BB33,インプットシート!$C:$X,18,0),"")</f>
        <v/>
      </c>
      <c r="BF33" t="s">
        <v>1158</v>
      </c>
      <c r="BG33" s="105" t="str">
        <f>IFERROR(+VLOOKUP(BF33,インプットシート!$C:$X,22,0),"")</f>
        <v/>
      </c>
      <c r="BH33" s="144" t="str">
        <f>IFERROR(+VLOOKUP(BF33,インプットシート!$C:$X,18,0),"")</f>
        <v/>
      </c>
      <c r="BJ33" s="105"/>
      <c r="BK33" s="105" t="str">
        <f>IFERROR(+VLOOKUP(BJ33,インプットシート!$C:$X,22,0),"")</f>
        <v/>
      </c>
      <c r="BL33" s="144" t="str">
        <f>IFERROR(+VLOOKUP(BJ33,インプットシート!$C:$X,18,0),"")</f>
        <v/>
      </c>
      <c r="BN33" s="105"/>
      <c r="BO33" s="105" t="str">
        <f>IFERROR(+VLOOKUP(BN33,インプットシート!$C:$X,22,0),"")</f>
        <v/>
      </c>
      <c r="BP33" s="144" t="str">
        <f>IFERROR(+VLOOKUP(BN33,インプットシート!$C:$X,18,0),"")</f>
        <v/>
      </c>
      <c r="BR33" s="105"/>
      <c r="BS33" s="105" t="str">
        <f>IFERROR(+VLOOKUP(BR33,インプットシート!$C:$X,22,0),"")</f>
        <v/>
      </c>
      <c r="BT33" s="144" t="str">
        <f>IFERROR(+VLOOKUP(BR33,インプットシート!$C:$X,18,0),"")</f>
        <v/>
      </c>
      <c r="BV33" s="105"/>
      <c r="BW33" s="105" t="str">
        <f>IFERROR(+VLOOKUP(BV33,インプットシート!$C:$X,22,0),"")</f>
        <v/>
      </c>
      <c r="BX33" s="144" t="str">
        <f>IFERROR(+VLOOKUP(BV33,インプットシート!$C:$X,18,0),"")</f>
        <v/>
      </c>
      <c r="BZ33" s="105" t="s">
        <v>1159</v>
      </c>
      <c r="CA33" s="105" t="str">
        <f>IFERROR(+VLOOKUP(BZ33,インプットシート!$C:$X,22,0),"")</f>
        <v/>
      </c>
      <c r="CB33" s="144" t="str">
        <f>IFERROR(+VLOOKUP(BZ33,インプットシート!$C:$X,18,0),"")</f>
        <v/>
      </c>
    </row>
    <row r="34" spans="2:80">
      <c r="B34" s="105" t="s">
        <v>1160</v>
      </c>
      <c r="C34" s="105" t="str">
        <f>IFERROR(+VLOOKUP(B34,インプットシート!$C:$X,22,0),"")</f>
        <v/>
      </c>
      <c r="D34" s="144" t="str">
        <f>IFERROR(+VLOOKUP(B34,インプットシート!$C:$X,18,0),"")</f>
        <v/>
      </c>
      <c r="F34" s="105" t="s">
        <v>1161</v>
      </c>
      <c r="G34" s="105" t="str">
        <f>IFERROR(+VLOOKUP(F34,インプットシート!$C:$X,22,0),"")</f>
        <v/>
      </c>
      <c r="H34" s="144" t="str">
        <f>IFERROR(+VLOOKUP(F34,インプットシート!$C:$X,18,0),"")</f>
        <v/>
      </c>
      <c r="J34" s="105" t="s">
        <v>1162</v>
      </c>
      <c r="K34" s="105" t="str">
        <f>IFERROR(+VLOOKUP(J34,インプットシート!$C:$X,22,0),"")</f>
        <v/>
      </c>
      <c r="L34" s="144" t="str">
        <f>IFERROR(+VLOOKUP(J34,インプットシート!$C:$X,18,0),"")</f>
        <v/>
      </c>
      <c r="N34" s="105"/>
      <c r="O34" s="105" t="str">
        <f>IFERROR(+VLOOKUP(N34,インプットシート!$C:$X,22,0),"")</f>
        <v/>
      </c>
      <c r="P34" s="144" t="str">
        <f>IFERROR(+VLOOKUP(N34,インプットシート!$C:$X,18,0),"")</f>
        <v/>
      </c>
      <c r="R34" s="105"/>
      <c r="S34" s="105" t="str">
        <f>IFERROR(+VLOOKUP(R34,インプットシート!$C:$X,22,0),"")</f>
        <v/>
      </c>
      <c r="T34" s="144" t="str">
        <f>IFERROR(+VLOOKUP(R34,インプットシート!$C:$X,18,0),"")</f>
        <v/>
      </c>
      <c r="V34" s="105"/>
      <c r="W34" s="105" t="str">
        <f>IFERROR(+VLOOKUP(V34,インプットシート!$C:$X,22,0),"")</f>
        <v/>
      </c>
      <c r="X34" s="144" t="str">
        <f>IFERROR(+VLOOKUP(V34,インプットシート!$C:$X,18,0),"")</f>
        <v/>
      </c>
      <c r="Z34" s="105" t="s">
        <v>1163</v>
      </c>
      <c r="AA34" s="105" t="str">
        <f>IFERROR(+VLOOKUP(Z34,インプットシート!$C:$X,22,0),"")</f>
        <v/>
      </c>
      <c r="AB34" s="144" t="str">
        <f>IFERROR(+VLOOKUP(Z34,インプットシート!$C:$X,18,0),"")</f>
        <v/>
      </c>
      <c r="AD34" s="105" t="str">
        <f t="shared" si="0"/>
        <v>食材費32</v>
      </c>
      <c r="AE34" s="105" t="str">
        <f>IFERROR(+VLOOKUP(AD34,インプットシート!$C:$X,22,0),"")</f>
        <v/>
      </c>
      <c r="AF34" s="144" t="str">
        <f>IFERROR(+VLOOKUP(AD34,インプットシート!$C:$X,18,0),"")</f>
        <v/>
      </c>
      <c r="AH34" s="105"/>
      <c r="AI34" s="105" t="str">
        <f>IFERROR(+VLOOKUP(AH34,インプットシート!$C:$X,22,0),"")</f>
        <v/>
      </c>
      <c r="AJ34" s="144" t="str">
        <f>IFERROR(+VLOOKUP(AH34,インプットシート!$C:$X,18,0),"")</f>
        <v/>
      </c>
      <c r="AL34" s="105"/>
      <c r="AM34" s="105" t="str">
        <f>IFERROR(+VLOOKUP(AL34,インプットシート!$C:$X,22,0),"")</f>
        <v/>
      </c>
      <c r="AN34" s="144" t="str">
        <f>IFERROR(+VLOOKUP(AL34,インプットシート!$C:$X,18,0),"")</f>
        <v/>
      </c>
      <c r="AP34" s="105" t="s">
        <v>1164</v>
      </c>
      <c r="AQ34" s="105" t="str">
        <f>IFERROR(+VLOOKUP(AP34,インプットシート!$C:$X,22,0),"")</f>
        <v/>
      </c>
      <c r="AR34" s="144" t="str">
        <f>IFERROR(+VLOOKUP(AP34,インプットシート!$C:$X,18,0),"")</f>
        <v/>
      </c>
      <c r="AT34" s="105" t="s">
        <v>1165</v>
      </c>
      <c r="AU34" s="105" t="str">
        <f>IFERROR(+VLOOKUP(AT34,インプットシート!$C:$X,22,0),"")</f>
        <v/>
      </c>
      <c r="AV34" s="144" t="str">
        <f>IFERROR(+VLOOKUP(AT34,インプットシート!$C:$X,18,0),"")</f>
        <v/>
      </c>
      <c r="AX34" s="105" t="s">
        <v>1166</v>
      </c>
      <c r="AY34" s="105" t="str">
        <f>IFERROR(+VLOOKUP(AX34,インプットシート!$C:$X,22,0),"")</f>
        <v/>
      </c>
      <c r="AZ34" s="144" t="str">
        <f>IFERROR(+VLOOKUP(AX34,インプットシート!$C:$X,18,0),"")</f>
        <v/>
      </c>
      <c r="BB34" s="105"/>
      <c r="BC34" s="105" t="str">
        <f>IFERROR(+VLOOKUP(BB34,インプットシート!$C:$X,22,0),"")</f>
        <v/>
      </c>
      <c r="BD34" s="144" t="str">
        <f>IFERROR(+VLOOKUP(BB34,インプットシート!$C:$X,18,0),"")</f>
        <v/>
      </c>
      <c r="BF34" t="s">
        <v>1167</v>
      </c>
      <c r="BG34" s="105" t="str">
        <f>IFERROR(+VLOOKUP(BF34,インプットシート!$C:$X,22,0),"")</f>
        <v/>
      </c>
      <c r="BH34" s="144" t="str">
        <f>IFERROR(+VLOOKUP(BF34,インプットシート!$C:$X,18,0),"")</f>
        <v/>
      </c>
      <c r="BJ34" s="105"/>
      <c r="BK34" s="105" t="str">
        <f>IFERROR(+VLOOKUP(BJ34,インプットシート!$C:$X,22,0),"")</f>
        <v/>
      </c>
      <c r="BL34" s="144" t="str">
        <f>IFERROR(+VLOOKUP(BJ34,インプットシート!$C:$X,18,0),"")</f>
        <v/>
      </c>
      <c r="BN34" s="105"/>
      <c r="BO34" s="105" t="str">
        <f>IFERROR(+VLOOKUP(BN34,インプットシート!$C:$X,22,0),"")</f>
        <v/>
      </c>
      <c r="BP34" s="144" t="str">
        <f>IFERROR(+VLOOKUP(BN34,インプットシート!$C:$X,18,0),"")</f>
        <v/>
      </c>
      <c r="BR34" s="105"/>
      <c r="BS34" s="105" t="str">
        <f>IFERROR(+VLOOKUP(BR34,インプットシート!$C:$X,22,0),"")</f>
        <v/>
      </c>
      <c r="BT34" s="144" t="str">
        <f>IFERROR(+VLOOKUP(BR34,インプットシート!$C:$X,18,0),"")</f>
        <v/>
      </c>
      <c r="BV34" s="105"/>
      <c r="BW34" s="105" t="str">
        <f>IFERROR(+VLOOKUP(BV34,インプットシート!$C:$X,22,0),"")</f>
        <v/>
      </c>
      <c r="BX34" s="144" t="str">
        <f>IFERROR(+VLOOKUP(BV34,インプットシート!$C:$X,18,0),"")</f>
        <v/>
      </c>
      <c r="BZ34" s="105" t="s">
        <v>1168</v>
      </c>
      <c r="CA34" s="105" t="str">
        <f>IFERROR(+VLOOKUP(BZ34,インプットシート!$C:$X,22,0),"")</f>
        <v/>
      </c>
      <c r="CB34" s="144" t="str">
        <f>IFERROR(+VLOOKUP(BZ34,インプットシート!$C:$X,18,0),"")</f>
        <v/>
      </c>
    </row>
    <row r="35" spans="2:80">
      <c r="B35" s="105" t="s">
        <v>1169</v>
      </c>
      <c r="C35" s="105" t="str">
        <f>IFERROR(+VLOOKUP(B35,インプットシート!$C:$X,22,0),"")</f>
        <v/>
      </c>
      <c r="D35" s="144" t="str">
        <f>IFERROR(+VLOOKUP(B35,インプットシート!$C:$X,18,0),"")</f>
        <v/>
      </c>
      <c r="F35" s="105" t="s">
        <v>1170</v>
      </c>
      <c r="G35" s="105" t="str">
        <f>IFERROR(+VLOOKUP(F35,インプットシート!$C:$X,22,0),"")</f>
        <v/>
      </c>
      <c r="H35" s="144" t="str">
        <f>IFERROR(+VLOOKUP(F35,インプットシート!$C:$X,18,0),"")</f>
        <v/>
      </c>
      <c r="J35" s="105" t="s">
        <v>1171</v>
      </c>
      <c r="K35" s="105" t="str">
        <f>IFERROR(+VLOOKUP(J35,インプットシート!$C:$X,22,0),"")</f>
        <v/>
      </c>
      <c r="L35" s="144" t="str">
        <f>IFERROR(+VLOOKUP(J35,インプットシート!$C:$X,18,0),"")</f>
        <v/>
      </c>
      <c r="N35" s="105"/>
      <c r="O35" s="105" t="str">
        <f>IFERROR(+VLOOKUP(N35,インプットシート!$C:$X,22,0),"")</f>
        <v/>
      </c>
      <c r="P35" s="144" t="str">
        <f>IFERROR(+VLOOKUP(N35,インプットシート!$C:$X,18,0),"")</f>
        <v/>
      </c>
      <c r="R35" s="105"/>
      <c r="S35" s="105" t="str">
        <f>IFERROR(+VLOOKUP(R35,インプットシート!$C:$X,22,0),"")</f>
        <v/>
      </c>
      <c r="T35" s="144" t="str">
        <f>IFERROR(+VLOOKUP(R35,インプットシート!$C:$X,18,0),"")</f>
        <v/>
      </c>
      <c r="V35" s="105"/>
      <c r="W35" s="105" t="str">
        <f>IFERROR(+VLOOKUP(V35,インプットシート!$C:$X,22,0),"")</f>
        <v/>
      </c>
      <c r="X35" s="144" t="str">
        <f>IFERROR(+VLOOKUP(V35,インプットシート!$C:$X,18,0),"")</f>
        <v/>
      </c>
      <c r="Z35" s="105" t="s">
        <v>1172</v>
      </c>
      <c r="AA35" s="105" t="str">
        <f>IFERROR(+VLOOKUP(Z35,インプットシート!$C:$X,22,0),"")</f>
        <v/>
      </c>
      <c r="AB35" s="144" t="str">
        <f>IFERROR(+VLOOKUP(Z35,インプットシート!$C:$X,18,0),"")</f>
        <v/>
      </c>
      <c r="AD35" s="105" t="str">
        <f t="shared" si="0"/>
        <v>食材費33</v>
      </c>
      <c r="AE35" s="105" t="str">
        <f>IFERROR(+VLOOKUP(AD35,インプットシート!$C:$X,22,0),"")</f>
        <v/>
      </c>
      <c r="AF35" s="144" t="str">
        <f>IFERROR(+VLOOKUP(AD35,インプットシート!$C:$X,18,0),"")</f>
        <v/>
      </c>
      <c r="AH35" s="105"/>
      <c r="AI35" s="105" t="str">
        <f>IFERROR(+VLOOKUP(AH35,インプットシート!$C:$X,22,0),"")</f>
        <v/>
      </c>
      <c r="AJ35" s="144" t="str">
        <f>IFERROR(+VLOOKUP(AH35,インプットシート!$C:$X,18,0),"")</f>
        <v/>
      </c>
      <c r="AL35" s="105"/>
      <c r="AM35" s="105" t="str">
        <f>IFERROR(+VLOOKUP(AL35,インプットシート!$C:$X,22,0),"")</f>
        <v/>
      </c>
      <c r="AN35" s="144" t="str">
        <f>IFERROR(+VLOOKUP(AL35,インプットシート!$C:$X,18,0),"")</f>
        <v/>
      </c>
      <c r="AP35" s="105" t="s">
        <v>1173</v>
      </c>
      <c r="AQ35" s="105" t="str">
        <f>IFERROR(+VLOOKUP(AP35,インプットシート!$C:$X,22,0),"")</f>
        <v/>
      </c>
      <c r="AR35" s="144" t="str">
        <f>IFERROR(+VLOOKUP(AP35,インプットシート!$C:$X,18,0),"")</f>
        <v/>
      </c>
      <c r="AT35" s="105" t="s">
        <v>1174</v>
      </c>
      <c r="AU35" s="105" t="str">
        <f>IFERROR(+VLOOKUP(AT35,インプットシート!$C:$X,22,0),"")</f>
        <v/>
      </c>
      <c r="AV35" s="144" t="str">
        <f>IFERROR(+VLOOKUP(AT35,インプットシート!$C:$X,18,0),"")</f>
        <v/>
      </c>
      <c r="AX35" s="105" t="s">
        <v>1175</v>
      </c>
      <c r="AY35" s="105" t="str">
        <f>IFERROR(+VLOOKUP(AX35,インプットシート!$C:$X,22,0),"")</f>
        <v/>
      </c>
      <c r="AZ35" s="144" t="str">
        <f>IFERROR(+VLOOKUP(AX35,インプットシート!$C:$X,18,0),"")</f>
        <v/>
      </c>
      <c r="BB35" s="105"/>
      <c r="BC35" s="105" t="str">
        <f>IFERROR(+VLOOKUP(BB35,インプットシート!$C:$X,22,0),"")</f>
        <v/>
      </c>
      <c r="BD35" s="144" t="str">
        <f>IFERROR(+VLOOKUP(BB35,インプットシート!$C:$X,18,0),"")</f>
        <v/>
      </c>
      <c r="BF35" t="s">
        <v>1176</v>
      </c>
      <c r="BG35" s="105" t="str">
        <f>IFERROR(+VLOOKUP(BF35,インプットシート!$C:$X,22,0),"")</f>
        <v/>
      </c>
      <c r="BH35" s="144" t="str">
        <f>IFERROR(+VLOOKUP(BF35,インプットシート!$C:$X,18,0),"")</f>
        <v/>
      </c>
      <c r="BJ35" s="105"/>
      <c r="BK35" s="105" t="str">
        <f>IFERROR(+VLOOKUP(BJ35,インプットシート!$C:$X,22,0),"")</f>
        <v/>
      </c>
      <c r="BL35" s="144" t="str">
        <f>IFERROR(+VLOOKUP(BJ35,インプットシート!$C:$X,18,0),"")</f>
        <v/>
      </c>
      <c r="BN35" s="105"/>
      <c r="BO35" s="105" t="str">
        <f>IFERROR(+VLOOKUP(BN35,インプットシート!$C:$X,22,0),"")</f>
        <v/>
      </c>
      <c r="BP35" s="144" t="str">
        <f>IFERROR(+VLOOKUP(BN35,インプットシート!$C:$X,18,0),"")</f>
        <v/>
      </c>
      <c r="BR35" s="105"/>
      <c r="BS35" s="105" t="str">
        <f>IFERROR(+VLOOKUP(BR35,インプットシート!$C:$X,22,0),"")</f>
        <v/>
      </c>
      <c r="BT35" s="144" t="str">
        <f>IFERROR(+VLOOKUP(BR35,インプットシート!$C:$X,18,0),"")</f>
        <v/>
      </c>
      <c r="BV35" s="105"/>
      <c r="BW35" s="105" t="str">
        <f>IFERROR(+VLOOKUP(BV35,インプットシート!$C:$X,22,0),"")</f>
        <v/>
      </c>
      <c r="BX35" s="144" t="str">
        <f>IFERROR(+VLOOKUP(BV35,インプットシート!$C:$X,18,0),"")</f>
        <v/>
      </c>
      <c r="BZ35" s="105" t="s">
        <v>1177</v>
      </c>
      <c r="CA35" s="105" t="str">
        <f>IFERROR(+VLOOKUP(BZ35,インプットシート!$C:$X,22,0),"")</f>
        <v/>
      </c>
      <c r="CB35" s="144" t="str">
        <f>IFERROR(+VLOOKUP(BZ35,インプットシート!$C:$X,18,0),"")</f>
        <v/>
      </c>
    </row>
    <row r="36" spans="2:80">
      <c r="B36" s="105" t="s">
        <v>1178</v>
      </c>
      <c r="C36" s="105" t="str">
        <f>IFERROR(+VLOOKUP(B36,インプットシート!$C:$X,22,0),"")</f>
        <v/>
      </c>
      <c r="D36" s="144" t="str">
        <f>IFERROR(+VLOOKUP(B36,インプットシート!$C:$X,18,0),"")</f>
        <v/>
      </c>
      <c r="F36" s="105" t="s">
        <v>1179</v>
      </c>
      <c r="G36" s="105" t="str">
        <f>IFERROR(+VLOOKUP(F36,インプットシート!$C:$X,22,0),"")</f>
        <v/>
      </c>
      <c r="H36" s="144" t="str">
        <f>IFERROR(+VLOOKUP(F36,インプットシート!$C:$X,18,0),"")</f>
        <v/>
      </c>
      <c r="J36" s="105" t="s">
        <v>1180</v>
      </c>
      <c r="K36" s="105" t="str">
        <f>IFERROR(+VLOOKUP(J36,インプットシート!$C:$X,22,0),"")</f>
        <v/>
      </c>
      <c r="L36" s="144" t="str">
        <f>IFERROR(+VLOOKUP(J36,インプットシート!$C:$X,18,0),"")</f>
        <v/>
      </c>
      <c r="N36" s="105"/>
      <c r="O36" s="105" t="str">
        <f>IFERROR(+VLOOKUP(N36,インプットシート!$C:$X,22,0),"")</f>
        <v/>
      </c>
      <c r="P36" s="144" t="str">
        <f>IFERROR(+VLOOKUP(N36,インプットシート!$C:$X,18,0),"")</f>
        <v/>
      </c>
      <c r="R36" s="105"/>
      <c r="S36" s="105" t="str">
        <f>IFERROR(+VLOOKUP(R36,インプットシート!$C:$X,22,0),"")</f>
        <v/>
      </c>
      <c r="T36" s="144" t="str">
        <f>IFERROR(+VLOOKUP(R36,インプットシート!$C:$X,18,0),"")</f>
        <v/>
      </c>
      <c r="V36" s="105"/>
      <c r="W36" s="105" t="str">
        <f>IFERROR(+VLOOKUP(V36,インプットシート!$C:$X,22,0),"")</f>
        <v/>
      </c>
      <c r="X36" s="144" t="str">
        <f>IFERROR(+VLOOKUP(V36,インプットシート!$C:$X,18,0),"")</f>
        <v/>
      </c>
      <c r="Z36" s="105" t="s">
        <v>1181</v>
      </c>
      <c r="AA36" s="105" t="str">
        <f>IFERROR(+VLOOKUP(Z36,インプットシート!$C:$X,22,0),"")</f>
        <v/>
      </c>
      <c r="AB36" s="144" t="str">
        <f>IFERROR(+VLOOKUP(Z36,インプットシート!$C:$X,18,0),"")</f>
        <v/>
      </c>
      <c r="AD36" s="105" t="str">
        <f t="shared" si="0"/>
        <v>食材費34</v>
      </c>
      <c r="AE36" s="105" t="str">
        <f>IFERROR(+VLOOKUP(AD36,インプットシート!$C:$X,22,0),"")</f>
        <v/>
      </c>
      <c r="AF36" s="144" t="str">
        <f>IFERROR(+VLOOKUP(AD36,インプットシート!$C:$X,18,0),"")</f>
        <v/>
      </c>
      <c r="AH36" s="105"/>
      <c r="AI36" s="105" t="str">
        <f>IFERROR(+VLOOKUP(AH36,インプットシート!$C:$X,22,0),"")</f>
        <v/>
      </c>
      <c r="AJ36" s="144" t="str">
        <f>IFERROR(+VLOOKUP(AH36,インプットシート!$C:$X,18,0),"")</f>
        <v/>
      </c>
      <c r="AL36" s="105"/>
      <c r="AM36" s="105" t="str">
        <f>IFERROR(+VLOOKUP(AL36,インプットシート!$C:$X,22,0),"")</f>
        <v/>
      </c>
      <c r="AN36" s="144" t="str">
        <f>IFERROR(+VLOOKUP(AL36,インプットシート!$C:$X,18,0),"")</f>
        <v/>
      </c>
      <c r="AP36" s="105" t="s">
        <v>1182</v>
      </c>
      <c r="AQ36" s="105" t="str">
        <f>IFERROR(+VLOOKUP(AP36,インプットシート!$C:$X,22,0),"")</f>
        <v/>
      </c>
      <c r="AR36" s="144" t="str">
        <f>IFERROR(+VLOOKUP(AP36,インプットシート!$C:$X,18,0),"")</f>
        <v/>
      </c>
      <c r="AT36" s="105" t="s">
        <v>1183</v>
      </c>
      <c r="AU36" s="105" t="str">
        <f>IFERROR(+VLOOKUP(AT36,インプットシート!$C:$X,22,0),"")</f>
        <v/>
      </c>
      <c r="AV36" s="144" t="str">
        <f>IFERROR(+VLOOKUP(AT36,インプットシート!$C:$X,18,0),"")</f>
        <v/>
      </c>
      <c r="AX36" s="105" t="s">
        <v>1184</v>
      </c>
      <c r="AY36" s="105" t="str">
        <f>IFERROR(+VLOOKUP(AX36,インプットシート!$C:$X,22,0),"")</f>
        <v/>
      </c>
      <c r="AZ36" s="144" t="str">
        <f>IFERROR(+VLOOKUP(AX36,インプットシート!$C:$X,18,0),"")</f>
        <v/>
      </c>
      <c r="BB36" s="105"/>
      <c r="BC36" s="105" t="str">
        <f>IFERROR(+VLOOKUP(BB36,インプットシート!$C:$X,22,0),"")</f>
        <v/>
      </c>
      <c r="BD36" s="144" t="str">
        <f>IFERROR(+VLOOKUP(BB36,インプットシート!$C:$X,18,0),"")</f>
        <v/>
      </c>
      <c r="BF36" t="s">
        <v>1185</v>
      </c>
      <c r="BG36" s="105" t="str">
        <f>IFERROR(+VLOOKUP(BF36,インプットシート!$C:$X,22,0),"")</f>
        <v/>
      </c>
      <c r="BH36" s="144" t="str">
        <f>IFERROR(+VLOOKUP(BF36,インプットシート!$C:$X,18,0),"")</f>
        <v/>
      </c>
      <c r="BJ36" s="105"/>
      <c r="BK36" s="105" t="str">
        <f>IFERROR(+VLOOKUP(BJ36,インプットシート!$C:$X,22,0),"")</f>
        <v/>
      </c>
      <c r="BL36" s="144" t="str">
        <f>IFERROR(+VLOOKUP(BJ36,インプットシート!$C:$X,18,0),"")</f>
        <v/>
      </c>
      <c r="BN36" s="105"/>
      <c r="BO36" s="105" t="str">
        <f>IFERROR(+VLOOKUP(BN36,インプットシート!$C:$X,22,0),"")</f>
        <v/>
      </c>
      <c r="BP36" s="144" t="str">
        <f>IFERROR(+VLOOKUP(BN36,インプットシート!$C:$X,18,0),"")</f>
        <v/>
      </c>
      <c r="BR36" s="105"/>
      <c r="BS36" s="105" t="str">
        <f>IFERROR(+VLOOKUP(BR36,インプットシート!$C:$X,22,0),"")</f>
        <v/>
      </c>
      <c r="BT36" s="144" t="str">
        <f>IFERROR(+VLOOKUP(BR36,インプットシート!$C:$X,18,0),"")</f>
        <v/>
      </c>
      <c r="BV36" s="105"/>
      <c r="BW36" s="105" t="str">
        <f>IFERROR(+VLOOKUP(BV36,インプットシート!$C:$X,22,0),"")</f>
        <v/>
      </c>
      <c r="BX36" s="144" t="str">
        <f>IFERROR(+VLOOKUP(BV36,インプットシート!$C:$X,18,0),"")</f>
        <v/>
      </c>
      <c r="BZ36" s="105" t="s">
        <v>1186</v>
      </c>
      <c r="CA36" s="105" t="str">
        <f>IFERROR(+VLOOKUP(BZ36,インプットシート!$C:$X,22,0),"")</f>
        <v/>
      </c>
      <c r="CB36" s="144" t="str">
        <f>IFERROR(+VLOOKUP(BZ36,インプットシート!$C:$X,18,0),"")</f>
        <v/>
      </c>
    </row>
    <row r="37" spans="2:80">
      <c r="B37" s="105" t="s">
        <v>1187</v>
      </c>
      <c r="C37" s="105" t="str">
        <f>IFERROR(+VLOOKUP(B37,インプットシート!$C:$X,22,0),"")</f>
        <v/>
      </c>
      <c r="D37" s="144" t="str">
        <f>IFERROR(+VLOOKUP(B37,インプットシート!$C:$X,18,0),"")</f>
        <v/>
      </c>
      <c r="F37" s="105" t="s">
        <v>1188</v>
      </c>
      <c r="G37" s="105" t="str">
        <f>IFERROR(+VLOOKUP(F37,インプットシート!$C:$X,22,0),"")</f>
        <v/>
      </c>
      <c r="H37" s="144" t="str">
        <f>IFERROR(+VLOOKUP(F37,インプットシート!$C:$X,18,0),"")</f>
        <v/>
      </c>
      <c r="J37" s="105" t="s">
        <v>1189</v>
      </c>
      <c r="K37" s="105" t="str">
        <f>IFERROR(+VLOOKUP(J37,インプットシート!$C:$X,22,0),"")</f>
        <v/>
      </c>
      <c r="L37" s="144" t="str">
        <f>IFERROR(+VLOOKUP(J37,インプットシート!$C:$X,18,0),"")</f>
        <v/>
      </c>
      <c r="N37" s="105"/>
      <c r="O37" s="105" t="str">
        <f>IFERROR(+VLOOKUP(N37,インプットシート!$C:$X,22,0),"")</f>
        <v/>
      </c>
      <c r="P37" s="144" t="str">
        <f>IFERROR(+VLOOKUP(N37,インプットシート!$C:$X,18,0),"")</f>
        <v/>
      </c>
      <c r="R37" s="105"/>
      <c r="S37" s="105" t="str">
        <f>IFERROR(+VLOOKUP(R37,インプットシート!$C:$X,22,0),"")</f>
        <v/>
      </c>
      <c r="T37" s="144" t="str">
        <f>IFERROR(+VLOOKUP(R37,インプットシート!$C:$X,18,0),"")</f>
        <v/>
      </c>
      <c r="V37" s="105"/>
      <c r="W37" s="105" t="str">
        <f>IFERROR(+VLOOKUP(V37,インプットシート!$C:$X,22,0),"")</f>
        <v/>
      </c>
      <c r="X37" s="144" t="str">
        <f>IFERROR(+VLOOKUP(V37,インプットシート!$C:$X,18,0),"")</f>
        <v/>
      </c>
      <c r="Z37" s="105" t="s">
        <v>1190</v>
      </c>
      <c r="AA37" s="105" t="str">
        <f>IFERROR(+VLOOKUP(Z37,インプットシート!$C:$X,22,0),"")</f>
        <v/>
      </c>
      <c r="AB37" s="144" t="str">
        <f>IFERROR(+VLOOKUP(Z37,インプットシート!$C:$X,18,0),"")</f>
        <v/>
      </c>
      <c r="AD37" s="105" t="str">
        <f t="shared" si="0"/>
        <v>食材費35</v>
      </c>
      <c r="AE37" s="105" t="str">
        <f>IFERROR(+VLOOKUP(AD37,インプットシート!$C:$X,22,0),"")</f>
        <v/>
      </c>
      <c r="AF37" s="144" t="str">
        <f>IFERROR(+VLOOKUP(AD37,インプットシート!$C:$X,18,0),"")</f>
        <v/>
      </c>
      <c r="AH37" s="105"/>
      <c r="AI37" s="105" t="str">
        <f>IFERROR(+VLOOKUP(AH37,インプットシート!$C:$X,22,0),"")</f>
        <v/>
      </c>
      <c r="AJ37" s="144" t="str">
        <f>IFERROR(+VLOOKUP(AH37,インプットシート!$C:$X,18,0),"")</f>
        <v/>
      </c>
      <c r="AL37" s="105"/>
      <c r="AM37" s="105" t="str">
        <f>IFERROR(+VLOOKUP(AL37,インプットシート!$C:$X,22,0),"")</f>
        <v/>
      </c>
      <c r="AN37" s="144" t="str">
        <f>IFERROR(+VLOOKUP(AL37,インプットシート!$C:$X,18,0),"")</f>
        <v/>
      </c>
      <c r="AP37" s="105" t="s">
        <v>1191</v>
      </c>
      <c r="AQ37" s="105" t="str">
        <f>IFERROR(+VLOOKUP(AP37,インプットシート!$C:$X,22,0),"")</f>
        <v/>
      </c>
      <c r="AR37" s="144" t="str">
        <f>IFERROR(+VLOOKUP(AP37,インプットシート!$C:$X,18,0),"")</f>
        <v/>
      </c>
      <c r="AT37" s="105" t="s">
        <v>1192</v>
      </c>
      <c r="AU37" s="105" t="str">
        <f>IFERROR(+VLOOKUP(AT37,インプットシート!$C:$X,22,0),"")</f>
        <v/>
      </c>
      <c r="AV37" s="144" t="str">
        <f>IFERROR(+VLOOKUP(AT37,インプットシート!$C:$X,18,0),"")</f>
        <v/>
      </c>
      <c r="AX37" s="105" t="s">
        <v>1193</v>
      </c>
      <c r="AY37" s="105" t="str">
        <f>IFERROR(+VLOOKUP(AX37,インプットシート!$C:$X,22,0),"")</f>
        <v/>
      </c>
      <c r="AZ37" s="144" t="str">
        <f>IFERROR(+VLOOKUP(AX37,インプットシート!$C:$X,18,0),"")</f>
        <v/>
      </c>
      <c r="BB37" s="105"/>
      <c r="BC37" s="105" t="str">
        <f>IFERROR(+VLOOKUP(BB37,インプットシート!$C:$X,22,0),"")</f>
        <v/>
      </c>
      <c r="BD37" s="144" t="str">
        <f>IFERROR(+VLOOKUP(BB37,インプットシート!$C:$X,18,0),"")</f>
        <v/>
      </c>
      <c r="BF37" t="s">
        <v>1194</v>
      </c>
      <c r="BG37" s="105" t="str">
        <f>IFERROR(+VLOOKUP(BF37,インプットシート!$C:$X,22,0),"")</f>
        <v/>
      </c>
      <c r="BH37" s="144" t="str">
        <f>IFERROR(+VLOOKUP(BF37,インプットシート!$C:$X,18,0),"")</f>
        <v/>
      </c>
      <c r="BJ37" s="105"/>
      <c r="BK37" s="105" t="str">
        <f>IFERROR(+VLOOKUP(BJ37,インプットシート!$C:$X,22,0),"")</f>
        <v/>
      </c>
      <c r="BL37" s="144" t="str">
        <f>IFERROR(+VLOOKUP(BJ37,インプットシート!$C:$X,18,0),"")</f>
        <v/>
      </c>
      <c r="BN37" s="105"/>
      <c r="BO37" s="105" t="str">
        <f>IFERROR(+VLOOKUP(BN37,インプットシート!$C:$X,22,0),"")</f>
        <v/>
      </c>
      <c r="BP37" s="144" t="str">
        <f>IFERROR(+VLOOKUP(BN37,インプットシート!$C:$X,18,0),"")</f>
        <v/>
      </c>
      <c r="BR37" s="105"/>
      <c r="BS37" s="105" t="str">
        <f>IFERROR(+VLOOKUP(BR37,インプットシート!$C:$X,22,0),"")</f>
        <v/>
      </c>
      <c r="BT37" s="144" t="str">
        <f>IFERROR(+VLOOKUP(BR37,インプットシート!$C:$X,18,0),"")</f>
        <v/>
      </c>
      <c r="BV37" s="105"/>
      <c r="BW37" s="105" t="str">
        <f>IFERROR(+VLOOKUP(BV37,インプットシート!$C:$X,22,0),"")</f>
        <v/>
      </c>
      <c r="BX37" s="144" t="str">
        <f>IFERROR(+VLOOKUP(BV37,インプットシート!$C:$X,18,0),"")</f>
        <v/>
      </c>
      <c r="BZ37" s="105" t="s">
        <v>1195</v>
      </c>
      <c r="CA37" s="105" t="str">
        <f>IFERROR(+VLOOKUP(BZ37,インプットシート!$C:$X,22,0),"")</f>
        <v/>
      </c>
      <c r="CB37" s="144" t="str">
        <f>IFERROR(+VLOOKUP(BZ37,インプットシート!$C:$X,18,0),"")</f>
        <v/>
      </c>
    </row>
    <row r="38" spans="2:80">
      <c r="B38" s="105" t="s">
        <v>1196</v>
      </c>
      <c r="C38" s="105" t="str">
        <f>IFERROR(+VLOOKUP(B38,インプットシート!$C:$X,22,0),"")</f>
        <v/>
      </c>
      <c r="D38" s="144" t="str">
        <f>IFERROR(+VLOOKUP(B38,インプットシート!$C:$X,18,0),"")</f>
        <v/>
      </c>
      <c r="F38" s="105" t="s">
        <v>1197</v>
      </c>
      <c r="G38" s="105" t="str">
        <f>IFERROR(+VLOOKUP(F38,インプットシート!$C:$X,22,0),"")</f>
        <v/>
      </c>
      <c r="H38" s="144" t="str">
        <f>IFERROR(+VLOOKUP(F38,インプットシート!$C:$X,18,0),"")</f>
        <v/>
      </c>
      <c r="J38" s="105" t="s">
        <v>1198</v>
      </c>
      <c r="K38" s="105" t="str">
        <f>IFERROR(+VLOOKUP(J38,インプットシート!$C:$X,22,0),"")</f>
        <v/>
      </c>
      <c r="L38" s="144" t="str">
        <f>IFERROR(+VLOOKUP(J38,インプットシート!$C:$X,18,0),"")</f>
        <v/>
      </c>
      <c r="N38" s="105"/>
      <c r="O38" s="105" t="str">
        <f>IFERROR(+VLOOKUP(N38,インプットシート!$C:$X,22,0),"")</f>
        <v/>
      </c>
      <c r="P38" s="144" t="str">
        <f>IFERROR(+VLOOKUP(N38,インプットシート!$C:$X,18,0),"")</f>
        <v/>
      </c>
      <c r="R38" s="105"/>
      <c r="S38" s="105" t="str">
        <f>IFERROR(+VLOOKUP(R38,インプットシート!$C:$X,22,0),"")</f>
        <v/>
      </c>
      <c r="T38" s="144" t="str">
        <f>IFERROR(+VLOOKUP(R38,インプットシート!$C:$X,18,0),"")</f>
        <v/>
      </c>
      <c r="V38" s="105"/>
      <c r="W38" s="105" t="str">
        <f>IFERROR(+VLOOKUP(V38,インプットシート!$C:$X,22,0),"")</f>
        <v/>
      </c>
      <c r="X38" s="144" t="str">
        <f>IFERROR(+VLOOKUP(V38,インプットシート!$C:$X,18,0),"")</f>
        <v/>
      </c>
      <c r="Z38" s="105" t="s">
        <v>1199</v>
      </c>
      <c r="AA38" s="105" t="str">
        <f>IFERROR(+VLOOKUP(Z38,インプットシート!$C:$X,22,0),"")</f>
        <v/>
      </c>
      <c r="AB38" s="144" t="str">
        <f>IFERROR(+VLOOKUP(Z38,インプットシート!$C:$X,18,0),"")</f>
        <v/>
      </c>
      <c r="AD38" s="105" t="str">
        <f t="shared" si="0"/>
        <v>食材費36</v>
      </c>
      <c r="AE38" s="105" t="str">
        <f>IFERROR(+VLOOKUP(AD38,インプットシート!$C:$X,22,0),"")</f>
        <v/>
      </c>
      <c r="AF38" s="144" t="str">
        <f>IFERROR(+VLOOKUP(AD38,インプットシート!$C:$X,18,0),"")</f>
        <v/>
      </c>
      <c r="AH38" s="105"/>
      <c r="AI38" s="105" t="str">
        <f>IFERROR(+VLOOKUP(AH38,インプットシート!$C:$X,22,0),"")</f>
        <v/>
      </c>
      <c r="AJ38" s="144" t="str">
        <f>IFERROR(+VLOOKUP(AH38,インプットシート!$C:$X,18,0),"")</f>
        <v/>
      </c>
      <c r="AL38" s="105"/>
      <c r="AM38" s="105" t="str">
        <f>IFERROR(+VLOOKUP(AL38,インプットシート!$C:$X,22,0),"")</f>
        <v/>
      </c>
      <c r="AN38" s="144" t="str">
        <f>IFERROR(+VLOOKUP(AL38,インプットシート!$C:$X,18,0),"")</f>
        <v/>
      </c>
      <c r="AP38" s="105" t="s">
        <v>1200</v>
      </c>
      <c r="AQ38" s="105" t="str">
        <f>IFERROR(+VLOOKUP(AP38,インプットシート!$C:$X,22,0),"")</f>
        <v/>
      </c>
      <c r="AR38" s="144" t="str">
        <f>IFERROR(+VLOOKUP(AP38,インプットシート!$C:$X,18,0),"")</f>
        <v/>
      </c>
      <c r="AT38" s="105" t="s">
        <v>1201</v>
      </c>
      <c r="AU38" s="105" t="str">
        <f>IFERROR(+VLOOKUP(AT38,インプットシート!$C:$X,22,0),"")</f>
        <v/>
      </c>
      <c r="AV38" s="144" t="str">
        <f>IFERROR(+VLOOKUP(AT38,インプットシート!$C:$X,18,0),"")</f>
        <v/>
      </c>
      <c r="AX38" s="105" t="s">
        <v>1202</v>
      </c>
      <c r="AY38" s="105" t="str">
        <f>IFERROR(+VLOOKUP(AX38,インプットシート!$C:$X,22,0),"")</f>
        <v/>
      </c>
      <c r="AZ38" s="144" t="str">
        <f>IFERROR(+VLOOKUP(AX38,インプットシート!$C:$X,18,0),"")</f>
        <v/>
      </c>
      <c r="BB38" s="105"/>
      <c r="BC38" s="105" t="str">
        <f>IFERROR(+VLOOKUP(BB38,インプットシート!$C:$X,22,0),"")</f>
        <v/>
      </c>
      <c r="BD38" s="144" t="str">
        <f>IFERROR(+VLOOKUP(BB38,インプットシート!$C:$X,18,0),"")</f>
        <v/>
      </c>
      <c r="BF38" t="s">
        <v>1203</v>
      </c>
      <c r="BG38" s="105" t="str">
        <f>IFERROR(+VLOOKUP(BF38,インプットシート!$C:$X,22,0),"")</f>
        <v/>
      </c>
      <c r="BH38" s="144" t="str">
        <f>IFERROR(+VLOOKUP(BF38,インプットシート!$C:$X,18,0),"")</f>
        <v/>
      </c>
      <c r="BJ38" s="105"/>
      <c r="BK38" s="105" t="str">
        <f>IFERROR(+VLOOKUP(BJ38,インプットシート!$C:$X,22,0),"")</f>
        <v/>
      </c>
      <c r="BL38" s="144" t="str">
        <f>IFERROR(+VLOOKUP(BJ38,インプットシート!$C:$X,18,0),"")</f>
        <v/>
      </c>
      <c r="BN38" s="105"/>
      <c r="BO38" s="105" t="str">
        <f>IFERROR(+VLOOKUP(BN38,インプットシート!$C:$X,22,0),"")</f>
        <v/>
      </c>
      <c r="BP38" s="144" t="str">
        <f>IFERROR(+VLOOKUP(BN38,インプットシート!$C:$X,18,0),"")</f>
        <v/>
      </c>
      <c r="BR38" s="105"/>
      <c r="BS38" s="105" t="str">
        <f>IFERROR(+VLOOKUP(BR38,インプットシート!$C:$X,22,0),"")</f>
        <v/>
      </c>
      <c r="BT38" s="144" t="str">
        <f>IFERROR(+VLOOKUP(BR38,インプットシート!$C:$X,18,0),"")</f>
        <v/>
      </c>
      <c r="BV38" s="105"/>
      <c r="BW38" s="105" t="str">
        <f>IFERROR(+VLOOKUP(BV38,インプットシート!$C:$X,22,0),"")</f>
        <v/>
      </c>
      <c r="BX38" s="144" t="str">
        <f>IFERROR(+VLOOKUP(BV38,インプットシート!$C:$X,18,0),"")</f>
        <v/>
      </c>
      <c r="BZ38" s="105" t="s">
        <v>1204</v>
      </c>
      <c r="CA38" s="105" t="str">
        <f>IFERROR(+VLOOKUP(BZ38,インプットシート!$C:$X,22,0),"")</f>
        <v/>
      </c>
      <c r="CB38" s="144" t="str">
        <f>IFERROR(+VLOOKUP(BZ38,インプットシート!$C:$X,18,0),"")</f>
        <v/>
      </c>
    </row>
    <row r="39" spans="2:80">
      <c r="B39" s="105" t="s">
        <v>1205</v>
      </c>
      <c r="C39" s="105" t="str">
        <f>IFERROR(+VLOOKUP(B39,インプットシート!$C:$X,22,0),"")</f>
        <v/>
      </c>
      <c r="D39" s="144" t="str">
        <f>IFERROR(+VLOOKUP(B39,インプットシート!$C:$X,18,0),"")</f>
        <v/>
      </c>
      <c r="F39" s="105" t="s">
        <v>1206</v>
      </c>
      <c r="G39" s="105" t="str">
        <f>IFERROR(+VLOOKUP(F39,インプットシート!$C:$X,22,0),"")</f>
        <v/>
      </c>
      <c r="H39" s="144" t="str">
        <f>IFERROR(+VLOOKUP(F39,インプットシート!$C:$X,18,0),"")</f>
        <v/>
      </c>
      <c r="J39" s="105" t="s">
        <v>1207</v>
      </c>
      <c r="K39" s="105" t="str">
        <f>IFERROR(+VLOOKUP(J39,インプットシート!$C:$X,22,0),"")</f>
        <v/>
      </c>
      <c r="L39" s="144" t="str">
        <f>IFERROR(+VLOOKUP(J39,インプットシート!$C:$X,18,0),"")</f>
        <v/>
      </c>
      <c r="N39" s="105"/>
      <c r="O39" s="105" t="str">
        <f>IFERROR(+VLOOKUP(N39,インプットシート!$C:$X,22,0),"")</f>
        <v/>
      </c>
      <c r="P39" s="144" t="str">
        <f>IFERROR(+VLOOKUP(N39,インプットシート!$C:$X,18,0),"")</f>
        <v/>
      </c>
      <c r="R39" s="105"/>
      <c r="S39" s="105" t="str">
        <f>IFERROR(+VLOOKUP(R39,インプットシート!$C:$X,22,0),"")</f>
        <v/>
      </c>
      <c r="T39" s="144" t="str">
        <f>IFERROR(+VLOOKUP(R39,インプットシート!$C:$X,18,0),"")</f>
        <v/>
      </c>
      <c r="V39" s="105"/>
      <c r="W39" s="105" t="str">
        <f>IFERROR(+VLOOKUP(V39,インプットシート!$C:$X,22,0),"")</f>
        <v/>
      </c>
      <c r="X39" s="144" t="str">
        <f>IFERROR(+VLOOKUP(V39,インプットシート!$C:$X,18,0),"")</f>
        <v/>
      </c>
      <c r="Z39" s="105" t="s">
        <v>1208</v>
      </c>
      <c r="AA39" s="105" t="str">
        <f>IFERROR(+VLOOKUP(Z39,インプットシート!$C:$X,22,0),"")</f>
        <v/>
      </c>
      <c r="AB39" s="144" t="str">
        <f>IFERROR(+VLOOKUP(Z39,インプットシート!$C:$X,18,0),"")</f>
        <v/>
      </c>
      <c r="AD39" s="105" t="str">
        <f t="shared" si="0"/>
        <v>食材費37</v>
      </c>
      <c r="AE39" s="105" t="str">
        <f>IFERROR(+VLOOKUP(AD39,インプットシート!$C:$X,22,0),"")</f>
        <v/>
      </c>
      <c r="AF39" s="144" t="str">
        <f>IFERROR(+VLOOKUP(AD39,インプットシート!$C:$X,18,0),"")</f>
        <v/>
      </c>
      <c r="AH39" s="105"/>
      <c r="AI39" s="105" t="str">
        <f>IFERROR(+VLOOKUP(AH39,インプットシート!$C:$X,22,0),"")</f>
        <v/>
      </c>
      <c r="AJ39" s="144" t="str">
        <f>IFERROR(+VLOOKUP(AH39,インプットシート!$C:$X,18,0),"")</f>
        <v/>
      </c>
      <c r="AL39" s="105"/>
      <c r="AM39" s="105" t="str">
        <f>IFERROR(+VLOOKUP(AL39,インプットシート!$C:$X,22,0),"")</f>
        <v/>
      </c>
      <c r="AN39" s="144" t="str">
        <f>IFERROR(+VLOOKUP(AL39,インプットシート!$C:$X,18,0),"")</f>
        <v/>
      </c>
      <c r="AP39" s="105" t="s">
        <v>1209</v>
      </c>
      <c r="AQ39" s="105" t="str">
        <f>IFERROR(+VLOOKUP(AP39,インプットシート!$C:$X,22,0),"")</f>
        <v/>
      </c>
      <c r="AR39" s="144" t="str">
        <f>IFERROR(+VLOOKUP(AP39,インプットシート!$C:$X,18,0),"")</f>
        <v/>
      </c>
      <c r="AT39" s="105" t="s">
        <v>1210</v>
      </c>
      <c r="AU39" s="105" t="str">
        <f>IFERROR(+VLOOKUP(AT39,インプットシート!$C:$X,22,0),"")</f>
        <v/>
      </c>
      <c r="AV39" s="144" t="str">
        <f>IFERROR(+VLOOKUP(AT39,インプットシート!$C:$X,18,0),"")</f>
        <v/>
      </c>
      <c r="AX39" s="105" t="s">
        <v>1211</v>
      </c>
      <c r="AY39" s="105" t="str">
        <f>IFERROR(+VLOOKUP(AX39,インプットシート!$C:$X,22,0),"")</f>
        <v/>
      </c>
      <c r="AZ39" s="144" t="str">
        <f>IFERROR(+VLOOKUP(AX39,インプットシート!$C:$X,18,0),"")</f>
        <v/>
      </c>
      <c r="BB39" s="105"/>
      <c r="BC39" s="105" t="str">
        <f>IFERROR(+VLOOKUP(BB39,インプットシート!$C:$X,22,0),"")</f>
        <v/>
      </c>
      <c r="BD39" s="144" t="str">
        <f>IFERROR(+VLOOKUP(BB39,インプットシート!$C:$X,18,0),"")</f>
        <v/>
      </c>
      <c r="BF39" t="s">
        <v>1212</v>
      </c>
      <c r="BG39" s="105" t="str">
        <f>IFERROR(+VLOOKUP(BF39,インプットシート!$C:$X,22,0),"")</f>
        <v/>
      </c>
      <c r="BH39" s="144" t="str">
        <f>IFERROR(+VLOOKUP(BF39,インプットシート!$C:$X,18,0),"")</f>
        <v/>
      </c>
      <c r="BJ39" s="105"/>
      <c r="BK39" s="105" t="str">
        <f>IFERROR(+VLOOKUP(BJ39,インプットシート!$C:$X,22,0),"")</f>
        <v/>
      </c>
      <c r="BL39" s="144" t="str">
        <f>IFERROR(+VLOOKUP(BJ39,インプットシート!$C:$X,18,0),"")</f>
        <v/>
      </c>
      <c r="BN39" s="105"/>
      <c r="BO39" s="105" t="str">
        <f>IFERROR(+VLOOKUP(BN39,インプットシート!$C:$X,22,0),"")</f>
        <v/>
      </c>
      <c r="BP39" s="144" t="str">
        <f>IFERROR(+VLOOKUP(BN39,インプットシート!$C:$X,18,0),"")</f>
        <v/>
      </c>
      <c r="BR39" s="105"/>
      <c r="BS39" s="105" t="str">
        <f>IFERROR(+VLOOKUP(BR39,インプットシート!$C:$X,22,0),"")</f>
        <v/>
      </c>
      <c r="BT39" s="144" t="str">
        <f>IFERROR(+VLOOKUP(BR39,インプットシート!$C:$X,18,0),"")</f>
        <v/>
      </c>
      <c r="BV39" s="105"/>
      <c r="BW39" s="105" t="str">
        <f>IFERROR(+VLOOKUP(BV39,インプットシート!$C:$X,22,0),"")</f>
        <v/>
      </c>
      <c r="BX39" s="144" t="str">
        <f>IFERROR(+VLOOKUP(BV39,インプットシート!$C:$X,18,0),"")</f>
        <v/>
      </c>
      <c r="BZ39" s="105" t="s">
        <v>1213</v>
      </c>
      <c r="CA39" s="105" t="str">
        <f>IFERROR(+VLOOKUP(BZ39,インプットシート!$C:$X,22,0),"")</f>
        <v/>
      </c>
      <c r="CB39" s="144" t="str">
        <f>IFERROR(+VLOOKUP(BZ39,インプットシート!$C:$X,18,0),"")</f>
        <v/>
      </c>
    </row>
    <row r="40" spans="2:80">
      <c r="B40" s="105" t="s">
        <v>1214</v>
      </c>
      <c r="C40" s="105" t="str">
        <f>IFERROR(+VLOOKUP(B40,インプットシート!$C:$X,22,0),"")</f>
        <v/>
      </c>
      <c r="D40" s="144" t="str">
        <f>IFERROR(+VLOOKUP(B40,インプットシート!$C:$X,18,0),"")</f>
        <v/>
      </c>
      <c r="F40" s="105" t="s">
        <v>1215</v>
      </c>
      <c r="G40" s="105" t="str">
        <f>IFERROR(+VLOOKUP(F40,インプットシート!$C:$X,22,0),"")</f>
        <v/>
      </c>
      <c r="H40" s="144" t="str">
        <f>IFERROR(+VLOOKUP(F40,インプットシート!$C:$X,18,0),"")</f>
        <v/>
      </c>
      <c r="J40" s="105" t="s">
        <v>1216</v>
      </c>
      <c r="K40" s="105" t="str">
        <f>IFERROR(+VLOOKUP(J40,インプットシート!$C:$X,22,0),"")</f>
        <v/>
      </c>
      <c r="L40" s="144" t="str">
        <f>IFERROR(+VLOOKUP(J40,インプットシート!$C:$X,18,0),"")</f>
        <v/>
      </c>
      <c r="N40" s="105"/>
      <c r="O40" s="105" t="str">
        <f>IFERROR(+VLOOKUP(N40,インプットシート!$C:$X,22,0),"")</f>
        <v/>
      </c>
      <c r="P40" s="144" t="str">
        <f>IFERROR(+VLOOKUP(N40,インプットシート!$C:$X,18,0),"")</f>
        <v/>
      </c>
      <c r="R40" s="105"/>
      <c r="S40" s="105" t="str">
        <f>IFERROR(+VLOOKUP(R40,インプットシート!$C:$X,22,0),"")</f>
        <v/>
      </c>
      <c r="T40" s="144" t="str">
        <f>IFERROR(+VLOOKUP(R40,インプットシート!$C:$X,18,0),"")</f>
        <v/>
      </c>
      <c r="V40" s="105"/>
      <c r="W40" s="105" t="str">
        <f>IFERROR(+VLOOKUP(V40,インプットシート!$C:$X,22,0),"")</f>
        <v/>
      </c>
      <c r="X40" s="144" t="str">
        <f>IFERROR(+VLOOKUP(V40,インプットシート!$C:$X,18,0),"")</f>
        <v/>
      </c>
      <c r="Z40" s="105" t="s">
        <v>1217</v>
      </c>
      <c r="AA40" s="105" t="str">
        <f>IFERROR(+VLOOKUP(Z40,インプットシート!$C:$X,22,0),"")</f>
        <v/>
      </c>
      <c r="AB40" s="144" t="str">
        <f>IFERROR(+VLOOKUP(Z40,インプットシート!$C:$X,18,0),"")</f>
        <v/>
      </c>
      <c r="AD40" s="105" t="str">
        <f t="shared" si="0"/>
        <v>食材費38</v>
      </c>
      <c r="AE40" s="105" t="str">
        <f>IFERROR(+VLOOKUP(AD40,インプットシート!$C:$X,22,0),"")</f>
        <v/>
      </c>
      <c r="AF40" s="144" t="str">
        <f>IFERROR(+VLOOKUP(AD40,インプットシート!$C:$X,18,0),"")</f>
        <v/>
      </c>
      <c r="AH40" s="105"/>
      <c r="AI40" s="105" t="str">
        <f>IFERROR(+VLOOKUP(AH40,インプットシート!$C:$X,22,0),"")</f>
        <v/>
      </c>
      <c r="AJ40" s="144" t="str">
        <f>IFERROR(+VLOOKUP(AH40,インプットシート!$C:$X,18,0),"")</f>
        <v/>
      </c>
      <c r="AL40" s="105"/>
      <c r="AM40" s="105" t="str">
        <f>IFERROR(+VLOOKUP(AL40,インプットシート!$C:$X,22,0),"")</f>
        <v/>
      </c>
      <c r="AN40" s="144" t="str">
        <f>IFERROR(+VLOOKUP(AL40,インプットシート!$C:$X,18,0),"")</f>
        <v/>
      </c>
      <c r="AP40" s="105" t="s">
        <v>1218</v>
      </c>
      <c r="AQ40" s="105" t="str">
        <f>IFERROR(+VLOOKUP(AP40,インプットシート!$C:$X,22,0),"")</f>
        <v/>
      </c>
      <c r="AR40" s="144" t="str">
        <f>IFERROR(+VLOOKUP(AP40,インプットシート!$C:$X,18,0),"")</f>
        <v/>
      </c>
      <c r="AT40" s="105" t="s">
        <v>1219</v>
      </c>
      <c r="AU40" s="105" t="str">
        <f>IFERROR(+VLOOKUP(AT40,インプットシート!$C:$X,22,0),"")</f>
        <v/>
      </c>
      <c r="AV40" s="144" t="str">
        <f>IFERROR(+VLOOKUP(AT40,インプットシート!$C:$X,18,0),"")</f>
        <v/>
      </c>
      <c r="AX40" s="105" t="s">
        <v>1220</v>
      </c>
      <c r="AY40" s="105" t="str">
        <f>IFERROR(+VLOOKUP(AX40,インプットシート!$C:$X,22,0),"")</f>
        <v/>
      </c>
      <c r="AZ40" s="144" t="str">
        <f>IFERROR(+VLOOKUP(AX40,インプットシート!$C:$X,18,0),"")</f>
        <v/>
      </c>
      <c r="BB40" s="105"/>
      <c r="BC40" s="105" t="str">
        <f>IFERROR(+VLOOKUP(BB40,インプットシート!$C:$X,22,0),"")</f>
        <v/>
      </c>
      <c r="BD40" s="144" t="str">
        <f>IFERROR(+VLOOKUP(BB40,インプットシート!$C:$X,18,0),"")</f>
        <v/>
      </c>
      <c r="BF40" t="s">
        <v>1221</v>
      </c>
      <c r="BG40" s="105" t="str">
        <f>IFERROR(+VLOOKUP(BF40,インプットシート!$C:$X,22,0),"")</f>
        <v/>
      </c>
      <c r="BH40" s="144" t="str">
        <f>IFERROR(+VLOOKUP(BF40,インプットシート!$C:$X,18,0),"")</f>
        <v/>
      </c>
      <c r="BJ40" s="105"/>
      <c r="BK40" s="105" t="str">
        <f>IFERROR(+VLOOKUP(BJ40,インプットシート!$C:$X,22,0),"")</f>
        <v/>
      </c>
      <c r="BL40" s="144" t="str">
        <f>IFERROR(+VLOOKUP(BJ40,インプットシート!$C:$X,18,0),"")</f>
        <v/>
      </c>
      <c r="BN40" s="105"/>
      <c r="BO40" s="105" t="str">
        <f>IFERROR(+VLOOKUP(BN40,インプットシート!$C:$X,22,0),"")</f>
        <v/>
      </c>
      <c r="BP40" s="144" t="str">
        <f>IFERROR(+VLOOKUP(BN40,インプットシート!$C:$X,18,0),"")</f>
        <v/>
      </c>
      <c r="BR40" s="105"/>
      <c r="BS40" s="105" t="str">
        <f>IFERROR(+VLOOKUP(BR40,インプットシート!$C:$X,22,0),"")</f>
        <v/>
      </c>
      <c r="BT40" s="144" t="str">
        <f>IFERROR(+VLOOKUP(BR40,インプットシート!$C:$X,18,0),"")</f>
        <v/>
      </c>
      <c r="BV40" s="105"/>
      <c r="BW40" s="105" t="str">
        <f>IFERROR(+VLOOKUP(BV40,インプットシート!$C:$X,22,0),"")</f>
        <v/>
      </c>
      <c r="BX40" s="144" t="str">
        <f>IFERROR(+VLOOKUP(BV40,インプットシート!$C:$X,18,0),"")</f>
        <v/>
      </c>
      <c r="BZ40" s="105" t="s">
        <v>1222</v>
      </c>
      <c r="CA40" s="105" t="str">
        <f>IFERROR(+VLOOKUP(BZ40,インプットシート!$C:$X,22,0),"")</f>
        <v/>
      </c>
      <c r="CB40" s="144" t="str">
        <f>IFERROR(+VLOOKUP(BZ40,インプットシート!$C:$X,18,0),"")</f>
        <v/>
      </c>
    </row>
    <row r="41" spans="2:80">
      <c r="B41" s="105" t="s">
        <v>1223</v>
      </c>
      <c r="C41" s="105" t="str">
        <f>IFERROR(+VLOOKUP(B41,インプットシート!$C:$X,22,0),"")</f>
        <v/>
      </c>
      <c r="D41" s="144" t="str">
        <f>IFERROR(+VLOOKUP(B41,インプットシート!$C:$X,18,0),"")</f>
        <v/>
      </c>
      <c r="F41" s="105" t="s">
        <v>1224</v>
      </c>
      <c r="G41" s="105" t="str">
        <f>IFERROR(+VLOOKUP(F41,インプットシート!$C:$X,22,0),"")</f>
        <v/>
      </c>
      <c r="H41" s="144" t="str">
        <f>IFERROR(+VLOOKUP(F41,インプットシート!$C:$X,18,0),"")</f>
        <v/>
      </c>
      <c r="J41" s="105" t="s">
        <v>1225</v>
      </c>
      <c r="K41" s="105" t="str">
        <f>IFERROR(+VLOOKUP(J41,インプットシート!$C:$X,22,0),"")</f>
        <v/>
      </c>
      <c r="L41" s="144" t="str">
        <f>IFERROR(+VLOOKUP(J41,インプットシート!$C:$X,18,0),"")</f>
        <v/>
      </c>
      <c r="N41" s="105"/>
      <c r="O41" s="105" t="str">
        <f>IFERROR(+VLOOKUP(N41,インプットシート!$C:$X,22,0),"")</f>
        <v/>
      </c>
      <c r="P41" s="144" t="str">
        <f>IFERROR(+VLOOKUP(N41,インプットシート!$C:$X,18,0),"")</f>
        <v/>
      </c>
      <c r="R41" s="105"/>
      <c r="S41" s="105" t="str">
        <f>IFERROR(+VLOOKUP(R41,インプットシート!$C:$X,22,0),"")</f>
        <v/>
      </c>
      <c r="T41" s="144" t="str">
        <f>IFERROR(+VLOOKUP(R41,インプットシート!$C:$X,18,0),"")</f>
        <v/>
      </c>
      <c r="V41" s="105"/>
      <c r="W41" s="105" t="str">
        <f>IFERROR(+VLOOKUP(V41,インプットシート!$C:$X,22,0),"")</f>
        <v/>
      </c>
      <c r="X41" s="144" t="str">
        <f>IFERROR(+VLOOKUP(V41,インプットシート!$C:$X,18,0),"")</f>
        <v/>
      </c>
      <c r="Z41" s="105" t="s">
        <v>1226</v>
      </c>
      <c r="AA41" s="105" t="str">
        <f>IFERROR(+VLOOKUP(Z41,インプットシート!$C:$X,22,0),"")</f>
        <v/>
      </c>
      <c r="AB41" s="144" t="str">
        <f>IFERROR(+VLOOKUP(Z41,インプットシート!$C:$X,18,0),"")</f>
        <v/>
      </c>
      <c r="AD41" s="105" t="str">
        <f t="shared" si="0"/>
        <v>食材費39</v>
      </c>
      <c r="AE41" s="105" t="str">
        <f>IFERROR(+VLOOKUP(AD41,インプットシート!$C:$X,22,0),"")</f>
        <v/>
      </c>
      <c r="AF41" s="144" t="str">
        <f>IFERROR(+VLOOKUP(AD41,インプットシート!$C:$X,18,0),"")</f>
        <v/>
      </c>
      <c r="AH41" s="105"/>
      <c r="AI41" s="105" t="str">
        <f>IFERROR(+VLOOKUP(AH41,インプットシート!$C:$X,22,0),"")</f>
        <v/>
      </c>
      <c r="AJ41" s="144" t="str">
        <f>IFERROR(+VLOOKUP(AH41,インプットシート!$C:$X,18,0),"")</f>
        <v/>
      </c>
      <c r="AL41" s="105"/>
      <c r="AM41" s="105" t="str">
        <f>IFERROR(+VLOOKUP(AL41,インプットシート!$C:$X,22,0),"")</f>
        <v/>
      </c>
      <c r="AN41" s="144" t="str">
        <f>IFERROR(+VLOOKUP(AL41,インプットシート!$C:$X,18,0),"")</f>
        <v/>
      </c>
      <c r="AP41" s="105" t="s">
        <v>1227</v>
      </c>
      <c r="AQ41" s="105" t="str">
        <f>IFERROR(+VLOOKUP(AP41,インプットシート!$C:$X,22,0),"")</f>
        <v/>
      </c>
      <c r="AR41" s="144" t="str">
        <f>IFERROR(+VLOOKUP(AP41,インプットシート!$C:$X,18,0),"")</f>
        <v/>
      </c>
      <c r="AT41" s="105" t="s">
        <v>1228</v>
      </c>
      <c r="AU41" s="105" t="str">
        <f>IFERROR(+VLOOKUP(AT41,インプットシート!$C:$X,22,0),"")</f>
        <v/>
      </c>
      <c r="AV41" s="144" t="str">
        <f>IFERROR(+VLOOKUP(AT41,インプットシート!$C:$X,18,0),"")</f>
        <v/>
      </c>
      <c r="AX41" s="105" t="s">
        <v>1229</v>
      </c>
      <c r="AY41" s="105" t="str">
        <f>IFERROR(+VLOOKUP(AX41,インプットシート!$C:$X,22,0),"")</f>
        <v/>
      </c>
      <c r="AZ41" s="144" t="str">
        <f>IFERROR(+VLOOKUP(AX41,インプットシート!$C:$X,18,0),"")</f>
        <v/>
      </c>
      <c r="BB41" s="105"/>
      <c r="BC41" s="105" t="str">
        <f>IFERROR(+VLOOKUP(BB41,インプットシート!$C:$X,22,0),"")</f>
        <v/>
      </c>
      <c r="BD41" s="144" t="str">
        <f>IFERROR(+VLOOKUP(BB41,インプットシート!$C:$X,18,0),"")</f>
        <v/>
      </c>
      <c r="BF41" t="s">
        <v>1230</v>
      </c>
      <c r="BG41" s="105" t="str">
        <f>IFERROR(+VLOOKUP(BF41,インプットシート!$C:$X,22,0),"")</f>
        <v/>
      </c>
      <c r="BH41" s="144" t="str">
        <f>IFERROR(+VLOOKUP(BF41,インプットシート!$C:$X,18,0),"")</f>
        <v/>
      </c>
      <c r="BJ41" s="105"/>
      <c r="BK41" s="105" t="str">
        <f>IFERROR(+VLOOKUP(BJ41,インプットシート!$C:$X,22,0),"")</f>
        <v/>
      </c>
      <c r="BL41" s="144" t="str">
        <f>IFERROR(+VLOOKUP(BJ41,インプットシート!$C:$X,18,0),"")</f>
        <v/>
      </c>
      <c r="BN41" s="105"/>
      <c r="BO41" s="105" t="str">
        <f>IFERROR(+VLOOKUP(BN41,インプットシート!$C:$X,22,0),"")</f>
        <v/>
      </c>
      <c r="BP41" s="144" t="str">
        <f>IFERROR(+VLOOKUP(BN41,インプットシート!$C:$X,18,0),"")</f>
        <v/>
      </c>
      <c r="BR41" s="105"/>
      <c r="BS41" s="105" t="str">
        <f>IFERROR(+VLOOKUP(BR41,インプットシート!$C:$X,22,0),"")</f>
        <v/>
      </c>
      <c r="BT41" s="144" t="str">
        <f>IFERROR(+VLOOKUP(BR41,インプットシート!$C:$X,18,0),"")</f>
        <v/>
      </c>
      <c r="BV41" s="105"/>
      <c r="BW41" s="105" t="str">
        <f>IFERROR(+VLOOKUP(BV41,インプットシート!$C:$X,22,0),"")</f>
        <v/>
      </c>
      <c r="BX41" s="144" t="str">
        <f>IFERROR(+VLOOKUP(BV41,インプットシート!$C:$X,18,0),"")</f>
        <v/>
      </c>
      <c r="BZ41" s="105" t="s">
        <v>1231</v>
      </c>
      <c r="CA41" s="105" t="str">
        <f>IFERROR(+VLOOKUP(BZ41,インプットシート!$C:$X,22,0),"")</f>
        <v/>
      </c>
      <c r="CB41" s="144" t="str">
        <f>IFERROR(+VLOOKUP(BZ41,インプットシート!$C:$X,18,0),"")</f>
        <v/>
      </c>
    </row>
    <row r="42" spans="2:80">
      <c r="B42" s="105" t="s">
        <v>1232</v>
      </c>
      <c r="C42" s="105" t="str">
        <f>IFERROR(+VLOOKUP(B42,インプットシート!$C:$X,22,0),"")</f>
        <v/>
      </c>
      <c r="D42" s="144" t="str">
        <f>IFERROR(+VLOOKUP(B42,インプットシート!$C:$X,18,0),"")</f>
        <v/>
      </c>
      <c r="F42" s="105" t="s">
        <v>1233</v>
      </c>
      <c r="G42" s="105" t="str">
        <f>IFERROR(+VLOOKUP(F42,インプットシート!$C:$X,22,0),"")</f>
        <v/>
      </c>
      <c r="H42" s="144" t="str">
        <f>IFERROR(+VLOOKUP(F42,インプットシート!$C:$X,18,0),"")</f>
        <v/>
      </c>
      <c r="J42" s="105" t="s">
        <v>1234</v>
      </c>
      <c r="K42" s="105" t="str">
        <f>IFERROR(+VLOOKUP(J42,インプットシート!$C:$X,22,0),"")</f>
        <v/>
      </c>
      <c r="L42" s="144" t="str">
        <f>IFERROR(+VLOOKUP(J42,インプットシート!$C:$X,18,0),"")</f>
        <v/>
      </c>
      <c r="N42" s="105"/>
      <c r="O42" s="105" t="str">
        <f>IFERROR(+VLOOKUP(N42,インプットシート!$C:$X,22,0),"")</f>
        <v/>
      </c>
      <c r="P42" s="144" t="str">
        <f>IFERROR(+VLOOKUP(N42,インプットシート!$C:$X,18,0),"")</f>
        <v/>
      </c>
      <c r="R42" s="105"/>
      <c r="S42" s="105" t="str">
        <f>IFERROR(+VLOOKUP(R42,インプットシート!$C:$X,22,0),"")</f>
        <v/>
      </c>
      <c r="T42" s="144" t="str">
        <f>IFERROR(+VLOOKUP(R42,インプットシート!$C:$X,18,0),"")</f>
        <v/>
      </c>
      <c r="V42" s="105"/>
      <c r="W42" s="105" t="str">
        <f>IFERROR(+VLOOKUP(V42,インプットシート!$C:$X,22,0),"")</f>
        <v/>
      </c>
      <c r="X42" s="144" t="str">
        <f>IFERROR(+VLOOKUP(V42,インプットシート!$C:$X,18,0),"")</f>
        <v/>
      </c>
      <c r="Z42" s="105" t="s">
        <v>1235</v>
      </c>
      <c r="AA42" s="105" t="str">
        <f>IFERROR(+VLOOKUP(Z42,インプットシート!$C:$X,22,0),"")</f>
        <v/>
      </c>
      <c r="AB42" s="144" t="str">
        <f>IFERROR(+VLOOKUP(Z42,インプットシート!$C:$X,18,0),"")</f>
        <v/>
      </c>
      <c r="AD42" s="105" t="str">
        <f t="shared" si="0"/>
        <v>食材費40</v>
      </c>
      <c r="AE42" s="105" t="str">
        <f>IFERROR(+VLOOKUP(AD42,インプットシート!$C:$X,22,0),"")</f>
        <v/>
      </c>
      <c r="AF42" s="144" t="str">
        <f>IFERROR(+VLOOKUP(AD42,インプットシート!$C:$X,18,0),"")</f>
        <v/>
      </c>
      <c r="AH42" s="105"/>
      <c r="AI42" s="105" t="str">
        <f>IFERROR(+VLOOKUP(AH42,インプットシート!$C:$X,22,0),"")</f>
        <v/>
      </c>
      <c r="AJ42" s="144" t="str">
        <f>IFERROR(+VLOOKUP(AH42,インプットシート!$C:$X,18,0),"")</f>
        <v/>
      </c>
      <c r="AL42" s="105"/>
      <c r="AM42" s="105" t="str">
        <f>IFERROR(+VLOOKUP(AL42,インプットシート!$C:$X,22,0),"")</f>
        <v/>
      </c>
      <c r="AN42" s="144" t="str">
        <f>IFERROR(+VLOOKUP(AL42,インプットシート!$C:$X,18,0),"")</f>
        <v/>
      </c>
      <c r="AP42" s="105" t="s">
        <v>1236</v>
      </c>
      <c r="AQ42" s="105" t="str">
        <f>IFERROR(+VLOOKUP(AP42,インプットシート!$C:$X,22,0),"")</f>
        <v/>
      </c>
      <c r="AR42" s="144" t="str">
        <f>IFERROR(+VLOOKUP(AP42,インプットシート!$C:$X,18,0),"")</f>
        <v/>
      </c>
      <c r="AT42" s="105" t="s">
        <v>1237</v>
      </c>
      <c r="AU42" s="105" t="str">
        <f>IFERROR(+VLOOKUP(AT42,インプットシート!$C:$X,22,0),"")</f>
        <v/>
      </c>
      <c r="AV42" s="144" t="str">
        <f>IFERROR(+VLOOKUP(AT42,インプットシート!$C:$X,18,0),"")</f>
        <v/>
      </c>
      <c r="AX42" s="105" t="s">
        <v>1238</v>
      </c>
      <c r="AY42" s="105" t="str">
        <f>IFERROR(+VLOOKUP(AX42,インプットシート!$C:$X,22,0),"")</f>
        <v/>
      </c>
      <c r="AZ42" s="144" t="str">
        <f>IFERROR(+VLOOKUP(AX42,インプットシート!$C:$X,18,0),"")</f>
        <v/>
      </c>
      <c r="BB42" s="105"/>
      <c r="BC42" s="105" t="str">
        <f>IFERROR(+VLOOKUP(BB42,インプットシート!$C:$X,22,0),"")</f>
        <v/>
      </c>
      <c r="BD42" s="144" t="str">
        <f>IFERROR(+VLOOKUP(BB42,インプットシート!$C:$X,18,0),"")</f>
        <v/>
      </c>
      <c r="BF42" t="s">
        <v>1239</v>
      </c>
      <c r="BG42" s="105" t="str">
        <f>IFERROR(+VLOOKUP(BF42,インプットシート!$C:$X,22,0),"")</f>
        <v/>
      </c>
      <c r="BH42" s="144" t="str">
        <f>IFERROR(+VLOOKUP(BF42,インプットシート!$C:$X,18,0),"")</f>
        <v/>
      </c>
      <c r="BJ42" s="105"/>
      <c r="BK42" s="105" t="str">
        <f>IFERROR(+VLOOKUP(BJ42,インプットシート!$C:$X,22,0),"")</f>
        <v/>
      </c>
      <c r="BL42" s="144" t="str">
        <f>IFERROR(+VLOOKUP(BJ42,インプットシート!$C:$X,18,0),"")</f>
        <v/>
      </c>
      <c r="BN42" s="105"/>
      <c r="BO42" s="105" t="str">
        <f>IFERROR(+VLOOKUP(BN42,インプットシート!$C:$X,22,0),"")</f>
        <v/>
      </c>
      <c r="BP42" s="144" t="str">
        <f>IFERROR(+VLOOKUP(BN42,インプットシート!$C:$X,18,0),"")</f>
        <v/>
      </c>
      <c r="BR42" s="105"/>
      <c r="BS42" s="105" t="str">
        <f>IFERROR(+VLOOKUP(BR42,インプットシート!$C:$X,22,0),"")</f>
        <v/>
      </c>
      <c r="BT42" s="144" t="str">
        <f>IFERROR(+VLOOKUP(BR42,インプットシート!$C:$X,18,0),"")</f>
        <v/>
      </c>
      <c r="BV42" s="105"/>
      <c r="BW42" s="105" t="str">
        <f>IFERROR(+VLOOKUP(BV42,インプットシート!$C:$X,22,0),"")</f>
        <v/>
      </c>
      <c r="BX42" s="144" t="str">
        <f>IFERROR(+VLOOKUP(BV42,インプットシート!$C:$X,18,0),"")</f>
        <v/>
      </c>
      <c r="BZ42" s="105" t="s">
        <v>1240</v>
      </c>
      <c r="CA42" s="105" t="str">
        <f>IFERROR(+VLOOKUP(BZ42,インプットシート!$C:$X,22,0),"")</f>
        <v/>
      </c>
      <c r="CB42" s="144" t="str">
        <f>IFERROR(+VLOOKUP(BZ42,インプットシート!$C:$X,18,0),"")</f>
        <v/>
      </c>
    </row>
    <row r="43" spans="2:80">
      <c r="B43" s="105" t="s">
        <v>1241</v>
      </c>
      <c r="C43" s="105" t="str">
        <f>IFERROR(+VLOOKUP(B43,インプットシート!$C:$X,22,0),"")</f>
        <v/>
      </c>
      <c r="D43" s="144" t="str">
        <f>IFERROR(+VLOOKUP(B43,インプットシート!$C:$X,18,0),"")</f>
        <v/>
      </c>
      <c r="F43" s="105" t="s">
        <v>1242</v>
      </c>
      <c r="G43" s="105" t="str">
        <f>IFERROR(+VLOOKUP(F43,インプットシート!$C:$X,22,0),"")</f>
        <v/>
      </c>
      <c r="H43" s="144" t="str">
        <f>IFERROR(+VLOOKUP(F43,インプットシート!$C:$X,18,0),"")</f>
        <v/>
      </c>
      <c r="J43" s="105" t="s">
        <v>1243</v>
      </c>
      <c r="K43" s="105" t="str">
        <f>IFERROR(+VLOOKUP(J43,インプットシート!$C:$X,22,0),"")</f>
        <v/>
      </c>
      <c r="L43" s="144" t="str">
        <f>IFERROR(+VLOOKUP(J43,インプットシート!$C:$X,18,0),"")</f>
        <v/>
      </c>
      <c r="N43" s="105"/>
      <c r="O43" s="105" t="str">
        <f>IFERROR(+VLOOKUP(N43,インプットシート!$C:$X,22,0),"")</f>
        <v/>
      </c>
      <c r="P43" s="144" t="str">
        <f>IFERROR(+VLOOKUP(N43,インプットシート!$C:$X,18,0),"")</f>
        <v/>
      </c>
      <c r="R43" s="105"/>
      <c r="S43" s="105" t="str">
        <f>IFERROR(+VLOOKUP(R43,インプットシート!$C:$X,22,0),"")</f>
        <v/>
      </c>
      <c r="T43" s="144" t="str">
        <f>IFERROR(+VLOOKUP(R43,インプットシート!$C:$X,18,0),"")</f>
        <v/>
      </c>
      <c r="V43" s="105"/>
      <c r="W43" s="105" t="str">
        <f>IFERROR(+VLOOKUP(V43,インプットシート!$C:$X,22,0),"")</f>
        <v/>
      </c>
      <c r="X43" s="144" t="str">
        <f>IFERROR(+VLOOKUP(V43,インプットシート!$C:$X,18,0),"")</f>
        <v/>
      </c>
      <c r="Z43" s="105" t="s">
        <v>1244</v>
      </c>
      <c r="AA43" s="105" t="str">
        <f>IFERROR(+VLOOKUP(Z43,インプットシート!$C:$X,22,0),"")</f>
        <v/>
      </c>
      <c r="AB43" s="144" t="str">
        <f>IFERROR(+VLOOKUP(Z43,インプットシート!$C:$X,18,0),"")</f>
        <v/>
      </c>
      <c r="AD43" s="105" t="str">
        <f t="shared" si="0"/>
        <v>食材費41</v>
      </c>
      <c r="AE43" s="105" t="str">
        <f>IFERROR(+VLOOKUP(AD43,インプットシート!$C:$X,22,0),"")</f>
        <v/>
      </c>
      <c r="AF43" s="144" t="str">
        <f>IFERROR(+VLOOKUP(AD43,インプットシート!$C:$X,18,0),"")</f>
        <v/>
      </c>
      <c r="AH43" s="105"/>
      <c r="AI43" s="105" t="str">
        <f>IFERROR(+VLOOKUP(AH43,インプットシート!$C:$X,22,0),"")</f>
        <v/>
      </c>
      <c r="AJ43" s="144" t="str">
        <f>IFERROR(+VLOOKUP(AH43,インプットシート!$C:$X,18,0),"")</f>
        <v/>
      </c>
      <c r="AL43" s="105"/>
      <c r="AM43" s="105" t="str">
        <f>IFERROR(+VLOOKUP(AL43,インプットシート!$C:$X,22,0),"")</f>
        <v/>
      </c>
      <c r="AN43" s="144" t="str">
        <f>IFERROR(+VLOOKUP(AL43,インプットシート!$C:$X,18,0),"")</f>
        <v/>
      </c>
      <c r="AP43" s="105" t="s">
        <v>1245</v>
      </c>
      <c r="AQ43" s="105" t="str">
        <f>IFERROR(+VLOOKUP(AP43,インプットシート!$C:$X,22,0),"")</f>
        <v/>
      </c>
      <c r="AR43" s="144" t="str">
        <f>IFERROR(+VLOOKUP(AP43,インプットシート!$C:$X,18,0),"")</f>
        <v/>
      </c>
      <c r="AT43" s="105" t="s">
        <v>1246</v>
      </c>
      <c r="AU43" s="105" t="str">
        <f>IFERROR(+VLOOKUP(AT43,インプットシート!$C:$X,22,0),"")</f>
        <v/>
      </c>
      <c r="AV43" s="144" t="str">
        <f>IFERROR(+VLOOKUP(AT43,インプットシート!$C:$X,18,0),"")</f>
        <v/>
      </c>
      <c r="AX43" s="105" t="s">
        <v>1247</v>
      </c>
      <c r="AY43" s="105" t="str">
        <f>IFERROR(+VLOOKUP(AX43,インプットシート!$C:$X,22,0),"")</f>
        <v/>
      </c>
      <c r="AZ43" s="144" t="str">
        <f>IFERROR(+VLOOKUP(AX43,インプットシート!$C:$X,18,0),"")</f>
        <v/>
      </c>
      <c r="BB43" s="105"/>
      <c r="BC43" s="105" t="str">
        <f>IFERROR(+VLOOKUP(BB43,インプットシート!$C:$X,22,0),"")</f>
        <v/>
      </c>
      <c r="BD43" s="144" t="str">
        <f>IFERROR(+VLOOKUP(BB43,インプットシート!$C:$X,18,0),"")</f>
        <v/>
      </c>
      <c r="BF43" t="s">
        <v>1248</v>
      </c>
      <c r="BG43" s="105" t="str">
        <f>IFERROR(+VLOOKUP(BF43,インプットシート!$C:$X,22,0),"")</f>
        <v/>
      </c>
      <c r="BH43" s="144" t="str">
        <f>IFERROR(+VLOOKUP(BF43,インプットシート!$C:$X,18,0),"")</f>
        <v/>
      </c>
      <c r="BJ43" s="105"/>
      <c r="BK43" s="105" t="str">
        <f>IFERROR(+VLOOKUP(BJ43,インプットシート!$C:$X,22,0),"")</f>
        <v/>
      </c>
      <c r="BL43" s="144" t="str">
        <f>IFERROR(+VLOOKUP(BJ43,インプットシート!$C:$X,18,0),"")</f>
        <v/>
      </c>
      <c r="BN43" s="105"/>
      <c r="BO43" s="105" t="str">
        <f>IFERROR(+VLOOKUP(BN43,インプットシート!$C:$X,22,0),"")</f>
        <v/>
      </c>
      <c r="BP43" s="144" t="str">
        <f>IFERROR(+VLOOKUP(BN43,インプットシート!$C:$X,18,0),"")</f>
        <v/>
      </c>
      <c r="BR43" s="105"/>
      <c r="BS43" s="105" t="str">
        <f>IFERROR(+VLOOKUP(BR43,インプットシート!$C:$X,22,0),"")</f>
        <v/>
      </c>
      <c r="BT43" s="144" t="str">
        <f>IFERROR(+VLOOKUP(BR43,インプットシート!$C:$X,18,0),"")</f>
        <v/>
      </c>
      <c r="BV43" s="105"/>
      <c r="BW43" s="105" t="str">
        <f>IFERROR(+VLOOKUP(BV43,インプットシート!$C:$X,22,0),"")</f>
        <v/>
      </c>
      <c r="BX43" s="144" t="str">
        <f>IFERROR(+VLOOKUP(BV43,インプットシート!$C:$X,18,0),"")</f>
        <v/>
      </c>
      <c r="BZ43" s="105" t="s">
        <v>1249</v>
      </c>
      <c r="CA43" s="105" t="str">
        <f>IFERROR(+VLOOKUP(BZ43,インプットシート!$C:$X,22,0),"")</f>
        <v/>
      </c>
      <c r="CB43" s="144" t="str">
        <f>IFERROR(+VLOOKUP(BZ43,インプットシート!$C:$X,18,0),"")</f>
        <v/>
      </c>
    </row>
    <row r="44" spans="2:80">
      <c r="B44" s="105" t="s">
        <v>1250</v>
      </c>
      <c r="C44" s="105" t="str">
        <f>IFERROR(+VLOOKUP(B44,インプットシート!$C:$X,22,0),"")</f>
        <v/>
      </c>
      <c r="D44" s="144" t="str">
        <f>IFERROR(+VLOOKUP(B44,インプットシート!$C:$X,18,0),"")</f>
        <v/>
      </c>
      <c r="F44" s="105" t="s">
        <v>1251</v>
      </c>
      <c r="G44" s="105" t="str">
        <f>IFERROR(+VLOOKUP(F44,インプットシート!$C:$X,22,0),"")</f>
        <v/>
      </c>
      <c r="H44" s="144" t="str">
        <f>IFERROR(+VLOOKUP(F44,インプットシート!$C:$X,18,0),"")</f>
        <v/>
      </c>
      <c r="J44" s="105" t="s">
        <v>1252</v>
      </c>
      <c r="K44" s="105" t="str">
        <f>IFERROR(+VLOOKUP(J44,インプットシート!$C:$X,22,0),"")</f>
        <v/>
      </c>
      <c r="L44" s="144" t="str">
        <f>IFERROR(+VLOOKUP(J44,インプットシート!$C:$X,18,0),"")</f>
        <v/>
      </c>
      <c r="N44" s="105"/>
      <c r="O44" s="105" t="str">
        <f>IFERROR(+VLOOKUP(N44,インプットシート!$C:$X,22,0),"")</f>
        <v/>
      </c>
      <c r="P44" s="144" t="str">
        <f>IFERROR(+VLOOKUP(N44,インプットシート!$C:$X,18,0),"")</f>
        <v/>
      </c>
      <c r="R44" s="105"/>
      <c r="S44" s="105" t="str">
        <f>IFERROR(+VLOOKUP(R44,インプットシート!$C:$X,22,0),"")</f>
        <v/>
      </c>
      <c r="T44" s="144" t="str">
        <f>IFERROR(+VLOOKUP(R44,インプットシート!$C:$X,18,0),"")</f>
        <v/>
      </c>
      <c r="V44" s="105"/>
      <c r="W44" s="105" t="str">
        <f>IFERROR(+VLOOKUP(V44,インプットシート!$C:$X,22,0),"")</f>
        <v/>
      </c>
      <c r="X44" s="144" t="str">
        <f>IFERROR(+VLOOKUP(V44,インプットシート!$C:$X,18,0),"")</f>
        <v/>
      </c>
      <c r="Z44" s="105" t="s">
        <v>1253</v>
      </c>
      <c r="AA44" s="105" t="str">
        <f>IFERROR(+VLOOKUP(Z44,インプットシート!$C:$X,22,0),"")</f>
        <v/>
      </c>
      <c r="AB44" s="144" t="str">
        <f>IFERROR(+VLOOKUP(Z44,インプットシート!$C:$X,18,0),"")</f>
        <v/>
      </c>
      <c r="AD44" s="105" t="str">
        <f t="shared" si="0"/>
        <v>食材費42</v>
      </c>
      <c r="AE44" s="105" t="str">
        <f>IFERROR(+VLOOKUP(AD44,インプットシート!$C:$X,22,0),"")</f>
        <v/>
      </c>
      <c r="AF44" s="144" t="str">
        <f>IFERROR(+VLOOKUP(AD44,インプットシート!$C:$X,18,0),"")</f>
        <v/>
      </c>
      <c r="AH44" s="105"/>
      <c r="AI44" s="105" t="str">
        <f>IFERROR(+VLOOKUP(AH44,インプットシート!$C:$X,22,0),"")</f>
        <v/>
      </c>
      <c r="AJ44" s="144" t="str">
        <f>IFERROR(+VLOOKUP(AH44,インプットシート!$C:$X,18,0),"")</f>
        <v/>
      </c>
      <c r="AL44" s="105"/>
      <c r="AM44" s="105" t="str">
        <f>IFERROR(+VLOOKUP(AL44,インプットシート!$C:$X,22,0),"")</f>
        <v/>
      </c>
      <c r="AN44" s="144" t="str">
        <f>IFERROR(+VLOOKUP(AL44,インプットシート!$C:$X,18,0),"")</f>
        <v/>
      </c>
      <c r="AP44" s="105" t="s">
        <v>1254</v>
      </c>
      <c r="AQ44" s="105" t="str">
        <f>IFERROR(+VLOOKUP(AP44,インプットシート!$C:$X,22,0),"")</f>
        <v/>
      </c>
      <c r="AR44" s="144" t="str">
        <f>IFERROR(+VLOOKUP(AP44,インプットシート!$C:$X,18,0),"")</f>
        <v/>
      </c>
      <c r="AT44" s="105" t="s">
        <v>1255</v>
      </c>
      <c r="AU44" s="105" t="str">
        <f>IFERROR(+VLOOKUP(AT44,インプットシート!$C:$X,22,0),"")</f>
        <v/>
      </c>
      <c r="AV44" s="144" t="str">
        <f>IFERROR(+VLOOKUP(AT44,インプットシート!$C:$X,18,0),"")</f>
        <v/>
      </c>
      <c r="AX44" s="105" t="s">
        <v>1256</v>
      </c>
      <c r="AY44" s="105" t="str">
        <f>IFERROR(+VLOOKUP(AX44,インプットシート!$C:$X,22,0),"")</f>
        <v/>
      </c>
      <c r="AZ44" s="144" t="str">
        <f>IFERROR(+VLOOKUP(AX44,インプットシート!$C:$X,18,0),"")</f>
        <v/>
      </c>
      <c r="BB44" s="105"/>
      <c r="BC44" s="105" t="str">
        <f>IFERROR(+VLOOKUP(BB44,インプットシート!$C:$X,22,0),"")</f>
        <v/>
      </c>
      <c r="BD44" s="144" t="str">
        <f>IFERROR(+VLOOKUP(BB44,インプットシート!$C:$X,18,0),"")</f>
        <v/>
      </c>
      <c r="BF44" t="s">
        <v>1257</v>
      </c>
      <c r="BG44" s="105" t="str">
        <f>IFERROR(+VLOOKUP(BF44,インプットシート!$C:$X,22,0),"")</f>
        <v/>
      </c>
      <c r="BH44" s="144" t="str">
        <f>IFERROR(+VLOOKUP(BF44,インプットシート!$C:$X,18,0),"")</f>
        <v/>
      </c>
      <c r="BJ44" s="105"/>
      <c r="BK44" s="105" t="str">
        <f>IFERROR(+VLOOKUP(BJ44,インプットシート!$C:$X,22,0),"")</f>
        <v/>
      </c>
      <c r="BL44" s="144" t="str">
        <f>IFERROR(+VLOOKUP(BJ44,インプットシート!$C:$X,18,0),"")</f>
        <v/>
      </c>
      <c r="BN44" s="105"/>
      <c r="BO44" s="105" t="str">
        <f>IFERROR(+VLOOKUP(BN44,インプットシート!$C:$X,22,0),"")</f>
        <v/>
      </c>
      <c r="BP44" s="144" t="str">
        <f>IFERROR(+VLOOKUP(BN44,インプットシート!$C:$X,18,0),"")</f>
        <v/>
      </c>
      <c r="BR44" s="105"/>
      <c r="BS44" s="105" t="str">
        <f>IFERROR(+VLOOKUP(BR44,インプットシート!$C:$X,22,0),"")</f>
        <v/>
      </c>
      <c r="BT44" s="144" t="str">
        <f>IFERROR(+VLOOKUP(BR44,インプットシート!$C:$X,18,0),"")</f>
        <v/>
      </c>
      <c r="BV44" s="105"/>
      <c r="BW44" s="105" t="str">
        <f>IFERROR(+VLOOKUP(BV44,インプットシート!$C:$X,22,0),"")</f>
        <v/>
      </c>
      <c r="BX44" s="144" t="str">
        <f>IFERROR(+VLOOKUP(BV44,インプットシート!$C:$X,18,0),"")</f>
        <v/>
      </c>
      <c r="BZ44" s="105" t="s">
        <v>1258</v>
      </c>
      <c r="CA44" s="105" t="str">
        <f>IFERROR(+VLOOKUP(BZ44,インプットシート!$C:$X,22,0),"")</f>
        <v/>
      </c>
      <c r="CB44" s="144" t="str">
        <f>IFERROR(+VLOOKUP(BZ44,インプットシート!$C:$X,18,0),"")</f>
        <v/>
      </c>
    </row>
    <row r="45" spans="2:80">
      <c r="B45" s="105" t="s">
        <v>1259</v>
      </c>
      <c r="C45" s="105" t="str">
        <f>IFERROR(+VLOOKUP(B45,インプットシート!$C:$X,22,0),"")</f>
        <v/>
      </c>
      <c r="D45" s="144" t="str">
        <f>IFERROR(+VLOOKUP(B45,インプットシート!$C:$X,18,0),"")</f>
        <v/>
      </c>
      <c r="F45" s="105" t="s">
        <v>1260</v>
      </c>
      <c r="G45" s="105" t="str">
        <f>IFERROR(+VLOOKUP(F45,インプットシート!$C:$X,22,0),"")</f>
        <v/>
      </c>
      <c r="H45" s="144" t="str">
        <f>IFERROR(+VLOOKUP(F45,インプットシート!$C:$X,18,0),"")</f>
        <v/>
      </c>
      <c r="J45" s="105" t="s">
        <v>1261</v>
      </c>
      <c r="K45" s="105" t="str">
        <f>IFERROR(+VLOOKUP(J45,インプットシート!$C:$X,22,0),"")</f>
        <v/>
      </c>
      <c r="L45" s="144" t="str">
        <f>IFERROR(+VLOOKUP(J45,インプットシート!$C:$X,18,0),"")</f>
        <v/>
      </c>
      <c r="N45" s="105"/>
      <c r="O45" s="105" t="str">
        <f>IFERROR(+VLOOKUP(N45,インプットシート!$C:$X,22,0),"")</f>
        <v/>
      </c>
      <c r="P45" s="144" t="str">
        <f>IFERROR(+VLOOKUP(N45,インプットシート!$C:$X,18,0),"")</f>
        <v/>
      </c>
      <c r="R45" s="105"/>
      <c r="S45" s="105" t="str">
        <f>IFERROR(+VLOOKUP(R45,インプットシート!$C:$X,22,0),"")</f>
        <v/>
      </c>
      <c r="T45" s="144" t="str">
        <f>IFERROR(+VLOOKUP(R45,インプットシート!$C:$X,18,0),"")</f>
        <v/>
      </c>
      <c r="V45" s="105"/>
      <c r="W45" s="105" t="str">
        <f>IFERROR(+VLOOKUP(V45,インプットシート!$C:$X,22,0),"")</f>
        <v/>
      </c>
      <c r="X45" s="144" t="str">
        <f>IFERROR(+VLOOKUP(V45,インプットシート!$C:$X,18,0),"")</f>
        <v/>
      </c>
      <c r="Z45" s="105" t="s">
        <v>1262</v>
      </c>
      <c r="AA45" s="105" t="str">
        <f>IFERROR(+VLOOKUP(Z45,インプットシート!$C:$X,22,0),"")</f>
        <v/>
      </c>
      <c r="AB45" s="144" t="str">
        <f>IFERROR(+VLOOKUP(Z45,インプットシート!$C:$X,18,0),"")</f>
        <v/>
      </c>
      <c r="AD45" s="105" t="str">
        <f t="shared" si="0"/>
        <v>食材費43</v>
      </c>
      <c r="AE45" s="105" t="str">
        <f>IFERROR(+VLOOKUP(AD45,インプットシート!$C:$X,22,0),"")</f>
        <v/>
      </c>
      <c r="AF45" s="144" t="str">
        <f>IFERROR(+VLOOKUP(AD45,インプットシート!$C:$X,18,0),"")</f>
        <v/>
      </c>
      <c r="AH45" s="105"/>
      <c r="AI45" s="105" t="str">
        <f>IFERROR(+VLOOKUP(AH45,インプットシート!$C:$X,22,0),"")</f>
        <v/>
      </c>
      <c r="AJ45" s="144" t="str">
        <f>IFERROR(+VLOOKUP(AH45,インプットシート!$C:$X,18,0),"")</f>
        <v/>
      </c>
      <c r="AL45" s="105"/>
      <c r="AM45" s="105" t="str">
        <f>IFERROR(+VLOOKUP(AL45,インプットシート!$C:$X,22,0),"")</f>
        <v/>
      </c>
      <c r="AN45" s="144" t="str">
        <f>IFERROR(+VLOOKUP(AL45,インプットシート!$C:$X,18,0),"")</f>
        <v/>
      </c>
      <c r="AP45" s="105" t="s">
        <v>1263</v>
      </c>
      <c r="AQ45" s="105" t="str">
        <f>IFERROR(+VLOOKUP(AP45,インプットシート!$C:$X,22,0),"")</f>
        <v/>
      </c>
      <c r="AR45" s="144" t="str">
        <f>IFERROR(+VLOOKUP(AP45,インプットシート!$C:$X,18,0),"")</f>
        <v/>
      </c>
      <c r="AT45" s="105" t="s">
        <v>1264</v>
      </c>
      <c r="AU45" s="105" t="str">
        <f>IFERROR(+VLOOKUP(AT45,インプットシート!$C:$X,22,0),"")</f>
        <v/>
      </c>
      <c r="AV45" s="144" t="str">
        <f>IFERROR(+VLOOKUP(AT45,インプットシート!$C:$X,18,0),"")</f>
        <v/>
      </c>
      <c r="AX45" s="105" t="s">
        <v>1265</v>
      </c>
      <c r="AY45" s="105" t="str">
        <f>IFERROR(+VLOOKUP(AX45,インプットシート!$C:$X,22,0),"")</f>
        <v/>
      </c>
      <c r="AZ45" s="144" t="str">
        <f>IFERROR(+VLOOKUP(AX45,インプットシート!$C:$X,18,0),"")</f>
        <v/>
      </c>
      <c r="BB45" s="105"/>
      <c r="BC45" s="105" t="str">
        <f>IFERROR(+VLOOKUP(BB45,インプットシート!$C:$X,22,0),"")</f>
        <v/>
      </c>
      <c r="BD45" s="144" t="str">
        <f>IFERROR(+VLOOKUP(BB45,インプットシート!$C:$X,18,0),"")</f>
        <v/>
      </c>
      <c r="BF45" t="s">
        <v>1266</v>
      </c>
      <c r="BG45" s="105" t="str">
        <f>IFERROR(+VLOOKUP(BF45,インプットシート!$C:$X,22,0),"")</f>
        <v/>
      </c>
      <c r="BH45" s="144" t="str">
        <f>IFERROR(+VLOOKUP(BF45,インプットシート!$C:$X,18,0),"")</f>
        <v/>
      </c>
      <c r="BJ45" s="105"/>
      <c r="BK45" s="105" t="str">
        <f>IFERROR(+VLOOKUP(BJ45,インプットシート!$C:$X,22,0),"")</f>
        <v/>
      </c>
      <c r="BL45" s="144" t="str">
        <f>IFERROR(+VLOOKUP(BJ45,インプットシート!$C:$X,18,0),"")</f>
        <v/>
      </c>
      <c r="BN45" s="105"/>
      <c r="BO45" s="105" t="str">
        <f>IFERROR(+VLOOKUP(BN45,インプットシート!$C:$X,22,0),"")</f>
        <v/>
      </c>
      <c r="BP45" s="144" t="str">
        <f>IFERROR(+VLOOKUP(BN45,インプットシート!$C:$X,18,0),"")</f>
        <v/>
      </c>
      <c r="BR45" s="105"/>
      <c r="BS45" s="105" t="str">
        <f>IFERROR(+VLOOKUP(BR45,インプットシート!$C:$X,22,0),"")</f>
        <v/>
      </c>
      <c r="BT45" s="144" t="str">
        <f>IFERROR(+VLOOKUP(BR45,インプットシート!$C:$X,18,0),"")</f>
        <v/>
      </c>
      <c r="BV45" s="105"/>
      <c r="BW45" s="105" t="str">
        <f>IFERROR(+VLOOKUP(BV45,インプットシート!$C:$X,22,0),"")</f>
        <v/>
      </c>
      <c r="BX45" s="144" t="str">
        <f>IFERROR(+VLOOKUP(BV45,インプットシート!$C:$X,18,0),"")</f>
        <v/>
      </c>
      <c r="BZ45" s="105" t="s">
        <v>1267</v>
      </c>
      <c r="CA45" s="105" t="str">
        <f>IFERROR(+VLOOKUP(BZ45,インプットシート!$C:$X,22,0),"")</f>
        <v/>
      </c>
      <c r="CB45" s="144" t="str">
        <f>IFERROR(+VLOOKUP(BZ45,インプットシート!$C:$X,18,0),"")</f>
        <v/>
      </c>
    </row>
    <row r="46" spans="2:80">
      <c r="B46" s="105" t="s">
        <v>1268</v>
      </c>
      <c r="C46" s="105" t="str">
        <f>IFERROR(+VLOOKUP(B46,インプットシート!$C:$X,22,0),"")</f>
        <v/>
      </c>
      <c r="D46" s="144" t="str">
        <f>IFERROR(+VLOOKUP(B46,インプットシート!$C:$X,18,0),"")</f>
        <v/>
      </c>
      <c r="F46" s="105" t="s">
        <v>1269</v>
      </c>
      <c r="G46" s="105" t="str">
        <f>IFERROR(+VLOOKUP(F46,インプットシート!$C:$X,22,0),"")</f>
        <v/>
      </c>
      <c r="H46" s="144" t="str">
        <f>IFERROR(+VLOOKUP(F46,インプットシート!$C:$X,18,0),"")</f>
        <v/>
      </c>
      <c r="J46" s="105" t="s">
        <v>1270</v>
      </c>
      <c r="K46" s="105" t="str">
        <f>IFERROR(+VLOOKUP(J46,インプットシート!$C:$X,22,0),"")</f>
        <v/>
      </c>
      <c r="L46" s="144" t="str">
        <f>IFERROR(+VLOOKUP(J46,インプットシート!$C:$X,18,0),"")</f>
        <v/>
      </c>
      <c r="N46" s="105"/>
      <c r="O46" s="105" t="str">
        <f>IFERROR(+VLOOKUP(N46,インプットシート!$C:$X,22,0),"")</f>
        <v/>
      </c>
      <c r="P46" s="144" t="str">
        <f>IFERROR(+VLOOKUP(N46,インプットシート!$C:$X,18,0),"")</f>
        <v/>
      </c>
      <c r="R46" s="105"/>
      <c r="S46" s="105" t="str">
        <f>IFERROR(+VLOOKUP(R46,インプットシート!$C:$X,22,0),"")</f>
        <v/>
      </c>
      <c r="T46" s="144" t="str">
        <f>IFERROR(+VLOOKUP(R46,インプットシート!$C:$X,18,0),"")</f>
        <v/>
      </c>
      <c r="V46" s="105"/>
      <c r="W46" s="105" t="str">
        <f>IFERROR(+VLOOKUP(V46,インプットシート!$C:$X,22,0),"")</f>
        <v/>
      </c>
      <c r="X46" s="144" t="str">
        <f>IFERROR(+VLOOKUP(V46,インプットシート!$C:$X,18,0),"")</f>
        <v/>
      </c>
      <c r="Z46" s="105" t="s">
        <v>1271</v>
      </c>
      <c r="AA46" s="105" t="str">
        <f>IFERROR(+VLOOKUP(Z46,インプットシート!$C:$X,22,0),"")</f>
        <v/>
      </c>
      <c r="AB46" s="144" t="str">
        <f>IFERROR(+VLOOKUP(Z46,インプットシート!$C:$X,18,0),"")</f>
        <v/>
      </c>
      <c r="AD46" s="105" t="str">
        <f t="shared" si="0"/>
        <v>食材費44</v>
      </c>
      <c r="AE46" s="105" t="str">
        <f>IFERROR(+VLOOKUP(AD46,インプットシート!$C:$X,22,0),"")</f>
        <v/>
      </c>
      <c r="AF46" s="144" t="str">
        <f>IFERROR(+VLOOKUP(AD46,インプットシート!$C:$X,18,0),"")</f>
        <v/>
      </c>
      <c r="AH46" s="105"/>
      <c r="AI46" s="105" t="str">
        <f>IFERROR(+VLOOKUP(AH46,インプットシート!$C:$X,22,0),"")</f>
        <v/>
      </c>
      <c r="AJ46" s="144" t="str">
        <f>IFERROR(+VLOOKUP(AH46,インプットシート!$C:$X,18,0),"")</f>
        <v/>
      </c>
      <c r="AL46" s="105"/>
      <c r="AM46" s="105" t="str">
        <f>IFERROR(+VLOOKUP(AL46,インプットシート!$C:$X,22,0),"")</f>
        <v/>
      </c>
      <c r="AN46" s="144" t="str">
        <f>IFERROR(+VLOOKUP(AL46,インプットシート!$C:$X,18,0),"")</f>
        <v/>
      </c>
      <c r="AP46" s="105" t="s">
        <v>1272</v>
      </c>
      <c r="AQ46" s="105" t="str">
        <f>IFERROR(+VLOOKUP(AP46,インプットシート!$C:$X,22,0),"")</f>
        <v/>
      </c>
      <c r="AR46" s="144" t="str">
        <f>IFERROR(+VLOOKUP(AP46,インプットシート!$C:$X,18,0),"")</f>
        <v/>
      </c>
      <c r="AT46" s="105" t="s">
        <v>1273</v>
      </c>
      <c r="AU46" s="105" t="str">
        <f>IFERROR(+VLOOKUP(AT46,インプットシート!$C:$X,22,0),"")</f>
        <v/>
      </c>
      <c r="AV46" s="144" t="str">
        <f>IFERROR(+VLOOKUP(AT46,インプットシート!$C:$X,18,0),"")</f>
        <v/>
      </c>
      <c r="AX46" s="105" t="s">
        <v>1274</v>
      </c>
      <c r="AY46" s="105" t="str">
        <f>IFERROR(+VLOOKUP(AX46,インプットシート!$C:$X,22,0),"")</f>
        <v/>
      </c>
      <c r="AZ46" s="144" t="str">
        <f>IFERROR(+VLOOKUP(AX46,インプットシート!$C:$X,18,0),"")</f>
        <v/>
      </c>
      <c r="BB46" s="105"/>
      <c r="BC46" s="105" t="str">
        <f>IFERROR(+VLOOKUP(BB46,インプットシート!$C:$X,22,0),"")</f>
        <v/>
      </c>
      <c r="BD46" s="144" t="str">
        <f>IFERROR(+VLOOKUP(BB46,インプットシート!$C:$X,18,0),"")</f>
        <v/>
      </c>
      <c r="BF46" t="s">
        <v>1275</v>
      </c>
      <c r="BG46" s="105" t="str">
        <f>IFERROR(+VLOOKUP(BF46,インプットシート!$C:$X,22,0),"")</f>
        <v/>
      </c>
      <c r="BH46" s="144" t="str">
        <f>IFERROR(+VLOOKUP(BF46,インプットシート!$C:$X,18,0),"")</f>
        <v/>
      </c>
      <c r="BJ46" s="105"/>
      <c r="BK46" s="105" t="str">
        <f>IFERROR(+VLOOKUP(BJ46,インプットシート!$C:$X,22,0),"")</f>
        <v/>
      </c>
      <c r="BL46" s="144" t="str">
        <f>IFERROR(+VLOOKUP(BJ46,インプットシート!$C:$X,18,0),"")</f>
        <v/>
      </c>
      <c r="BN46" s="105"/>
      <c r="BO46" s="105" t="str">
        <f>IFERROR(+VLOOKUP(BN46,インプットシート!$C:$X,22,0),"")</f>
        <v/>
      </c>
      <c r="BP46" s="144" t="str">
        <f>IFERROR(+VLOOKUP(BN46,インプットシート!$C:$X,18,0),"")</f>
        <v/>
      </c>
      <c r="BR46" s="105"/>
      <c r="BS46" s="105" t="str">
        <f>IFERROR(+VLOOKUP(BR46,インプットシート!$C:$X,22,0),"")</f>
        <v/>
      </c>
      <c r="BT46" s="144" t="str">
        <f>IFERROR(+VLOOKUP(BR46,インプットシート!$C:$X,18,0),"")</f>
        <v/>
      </c>
      <c r="BV46" s="105"/>
      <c r="BW46" s="105" t="str">
        <f>IFERROR(+VLOOKUP(BV46,インプットシート!$C:$X,22,0),"")</f>
        <v/>
      </c>
      <c r="BX46" s="144" t="str">
        <f>IFERROR(+VLOOKUP(BV46,インプットシート!$C:$X,18,0),"")</f>
        <v/>
      </c>
      <c r="BZ46" s="105" t="s">
        <v>1276</v>
      </c>
      <c r="CA46" s="105" t="str">
        <f>IFERROR(+VLOOKUP(BZ46,インプットシート!$C:$X,22,0),"")</f>
        <v/>
      </c>
      <c r="CB46" s="144" t="str">
        <f>IFERROR(+VLOOKUP(BZ46,インプットシート!$C:$X,18,0),"")</f>
        <v/>
      </c>
    </row>
    <row r="47" spans="2:80">
      <c r="B47" s="105" t="s">
        <v>1277</v>
      </c>
      <c r="C47" s="105" t="str">
        <f>IFERROR(+VLOOKUP(B47,インプットシート!$C:$X,22,0),"")</f>
        <v/>
      </c>
      <c r="D47" s="144" t="str">
        <f>IFERROR(+VLOOKUP(B47,インプットシート!$C:$X,18,0),"")</f>
        <v/>
      </c>
      <c r="F47" s="105" t="s">
        <v>1278</v>
      </c>
      <c r="G47" s="105" t="str">
        <f>IFERROR(+VLOOKUP(F47,インプットシート!$C:$X,22,0),"")</f>
        <v/>
      </c>
      <c r="H47" s="144" t="str">
        <f>IFERROR(+VLOOKUP(F47,インプットシート!$C:$X,18,0),"")</f>
        <v/>
      </c>
      <c r="J47" s="105" t="s">
        <v>1279</v>
      </c>
      <c r="K47" s="105" t="str">
        <f>IFERROR(+VLOOKUP(J47,インプットシート!$C:$X,22,0),"")</f>
        <v/>
      </c>
      <c r="L47" s="144" t="str">
        <f>IFERROR(+VLOOKUP(J47,インプットシート!$C:$X,18,0),"")</f>
        <v/>
      </c>
      <c r="N47" s="105"/>
      <c r="O47" s="105" t="str">
        <f>IFERROR(+VLOOKUP(N47,インプットシート!$C:$X,22,0),"")</f>
        <v/>
      </c>
      <c r="P47" s="144" t="str">
        <f>IFERROR(+VLOOKUP(N47,インプットシート!$C:$X,18,0),"")</f>
        <v/>
      </c>
      <c r="R47" s="105"/>
      <c r="S47" s="105" t="str">
        <f>IFERROR(+VLOOKUP(R47,インプットシート!$C:$X,22,0),"")</f>
        <v/>
      </c>
      <c r="T47" s="144" t="str">
        <f>IFERROR(+VLOOKUP(R47,インプットシート!$C:$X,18,0),"")</f>
        <v/>
      </c>
      <c r="V47" s="105"/>
      <c r="W47" s="105" t="str">
        <f>IFERROR(+VLOOKUP(V47,インプットシート!$C:$X,22,0),"")</f>
        <v/>
      </c>
      <c r="X47" s="144" t="str">
        <f>IFERROR(+VLOOKUP(V47,インプットシート!$C:$X,18,0),"")</f>
        <v/>
      </c>
      <c r="Z47" s="105" t="s">
        <v>1280</v>
      </c>
      <c r="AA47" s="105" t="str">
        <f>IFERROR(+VLOOKUP(Z47,インプットシート!$C:$X,22,0),"")</f>
        <v/>
      </c>
      <c r="AB47" s="144" t="str">
        <f>IFERROR(+VLOOKUP(Z47,インプットシート!$C:$X,18,0),"")</f>
        <v/>
      </c>
      <c r="AD47" s="105" t="str">
        <f t="shared" si="0"/>
        <v>食材費45</v>
      </c>
      <c r="AE47" s="105" t="str">
        <f>IFERROR(+VLOOKUP(AD47,インプットシート!$C:$X,22,0),"")</f>
        <v/>
      </c>
      <c r="AF47" s="144" t="str">
        <f>IFERROR(+VLOOKUP(AD47,インプットシート!$C:$X,18,0),"")</f>
        <v/>
      </c>
      <c r="AH47" s="105"/>
      <c r="AI47" s="105" t="str">
        <f>IFERROR(+VLOOKUP(AH47,インプットシート!$C:$X,22,0),"")</f>
        <v/>
      </c>
      <c r="AJ47" s="144" t="str">
        <f>IFERROR(+VLOOKUP(AH47,インプットシート!$C:$X,18,0),"")</f>
        <v/>
      </c>
      <c r="AL47" s="105"/>
      <c r="AM47" s="105" t="str">
        <f>IFERROR(+VLOOKUP(AL47,インプットシート!$C:$X,22,0),"")</f>
        <v/>
      </c>
      <c r="AN47" s="144" t="str">
        <f>IFERROR(+VLOOKUP(AL47,インプットシート!$C:$X,18,0),"")</f>
        <v/>
      </c>
      <c r="AP47" s="105" t="s">
        <v>1281</v>
      </c>
      <c r="AQ47" s="105" t="str">
        <f>IFERROR(+VLOOKUP(AP47,インプットシート!$C:$X,22,0),"")</f>
        <v/>
      </c>
      <c r="AR47" s="144" t="str">
        <f>IFERROR(+VLOOKUP(AP47,インプットシート!$C:$X,18,0),"")</f>
        <v/>
      </c>
      <c r="AT47" s="105" t="s">
        <v>1282</v>
      </c>
      <c r="AU47" s="105" t="str">
        <f>IFERROR(+VLOOKUP(AT47,インプットシート!$C:$X,22,0),"")</f>
        <v/>
      </c>
      <c r="AV47" s="144" t="str">
        <f>IFERROR(+VLOOKUP(AT47,インプットシート!$C:$X,18,0),"")</f>
        <v/>
      </c>
      <c r="AX47" s="105" t="s">
        <v>1283</v>
      </c>
      <c r="AY47" s="105" t="str">
        <f>IFERROR(+VLOOKUP(AX47,インプットシート!$C:$X,22,0),"")</f>
        <v/>
      </c>
      <c r="AZ47" s="144" t="str">
        <f>IFERROR(+VLOOKUP(AX47,インプットシート!$C:$X,18,0),"")</f>
        <v/>
      </c>
      <c r="BB47" s="105"/>
      <c r="BC47" s="105" t="str">
        <f>IFERROR(+VLOOKUP(BB47,インプットシート!$C:$X,22,0),"")</f>
        <v/>
      </c>
      <c r="BD47" s="144" t="str">
        <f>IFERROR(+VLOOKUP(BB47,インプットシート!$C:$X,18,0),"")</f>
        <v/>
      </c>
      <c r="BF47" t="s">
        <v>1284</v>
      </c>
      <c r="BG47" s="105" t="str">
        <f>IFERROR(+VLOOKUP(BF47,インプットシート!$C:$X,22,0),"")</f>
        <v/>
      </c>
      <c r="BH47" s="144" t="str">
        <f>IFERROR(+VLOOKUP(BF47,インプットシート!$C:$X,18,0),"")</f>
        <v/>
      </c>
      <c r="BJ47" s="105"/>
      <c r="BK47" s="105" t="str">
        <f>IFERROR(+VLOOKUP(BJ47,インプットシート!$C:$X,22,0),"")</f>
        <v/>
      </c>
      <c r="BL47" s="144" t="str">
        <f>IFERROR(+VLOOKUP(BJ47,インプットシート!$C:$X,18,0),"")</f>
        <v/>
      </c>
      <c r="BN47" s="105"/>
      <c r="BO47" s="105" t="str">
        <f>IFERROR(+VLOOKUP(BN47,インプットシート!$C:$X,22,0),"")</f>
        <v/>
      </c>
      <c r="BP47" s="144" t="str">
        <f>IFERROR(+VLOOKUP(BN47,インプットシート!$C:$X,18,0),"")</f>
        <v/>
      </c>
      <c r="BR47" s="105"/>
      <c r="BS47" s="105" t="str">
        <f>IFERROR(+VLOOKUP(BR47,インプットシート!$C:$X,22,0),"")</f>
        <v/>
      </c>
      <c r="BT47" s="144" t="str">
        <f>IFERROR(+VLOOKUP(BR47,インプットシート!$C:$X,18,0),"")</f>
        <v/>
      </c>
      <c r="BV47" s="105"/>
      <c r="BW47" s="105" t="str">
        <f>IFERROR(+VLOOKUP(BV47,インプットシート!$C:$X,22,0),"")</f>
        <v/>
      </c>
      <c r="BX47" s="144" t="str">
        <f>IFERROR(+VLOOKUP(BV47,インプットシート!$C:$X,18,0),"")</f>
        <v/>
      </c>
      <c r="BZ47" s="105" t="s">
        <v>1285</v>
      </c>
      <c r="CA47" s="105" t="str">
        <f>IFERROR(+VLOOKUP(BZ47,インプットシート!$C:$X,22,0),"")</f>
        <v/>
      </c>
      <c r="CB47" s="144" t="str">
        <f>IFERROR(+VLOOKUP(BZ47,インプットシート!$C:$X,18,0),"")</f>
        <v/>
      </c>
    </row>
    <row r="48" spans="2:80">
      <c r="B48" s="105" t="s">
        <v>1286</v>
      </c>
      <c r="C48" s="105" t="str">
        <f>IFERROR(+VLOOKUP(B48,インプットシート!$C:$X,22,0),"")</f>
        <v/>
      </c>
      <c r="D48" s="144" t="str">
        <f>IFERROR(+VLOOKUP(B48,インプットシート!$C:$X,18,0),"")</f>
        <v/>
      </c>
      <c r="F48" s="105" t="s">
        <v>1287</v>
      </c>
      <c r="G48" s="105" t="str">
        <f>IFERROR(+VLOOKUP(F48,インプットシート!$C:$X,22,0),"")</f>
        <v/>
      </c>
      <c r="H48" s="144" t="str">
        <f>IFERROR(+VLOOKUP(F48,インプットシート!$C:$X,18,0),"")</f>
        <v/>
      </c>
      <c r="J48" s="105" t="s">
        <v>1288</v>
      </c>
      <c r="K48" s="105" t="str">
        <f>IFERROR(+VLOOKUP(J48,インプットシート!$C:$X,22,0),"")</f>
        <v/>
      </c>
      <c r="L48" s="144" t="str">
        <f>IFERROR(+VLOOKUP(J48,インプットシート!$C:$X,18,0),"")</f>
        <v/>
      </c>
      <c r="N48" s="105"/>
      <c r="O48" s="105" t="str">
        <f>IFERROR(+VLOOKUP(N48,インプットシート!$C:$X,22,0),"")</f>
        <v/>
      </c>
      <c r="P48" s="144" t="str">
        <f>IFERROR(+VLOOKUP(N48,インプットシート!$C:$X,18,0),"")</f>
        <v/>
      </c>
      <c r="R48" s="105"/>
      <c r="S48" s="105" t="str">
        <f>IFERROR(+VLOOKUP(R48,インプットシート!$C:$X,22,0),"")</f>
        <v/>
      </c>
      <c r="T48" s="144" t="str">
        <f>IFERROR(+VLOOKUP(R48,インプットシート!$C:$X,18,0),"")</f>
        <v/>
      </c>
      <c r="V48" s="105"/>
      <c r="W48" s="105" t="str">
        <f>IFERROR(+VLOOKUP(V48,インプットシート!$C:$X,22,0),"")</f>
        <v/>
      </c>
      <c r="X48" s="144" t="str">
        <f>IFERROR(+VLOOKUP(V48,インプットシート!$C:$X,18,0),"")</f>
        <v/>
      </c>
      <c r="Z48" s="105" t="s">
        <v>1289</v>
      </c>
      <c r="AA48" s="105" t="str">
        <f>IFERROR(+VLOOKUP(Z48,インプットシート!$C:$X,22,0),"")</f>
        <v/>
      </c>
      <c r="AB48" s="144" t="str">
        <f>IFERROR(+VLOOKUP(Z48,インプットシート!$C:$X,18,0),"")</f>
        <v/>
      </c>
      <c r="AD48" s="105" t="str">
        <f t="shared" si="0"/>
        <v>食材費46</v>
      </c>
      <c r="AE48" s="105" t="str">
        <f>IFERROR(+VLOOKUP(AD48,インプットシート!$C:$X,22,0),"")</f>
        <v/>
      </c>
      <c r="AF48" s="144" t="str">
        <f>IFERROR(+VLOOKUP(AD48,インプットシート!$C:$X,18,0),"")</f>
        <v/>
      </c>
      <c r="AH48" s="105"/>
      <c r="AI48" s="105" t="str">
        <f>IFERROR(+VLOOKUP(AH48,インプットシート!$C:$X,22,0),"")</f>
        <v/>
      </c>
      <c r="AJ48" s="144" t="str">
        <f>IFERROR(+VLOOKUP(AH48,インプットシート!$C:$X,18,0),"")</f>
        <v/>
      </c>
      <c r="AL48" s="105"/>
      <c r="AM48" s="105" t="str">
        <f>IFERROR(+VLOOKUP(AL48,インプットシート!$C:$X,22,0),"")</f>
        <v/>
      </c>
      <c r="AN48" s="144" t="str">
        <f>IFERROR(+VLOOKUP(AL48,インプットシート!$C:$X,18,0),"")</f>
        <v/>
      </c>
      <c r="AP48" s="105" t="s">
        <v>1290</v>
      </c>
      <c r="AQ48" s="105" t="str">
        <f>IFERROR(+VLOOKUP(AP48,インプットシート!$C:$X,22,0),"")</f>
        <v/>
      </c>
      <c r="AR48" s="144" t="str">
        <f>IFERROR(+VLOOKUP(AP48,インプットシート!$C:$X,18,0),"")</f>
        <v/>
      </c>
      <c r="AT48" s="105" t="s">
        <v>1291</v>
      </c>
      <c r="AU48" s="105" t="str">
        <f>IFERROR(+VLOOKUP(AT48,インプットシート!$C:$X,22,0),"")</f>
        <v/>
      </c>
      <c r="AV48" s="144" t="str">
        <f>IFERROR(+VLOOKUP(AT48,インプットシート!$C:$X,18,0),"")</f>
        <v/>
      </c>
      <c r="AX48" s="105" t="s">
        <v>1292</v>
      </c>
      <c r="AY48" s="105" t="str">
        <f>IFERROR(+VLOOKUP(AX48,インプットシート!$C:$X,22,0),"")</f>
        <v/>
      </c>
      <c r="AZ48" s="144" t="str">
        <f>IFERROR(+VLOOKUP(AX48,インプットシート!$C:$X,18,0),"")</f>
        <v/>
      </c>
      <c r="BB48" s="105"/>
      <c r="BC48" s="105" t="str">
        <f>IFERROR(+VLOOKUP(BB48,インプットシート!$C:$X,22,0),"")</f>
        <v/>
      </c>
      <c r="BD48" s="144" t="str">
        <f>IFERROR(+VLOOKUP(BB48,インプットシート!$C:$X,18,0),"")</f>
        <v/>
      </c>
      <c r="BF48" t="s">
        <v>1293</v>
      </c>
      <c r="BG48" s="105" t="str">
        <f>IFERROR(+VLOOKUP(BF48,インプットシート!$C:$X,22,0),"")</f>
        <v/>
      </c>
      <c r="BH48" s="144" t="str">
        <f>IFERROR(+VLOOKUP(BF48,インプットシート!$C:$X,18,0),"")</f>
        <v/>
      </c>
      <c r="BJ48" s="105"/>
      <c r="BK48" s="105" t="str">
        <f>IFERROR(+VLOOKUP(BJ48,インプットシート!$C:$X,22,0),"")</f>
        <v/>
      </c>
      <c r="BL48" s="144" t="str">
        <f>IFERROR(+VLOOKUP(BJ48,インプットシート!$C:$X,18,0),"")</f>
        <v/>
      </c>
      <c r="BN48" s="105"/>
      <c r="BO48" s="105" t="str">
        <f>IFERROR(+VLOOKUP(BN48,インプットシート!$C:$X,22,0),"")</f>
        <v/>
      </c>
      <c r="BP48" s="144" t="str">
        <f>IFERROR(+VLOOKUP(BN48,インプットシート!$C:$X,18,0),"")</f>
        <v/>
      </c>
      <c r="BR48" s="105"/>
      <c r="BS48" s="105" t="str">
        <f>IFERROR(+VLOOKUP(BR48,インプットシート!$C:$X,22,0),"")</f>
        <v/>
      </c>
      <c r="BT48" s="144" t="str">
        <f>IFERROR(+VLOOKUP(BR48,インプットシート!$C:$X,18,0),"")</f>
        <v/>
      </c>
      <c r="BV48" s="105"/>
      <c r="BW48" s="105" t="str">
        <f>IFERROR(+VLOOKUP(BV48,インプットシート!$C:$X,22,0),"")</f>
        <v/>
      </c>
      <c r="BX48" s="144" t="str">
        <f>IFERROR(+VLOOKUP(BV48,インプットシート!$C:$X,18,0),"")</f>
        <v/>
      </c>
      <c r="BZ48" s="105" t="s">
        <v>1294</v>
      </c>
      <c r="CA48" s="105" t="str">
        <f>IFERROR(+VLOOKUP(BZ48,インプットシート!$C:$X,22,0),"")</f>
        <v/>
      </c>
      <c r="CB48" s="144" t="str">
        <f>IFERROR(+VLOOKUP(BZ48,インプットシート!$C:$X,18,0),"")</f>
        <v/>
      </c>
    </row>
    <row r="49" spans="2:80">
      <c r="B49" s="105" t="s">
        <v>1295</v>
      </c>
      <c r="C49" s="105" t="str">
        <f>IFERROR(+VLOOKUP(B49,インプットシート!$C:$X,22,0),"")</f>
        <v/>
      </c>
      <c r="D49" s="144" t="str">
        <f>IFERROR(+VLOOKUP(B49,インプットシート!$C:$X,18,0),"")</f>
        <v/>
      </c>
      <c r="F49" s="105" t="s">
        <v>1296</v>
      </c>
      <c r="G49" s="105" t="str">
        <f>IFERROR(+VLOOKUP(F49,インプットシート!$C:$X,22,0),"")</f>
        <v/>
      </c>
      <c r="H49" s="144" t="str">
        <f>IFERROR(+VLOOKUP(F49,インプットシート!$C:$X,18,0),"")</f>
        <v/>
      </c>
      <c r="J49" s="105" t="s">
        <v>1297</v>
      </c>
      <c r="K49" s="105" t="str">
        <f>IFERROR(+VLOOKUP(J49,インプットシート!$C:$X,22,0),"")</f>
        <v/>
      </c>
      <c r="L49" s="144" t="str">
        <f>IFERROR(+VLOOKUP(J49,インプットシート!$C:$X,18,0),"")</f>
        <v/>
      </c>
      <c r="N49" s="105"/>
      <c r="O49" s="105" t="str">
        <f>IFERROR(+VLOOKUP(N49,インプットシート!$C:$X,22,0),"")</f>
        <v/>
      </c>
      <c r="P49" s="144" t="str">
        <f>IFERROR(+VLOOKUP(N49,インプットシート!$C:$X,18,0),"")</f>
        <v/>
      </c>
      <c r="R49" s="105"/>
      <c r="S49" s="105" t="str">
        <f>IFERROR(+VLOOKUP(R49,インプットシート!$C:$X,22,0),"")</f>
        <v/>
      </c>
      <c r="T49" s="144" t="str">
        <f>IFERROR(+VLOOKUP(R49,インプットシート!$C:$X,18,0),"")</f>
        <v/>
      </c>
      <c r="V49" s="105"/>
      <c r="W49" s="105" t="str">
        <f>IFERROR(+VLOOKUP(V49,インプットシート!$C:$X,22,0),"")</f>
        <v/>
      </c>
      <c r="X49" s="144" t="str">
        <f>IFERROR(+VLOOKUP(V49,インプットシート!$C:$X,18,0),"")</f>
        <v/>
      </c>
      <c r="Z49" s="105" t="s">
        <v>1298</v>
      </c>
      <c r="AA49" s="105" t="str">
        <f>IFERROR(+VLOOKUP(Z49,インプットシート!$C:$X,22,0),"")</f>
        <v/>
      </c>
      <c r="AB49" s="144" t="str">
        <f>IFERROR(+VLOOKUP(Z49,インプットシート!$C:$X,18,0),"")</f>
        <v/>
      </c>
      <c r="AD49" s="105" t="str">
        <f t="shared" si="0"/>
        <v>食材費47</v>
      </c>
      <c r="AE49" s="105" t="str">
        <f>IFERROR(+VLOOKUP(AD49,インプットシート!$C:$X,22,0),"")</f>
        <v/>
      </c>
      <c r="AF49" s="144" t="str">
        <f>IFERROR(+VLOOKUP(AD49,インプットシート!$C:$X,18,0),"")</f>
        <v/>
      </c>
      <c r="AH49" s="105"/>
      <c r="AI49" s="105" t="str">
        <f>IFERROR(+VLOOKUP(AH49,インプットシート!$C:$X,22,0),"")</f>
        <v/>
      </c>
      <c r="AJ49" s="144" t="str">
        <f>IFERROR(+VLOOKUP(AH49,インプットシート!$C:$X,18,0),"")</f>
        <v/>
      </c>
      <c r="AL49" s="105"/>
      <c r="AM49" s="105" t="str">
        <f>IFERROR(+VLOOKUP(AL49,インプットシート!$C:$X,22,0),"")</f>
        <v/>
      </c>
      <c r="AN49" s="144" t="str">
        <f>IFERROR(+VLOOKUP(AL49,インプットシート!$C:$X,18,0),"")</f>
        <v/>
      </c>
      <c r="AP49" s="105" t="s">
        <v>1299</v>
      </c>
      <c r="AQ49" s="105" t="str">
        <f>IFERROR(+VLOOKUP(AP49,インプットシート!$C:$X,22,0),"")</f>
        <v/>
      </c>
      <c r="AR49" s="144" t="str">
        <f>IFERROR(+VLOOKUP(AP49,インプットシート!$C:$X,18,0),"")</f>
        <v/>
      </c>
      <c r="AT49" s="105" t="s">
        <v>1300</v>
      </c>
      <c r="AU49" s="105" t="str">
        <f>IFERROR(+VLOOKUP(AT49,インプットシート!$C:$X,22,0),"")</f>
        <v/>
      </c>
      <c r="AV49" s="144" t="str">
        <f>IFERROR(+VLOOKUP(AT49,インプットシート!$C:$X,18,0),"")</f>
        <v/>
      </c>
      <c r="AX49" s="105" t="s">
        <v>1301</v>
      </c>
      <c r="AY49" s="105" t="str">
        <f>IFERROR(+VLOOKUP(AX49,インプットシート!$C:$X,22,0),"")</f>
        <v/>
      </c>
      <c r="AZ49" s="144" t="str">
        <f>IFERROR(+VLOOKUP(AX49,インプットシート!$C:$X,18,0),"")</f>
        <v/>
      </c>
      <c r="BB49" s="105"/>
      <c r="BC49" s="105" t="str">
        <f>IFERROR(+VLOOKUP(BB49,インプットシート!$C:$X,22,0),"")</f>
        <v/>
      </c>
      <c r="BD49" s="144" t="str">
        <f>IFERROR(+VLOOKUP(BB49,インプットシート!$C:$X,18,0),"")</f>
        <v/>
      </c>
      <c r="BF49" t="s">
        <v>1302</v>
      </c>
      <c r="BG49" s="105" t="str">
        <f>IFERROR(+VLOOKUP(BF49,インプットシート!$C:$X,22,0),"")</f>
        <v/>
      </c>
      <c r="BH49" s="144" t="str">
        <f>IFERROR(+VLOOKUP(BF49,インプットシート!$C:$X,18,0),"")</f>
        <v/>
      </c>
      <c r="BJ49" s="105"/>
      <c r="BK49" s="105" t="str">
        <f>IFERROR(+VLOOKUP(BJ49,インプットシート!$C:$X,22,0),"")</f>
        <v/>
      </c>
      <c r="BL49" s="144" t="str">
        <f>IFERROR(+VLOOKUP(BJ49,インプットシート!$C:$X,18,0),"")</f>
        <v/>
      </c>
      <c r="BN49" s="105"/>
      <c r="BO49" s="105" t="str">
        <f>IFERROR(+VLOOKUP(BN49,インプットシート!$C:$X,22,0),"")</f>
        <v/>
      </c>
      <c r="BP49" s="144" t="str">
        <f>IFERROR(+VLOOKUP(BN49,インプットシート!$C:$X,18,0),"")</f>
        <v/>
      </c>
      <c r="BR49" s="105"/>
      <c r="BS49" s="105" t="str">
        <f>IFERROR(+VLOOKUP(BR49,インプットシート!$C:$X,22,0),"")</f>
        <v/>
      </c>
      <c r="BT49" s="144" t="str">
        <f>IFERROR(+VLOOKUP(BR49,インプットシート!$C:$X,18,0),"")</f>
        <v/>
      </c>
      <c r="BV49" s="105"/>
      <c r="BW49" s="105" t="str">
        <f>IFERROR(+VLOOKUP(BV49,インプットシート!$C:$X,22,0),"")</f>
        <v/>
      </c>
      <c r="BX49" s="144" t="str">
        <f>IFERROR(+VLOOKUP(BV49,インプットシート!$C:$X,18,0),"")</f>
        <v/>
      </c>
      <c r="BZ49" s="105" t="s">
        <v>1303</v>
      </c>
      <c r="CA49" s="105" t="str">
        <f>IFERROR(+VLOOKUP(BZ49,インプットシート!$C:$X,22,0),"")</f>
        <v/>
      </c>
      <c r="CB49" s="144" t="str">
        <f>IFERROR(+VLOOKUP(BZ49,インプットシート!$C:$X,18,0),"")</f>
        <v/>
      </c>
    </row>
    <row r="50" spans="2:80">
      <c r="B50" s="105" t="s">
        <v>1304</v>
      </c>
      <c r="C50" s="105" t="str">
        <f>IFERROR(+VLOOKUP(B50,インプットシート!$C:$X,22,0),"")</f>
        <v/>
      </c>
      <c r="D50" s="144" t="str">
        <f>IFERROR(+VLOOKUP(B50,インプットシート!$C:$X,18,0),"")</f>
        <v/>
      </c>
      <c r="F50" s="105" t="s">
        <v>1305</v>
      </c>
      <c r="G50" s="105" t="str">
        <f>IFERROR(+VLOOKUP(F50,インプットシート!$C:$X,22,0),"")</f>
        <v/>
      </c>
      <c r="H50" s="144" t="str">
        <f>IFERROR(+VLOOKUP(F50,インプットシート!$C:$X,18,0),"")</f>
        <v/>
      </c>
      <c r="J50" s="105" t="s">
        <v>1306</v>
      </c>
      <c r="K50" s="105" t="str">
        <f>IFERROR(+VLOOKUP(J50,インプットシート!$C:$X,22,0),"")</f>
        <v/>
      </c>
      <c r="L50" s="144" t="str">
        <f>IFERROR(+VLOOKUP(J50,インプットシート!$C:$X,18,0),"")</f>
        <v/>
      </c>
      <c r="N50" s="105"/>
      <c r="O50" s="105" t="str">
        <f>IFERROR(+VLOOKUP(N50,インプットシート!$C:$X,22,0),"")</f>
        <v/>
      </c>
      <c r="P50" s="144" t="str">
        <f>IFERROR(+VLOOKUP(N50,インプットシート!$C:$X,18,0),"")</f>
        <v/>
      </c>
      <c r="R50" s="105"/>
      <c r="S50" s="105" t="str">
        <f>IFERROR(+VLOOKUP(R50,インプットシート!$C:$X,22,0),"")</f>
        <v/>
      </c>
      <c r="T50" s="144" t="str">
        <f>IFERROR(+VLOOKUP(R50,インプットシート!$C:$X,18,0),"")</f>
        <v/>
      </c>
      <c r="V50" s="105"/>
      <c r="W50" s="105" t="str">
        <f>IFERROR(+VLOOKUP(V50,インプットシート!$C:$X,22,0),"")</f>
        <v/>
      </c>
      <c r="X50" s="144" t="str">
        <f>IFERROR(+VLOOKUP(V50,インプットシート!$C:$X,18,0),"")</f>
        <v/>
      </c>
      <c r="Z50" s="105" t="s">
        <v>1307</v>
      </c>
      <c r="AA50" s="105" t="str">
        <f>IFERROR(+VLOOKUP(Z50,インプットシート!$C:$X,22,0),"")</f>
        <v/>
      </c>
      <c r="AB50" s="144" t="str">
        <f>IFERROR(+VLOOKUP(Z50,インプットシート!$C:$X,18,0),"")</f>
        <v/>
      </c>
      <c r="AD50" s="105" t="str">
        <f t="shared" si="0"/>
        <v>食材費48</v>
      </c>
      <c r="AE50" s="105" t="str">
        <f>IFERROR(+VLOOKUP(AD50,インプットシート!$C:$X,22,0),"")</f>
        <v/>
      </c>
      <c r="AF50" s="144" t="str">
        <f>IFERROR(+VLOOKUP(AD50,インプットシート!$C:$X,18,0),"")</f>
        <v/>
      </c>
      <c r="AH50" s="105"/>
      <c r="AI50" s="105" t="str">
        <f>IFERROR(+VLOOKUP(AH50,インプットシート!$C:$X,22,0),"")</f>
        <v/>
      </c>
      <c r="AJ50" s="144" t="str">
        <f>IFERROR(+VLOOKUP(AH50,インプットシート!$C:$X,18,0),"")</f>
        <v/>
      </c>
      <c r="AL50" s="105"/>
      <c r="AM50" s="105" t="str">
        <f>IFERROR(+VLOOKUP(AL50,インプットシート!$C:$X,22,0),"")</f>
        <v/>
      </c>
      <c r="AN50" s="144" t="str">
        <f>IFERROR(+VLOOKUP(AL50,インプットシート!$C:$X,18,0),"")</f>
        <v/>
      </c>
      <c r="AP50" s="105" t="s">
        <v>1308</v>
      </c>
      <c r="AQ50" s="105" t="str">
        <f>IFERROR(+VLOOKUP(AP50,インプットシート!$C:$X,22,0),"")</f>
        <v/>
      </c>
      <c r="AR50" s="144" t="str">
        <f>IFERROR(+VLOOKUP(AP50,インプットシート!$C:$X,18,0),"")</f>
        <v/>
      </c>
      <c r="AT50" s="105" t="s">
        <v>1309</v>
      </c>
      <c r="AU50" s="105" t="str">
        <f>IFERROR(+VLOOKUP(AT50,インプットシート!$C:$X,22,0),"")</f>
        <v/>
      </c>
      <c r="AV50" s="144" t="str">
        <f>IFERROR(+VLOOKUP(AT50,インプットシート!$C:$X,18,0),"")</f>
        <v/>
      </c>
      <c r="AX50" s="105" t="s">
        <v>1310</v>
      </c>
      <c r="AY50" s="105" t="str">
        <f>IFERROR(+VLOOKUP(AX50,インプットシート!$C:$X,22,0),"")</f>
        <v/>
      </c>
      <c r="AZ50" s="144" t="str">
        <f>IFERROR(+VLOOKUP(AX50,インプットシート!$C:$X,18,0),"")</f>
        <v/>
      </c>
      <c r="BB50" s="105"/>
      <c r="BC50" s="105" t="str">
        <f>IFERROR(+VLOOKUP(BB50,インプットシート!$C:$X,22,0),"")</f>
        <v/>
      </c>
      <c r="BD50" s="144" t="str">
        <f>IFERROR(+VLOOKUP(BB50,インプットシート!$C:$X,18,0),"")</f>
        <v/>
      </c>
      <c r="BF50" t="s">
        <v>1311</v>
      </c>
      <c r="BG50" s="105" t="str">
        <f>IFERROR(+VLOOKUP(BF50,インプットシート!$C:$X,22,0),"")</f>
        <v/>
      </c>
      <c r="BH50" s="144" t="str">
        <f>IFERROR(+VLOOKUP(BF50,インプットシート!$C:$X,18,0),"")</f>
        <v/>
      </c>
      <c r="BJ50" s="105"/>
      <c r="BK50" s="105" t="str">
        <f>IFERROR(+VLOOKUP(BJ50,インプットシート!$C:$X,22,0),"")</f>
        <v/>
      </c>
      <c r="BL50" s="144" t="str">
        <f>IFERROR(+VLOOKUP(BJ50,インプットシート!$C:$X,18,0),"")</f>
        <v/>
      </c>
      <c r="BN50" s="105"/>
      <c r="BO50" s="105" t="str">
        <f>IFERROR(+VLOOKUP(BN50,インプットシート!$C:$X,22,0),"")</f>
        <v/>
      </c>
      <c r="BP50" s="144" t="str">
        <f>IFERROR(+VLOOKUP(BN50,インプットシート!$C:$X,18,0),"")</f>
        <v/>
      </c>
      <c r="BR50" s="105"/>
      <c r="BS50" s="105" t="str">
        <f>IFERROR(+VLOOKUP(BR50,インプットシート!$C:$X,22,0),"")</f>
        <v/>
      </c>
      <c r="BT50" s="144" t="str">
        <f>IFERROR(+VLOOKUP(BR50,インプットシート!$C:$X,18,0),"")</f>
        <v/>
      </c>
      <c r="BV50" s="105"/>
      <c r="BW50" s="105" t="str">
        <f>IFERROR(+VLOOKUP(BV50,インプットシート!$C:$X,22,0),"")</f>
        <v/>
      </c>
      <c r="BX50" s="144" t="str">
        <f>IFERROR(+VLOOKUP(BV50,インプットシート!$C:$X,18,0),"")</f>
        <v/>
      </c>
      <c r="BZ50" s="105" t="s">
        <v>1312</v>
      </c>
      <c r="CA50" s="105" t="str">
        <f>IFERROR(+VLOOKUP(BZ50,インプットシート!$C:$X,22,0),"")</f>
        <v/>
      </c>
      <c r="CB50" s="144" t="str">
        <f>IFERROR(+VLOOKUP(BZ50,インプットシート!$C:$X,18,0),"")</f>
        <v/>
      </c>
    </row>
    <row r="51" spans="2:80">
      <c r="B51" s="105" t="s">
        <v>1313</v>
      </c>
      <c r="C51" s="105" t="str">
        <f>IFERROR(+VLOOKUP(B51,インプットシート!$C:$X,22,0),"")</f>
        <v/>
      </c>
      <c r="D51" s="144" t="str">
        <f>IFERROR(+VLOOKUP(B51,インプットシート!$C:$X,18,0),"")</f>
        <v/>
      </c>
      <c r="F51" s="105" t="s">
        <v>1314</v>
      </c>
      <c r="G51" s="105" t="str">
        <f>IFERROR(+VLOOKUP(F51,インプットシート!$C:$X,22,0),"")</f>
        <v/>
      </c>
      <c r="H51" s="144" t="str">
        <f>IFERROR(+VLOOKUP(F51,インプットシート!$C:$X,18,0),"")</f>
        <v/>
      </c>
      <c r="J51" s="105" t="s">
        <v>1315</v>
      </c>
      <c r="K51" s="105" t="str">
        <f>IFERROR(+VLOOKUP(J51,インプットシート!$C:$X,22,0),"")</f>
        <v/>
      </c>
      <c r="L51" s="144" t="str">
        <f>IFERROR(+VLOOKUP(J51,インプットシート!$C:$X,18,0),"")</f>
        <v/>
      </c>
      <c r="N51" s="105"/>
      <c r="O51" s="105" t="str">
        <f>IFERROR(+VLOOKUP(N51,インプットシート!$C:$X,22,0),"")</f>
        <v/>
      </c>
      <c r="P51" s="144" t="str">
        <f>IFERROR(+VLOOKUP(N51,インプットシート!$C:$X,18,0),"")</f>
        <v/>
      </c>
      <c r="R51" s="105"/>
      <c r="S51" s="105" t="str">
        <f>IFERROR(+VLOOKUP(R51,インプットシート!$C:$X,22,0),"")</f>
        <v/>
      </c>
      <c r="T51" s="144" t="str">
        <f>IFERROR(+VLOOKUP(R51,インプットシート!$C:$X,18,0),"")</f>
        <v/>
      </c>
      <c r="V51" s="105"/>
      <c r="W51" s="105" t="str">
        <f>IFERROR(+VLOOKUP(V51,インプットシート!$C:$X,22,0),"")</f>
        <v/>
      </c>
      <c r="X51" s="144" t="str">
        <f>IFERROR(+VLOOKUP(V51,インプットシート!$C:$X,18,0),"")</f>
        <v/>
      </c>
      <c r="Z51" s="105" t="s">
        <v>1316</v>
      </c>
      <c r="AA51" s="105" t="str">
        <f>IFERROR(+VLOOKUP(Z51,インプットシート!$C:$X,22,0),"")</f>
        <v/>
      </c>
      <c r="AB51" s="144" t="str">
        <f>IFERROR(+VLOOKUP(Z51,インプットシート!$C:$X,18,0),"")</f>
        <v/>
      </c>
      <c r="AD51" s="105" t="str">
        <f t="shared" si="0"/>
        <v>食材費49</v>
      </c>
      <c r="AE51" s="105" t="str">
        <f>IFERROR(+VLOOKUP(AD51,インプットシート!$C:$X,22,0),"")</f>
        <v/>
      </c>
      <c r="AF51" s="144" t="str">
        <f>IFERROR(+VLOOKUP(AD51,インプットシート!$C:$X,18,0),"")</f>
        <v/>
      </c>
      <c r="AH51" s="105"/>
      <c r="AI51" s="105" t="str">
        <f>IFERROR(+VLOOKUP(AH51,インプットシート!$C:$X,22,0),"")</f>
        <v/>
      </c>
      <c r="AJ51" s="144" t="str">
        <f>IFERROR(+VLOOKUP(AH51,インプットシート!$C:$X,18,0),"")</f>
        <v/>
      </c>
      <c r="AL51" s="105"/>
      <c r="AM51" s="105" t="str">
        <f>IFERROR(+VLOOKUP(AL51,インプットシート!$C:$X,22,0),"")</f>
        <v/>
      </c>
      <c r="AN51" s="144" t="str">
        <f>IFERROR(+VLOOKUP(AL51,インプットシート!$C:$X,18,0),"")</f>
        <v/>
      </c>
      <c r="AP51" s="105" t="s">
        <v>1317</v>
      </c>
      <c r="AQ51" s="105" t="str">
        <f>IFERROR(+VLOOKUP(AP51,インプットシート!$C:$X,22,0),"")</f>
        <v/>
      </c>
      <c r="AR51" s="144" t="str">
        <f>IFERROR(+VLOOKUP(AP51,インプットシート!$C:$X,18,0),"")</f>
        <v/>
      </c>
      <c r="AT51" s="105" t="s">
        <v>1318</v>
      </c>
      <c r="AU51" s="105" t="str">
        <f>IFERROR(+VLOOKUP(AT51,インプットシート!$C:$X,22,0),"")</f>
        <v/>
      </c>
      <c r="AV51" s="144" t="str">
        <f>IFERROR(+VLOOKUP(AT51,インプットシート!$C:$X,18,0),"")</f>
        <v/>
      </c>
      <c r="AX51" s="105" t="s">
        <v>1319</v>
      </c>
      <c r="AY51" s="105" t="str">
        <f>IFERROR(+VLOOKUP(AX51,インプットシート!$C:$X,22,0),"")</f>
        <v/>
      </c>
      <c r="AZ51" s="144" t="str">
        <f>IFERROR(+VLOOKUP(AX51,インプットシート!$C:$X,18,0),"")</f>
        <v/>
      </c>
      <c r="BB51" s="105"/>
      <c r="BC51" s="105" t="str">
        <f>IFERROR(+VLOOKUP(BB51,インプットシート!$C:$X,22,0),"")</f>
        <v/>
      </c>
      <c r="BD51" s="144" t="str">
        <f>IFERROR(+VLOOKUP(BB51,インプットシート!$C:$X,18,0),"")</f>
        <v/>
      </c>
      <c r="BF51" t="s">
        <v>1320</v>
      </c>
      <c r="BG51" s="105" t="str">
        <f>IFERROR(+VLOOKUP(BF51,インプットシート!$C:$X,22,0),"")</f>
        <v/>
      </c>
      <c r="BH51" s="144" t="str">
        <f>IFERROR(+VLOOKUP(BF51,インプットシート!$C:$X,18,0),"")</f>
        <v/>
      </c>
      <c r="BJ51" s="105"/>
      <c r="BK51" s="105" t="str">
        <f>IFERROR(+VLOOKUP(BJ51,インプットシート!$C:$X,22,0),"")</f>
        <v/>
      </c>
      <c r="BL51" s="144" t="str">
        <f>IFERROR(+VLOOKUP(BJ51,インプットシート!$C:$X,18,0),"")</f>
        <v/>
      </c>
      <c r="BN51" s="105"/>
      <c r="BO51" s="105" t="str">
        <f>IFERROR(+VLOOKUP(BN51,インプットシート!$C:$X,22,0),"")</f>
        <v/>
      </c>
      <c r="BP51" s="144" t="str">
        <f>IFERROR(+VLOOKUP(BN51,インプットシート!$C:$X,18,0),"")</f>
        <v/>
      </c>
      <c r="BR51" s="105"/>
      <c r="BS51" s="105" t="str">
        <f>IFERROR(+VLOOKUP(BR51,インプットシート!$C:$X,22,0),"")</f>
        <v/>
      </c>
      <c r="BT51" s="144" t="str">
        <f>IFERROR(+VLOOKUP(BR51,インプットシート!$C:$X,18,0),"")</f>
        <v/>
      </c>
      <c r="BV51" s="105"/>
      <c r="BW51" s="105" t="str">
        <f>IFERROR(+VLOOKUP(BV51,インプットシート!$C:$X,22,0),"")</f>
        <v/>
      </c>
      <c r="BX51" s="144" t="str">
        <f>IFERROR(+VLOOKUP(BV51,インプットシート!$C:$X,18,0),"")</f>
        <v/>
      </c>
      <c r="BZ51" s="105" t="s">
        <v>1321</v>
      </c>
      <c r="CA51" s="105" t="str">
        <f>IFERROR(+VLOOKUP(BZ51,インプットシート!$C:$X,22,0),"")</f>
        <v/>
      </c>
      <c r="CB51" s="144" t="str">
        <f>IFERROR(+VLOOKUP(BZ51,インプットシート!$C:$X,18,0),"")</f>
        <v/>
      </c>
    </row>
    <row r="52" spans="2:80">
      <c r="B52" s="105" t="s">
        <v>1322</v>
      </c>
      <c r="C52" s="105" t="str">
        <f>IFERROR(+VLOOKUP(B52,インプットシート!$C:$X,22,0),"")</f>
        <v/>
      </c>
      <c r="D52" s="144" t="str">
        <f>IFERROR(+VLOOKUP(B52,インプットシート!$C:$X,18,0),"")</f>
        <v/>
      </c>
      <c r="F52" s="105" t="s">
        <v>1323</v>
      </c>
      <c r="G52" s="105" t="str">
        <f>IFERROR(+VLOOKUP(F52,インプットシート!$C:$X,22,0),"")</f>
        <v/>
      </c>
      <c r="H52" s="144" t="str">
        <f>IFERROR(+VLOOKUP(F52,インプットシート!$C:$X,18,0),"")</f>
        <v/>
      </c>
      <c r="J52" s="105" t="s">
        <v>1324</v>
      </c>
      <c r="K52" s="105" t="str">
        <f>IFERROR(+VLOOKUP(J52,インプットシート!$C:$X,22,0),"")</f>
        <v/>
      </c>
      <c r="L52" s="144" t="str">
        <f>IFERROR(+VLOOKUP(J52,インプットシート!$C:$X,18,0),"")</f>
        <v/>
      </c>
      <c r="N52" s="105"/>
      <c r="O52" s="105" t="str">
        <f>IFERROR(+VLOOKUP(N52,インプットシート!$C:$X,22,0),"")</f>
        <v/>
      </c>
      <c r="P52" s="144" t="str">
        <f>IFERROR(+VLOOKUP(N52,インプットシート!$C:$X,18,0),"")</f>
        <v/>
      </c>
      <c r="R52" s="105"/>
      <c r="S52" s="105" t="str">
        <f>IFERROR(+VLOOKUP(R52,インプットシート!$C:$X,22,0),"")</f>
        <v/>
      </c>
      <c r="T52" s="144" t="str">
        <f>IFERROR(+VLOOKUP(R52,インプットシート!$C:$X,18,0),"")</f>
        <v/>
      </c>
      <c r="V52" s="105"/>
      <c r="W52" s="105" t="str">
        <f>IFERROR(+VLOOKUP(V52,インプットシート!$C:$X,22,0),"")</f>
        <v/>
      </c>
      <c r="X52" s="144" t="str">
        <f>IFERROR(+VLOOKUP(V52,インプットシート!$C:$X,18,0),"")</f>
        <v/>
      </c>
      <c r="Z52" s="105" t="s">
        <v>1325</v>
      </c>
      <c r="AA52" s="105" t="str">
        <f>IFERROR(+VLOOKUP(Z52,インプットシート!$C:$X,22,0),"")</f>
        <v/>
      </c>
      <c r="AB52" s="144" t="str">
        <f>IFERROR(+VLOOKUP(Z52,インプットシート!$C:$X,18,0),"")</f>
        <v/>
      </c>
      <c r="AD52" s="105" t="str">
        <f t="shared" si="0"/>
        <v>食材費50</v>
      </c>
      <c r="AE52" s="105" t="str">
        <f>IFERROR(+VLOOKUP(AD52,インプットシート!$C:$X,22,0),"")</f>
        <v/>
      </c>
      <c r="AF52" s="144" t="str">
        <f>IFERROR(+VLOOKUP(AD52,インプットシート!$C:$X,18,0),"")</f>
        <v/>
      </c>
      <c r="AH52" s="105"/>
      <c r="AI52" s="105" t="str">
        <f>IFERROR(+VLOOKUP(AH52,インプットシート!$C:$X,22,0),"")</f>
        <v/>
      </c>
      <c r="AJ52" s="144" t="str">
        <f>IFERROR(+VLOOKUP(AH52,インプットシート!$C:$X,18,0),"")</f>
        <v/>
      </c>
      <c r="AL52" s="105"/>
      <c r="AM52" s="105" t="str">
        <f>IFERROR(+VLOOKUP(AL52,インプットシート!$C:$X,22,0),"")</f>
        <v/>
      </c>
      <c r="AN52" s="144" t="str">
        <f>IFERROR(+VLOOKUP(AL52,インプットシート!$C:$X,18,0),"")</f>
        <v/>
      </c>
      <c r="AP52" s="105" t="s">
        <v>1326</v>
      </c>
      <c r="AQ52" s="105" t="str">
        <f>IFERROR(+VLOOKUP(AP52,インプットシート!$C:$X,22,0),"")</f>
        <v/>
      </c>
      <c r="AR52" s="144" t="str">
        <f>IFERROR(+VLOOKUP(AP52,インプットシート!$C:$X,18,0),"")</f>
        <v/>
      </c>
      <c r="AT52" s="105" t="s">
        <v>1327</v>
      </c>
      <c r="AU52" s="105" t="str">
        <f>IFERROR(+VLOOKUP(AT52,インプットシート!$C:$X,22,0),"")</f>
        <v/>
      </c>
      <c r="AV52" s="144" t="str">
        <f>IFERROR(+VLOOKUP(AT52,インプットシート!$C:$X,18,0),"")</f>
        <v/>
      </c>
      <c r="AX52" s="105" t="s">
        <v>1328</v>
      </c>
      <c r="AY52" s="105" t="str">
        <f>IFERROR(+VLOOKUP(AX52,インプットシート!$C:$X,22,0),"")</f>
        <v/>
      </c>
      <c r="AZ52" s="144" t="str">
        <f>IFERROR(+VLOOKUP(AX52,インプットシート!$C:$X,18,0),"")</f>
        <v/>
      </c>
      <c r="BB52" s="105"/>
      <c r="BC52" s="105" t="str">
        <f>IFERROR(+VLOOKUP(BB52,インプットシート!$C:$X,22,0),"")</f>
        <v/>
      </c>
      <c r="BD52" s="144" t="str">
        <f>IFERROR(+VLOOKUP(BB52,インプットシート!$C:$X,18,0),"")</f>
        <v/>
      </c>
      <c r="BF52" t="s">
        <v>1329</v>
      </c>
      <c r="BG52" s="105" t="str">
        <f>IFERROR(+VLOOKUP(BF52,インプットシート!$C:$X,22,0),"")</f>
        <v/>
      </c>
      <c r="BH52" s="144" t="str">
        <f>IFERROR(+VLOOKUP(BF52,インプットシート!$C:$X,18,0),"")</f>
        <v/>
      </c>
      <c r="BJ52" s="105"/>
      <c r="BK52" s="105" t="str">
        <f>IFERROR(+VLOOKUP(BJ52,インプットシート!$C:$X,22,0),"")</f>
        <v/>
      </c>
      <c r="BL52" s="144" t="str">
        <f>IFERROR(+VLOOKUP(BJ52,インプットシート!$C:$X,18,0),"")</f>
        <v/>
      </c>
      <c r="BN52" s="105"/>
      <c r="BO52" s="105" t="str">
        <f>IFERROR(+VLOOKUP(BN52,インプットシート!$C:$X,22,0),"")</f>
        <v/>
      </c>
      <c r="BP52" s="144" t="str">
        <f>IFERROR(+VLOOKUP(BN52,インプットシート!$C:$X,18,0),"")</f>
        <v/>
      </c>
      <c r="BR52" s="105"/>
      <c r="BS52" s="105" t="str">
        <f>IFERROR(+VLOOKUP(BR52,インプットシート!$C:$X,22,0),"")</f>
        <v/>
      </c>
      <c r="BT52" s="144" t="str">
        <f>IFERROR(+VLOOKUP(BR52,インプットシート!$C:$X,18,0),"")</f>
        <v/>
      </c>
      <c r="BV52" s="105"/>
      <c r="BW52" s="105" t="str">
        <f>IFERROR(+VLOOKUP(BV52,インプットシート!$C:$X,22,0),"")</f>
        <v/>
      </c>
      <c r="BX52" s="144" t="str">
        <f>IFERROR(+VLOOKUP(BV52,インプットシート!$C:$X,18,0),"")</f>
        <v/>
      </c>
      <c r="BZ52" s="105"/>
      <c r="CA52" s="105" t="str">
        <f>IFERROR(+VLOOKUP(BZ52,インプットシート!$C:$X,22,0),"")</f>
        <v/>
      </c>
      <c r="CB52" s="144" t="str">
        <f>IFERROR(+VLOOKUP(BZ52,インプットシート!$C:$X,18,0),"")</f>
        <v/>
      </c>
    </row>
    <row r="53" spans="2:80">
      <c r="D53" s="145">
        <f>SUM(D3:D52)</f>
        <v>0</v>
      </c>
      <c r="H53" s="145">
        <f>SUM(H3:H52)</f>
        <v>0</v>
      </c>
      <c r="L53" s="145">
        <f>SUM(L3:L52)</f>
        <v>0</v>
      </c>
      <c r="P53" s="145">
        <f>SUM(P3:P52)</f>
        <v>0</v>
      </c>
      <c r="T53" s="145">
        <f>SUM(T3:T52)</f>
        <v>0</v>
      </c>
      <c r="X53" s="145">
        <f>SUM(X3:X52)</f>
        <v>0</v>
      </c>
      <c r="AB53" s="145">
        <f>SUM(AB3:AB52)</f>
        <v>0</v>
      </c>
      <c r="AF53" s="145">
        <f>SUM(AF3:AF52)</f>
        <v>0</v>
      </c>
      <c r="AJ53" s="145">
        <f>SUM(AJ3:AJ52)</f>
        <v>0</v>
      </c>
      <c r="AN53" s="145">
        <f>SUM(AN3:AN52)</f>
        <v>0</v>
      </c>
      <c r="AR53" s="145">
        <f>SUM(AR3:AR52)</f>
        <v>0</v>
      </c>
      <c r="AV53" s="145">
        <f>SUM(AV3:AV52)</f>
        <v>0</v>
      </c>
      <c r="AZ53" s="145">
        <f>SUM(AZ3:AZ52)</f>
        <v>0</v>
      </c>
      <c r="BD53" s="145">
        <f>SUM(BD3:BD52)</f>
        <v>0</v>
      </c>
      <c r="BH53" s="145">
        <f>SUM(BH3:BH52)</f>
        <v>0</v>
      </c>
      <c r="BL53" s="145">
        <f>SUM(BL3:BL52)</f>
        <v>0</v>
      </c>
      <c r="BP53" s="145">
        <f>SUM(BP3:BP52)</f>
        <v>0</v>
      </c>
      <c r="BT53" s="145">
        <f>SUM(BT3:BT52)</f>
        <v>0</v>
      </c>
      <c r="BX53" s="145">
        <f>SUM(BX3:BX52)</f>
        <v>0</v>
      </c>
      <c r="CB53" s="145">
        <f>SUM(CB3:CB52)</f>
        <v>0</v>
      </c>
    </row>
    <row r="148" spans="3:3">
      <c r="C148" s="146" t="str">
        <f>C154&amp;CHAR(10)&amp;C155&amp;CHAR(10)&amp;C156&amp;CHAR(10)&amp;C157&amp;CHAR(10)&amp;C158&amp;CHAR(10)&amp;C159&amp;CHAR(10)&amp;C160&amp;CHAR(10)&amp;C161&amp;CHAR(10)&amp;C162&amp;CHAR(10)&amp;C163&amp;CHAR(10)&amp;C164&amp;CHAR(10)&amp;C165&amp;CHAR(10)&amp;C166&amp;CHAR(10)&amp;C167&amp;CHAR(10)&amp;C168&amp;CHAR(10)&amp;C169&amp;CHAR(10)&amp;C170&amp;CHAR(10)&amp;C171&amp;CHAR(10)&amp;C172&amp;CHAR(10)&amp;C173&amp;CHAR(10)&amp;C174&amp;CHAR(10)&amp;C175&amp;CHAR(10)&amp;C176&amp;CHAR(10)&amp;C177&amp;CHAR(10)&amp;C178&amp;CHAR(10)&amp;C179&amp;CHAR(10)&amp;C180&amp;CHAR(10)&amp;C181&amp;CHAR(10)&amp;C182&amp;CHAR(10)&amp;C183&amp;CHAR(10)&amp;C184&amp;CHAR(10)&amp;C185&amp;CHAR(10)&amp;C186&amp;CHAR(10)&amp;C187&amp;CHAR(10)&amp;C188&amp;CHAR(10)&amp;C189&amp;CHAR(10)&amp;C190&amp;CHAR(10)&amp;C191&amp;CHAR(10)&amp;C192&amp;CHAR(10)&amp;C193&amp;CHAR(10)&amp;C194&amp;CHAR(10)&amp;C195&amp;CHAR(10)&amp;C196&amp;CHAR(10)&amp;C197&amp;CHAR(10)&amp;C198&amp;CHAR(10)&amp;C199&amp;CHAR(10)&amp;C200&amp;CHAR(10)&amp;C201&amp;CHAR(10)&amp;C202&amp;CHAR(10)&amp;C203&amp;CHAR(10)&amp;C204&amp;CHAR(10)&amp;C205&amp;CHAR(10)&amp;C206&amp;CHAR(10)&amp;C207&amp;CHAR(10)&amp;C208&amp;CHAR(10)&amp;C209&amp;CHAR(10)&amp;C210&amp;CHAR(10)&amp;C211&amp;CHAR(10)&amp;C212&amp;CHAR(10)&amp;C213&amp;CHAR(10)&amp;C214&amp;CHAR(10)&amp;C215&amp;CHAR(10)&amp;C216&amp;CHAR(10)&amp;C217&amp;CHAR(10)&amp;C218&amp;CHAR(10)&amp;C219&amp;CHAR(10)&amp;C220&amp;CHAR(10)&amp;C221&amp;CHAR(10)&amp;C222&amp;CHAR(10)&amp;C223&amp;CHAR(10)&amp;C224&amp;CHAR(10)&amp;C225&amp;CHAR(10)&amp;C226&amp;CHAR(10)&amp;C227&amp;CHAR(10)&amp;C228&amp;CHAR(10)&amp;C229&amp;CHAR(10)&amp;C230&amp;CHAR(10)&amp;C231&amp;CHAR(10)&amp;C232&amp;CHAR(10)&amp;C233&amp;CHAR(10)&amp;C234&amp;CHAR(10)&amp;C235&amp;CHAR(10)&amp;C236&amp;CHAR(10)&amp;C237&amp;CHAR(10)&amp;C238&amp;CHAR(10)&amp;C239&amp;CHAR(10)&amp;C240&amp;CHAR(10)&amp;C241&amp;CHAR(10)&amp;C242&amp;CHAR(10)&amp;C243&amp;CHAR(10)&amp;C244&amp;CHAR(10)&amp;C245&amp;CHAR(10)&amp;C246&amp;CHAR(10)&amp;C247&amp;CHAR(10)&amp;C248&amp;CHAR(10)&amp;C249&amp;CHAR(10)&amp;C250&amp;CHAR(10)&amp;C251&amp;CHAR(10)&amp;C252</f>
        <v xml:space="preserve">柱1　講師謝金　15700円×3人×10回＝471000円
柱2　ボランティア謝金　円
柱　　円
</v>
      </c>
    </row>
    <row r="153" spans="3:3">
      <c r="C153" s="105" t="s">
        <v>307</v>
      </c>
    </row>
    <row r="154" spans="3:3">
      <c r="C154" s="105" t="s">
        <v>1330</v>
      </c>
    </row>
    <row r="155" spans="3:3">
      <c r="C155" s="105" t="s">
        <v>1331</v>
      </c>
    </row>
    <row r="156" spans="3:3">
      <c r="C156" s="105" t="s">
        <v>1332</v>
      </c>
    </row>
    <row r="157" spans="3:3">
      <c r="C157" s="105" t="s">
        <v>317</v>
      </c>
    </row>
    <row r="158" spans="3:3">
      <c r="C158" s="105" t="s">
        <v>317</v>
      </c>
    </row>
    <row r="159" spans="3:3">
      <c r="C159" s="105" t="s">
        <v>317</v>
      </c>
    </row>
    <row r="160" spans="3:3">
      <c r="C160" s="105" t="s">
        <v>317</v>
      </c>
    </row>
    <row r="161" spans="3:3">
      <c r="C161" s="105" t="s">
        <v>317</v>
      </c>
    </row>
    <row r="162" spans="3:3">
      <c r="C162" s="105" t="s">
        <v>317</v>
      </c>
    </row>
    <row r="163" spans="3:3">
      <c r="C163" s="105" t="s">
        <v>317</v>
      </c>
    </row>
    <row r="164" spans="3:3">
      <c r="C164" s="105" t="s">
        <v>317</v>
      </c>
    </row>
    <row r="165" spans="3:3">
      <c r="C165" s="105" t="s">
        <v>317</v>
      </c>
    </row>
    <row r="166" spans="3:3">
      <c r="C166" s="105" t="s">
        <v>317</v>
      </c>
    </row>
    <row r="167" spans="3:3">
      <c r="C167" s="105" t="s">
        <v>317</v>
      </c>
    </row>
    <row r="168" spans="3:3">
      <c r="C168" s="105" t="s">
        <v>317</v>
      </c>
    </row>
    <row r="169" spans="3:3">
      <c r="C169" s="105" t="s">
        <v>317</v>
      </c>
    </row>
    <row r="170" spans="3:3">
      <c r="C170" s="105" t="s">
        <v>317</v>
      </c>
    </row>
    <row r="171" spans="3:3">
      <c r="C171" s="105" t="s">
        <v>317</v>
      </c>
    </row>
    <row r="172" spans="3:3">
      <c r="C172" s="105" t="s">
        <v>317</v>
      </c>
    </row>
    <row r="173" spans="3:3">
      <c r="C173" s="105" t="s">
        <v>317</v>
      </c>
    </row>
    <row r="174" spans="3:3">
      <c r="C174" s="105" t="s">
        <v>317</v>
      </c>
    </row>
    <row r="175" spans="3:3">
      <c r="C175" s="105" t="s">
        <v>317</v>
      </c>
    </row>
    <row r="176" spans="3:3">
      <c r="C176" s="105" t="s">
        <v>317</v>
      </c>
    </row>
    <row r="177" spans="3:3">
      <c r="C177" s="105" t="s">
        <v>317</v>
      </c>
    </row>
    <row r="178" spans="3:3">
      <c r="C178" s="105" t="s">
        <v>317</v>
      </c>
    </row>
    <row r="179" spans="3:3">
      <c r="C179" s="105" t="s">
        <v>317</v>
      </c>
    </row>
    <row r="180" spans="3:3">
      <c r="C180" s="105" t="s">
        <v>317</v>
      </c>
    </row>
    <row r="181" spans="3:3">
      <c r="C181" s="105" t="s">
        <v>317</v>
      </c>
    </row>
    <row r="182" spans="3:3">
      <c r="C182" s="105" t="s">
        <v>317</v>
      </c>
    </row>
    <row r="183" spans="3:3">
      <c r="C183" s="105" t="s">
        <v>317</v>
      </c>
    </row>
    <row r="184" spans="3:3">
      <c r="C184" s="105" t="s">
        <v>317</v>
      </c>
    </row>
    <row r="185" spans="3:3">
      <c r="C185" s="105" t="s">
        <v>317</v>
      </c>
    </row>
    <row r="186" spans="3:3">
      <c r="C186" s="105" t="s">
        <v>317</v>
      </c>
    </row>
    <row r="187" spans="3:3">
      <c r="C187" s="105" t="s">
        <v>317</v>
      </c>
    </row>
    <row r="188" spans="3:3">
      <c r="C188" s="105" t="s">
        <v>317</v>
      </c>
    </row>
    <row r="189" spans="3:3">
      <c r="C189" s="105" t="s">
        <v>317</v>
      </c>
    </row>
    <row r="190" spans="3:3">
      <c r="C190" s="105" t="s">
        <v>317</v>
      </c>
    </row>
    <row r="191" spans="3:3">
      <c r="C191" s="105" t="s">
        <v>317</v>
      </c>
    </row>
    <row r="192" spans="3:3">
      <c r="C192" s="105" t="s">
        <v>317</v>
      </c>
    </row>
    <row r="193" spans="3:3">
      <c r="C193" s="105" t="s">
        <v>317</v>
      </c>
    </row>
    <row r="194" spans="3:3">
      <c r="C194" s="105" t="s">
        <v>317</v>
      </c>
    </row>
    <row r="195" spans="3:3">
      <c r="C195" s="105" t="s">
        <v>317</v>
      </c>
    </row>
    <row r="196" spans="3:3">
      <c r="C196" s="105" t="s">
        <v>317</v>
      </c>
    </row>
    <row r="197" spans="3:3">
      <c r="C197" s="105" t="s">
        <v>317</v>
      </c>
    </row>
    <row r="198" spans="3:3">
      <c r="C198" s="105" t="s">
        <v>317</v>
      </c>
    </row>
    <row r="199" spans="3:3">
      <c r="C199" s="105" t="s">
        <v>317</v>
      </c>
    </row>
    <row r="200" spans="3:3">
      <c r="C200" s="105" t="s">
        <v>317</v>
      </c>
    </row>
    <row r="201" spans="3:3">
      <c r="C201" s="105" t="s">
        <v>317</v>
      </c>
    </row>
    <row r="202" spans="3:3">
      <c r="C202" s="105" t="s">
        <v>317</v>
      </c>
    </row>
    <row r="203" spans="3:3">
      <c r="C203" s="105" t="s">
        <v>317</v>
      </c>
    </row>
    <row r="204" spans="3:3">
      <c r="C204" s="105" t="s">
        <v>317</v>
      </c>
    </row>
    <row r="205" spans="3:3">
      <c r="C205" s="105" t="s">
        <v>317</v>
      </c>
    </row>
    <row r="206" spans="3:3">
      <c r="C206" s="105" t="s">
        <v>317</v>
      </c>
    </row>
    <row r="207" spans="3:3">
      <c r="C207" s="105" t="s">
        <v>317</v>
      </c>
    </row>
    <row r="208" spans="3:3">
      <c r="C208" s="105" t="s">
        <v>317</v>
      </c>
    </row>
    <row r="209" spans="3:3">
      <c r="C209" s="105" t="s">
        <v>317</v>
      </c>
    </row>
    <row r="210" spans="3:3">
      <c r="C210" s="105" t="s">
        <v>317</v>
      </c>
    </row>
    <row r="211" spans="3:3">
      <c r="C211" s="105" t="s">
        <v>317</v>
      </c>
    </row>
    <row r="212" spans="3:3">
      <c r="C212" s="105" t="s">
        <v>317</v>
      </c>
    </row>
    <row r="213" spans="3:3">
      <c r="C213" s="105" t="s">
        <v>317</v>
      </c>
    </row>
    <row r="214" spans="3:3">
      <c r="C214" s="105" t="s">
        <v>317</v>
      </c>
    </row>
    <row r="215" spans="3:3">
      <c r="C215" s="105" t="s">
        <v>317</v>
      </c>
    </row>
    <row r="216" spans="3:3">
      <c r="C216" s="105" t="s">
        <v>317</v>
      </c>
    </row>
    <row r="217" spans="3:3">
      <c r="C217" s="105" t="s">
        <v>317</v>
      </c>
    </row>
    <row r="218" spans="3:3">
      <c r="C218" s="105" t="s">
        <v>317</v>
      </c>
    </row>
    <row r="219" spans="3:3">
      <c r="C219" s="105" t="s">
        <v>317</v>
      </c>
    </row>
    <row r="220" spans="3:3">
      <c r="C220" s="105" t="s">
        <v>317</v>
      </c>
    </row>
    <row r="221" spans="3:3">
      <c r="C221" s="105" t="s">
        <v>317</v>
      </c>
    </row>
    <row r="222" spans="3:3">
      <c r="C222" s="105" t="s">
        <v>317</v>
      </c>
    </row>
    <row r="223" spans="3:3">
      <c r="C223" s="105" t="s">
        <v>317</v>
      </c>
    </row>
    <row r="224" spans="3:3">
      <c r="C224" s="105" t="s">
        <v>317</v>
      </c>
    </row>
    <row r="225" spans="3:3">
      <c r="C225" s="105" t="s">
        <v>317</v>
      </c>
    </row>
    <row r="226" spans="3:3">
      <c r="C226" s="105" t="s">
        <v>317</v>
      </c>
    </row>
    <row r="227" spans="3:3">
      <c r="C227" s="105" t="s">
        <v>317</v>
      </c>
    </row>
    <row r="228" spans="3:3">
      <c r="C228" s="105" t="s">
        <v>317</v>
      </c>
    </row>
    <row r="229" spans="3:3">
      <c r="C229" s="105" t="s">
        <v>317</v>
      </c>
    </row>
    <row r="230" spans="3:3">
      <c r="C230" s="105" t="s">
        <v>317</v>
      </c>
    </row>
    <row r="231" spans="3:3">
      <c r="C231" s="105" t="s">
        <v>317</v>
      </c>
    </row>
    <row r="232" spans="3:3">
      <c r="C232" s="105" t="s">
        <v>317</v>
      </c>
    </row>
    <row r="233" spans="3:3">
      <c r="C233" s="105" t="s">
        <v>317</v>
      </c>
    </row>
    <row r="234" spans="3:3">
      <c r="C234" s="105" t="s">
        <v>317</v>
      </c>
    </row>
    <row r="235" spans="3:3">
      <c r="C235" s="105" t="s">
        <v>317</v>
      </c>
    </row>
    <row r="236" spans="3:3">
      <c r="C236" s="105" t="s">
        <v>317</v>
      </c>
    </row>
    <row r="237" spans="3:3">
      <c r="C237" s="105" t="s">
        <v>317</v>
      </c>
    </row>
    <row r="238" spans="3:3">
      <c r="C238" s="105" t="s">
        <v>317</v>
      </c>
    </row>
    <row r="239" spans="3:3">
      <c r="C239" s="105" t="s">
        <v>317</v>
      </c>
    </row>
    <row r="240" spans="3:3">
      <c r="C240" s="105" t="s">
        <v>317</v>
      </c>
    </row>
    <row r="241" spans="3:7">
      <c r="C241" s="105" t="s">
        <v>317</v>
      </c>
    </row>
    <row r="242" spans="3:7">
      <c r="C242" s="105" t="s">
        <v>317</v>
      </c>
    </row>
    <row r="243" spans="3:7">
      <c r="C243" s="105" t="s">
        <v>317</v>
      </c>
    </row>
    <row r="244" spans="3:7">
      <c r="C244" s="105" t="s">
        <v>317</v>
      </c>
    </row>
    <row r="245" spans="3:7">
      <c r="C245" s="105" t="s">
        <v>317</v>
      </c>
    </row>
    <row r="246" spans="3:7">
      <c r="C246" s="105" t="s">
        <v>317</v>
      </c>
    </row>
    <row r="247" spans="3:7">
      <c r="C247" s="105" t="s">
        <v>317</v>
      </c>
    </row>
    <row r="248" spans="3:7">
      <c r="C248" s="105" t="s">
        <v>317</v>
      </c>
    </row>
    <row r="249" spans="3:7">
      <c r="C249" s="105" t="s">
        <v>317</v>
      </c>
    </row>
    <row r="250" spans="3:7">
      <c r="C250" s="105" t="s">
        <v>317</v>
      </c>
    </row>
    <row r="253" spans="3:7">
      <c r="G253" s="105" t="s">
        <v>307</v>
      </c>
    </row>
    <row r="254" spans="3:7">
      <c r="G254" s="105" t="s">
        <v>1332</v>
      </c>
    </row>
    <row r="255" spans="3:7">
      <c r="G255" s="105" t="s">
        <v>1332</v>
      </c>
    </row>
    <row r="256" spans="3:7">
      <c r="G256" s="105" t="s">
        <v>1332</v>
      </c>
    </row>
    <row r="257" spans="7:7">
      <c r="G257" s="105" t="s">
        <v>317</v>
      </c>
    </row>
    <row r="258" spans="7:7">
      <c r="G258" s="105" t="s">
        <v>317</v>
      </c>
    </row>
    <row r="259" spans="7:7">
      <c r="G259" s="105" t="s">
        <v>317</v>
      </c>
    </row>
    <row r="260" spans="7:7">
      <c r="G260" s="105" t="s">
        <v>317</v>
      </c>
    </row>
    <row r="261" spans="7:7">
      <c r="G261" s="105" t="s">
        <v>317</v>
      </c>
    </row>
    <row r="262" spans="7:7">
      <c r="G262" s="105" t="s">
        <v>317</v>
      </c>
    </row>
    <row r="263" spans="7:7">
      <c r="G263" s="105" t="s">
        <v>317</v>
      </c>
    </row>
    <row r="264" spans="7:7">
      <c r="G264" s="105" t="s">
        <v>317</v>
      </c>
    </row>
    <row r="265" spans="7:7">
      <c r="G265" s="105" t="s">
        <v>317</v>
      </c>
    </row>
    <row r="266" spans="7:7">
      <c r="G266" s="105" t="s">
        <v>317</v>
      </c>
    </row>
    <row r="267" spans="7:7">
      <c r="G267" s="105" t="s">
        <v>317</v>
      </c>
    </row>
    <row r="268" spans="7:7">
      <c r="G268" s="105" t="s">
        <v>317</v>
      </c>
    </row>
    <row r="269" spans="7:7">
      <c r="G269" s="105" t="s">
        <v>317</v>
      </c>
    </row>
    <row r="270" spans="7:7">
      <c r="G270" s="105" t="s">
        <v>317</v>
      </c>
    </row>
    <row r="271" spans="7:7">
      <c r="G271" s="105" t="s">
        <v>317</v>
      </c>
    </row>
    <row r="272" spans="7:7">
      <c r="G272" s="105" t="s">
        <v>317</v>
      </c>
    </row>
    <row r="273" spans="7:7">
      <c r="G273" s="105" t="s">
        <v>317</v>
      </c>
    </row>
    <row r="274" spans="7:7">
      <c r="G274" s="105" t="s">
        <v>317</v>
      </c>
    </row>
    <row r="275" spans="7:7">
      <c r="G275" s="105" t="s">
        <v>317</v>
      </c>
    </row>
    <row r="276" spans="7:7">
      <c r="G276" s="105" t="s">
        <v>317</v>
      </c>
    </row>
    <row r="277" spans="7:7">
      <c r="G277" s="105" t="s">
        <v>317</v>
      </c>
    </row>
    <row r="278" spans="7:7">
      <c r="G278" s="105" t="s">
        <v>317</v>
      </c>
    </row>
    <row r="279" spans="7:7">
      <c r="G279" s="105" t="s">
        <v>317</v>
      </c>
    </row>
    <row r="280" spans="7:7">
      <c r="G280" s="105" t="s">
        <v>317</v>
      </c>
    </row>
    <row r="281" spans="7:7">
      <c r="G281" s="105" t="s">
        <v>317</v>
      </c>
    </row>
    <row r="282" spans="7:7">
      <c r="G282" s="105" t="s">
        <v>317</v>
      </c>
    </row>
    <row r="283" spans="7:7">
      <c r="G283" s="105" t="s">
        <v>317</v>
      </c>
    </row>
    <row r="284" spans="7:7">
      <c r="G284" s="105" t="s">
        <v>317</v>
      </c>
    </row>
    <row r="285" spans="7:7">
      <c r="G285" s="105" t="s">
        <v>317</v>
      </c>
    </row>
    <row r="286" spans="7:7">
      <c r="G286" s="105" t="s">
        <v>317</v>
      </c>
    </row>
    <row r="287" spans="7:7">
      <c r="G287" s="105" t="s">
        <v>317</v>
      </c>
    </row>
    <row r="288" spans="7:7">
      <c r="G288" s="105" t="s">
        <v>317</v>
      </c>
    </row>
    <row r="289" spans="7:7">
      <c r="G289" s="105" t="s">
        <v>317</v>
      </c>
    </row>
    <row r="290" spans="7:7">
      <c r="G290" s="105" t="s">
        <v>317</v>
      </c>
    </row>
    <row r="291" spans="7:7">
      <c r="G291" s="105" t="s">
        <v>317</v>
      </c>
    </row>
    <row r="292" spans="7:7">
      <c r="G292" s="105" t="s">
        <v>317</v>
      </c>
    </row>
    <row r="293" spans="7:7">
      <c r="G293" s="105" t="s">
        <v>317</v>
      </c>
    </row>
    <row r="294" spans="7:7">
      <c r="G294" s="105" t="s">
        <v>317</v>
      </c>
    </row>
    <row r="295" spans="7:7">
      <c r="G295" s="105" t="s">
        <v>317</v>
      </c>
    </row>
    <row r="296" spans="7:7">
      <c r="G296" s="105" t="s">
        <v>317</v>
      </c>
    </row>
    <row r="297" spans="7:7">
      <c r="G297" s="105" t="s">
        <v>317</v>
      </c>
    </row>
    <row r="298" spans="7:7">
      <c r="G298" s="105" t="s">
        <v>317</v>
      </c>
    </row>
    <row r="299" spans="7:7">
      <c r="G299" s="105" t="s">
        <v>317</v>
      </c>
    </row>
    <row r="300" spans="7:7">
      <c r="G300" s="105" t="s">
        <v>317</v>
      </c>
    </row>
    <row r="301" spans="7:7">
      <c r="G301" s="105" t="s">
        <v>317</v>
      </c>
    </row>
    <row r="302" spans="7:7">
      <c r="G302" s="105" t="s">
        <v>317</v>
      </c>
    </row>
    <row r="303" spans="7:7">
      <c r="G303" s="105" t="s">
        <v>317</v>
      </c>
    </row>
    <row r="304" spans="7:7">
      <c r="G304" s="105" t="s">
        <v>317</v>
      </c>
    </row>
    <row r="305" spans="7:7">
      <c r="G305" s="105" t="s">
        <v>317</v>
      </c>
    </row>
    <row r="306" spans="7:7">
      <c r="G306" s="105" t="s">
        <v>317</v>
      </c>
    </row>
    <row r="307" spans="7:7">
      <c r="G307" s="105" t="s">
        <v>317</v>
      </c>
    </row>
    <row r="308" spans="7:7">
      <c r="G308" s="105" t="s">
        <v>317</v>
      </c>
    </row>
    <row r="309" spans="7:7">
      <c r="G309" s="105" t="s">
        <v>317</v>
      </c>
    </row>
    <row r="310" spans="7:7">
      <c r="G310" s="105" t="s">
        <v>317</v>
      </c>
    </row>
    <row r="311" spans="7:7">
      <c r="G311" s="105" t="s">
        <v>317</v>
      </c>
    </row>
    <row r="312" spans="7:7">
      <c r="G312" s="105" t="s">
        <v>317</v>
      </c>
    </row>
    <row r="313" spans="7:7">
      <c r="G313" s="105" t="s">
        <v>317</v>
      </c>
    </row>
    <row r="314" spans="7:7">
      <c r="G314" s="105" t="s">
        <v>317</v>
      </c>
    </row>
    <row r="315" spans="7:7">
      <c r="G315" s="105" t="s">
        <v>317</v>
      </c>
    </row>
    <row r="316" spans="7:7">
      <c r="G316" s="105" t="s">
        <v>317</v>
      </c>
    </row>
    <row r="317" spans="7:7">
      <c r="G317" s="105" t="s">
        <v>317</v>
      </c>
    </row>
    <row r="318" spans="7:7">
      <c r="G318" s="105" t="s">
        <v>317</v>
      </c>
    </row>
    <row r="319" spans="7:7">
      <c r="G319" s="105" t="s">
        <v>317</v>
      </c>
    </row>
    <row r="320" spans="7:7">
      <c r="G320" s="105" t="s">
        <v>317</v>
      </c>
    </row>
    <row r="321" spans="7:7">
      <c r="G321" s="105" t="s">
        <v>317</v>
      </c>
    </row>
    <row r="322" spans="7:7">
      <c r="G322" s="105" t="s">
        <v>317</v>
      </c>
    </row>
    <row r="323" spans="7:7">
      <c r="G323" s="105" t="s">
        <v>317</v>
      </c>
    </row>
    <row r="324" spans="7:7">
      <c r="G324" s="105" t="s">
        <v>317</v>
      </c>
    </row>
    <row r="325" spans="7:7">
      <c r="G325" s="105" t="s">
        <v>317</v>
      </c>
    </row>
    <row r="326" spans="7:7">
      <c r="G326" s="105" t="s">
        <v>317</v>
      </c>
    </row>
    <row r="327" spans="7:7">
      <c r="G327" s="105" t="s">
        <v>317</v>
      </c>
    </row>
    <row r="328" spans="7:7">
      <c r="G328" s="105" t="s">
        <v>317</v>
      </c>
    </row>
    <row r="329" spans="7:7">
      <c r="G329" s="105" t="s">
        <v>317</v>
      </c>
    </row>
    <row r="330" spans="7:7">
      <c r="G330" s="105" t="s">
        <v>317</v>
      </c>
    </row>
    <row r="331" spans="7:7">
      <c r="G331" s="105" t="s">
        <v>317</v>
      </c>
    </row>
    <row r="332" spans="7:7">
      <c r="G332" s="105" t="s">
        <v>317</v>
      </c>
    </row>
    <row r="333" spans="7:7">
      <c r="G333" s="105" t="s">
        <v>317</v>
      </c>
    </row>
    <row r="334" spans="7:7">
      <c r="G334" s="105" t="s">
        <v>317</v>
      </c>
    </row>
    <row r="335" spans="7:7">
      <c r="G335" s="105" t="s">
        <v>317</v>
      </c>
    </row>
    <row r="336" spans="7:7">
      <c r="G336" s="105" t="s">
        <v>317</v>
      </c>
    </row>
    <row r="337" spans="7:7">
      <c r="G337" s="105" t="s">
        <v>317</v>
      </c>
    </row>
    <row r="338" spans="7:7">
      <c r="G338" s="105" t="s">
        <v>317</v>
      </c>
    </row>
    <row r="339" spans="7:7">
      <c r="G339" s="105" t="s">
        <v>317</v>
      </c>
    </row>
    <row r="340" spans="7:7">
      <c r="G340" s="105" t="s">
        <v>317</v>
      </c>
    </row>
    <row r="341" spans="7:7">
      <c r="G341" s="105" t="s">
        <v>317</v>
      </c>
    </row>
    <row r="342" spans="7:7">
      <c r="G342" s="105" t="s">
        <v>317</v>
      </c>
    </row>
    <row r="343" spans="7:7">
      <c r="G343" s="105" t="s">
        <v>317</v>
      </c>
    </row>
    <row r="344" spans="7:7">
      <c r="G344" s="105" t="s">
        <v>317</v>
      </c>
    </row>
    <row r="345" spans="7:7">
      <c r="G345" s="105" t="s">
        <v>317</v>
      </c>
    </row>
    <row r="346" spans="7:7">
      <c r="G346" s="105" t="s">
        <v>317</v>
      </c>
    </row>
    <row r="347" spans="7:7">
      <c r="G347" s="105" t="s">
        <v>317</v>
      </c>
    </row>
    <row r="348" spans="7:7">
      <c r="G348" s="105" t="s">
        <v>317</v>
      </c>
    </row>
    <row r="349" spans="7:7">
      <c r="G349" s="105" t="s">
        <v>317</v>
      </c>
    </row>
    <row r="350" spans="7:7">
      <c r="G350" s="105" t="s">
        <v>317</v>
      </c>
    </row>
    <row r="353" spans="11:11">
      <c r="K353" s="105" t="s">
        <v>307</v>
      </c>
    </row>
    <row r="354" spans="11:11">
      <c r="K354" s="105" t="s">
        <v>1332</v>
      </c>
    </row>
    <row r="355" spans="11:11">
      <c r="K355" s="105" t="s">
        <v>317</v>
      </c>
    </row>
    <row r="356" spans="11:11">
      <c r="K356" s="105" t="s">
        <v>317</v>
      </c>
    </row>
    <row r="357" spans="11:11">
      <c r="K357" s="105" t="s">
        <v>317</v>
      </c>
    </row>
    <row r="358" spans="11:11">
      <c r="K358" s="105" t="s">
        <v>317</v>
      </c>
    </row>
    <row r="359" spans="11:11">
      <c r="K359" s="105" t="s">
        <v>317</v>
      </c>
    </row>
    <row r="360" spans="11:11">
      <c r="K360" s="105" t="s">
        <v>317</v>
      </c>
    </row>
    <row r="361" spans="11:11">
      <c r="K361" s="105" t="s">
        <v>317</v>
      </c>
    </row>
    <row r="362" spans="11:11">
      <c r="K362" s="105" t="s">
        <v>317</v>
      </c>
    </row>
    <row r="363" spans="11:11">
      <c r="K363" s="105" t="s">
        <v>317</v>
      </c>
    </row>
    <row r="364" spans="11:11">
      <c r="K364" s="105" t="s">
        <v>317</v>
      </c>
    </row>
    <row r="365" spans="11:11">
      <c r="K365" s="105" t="s">
        <v>317</v>
      </c>
    </row>
    <row r="366" spans="11:11">
      <c r="K366" s="105" t="s">
        <v>317</v>
      </c>
    </row>
    <row r="367" spans="11:11">
      <c r="K367" s="105" t="s">
        <v>317</v>
      </c>
    </row>
    <row r="368" spans="11:11">
      <c r="K368" s="105" t="s">
        <v>317</v>
      </c>
    </row>
    <row r="369" spans="11:11">
      <c r="K369" s="105" t="s">
        <v>317</v>
      </c>
    </row>
    <row r="370" spans="11:11">
      <c r="K370" s="105" t="s">
        <v>317</v>
      </c>
    </row>
    <row r="371" spans="11:11">
      <c r="K371" s="105" t="s">
        <v>317</v>
      </c>
    </row>
    <row r="372" spans="11:11">
      <c r="K372" s="105" t="s">
        <v>317</v>
      </c>
    </row>
    <row r="373" spans="11:11">
      <c r="K373" s="105" t="s">
        <v>317</v>
      </c>
    </row>
    <row r="374" spans="11:11">
      <c r="K374" s="105" t="s">
        <v>317</v>
      </c>
    </row>
    <row r="375" spans="11:11">
      <c r="K375" s="105" t="s">
        <v>317</v>
      </c>
    </row>
    <row r="376" spans="11:11">
      <c r="K376" s="105" t="s">
        <v>317</v>
      </c>
    </row>
    <row r="377" spans="11:11">
      <c r="K377" s="105" t="s">
        <v>317</v>
      </c>
    </row>
    <row r="378" spans="11:11">
      <c r="K378" s="105" t="s">
        <v>317</v>
      </c>
    </row>
    <row r="379" spans="11:11">
      <c r="K379" s="105" t="s">
        <v>317</v>
      </c>
    </row>
    <row r="380" spans="11:11">
      <c r="K380" s="105" t="s">
        <v>317</v>
      </c>
    </row>
    <row r="381" spans="11:11">
      <c r="K381" s="105" t="s">
        <v>317</v>
      </c>
    </row>
    <row r="382" spans="11:11">
      <c r="K382" s="105" t="s">
        <v>317</v>
      </c>
    </row>
    <row r="383" spans="11:11">
      <c r="K383" s="105" t="s">
        <v>317</v>
      </c>
    </row>
    <row r="384" spans="11:11">
      <c r="K384" s="105" t="s">
        <v>317</v>
      </c>
    </row>
    <row r="385" spans="11:11">
      <c r="K385" s="105" t="s">
        <v>317</v>
      </c>
    </row>
    <row r="386" spans="11:11">
      <c r="K386" s="105" t="s">
        <v>317</v>
      </c>
    </row>
    <row r="387" spans="11:11">
      <c r="K387" s="105" t="s">
        <v>317</v>
      </c>
    </row>
    <row r="388" spans="11:11">
      <c r="K388" s="105" t="s">
        <v>317</v>
      </c>
    </row>
    <row r="389" spans="11:11">
      <c r="K389" s="105" t="s">
        <v>317</v>
      </c>
    </row>
    <row r="390" spans="11:11">
      <c r="K390" s="105" t="s">
        <v>317</v>
      </c>
    </row>
    <row r="391" spans="11:11">
      <c r="K391" s="105" t="s">
        <v>317</v>
      </c>
    </row>
    <row r="392" spans="11:11">
      <c r="K392" s="105" t="s">
        <v>317</v>
      </c>
    </row>
    <row r="393" spans="11:11">
      <c r="K393" s="105" t="s">
        <v>317</v>
      </c>
    </row>
    <row r="394" spans="11:11">
      <c r="K394" s="105" t="s">
        <v>317</v>
      </c>
    </row>
    <row r="395" spans="11:11">
      <c r="K395" s="105" t="s">
        <v>317</v>
      </c>
    </row>
    <row r="396" spans="11:11">
      <c r="K396" s="105" t="s">
        <v>317</v>
      </c>
    </row>
    <row r="397" spans="11:11">
      <c r="K397" s="105" t="s">
        <v>317</v>
      </c>
    </row>
    <row r="398" spans="11:11">
      <c r="K398" s="105" t="s">
        <v>317</v>
      </c>
    </row>
    <row r="399" spans="11:11">
      <c r="K399" s="105" t="s">
        <v>317</v>
      </c>
    </row>
    <row r="400" spans="11:11">
      <c r="K400" s="105" t="s">
        <v>317</v>
      </c>
    </row>
    <row r="401" spans="11:11">
      <c r="K401" s="105" t="s">
        <v>317</v>
      </c>
    </row>
    <row r="402" spans="11:11">
      <c r="K402" s="105" t="s">
        <v>317</v>
      </c>
    </row>
    <row r="403" spans="11:11">
      <c r="K403" s="105" t="s">
        <v>317</v>
      </c>
    </row>
    <row r="404" spans="11:11">
      <c r="K404" s="105" t="s">
        <v>317</v>
      </c>
    </row>
    <row r="405" spans="11:11">
      <c r="K405" s="105" t="s">
        <v>317</v>
      </c>
    </row>
    <row r="406" spans="11:11">
      <c r="K406" s="105" t="s">
        <v>317</v>
      </c>
    </row>
    <row r="407" spans="11:11">
      <c r="K407" s="105" t="s">
        <v>317</v>
      </c>
    </row>
    <row r="408" spans="11:11">
      <c r="K408" s="105" t="s">
        <v>317</v>
      </c>
    </row>
    <row r="409" spans="11:11">
      <c r="K409" s="105" t="s">
        <v>317</v>
      </c>
    </row>
    <row r="410" spans="11:11">
      <c r="K410" s="105" t="s">
        <v>317</v>
      </c>
    </row>
    <row r="411" spans="11:11">
      <c r="K411" s="105" t="s">
        <v>317</v>
      </c>
    </row>
    <row r="412" spans="11:11">
      <c r="K412" s="105" t="s">
        <v>317</v>
      </c>
    </row>
    <row r="413" spans="11:11">
      <c r="K413" s="105" t="s">
        <v>317</v>
      </c>
    </row>
    <row r="414" spans="11:11">
      <c r="K414" s="105" t="s">
        <v>317</v>
      </c>
    </row>
    <row r="415" spans="11:11">
      <c r="K415" s="105" t="s">
        <v>317</v>
      </c>
    </row>
    <row r="416" spans="11:11">
      <c r="K416" s="105" t="s">
        <v>317</v>
      </c>
    </row>
    <row r="417" spans="11:11">
      <c r="K417" s="105" t="s">
        <v>317</v>
      </c>
    </row>
    <row r="418" spans="11:11">
      <c r="K418" s="105" t="s">
        <v>317</v>
      </c>
    </row>
    <row r="419" spans="11:11">
      <c r="K419" s="105" t="s">
        <v>317</v>
      </c>
    </row>
    <row r="420" spans="11:11">
      <c r="K420" s="105" t="s">
        <v>317</v>
      </c>
    </row>
    <row r="421" spans="11:11">
      <c r="K421" s="105" t="s">
        <v>317</v>
      </c>
    </row>
    <row r="422" spans="11:11">
      <c r="K422" s="105" t="s">
        <v>317</v>
      </c>
    </row>
    <row r="423" spans="11:11">
      <c r="K423" s="105" t="s">
        <v>317</v>
      </c>
    </row>
    <row r="424" spans="11:11">
      <c r="K424" s="105" t="s">
        <v>317</v>
      </c>
    </row>
    <row r="425" spans="11:11">
      <c r="K425" s="105" t="s">
        <v>317</v>
      </c>
    </row>
    <row r="426" spans="11:11">
      <c r="K426" s="105" t="s">
        <v>317</v>
      </c>
    </row>
    <row r="427" spans="11:11">
      <c r="K427" s="105" t="s">
        <v>317</v>
      </c>
    </row>
    <row r="428" spans="11:11">
      <c r="K428" s="105" t="s">
        <v>317</v>
      </c>
    </row>
    <row r="429" spans="11:11">
      <c r="K429" s="105" t="s">
        <v>317</v>
      </c>
    </row>
    <row r="430" spans="11:11">
      <c r="K430" s="105" t="s">
        <v>317</v>
      </c>
    </row>
    <row r="431" spans="11:11">
      <c r="K431" s="105" t="s">
        <v>317</v>
      </c>
    </row>
    <row r="432" spans="11:11">
      <c r="K432" s="105" t="s">
        <v>317</v>
      </c>
    </row>
    <row r="433" spans="11:11">
      <c r="K433" s="105" t="s">
        <v>317</v>
      </c>
    </row>
    <row r="434" spans="11:11">
      <c r="K434" s="105" t="s">
        <v>317</v>
      </c>
    </row>
    <row r="435" spans="11:11">
      <c r="K435" s="105" t="s">
        <v>317</v>
      </c>
    </row>
    <row r="436" spans="11:11">
      <c r="K436" s="105" t="s">
        <v>317</v>
      </c>
    </row>
    <row r="437" spans="11:11">
      <c r="K437" s="105" t="s">
        <v>317</v>
      </c>
    </row>
    <row r="438" spans="11:11">
      <c r="K438" s="105" t="s">
        <v>317</v>
      </c>
    </row>
    <row r="439" spans="11:11">
      <c r="K439" s="105" t="s">
        <v>317</v>
      </c>
    </row>
    <row r="440" spans="11:11">
      <c r="K440" s="105" t="s">
        <v>317</v>
      </c>
    </row>
    <row r="441" spans="11:11">
      <c r="K441" s="105" t="s">
        <v>317</v>
      </c>
    </row>
    <row r="442" spans="11:11">
      <c r="K442" s="105" t="s">
        <v>317</v>
      </c>
    </row>
    <row r="443" spans="11:11">
      <c r="K443" s="105" t="s">
        <v>317</v>
      </c>
    </row>
    <row r="444" spans="11:11">
      <c r="K444" s="105" t="s">
        <v>317</v>
      </c>
    </row>
    <row r="445" spans="11:11">
      <c r="K445" s="105" t="s">
        <v>317</v>
      </c>
    </row>
    <row r="446" spans="11:11">
      <c r="K446" s="105" t="s">
        <v>317</v>
      </c>
    </row>
    <row r="447" spans="11:11">
      <c r="K447" s="105" t="s">
        <v>317</v>
      </c>
    </row>
    <row r="448" spans="11:11">
      <c r="K448" s="105" t="s">
        <v>317</v>
      </c>
    </row>
    <row r="449" spans="11:15">
      <c r="K449" s="105" t="s">
        <v>317</v>
      </c>
    </row>
    <row r="450" spans="11:15">
      <c r="K450" s="105" t="s">
        <v>317</v>
      </c>
    </row>
    <row r="453" spans="11:15">
      <c r="O453" s="105" t="s">
        <v>307</v>
      </c>
    </row>
    <row r="454" spans="11:15">
      <c r="O454" s="105" t="s">
        <v>1332</v>
      </c>
    </row>
    <row r="455" spans="11:15">
      <c r="O455" s="105" t="s">
        <v>317</v>
      </c>
    </row>
    <row r="456" spans="11:15">
      <c r="O456" s="105" t="s">
        <v>317</v>
      </c>
    </row>
    <row r="457" spans="11:15">
      <c r="O457" s="105" t="s">
        <v>317</v>
      </c>
    </row>
    <row r="458" spans="11:15">
      <c r="O458" s="105" t="s">
        <v>317</v>
      </c>
    </row>
    <row r="459" spans="11:15">
      <c r="O459" s="105" t="s">
        <v>317</v>
      </c>
    </row>
    <row r="460" spans="11:15">
      <c r="O460" s="105" t="s">
        <v>317</v>
      </c>
    </row>
    <row r="461" spans="11:15">
      <c r="O461" s="105" t="s">
        <v>317</v>
      </c>
    </row>
    <row r="462" spans="11:15">
      <c r="O462" s="105" t="s">
        <v>317</v>
      </c>
    </row>
    <row r="463" spans="11:15">
      <c r="O463" s="105" t="s">
        <v>317</v>
      </c>
    </row>
    <row r="464" spans="11:15">
      <c r="O464" s="105" t="s">
        <v>317</v>
      </c>
    </row>
    <row r="465" spans="15:15">
      <c r="O465" s="105" t="s">
        <v>317</v>
      </c>
    </row>
    <row r="466" spans="15:15">
      <c r="O466" s="105" t="s">
        <v>317</v>
      </c>
    </row>
    <row r="467" spans="15:15">
      <c r="O467" s="105" t="s">
        <v>317</v>
      </c>
    </row>
    <row r="468" spans="15:15">
      <c r="O468" s="105" t="s">
        <v>317</v>
      </c>
    </row>
    <row r="469" spans="15:15">
      <c r="O469" s="105" t="s">
        <v>317</v>
      </c>
    </row>
    <row r="470" spans="15:15">
      <c r="O470" s="105" t="s">
        <v>317</v>
      </c>
    </row>
    <row r="471" spans="15:15">
      <c r="O471" s="105" t="s">
        <v>317</v>
      </c>
    </row>
    <row r="472" spans="15:15">
      <c r="O472" s="105" t="s">
        <v>317</v>
      </c>
    </row>
    <row r="473" spans="15:15">
      <c r="O473" s="105" t="s">
        <v>317</v>
      </c>
    </row>
    <row r="474" spans="15:15">
      <c r="O474" s="105" t="s">
        <v>317</v>
      </c>
    </row>
    <row r="475" spans="15:15">
      <c r="O475" s="105" t="s">
        <v>317</v>
      </c>
    </row>
    <row r="476" spans="15:15">
      <c r="O476" s="105" t="s">
        <v>317</v>
      </c>
    </row>
    <row r="477" spans="15:15">
      <c r="O477" s="105" t="s">
        <v>317</v>
      </c>
    </row>
    <row r="478" spans="15:15">
      <c r="O478" s="105" t="s">
        <v>317</v>
      </c>
    </row>
    <row r="479" spans="15:15">
      <c r="O479" s="105" t="s">
        <v>317</v>
      </c>
    </row>
    <row r="480" spans="15:15">
      <c r="O480" s="105" t="s">
        <v>317</v>
      </c>
    </row>
    <row r="481" spans="15:15">
      <c r="O481" s="105" t="s">
        <v>317</v>
      </c>
    </row>
    <row r="482" spans="15:15">
      <c r="O482" s="105" t="s">
        <v>317</v>
      </c>
    </row>
    <row r="483" spans="15:15">
      <c r="O483" s="105" t="s">
        <v>317</v>
      </c>
    </row>
    <row r="484" spans="15:15">
      <c r="O484" s="105" t="s">
        <v>317</v>
      </c>
    </row>
    <row r="485" spans="15:15">
      <c r="O485" s="105" t="s">
        <v>317</v>
      </c>
    </row>
    <row r="486" spans="15:15">
      <c r="O486" s="105" t="s">
        <v>317</v>
      </c>
    </row>
    <row r="487" spans="15:15">
      <c r="O487" s="105" t="s">
        <v>317</v>
      </c>
    </row>
    <row r="488" spans="15:15">
      <c r="O488" s="105" t="s">
        <v>317</v>
      </c>
    </row>
    <row r="489" spans="15:15">
      <c r="O489" s="105" t="s">
        <v>317</v>
      </c>
    </row>
    <row r="490" spans="15:15">
      <c r="O490" s="105" t="s">
        <v>317</v>
      </c>
    </row>
    <row r="491" spans="15:15">
      <c r="O491" s="105" t="s">
        <v>317</v>
      </c>
    </row>
    <row r="492" spans="15:15">
      <c r="O492" s="105" t="s">
        <v>317</v>
      </c>
    </row>
    <row r="493" spans="15:15">
      <c r="O493" s="105" t="s">
        <v>317</v>
      </c>
    </row>
    <row r="494" spans="15:15">
      <c r="O494" s="105" t="s">
        <v>317</v>
      </c>
    </row>
    <row r="495" spans="15:15">
      <c r="O495" s="105" t="s">
        <v>317</v>
      </c>
    </row>
    <row r="496" spans="15:15">
      <c r="O496" s="105" t="s">
        <v>317</v>
      </c>
    </row>
    <row r="497" spans="15:15">
      <c r="O497" s="105" t="s">
        <v>317</v>
      </c>
    </row>
    <row r="498" spans="15:15">
      <c r="O498" s="105" t="s">
        <v>317</v>
      </c>
    </row>
    <row r="499" spans="15:15">
      <c r="O499" s="105" t="s">
        <v>317</v>
      </c>
    </row>
    <row r="500" spans="15:15">
      <c r="O500" s="105" t="s">
        <v>317</v>
      </c>
    </row>
    <row r="501" spans="15:15">
      <c r="O501" s="105" t="s">
        <v>317</v>
      </c>
    </row>
    <row r="502" spans="15:15">
      <c r="O502" s="105" t="s">
        <v>317</v>
      </c>
    </row>
    <row r="503" spans="15:15">
      <c r="O503" s="105" t="s">
        <v>317</v>
      </c>
    </row>
    <row r="504" spans="15:15">
      <c r="O504" s="105" t="s">
        <v>317</v>
      </c>
    </row>
    <row r="505" spans="15:15">
      <c r="O505" s="105" t="s">
        <v>317</v>
      </c>
    </row>
    <row r="506" spans="15:15">
      <c r="O506" s="105" t="s">
        <v>317</v>
      </c>
    </row>
    <row r="507" spans="15:15">
      <c r="O507" s="105" t="s">
        <v>317</v>
      </c>
    </row>
    <row r="508" spans="15:15">
      <c r="O508" s="105" t="s">
        <v>317</v>
      </c>
    </row>
    <row r="509" spans="15:15">
      <c r="O509" s="105" t="s">
        <v>317</v>
      </c>
    </row>
    <row r="510" spans="15:15">
      <c r="O510" s="105" t="s">
        <v>317</v>
      </c>
    </row>
    <row r="511" spans="15:15">
      <c r="O511" s="105" t="s">
        <v>317</v>
      </c>
    </row>
    <row r="512" spans="15:15">
      <c r="O512" s="105" t="s">
        <v>317</v>
      </c>
    </row>
    <row r="513" spans="15:15">
      <c r="O513" s="105" t="s">
        <v>317</v>
      </c>
    </row>
    <row r="514" spans="15:15">
      <c r="O514" s="105" t="s">
        <v>317</v>
      </c>
    </row>
    <row r="515" spans="15:15">
      <c r="O515" s="105" t="s">
        <v>317</v>
      </c>
    </row>
    <row r="516" spans="15:15">
      <c r="O516" s="105" t="s">
        <v>317</v>
      </c>
    </row>
    <row r="517" spans="15:15">
      <c r="O517" s="105" t="s">
        <v>317</v>
      </c>
    </row>
    <row r="518" spans="15:15">
      <c r="O518" s="105" t="s">
        <v>317</v>
      </c>
    </row>
    <row r="519" spans="15:15">
      <c r="O519" s="105" t="s">
        <v>317</v>
      </c>
    </row>
    <row r="520" spans="15:15">
      <c r="O520" s="105" t="s">
        <v>317</v>
      </c>
    </row>
    <row r="521" spans="15:15">
      <c r="O521" s="105" t="s">
        <v>317</v>
      </c>
    </row>
    <row r="522" spans="15:15">
      <c r="O522" s="105" t="s">
        <v>317</v>
      </c>
    </row>
    <row r="523" spans="15:15">
      <c r="O523" s="105" t="s">
        <v>317</v>
      </c>
    </row>
    <row r="524" spans="15:15">
      <c r="O524" s="105" t="s">
        <v>317</v>
      </c>
    </row>
    <row r="525" spans="15:15">
      <c r="O525" s="105" t="s">
        <v>317</v>
      </c>
    </row>
    <row r="526" spans="15:15">
      <c r="O526" s="105" t="s">
        <v>317</v>
      </c>
    </row>
    <row r="527" spans="15:15">
      <c r="O527" s="105" t="s">
        <v>317</v>
      </c>
    </row>
    <row r="528" spans="15:15">
      <c r="O528" s="105" t="s">
        <v>317</v>
      </c>
    </row>
    <row r="529" spans="15:15">
      <c r="O529" s="105" t="s">
        <v>317</v>
      </c>
    </row>
    <row r="530" spans="15:15">
      <c r="O530" s="105" t="s">
        <v>317</v>
      </c>
    </row>
    <row r="531" spans="15:15">
      <c r="O531" s="105" t="s">
        <v>317</v>
      </c>
    </row>
    <row r="532" spans="15:15">
      <c r="O532" s="105" t="s">
        <v>317</v>
      </c>
    </row>
    <row r="533" spans="15:15">
      <c r="O533" s="105" t="s">
        <v>317</v>
      </c>
    </row>
    <row r="534" spans="15:15">
      <c r="O534" s="105" t="s">
        <v>317</v>
      </c>
    </row>
    <row r="535" spans="15:15">
      <c r="O535" s="105" t="s">
        <v>317</v>
      </c>
    </row>
    <row r="536" spans="15:15">
      <c r="O536" s="105" t="s">
        <v>317</v>
      </c>
    </row>
    <row r="537" spans="15:15">
      <c r="O537" s="105" t="s">
        <v>317</v>
      </c>
    </row>
    <row r="538" spans="15:15">
      <c r="O538" s="105" t="s">
        <v>317</v>
      </c>
    </row>
    <row r="539" spans="15:15">
      <c r="O539" s="105" t="s">
        <v>317</v>
      </c>
    </row>
    <row r="540" spans="15:15">
      <c r="O540" s="105" t="s">
        <v>317</v>
      </c>
    </row>
    <row r="541" spans="15:15">
      <c r="O541" s="105" t="s">
        <v>317</v>
      </c>
    </row>
    <row r="542" spans="15:15">
      <c r="O542" s="105" t="s">
        <v>317</v>
      </c>
    </row>
    <row r="543" spans="15:15">
      <c r="O543" s="105" t="s">
        <v>317</v>
      </c>
    </row>
    <row r="544" spans="15:15">
      <c r="O544" s="105" t="s">
        <v>317</v>
      </c>
    </row>
    <row r="545" spans="15:19">
      <c r="O545" s="105" t="s">
        <v>317</v>
      </c>
    </row>
    <row r="546" spans="15:19">
      <c r="O546" s="105" t="s">
        <v>317</v>
      </c>
    </row>
    <row r="547" spans="15:19">
      <c r="O547" s="105" t="s">
        <v>317</v>
      </c>
    </row>
    <row r="548" spans="15:19">
      <c r="O548" s="105" t="s">
        <v>317</v>
      </c>
    </row>
    <row r="549" spans="15:19">
      <c r="O549" s="105" t="s">
        <v>317</v>
      </c>
    </row>
    <row r="550" spans="15:19">
      <c r="O550" s="105" t="s">
        <v>317</v>
      </c>
    </row>
    <row r="553" spans="15:19">
      <c r="S553" s="105" t="s">
        <v>307</v>
      </c>
    </row>
    <row r="554" spans="15:19">
      <c r="S554" s="105" t="s">
        <v>1332</v>
      </c>
    </row>
    <row r="555" spans="15:19">
      <c r="S555" s="105" t="s">
        <v>317</v>
      </c>
    </row>
    <row r="556" spans="15:19">
      <c r="S556" s="105" t="s">
        <v>317</v>
      </c>
    </row>
    <row r="557" spans="15:19">
      <c r="S557" s="105" t="s">
        <v>317</v>
      </c>
    </row>
    <row r="558" spans="15:19">
      <c r="S558" s="105" t="s">
        <v>317</v>
      </c>
    </row>
    <row r="559" spans="15:19">
      <c r="S559" s="105" t="s">
        <v>317</v>
      </c>
    </row>
    <row r="560" spans="15:19">
      <c r="S560" s="105" t="s">
        <v>317</v>
      </c>
    </row>
    <row r="561" spans="19:19">
      <c r="S561" s="105" t="s">
        <v>317</v>
      </c>
    </row>
    <row r="562" spans="19:19">
      <c r="S562" s="105" t="s">
        <v>317</v>
      </c>
    </row>
    <row r="563" spans="19:19">
      <c r="S563" s="105" t="s">
        <v>317</v>
      </c>
    </row>
    <row r="564" spans="19:19">
      <c r="S564" s="105" t="s">
        <v>317</v>
      </c>
    </row>
    <row r="565" spans="19:19">
      <c r="S565" s="105" t="s">
        <v>317</v>
      </c>
    </row>
    <row r="566" spans="19:19">
      <c r="S566" s="105" t="s">
        <v>317</v>
      </c>
    </row>
    <row r="567" spans="19:19">
      <c r="S567" s="105" t="s">
        <v>317</v>
      </c>
    </row>
    <row r="568" spans="19:19">
      <c r="S568" s="105" t="s">
        <v>317</v>
      </c>
    </row>
    <row r="569" spans="19:19">
      <c r="S569" s="105" t="s">
        <v>317</v>
      </c>
    </row>
    <row r="570" spans="19:19">
      <c r="S570" s="105" t="s">
        <v>317</v>
      </c>
    </row>
    <row r="571" spans="19:19">
      <c r="S571" s="105" t="s">
        <v>317</v>
      </c>
    </row>
    <row r="572" spans="19:19">
      <c r="S572" s="105" t="s">
        <v>317</v>
      </c>
    </row>
    <row r="573" spans="19:19">
      <c r="S573" s="105" t="s">
        <v>317</v>
      </c>
    </row>
    <row r="574" spans="19:19">
      <c r="S574" s="105" t="s">
        <v>317</v>
      </c>
    </row>
    <row r="575" spans="19:19">
      <c r="S575" s="105" t="s">
        <v>317</v>
      </c>
    </row>
    <row r="576" spans="19:19">
      <c r="S576" s="105" t="s">
        <v>317</v>
      </c>
    </row>
    <row r="577" spans="19:19">
      <c r="S577" s="105" t="s">
        <v>317</v>
      </c>
    </row>
    <row r="578" spans="19:19">
      <c r="S578" s="105" t="s">
        <v>317</v>
      </c>
    </row>
    <row r="579" spans="19:19">
      <c r="S579" s="105" t="s">
        <v>317</v>
      </c>
    </row>
    <row r="580" spans="19:19">
      <c r="S580" s="105" t="s">
        <v>317</v>
      </c>
    </row>
    <row r="581" spans="19:19">
      <c r="S581" s="105" t="s">
        <v>317</v>
      </c>
    </row>
    <row r="582" spans="19:19">
      <c r="S582" s="105" t="s">
        <v>317</v>
      </c>
    </row>
    <row r="583" spans="19:19">
      <c r="S583" s="105" t="s">
        <v>317</v>
      </c>
    </row>
    <row r="584" spans="19:19">
      <c r="S584" s="105" t="s">
        <v>317</v>
      </c>
    </row>
    <row r="585" spans="19:19">
      <c r="S585" s="105" t="s">
        <v>317</v>
      </c>
    </row>
    <row r="586" spans="19:19">
      <c r="S586" s="105" t="s">
        <v>317</v>
      </c>
    </row>
    <row r="587" spans="19:19">
      <c r="S587" s="105" t="s">
        <v>317</v>
      </c>
    </row>
    <row r="588" spans="19:19">
      <c r="S588" s="105" t="s">
        <v>317</v>
      </c>
    </row>
    <row r="589" spans="19:19">
      <c r="S589" s="105" t="s">
        <v>317</v>
      </c>
    </row>
    <row r="590" spans="19:19">
      <c r="S590" s="105" t="s">
        <v>317</v>
      </c>
    </row>
    <row r="591" spans="19:19">
      <c r="S591" s="105" t="s">
        <v>317</v>
      </c>
    </row>
    <row r="592" spans="19:19">
      <c r="S592" s="105" t="s">
        <v>317</v>
      </c>
    </row>
    <row r="593" spans="19:19">
      <c r="S593" s="105" t="s">
        <v>317</v>
      </c>
    </row>
    <row r="594" spans="19:19">
      <c r="S594" s="105" t="s">
        <v>317</v>
      </c>
    </row>
    <row r="595" spans="19:19">
      <c r="S595" s="105" t="s">
        <v>317</v>
      </c>
    </row>
    <row r="596" spans="19:19">
      <c r="S596" s="105" t="s">
        <v>317</v>
      </c>
    </row>
    <row r="597" spans="19:19">
      <c r="S597" s="105" t="s">
        <v>317</v>
      </c>
    </row>
    <row r="598" spans="19:19">
      <c r="S598" s="105" t="s">
        <v>317</v>
      </c>
    </row>
    <row r="599" spans="19:19">
      <c r="S599" s="105" t="s">
        <v>317</v>
      </c>
    </row>
    <row r="600" spans="19:19">
      <c r="S600" s="105" t="s">
        <v>317</v>
      </c>
    </row>
    <row r="601" spans="19:19">
      <c r="S601" s="105" t="s">
        <v>317</v>
      </c>
    </row>
    <row r="602" spans="19:19">
      <c r="S602" s="105" t="s">
        <v>317</v>
      </c>
    </row>
    <row r="603" spans="19:19">
      <c r="S603" s="105" t="s">
        <v>317</v>
      </c>
    </row>
    <row r="604" spans="19:19">
      <c r="S604" s="105" t="s">
        <v>317</v>
      </c>
    </row>
    <row r="605" spans="19:19">
      <c r="S605" s="105" t="s">
        <v>317</v>
      </c>
    </row>
    <row r="606" spans="19:19">
      <c r="S606" s="105" t="s">
        <v>317</v>
      </c>
    </row>
    <row r="607" spans="19:19">
      <c r="S607" s="105" t="s">
        <v>317</v>
      </c>
    </row>
    <row r="608" spans="19:19">
      <c r="S608" s="105" t="s">
        <v>317</v>
      </c>
    </row>
    <row r="609" spans="19:19">
      <c r="S609" s="105" t="s">
        <v>317</v>
      </c>
    </row>
    <row r="610" spans="19:19">
      <c r="S610" s="105" t="s">
        <v>317</v>
      </c>
    </row>
    <row r="611" spans="19:19">
      <c r="S611" s="105" t="s">
        <v>317</v>
      </c>
    </row>
    <row r="612" spans="19:19">
      <c r="S612" s="105" t="s">
        <v>317</v>
      </c>
    </row>
    <row r="613" spans="19:19">
      <c r="S613" s="105" t="s">
        <v>317</v>
      </c>
    </row>
    <row r="614" spans="19:19">
      <c r="S614" s="105" t="s">
        <v>317</v>
      </c>
    </row>
    <row r="615" spans="19:19">
      <c r="S615" s="105" t="s">
        <v>317</v>
      </c>
    </row>
    <row r="616" spans="19:19">
      <c r="S616" s="105" t="s">
        <v>317</v>
      </c>
    </row>
    <row r="617" spans="19:19">
      <c r="S617" s="105" t="s">
        <v>317</v>
      </c>
    </row>
    <row r="618" spans="19:19">
      <c r="S618" s="105" t="s">
        <v>317</v>
      </c>
    </row>
    <row r="619" spans="19:19">
      <c r="S619" s="105" t="s">
        <v>317</v>
      </c>
    </row>
    <row r="620" spans="19:19">
      <c r="S620" s="105" t="s">
        <v>317</v>
      </c>
    </row>
    <row r="621" spans="19:19">
      <c r="S621" s="105" t="s">
        <v>317</v>
      </c>
    </row>
    <row r="622" spans="19:19">
      <c r="S622" s="105" t="s">
        <v>317</v>
      </c>
    </row>
    <row r="623" spans="19:19">
      <c r="S623" s="105" t="s">
        <v>317</v>
      </c>
    </row>
    <row r="624" spans="19:19">
      <c r="S624" s="105" t="s">
        <v>317</v>
      </c>
    </row>
    <row r="625" spans="19:19">
      <c r="S625" s="105" t="s">
        <v>317</v>
      </c>
    </row>
    <row r="626" spans="19:19">
      <c r="S626" s="105" t="s">
        <v>317</v>
      </c>
    </row>
    <row r="627" spans="19:19">
      <c r="S627" s="105" t="s">
        <v>317</v>
      </c>
    </row>
    <row r="628" spans="19:19">
      <c r="S628" s="105" t="s">
        <v>317</v>
      </c>
    </row>
    <row r="629" spans="19:19">
      <c r="S629" s="105" t="s">
        <v>317</v>
      </c>
    </row>
    <row r="630" spans="19:19">
      <c r="S630" s="105" t="s">
        <v>317</v>
      </c>
    </row>
    <row r="631" spans="19:19">
      <c r="S631" s="105" t="s">
        <v>317</v>
      </c>
    </row>
    <row r="632" spans="19:19">
      <c r="S632" s="105" t="s">
        <v>317</v>
      </c>
    </row>
    <row r="633" spans="19:19">
      <c r="S633" s="105" t="s">
        <v>317</v>
      </c>
    </row>
    <row r="634" spans="19:19">
      <c r="S634" s="105" t="s">
        <v>317</v>
      </c>
    </row>
    <row r="635" spans="19:19">
      <c r="S635" s="105" t="s">
        <v>317</v>
      </c>
    </row>
    <row r="636" spans="19:19">
      <c r="S636" s="105" t="s">
        <v>317</v>
      </c>
    </row>
    <row r="637" spans="19:19">
      <c r="S637" s="105" t="s">
        <v>317</v>
      </c>
    </row>
    <row r="638" spans="19:19">
      <c r="S638" s="105" t="s">
        <v>317</v>
      </c>
    </row>
    <row r="639" spans="19:19">
      <c r="S639" s="105" t="s">
        <v>317</v>
      </c>
    </row>
    <row r="640" spans="19:19">
      <c r="S640" s="105" t="s">
        <v>317</v>
      </c>
    </row>
    <row r="641" spans="19:23">
      <c r="S641" s="105" t="s">
        <v>317</v>
      </c>
    </row>
    <row r="642" spans="19:23">
      <c r="S642" s="105" t="s">
        <v>317</v>
      </c>
    </row>
    <row r="643" spans="19:23">
      <c r="S643" s="105" t="s">
        <v>317</v>
      </c>
    </row>
    <row r="644" spans="19:23">
      <c r="S644" s="105" t="s">
        <v>317</v>
      </c>
    </row>
    <row r="645" spans="19:23">
      <c r="S645" s="105" t="s">
        <v>317</v>
      </c>
    </row>
    <row r="646" spans="19:23">
      <c r="S646" s="105" t="s">
        <v>317</v>
      </c>
    </row>
    <row r="647" spans="19:23">
      <c r="S647" s="105" t="s">
        <v>317</v>
      </c>
    </row>
    <row r="648" spans="19:23">
      <c r="S648" s="105" t="s">
        <v>317</v>
      </c>
    </row>
    <row r="649" spans="19:23">
      <c r="S649" s="105" t="s">
        <v>317</v>
      </c>
    </row>
    <row r="650" spans="19:23">
      <c r="S650" s="105" t="s">
        <v>317</v>
      </c>
    </row>
    <row r="653" spans="19:23">
      <c r="W653" s="105" t="s">
        <v>307</v>
      </c>
    </row>
    <row r="654" spans="19:23">
      <c r="W654" s="105" t="s">
        <v>317</v>
      </c>
    </row>
    <row r="655" spans="19:23">
      <c r="W655" s="105" t="s">
        <v>317</v>
      </c>
    </row>
    <row r="656" spans="19:23">
      <c r="W656" s="105" t="s">
        <v>317</v>
      </c>
    </row>
    <row r="657" spans="23:23">
      <c r="W657" s="105" t="s">
        <v>317</v>
      </c>
    </row>
    <row r="658" spans="23:23">
      <c r="W658" s="105" t="s">
        <v>317</v>
      </c>
    </row>
    <row r="659" spans="23:23">
      <c r="W659" s="105" t="s">
        <v>317</v>
      </c>
    </row>
    <row r="660" spans="23:23">
      <c r="W660" s="105" t="s">
        <v>317</v>
      </c>
    </row>
    <row r="661" spans="23:23">
      <c r="W661" s="105" t="s">
        <v>317</v>
      </c>
    </row>
    <row r="662" spans="23:23">
      <c r="W662" s="105" t="s">
        <v>317</v>
      </c>
    </row>
    <row r="663" spans="23:23">
      <c r="W663" s="105" t="s">
        <v>317</v>
      </c>
    </row>
    <row r="664" spans="23:23">
      <c r="W664" s="105" t="s">
        <v>317</v>
      </c>
    </row>
    <row r="665" spans="23:23">
      <c r="W665" s="105" t="s">
        <v>317</v>
      </c>
    </row>
    <row r="666" spans="23:23">
      <c r="W666" s="105" t="s">
        <v>317</v>
      </c>
    </row>
    <row r="667" spans="23:23">
      <c r="W667" s="105" t="s">
        <v>317</v>
      </c>
    </row>
    <row r="668" spans="23:23">
      <c r="W668" s="105" t="s">
        <v>317</v>
      </c>
    </row>
    <row r="669" spans="23:23">
      <c r="W669" s="105" t="s">
        <v>317</v>
      </c>
    </row>
    <row r="670" spans="23:23">
      <c r="W670" s="105" t="s">
        <v>317</v>
      </c>
    </row>
    <row r="671" spans="23:23">
      <c r="W671" s="105" t="s">
        <v>317</v>
      </c>
    </row>
    <row r="672" spans="23:23">
      <c r="W672" s="105" t="s">
        <v>317</v>
      </c>
    </row>
    <row r="673" spans="23:23">
      <c r="W673" s="105" t="s">
        <v>317</v>
      </c>
    </row>
    <row r="674" spans="23:23">
      <c r="W674" s="105" t="s">
        <v>317</v>
      </c>
    </row>
    <row r="675" spans="23:23">
      <c r="W675" s="105" t="s">
        <v>317</v>
      </c>
    </row>
    <row r="676" spans="23:23">
      <c r="W676" s="105" t="s">
        <v>317</v>
      </c>
    </row>
    <row r="677" spans="23:23">
      <c r="W677" s="105" t="s">
        <v>317</v>
      </c>
    </row>
    <row r="678" spans="23:23">
      <c r="W678" s="105" t="s">
        <v>317</v>
      </c>
    </row>
    <row r="679" spans="23:23">
      <c r="W679" s="105" t="s">
        <v>317</v>
      </c>
    </row>
    <row r="680" spans="23:23">
      <c r="W680" s="105" t="s">
        <v>317</v>
      </c>
    </row>
    <row r="681" spans="23:23">
      <c r="W681" s="105" t="s">
        <v>317</v>
      </c>
    </row>
    <row r="682" spans="23:23">
      <c r="W682" s="105" t="s">
        <v>317</v>
      </c>
    </row>
    <row r="683" spans="23:23">
      <c r="W683" s="105" t="s">
        <v>317</v>
      </c>
    </row>
    <row r="684" spans="23:23">
      <c r="W684" s="105" t="s">
        <v>317</v>
      </c>
    </row>
    <row r="685" spans="23:23">
      <c r="W685" s="105" t="s">
        <v>317</v>
      </c>
    </row>
    <row r="686" spans="23:23">
      <c r="W686" s="105" t="s">
        <v>317</v>
      </c>
    </row>
    <row r="687" spans="23:23">
      <c r="W687" s="105" t="s">
        <v>317</v>
      </c>
    </row>
    <row r="688" spans="23:23">
      <c r="W688" s="105" t="s">
        <v>317</v>
      </c>
    </row>
    <row r="689" spans="23:23">
      <c r="W689" s="105" t="s">
        <v>317</v>
      </c>
    </row>
    <row r="690" spans="23:23">
      <c r="W690" s="105" t="s">
        <v>317</v>
      </c>
    </row>
    <row r="691" spans="23:23">
      <c r="W691" s="105" t="s">
        <v>317</v>
      </c>
    </row>
    <row r="692" spans="23:23">
      <c r="W692" s="105" t="s">
        <v>317</v>
      </c>
    </row>
    <row r="693" spans="23:23">
      <c r="W693" s="105" t="s">
        <v>317</v>
      </c>
    </row>
    <row r="694" spans="23:23">
      <c r="W694" s="105" t="s">
        <v>317</v>
      </c>
    </row>
    <row r="695" spans="23:23">
      <c r="W695" s="105" t="s">
        <v>317</v>
      </c>
    </row>
    <row r="696" spans="23:23">
      <c r="W696" s="105" t="s">
        <v>317</v>
      </c>
    </row>
    <row r="697" spans="23:23">
      <c r="W697" s="105" t="s">
        <v>317</v>
      </c>
    </row>
    <row r="698" spans="23:23">
      <c r="W698" s="105" t="s">
        <v>317</v>
      </c>
    </row>
    <row r="699" spans="23:23">
      <c r="W699" s="105" t="s">
        <v>317</v>
      </c>
    </row>
    <row r="700" spans="23:23">
      <c r="W700" s="105" t="s">
        <v>317</v>
      </c>
    </row>
    <row r="701" spans="23:23">
      <c r="W701" s="105" t="s">
        <v>317</v>
      </c>
    </row>
    <row r="702" spans="23:23">
      <c r="W702" s="105" t="s">
        <v>317</v>
      </c>
    </row>
    <row r="703" spans="23:23">
      <c r="W703" s="105" t="s">
        <v>317</v>
      </c>
    </row>
    <row r="704" spans="23:23">
      <c r="W704" s="105" t="s">
        <v>317</v>
      </c>
    </row>
    <row r="705" spans="23:23">
      <c r="W705" s="105" t="s">
        <v>317</v>
      </c>
    </row>
    <row r="706" spans="23:23">
      <c r="W706" s="105" t="s">
        <v>317</v>
      </c>
    </row>
    <row r="707" spans="23:23">
      <c r="W707" s="105" t="s">
        <v>317</v>
      </c>
    </row>
    <row r="708" spans="23:23">
      <c r="W708" s="105" t="s">
        <v>317</v>
      </c>
    </row>
    <row r="709" spans="23:23">
      <c r="W709" s="105" t="s">
        <v>317</v>
      </c>
    </row>
    <row r="710" spans="23:23">
      <c r="W710" s="105" t="s">
        <v>317</v>
      </c>
    </row>
    <row r="711" spans="23:23">
      <c r="W711" s="105" t="s">
        <v>317</v>
      </c>
    </row>
    <row r="712" spans="23:23">
      <c r="W712" s="105" t="s">
        <v>317</v>
      </c>
    </row>
    <row r="713" spans="23:23">
      <c r="W713" s="105" t="s">
        <v>317</v>
      </c>
    </row>
    <row r="714" spans="23:23">
      <c r="W714" s="105" t="s">
        <v>317</v>
      </c>
    </row>
    <row r="715" spans="23:23">
      <c r="W715" s="105" t="s">
        <v>317</v>
      </c>
    </row>
    <row r="716" spans="23:23">
      <c r="W716" s="105" t="s">
        <v>317</v>
      </c>
    </row>
    <row r="717" spans="23:23">
      <c r="W717" s="105" t="s">
        <v>317</v>
      </c>
    </row>
    <row r="718" spans="23:23">
      <c r="W718" s="105" t="s">
        <v>317</v>
      </c>
    </row>
    <row r="719" spans="23:23">
      <c r="W719" s="105" t="s">
        <v>317</v>
      </c>
    </row>
    <row r="720" spans="23:23">
      <c r="W720" s="105" t="s">
        <v>317</v>
      </c>
    </row>
    <row r="721" spans="23:23">
      <c r="W721" s="105" t="s">
        <v>317</v>
      </c>
    </row>
    <row r="722" spans="23:23">
      <c r="W722" s="105" t="s">
        <v>317</v>
      </c>
    </row>
    <row r="723" spans="23:23">
      <c r="W723" s="105" t="s">
        <v>317</v>
      </c>
    </row>
    <row r="724" spans="23:23">
      <c r="W724" s="105" t="s">
        <v>317</v>
      </c>
    </row>
    <row r="725" spans="23:23">
      <c r="W725" s="105" t="s">
        <v>317</v>
      </c>
    </row>
    <row r="726" spans="23:23">
      <c r="W726" s="105" t="s">
        <v>317</v>
      </c>
    </row>
    <row r="727" spans="23:23">
      <c r="W727" s="105" t="s">
        <v>317</v>
      </c>
    </row>
    <row r="728" spans="23:23">
      <c r="W728" s="105" t="s">
        <v>317</v>
      </c>
    </row>
    <row r="729" spans="23:23">
      <c r="W729" s="105" t="s">
        <v>317</v>
      </c>
    </row>
    <row r="730" spans="23:23">
      <c r="W730" s="105" t="s">
        <v>317</v>
      </c>
    </row>
    <row r="731" spans="23:23">
      <c r="W731" s="105" t="s">
        <v>317</v>
      </c>
    </row>
    <row r="732" spans="23:23">
      <c r="W732" s="105" t="s">
        <v>317</v>
      </c>
    </row>
    <row r="733" spans="23:23">
      <c r="W733" s="105" t="s">
        <v>317</v>
      </c>
    </row>
    <row r="734" spans="23:23">
      <c r="W734" s="105" t="s">
        <v>317</v>
      </c>
    </row>
    <row r="735" spans="23:23">
      <c r="W735" s="105" t="s">
        <v>317</v>
      </c>
    </row>
    <row r="736" spans="23:23">
      <c r="W736" s="105" t="s">
        <v>317</v>
      </c>
    </row>
    <row r="737" spans="23:23">
      <c r="W737" s="105" t="s">
        <v>317</v>
      </c>
    </row>
    <row r="738" spans="23:23">
      <c r="W738" s="105" t="s">
        <v>317</v>
      </c>
    </row>
    <row r="739" spans="23:23">
      <c r="W739" s="105" t="s">
        <v>317</v>
      </c>
    </row>
    <row r="740" spans="23:23">
      <c r="W740" s="105" t="s">
        <v>317</v>
      </c>
    </row>
    <row r="741" spans="23:23">
      <c r="W741" s="105" t="s">
        <v>317</v>
      </c>
    </row>
    <row r="742" spans="23:23">
      <c r="W742" s="105" t="s">
        <v>317</v>
      </c>
    </row>
    <row r="743" spans="23:23">
      <c r="W743" s="105" t="s">
        <v>317</v>
      </c>
    </row>
    <row r="744" spans="23:23">
      <c r="W744" s="105" t="s">
        <v>317</v>
      </c>
    </row>
    <row r="745" spans="23:23">
      <c r="W745" s="105" t="s">
        <v>317</v>
      </c>
    </row>
    <row r="746" spans="23:23">
      <c r="W746" s="105" t="s">
        <v>317</v>
      </c>
    </row>
    <row r="747" spans="23:23">
      <c r="W747" s="105" t="s">
        <v>317</v>
      </c>
    </row>
    <row r="748" spans="23:23">
      <c r="W748" s="105" t="s">
        <v>317</v>
      </c>
    </row>
    <row r="749" spans="23:23">
      <c r="W749" s="105" t="s">
        <v>317</v>
      </c>
    </row>
    <row r="750" spans="23:23">
      <c r="W750" s="105" t="s">
        <v>317</v>
      </c>
    </row>
    <row r="753" spans="27:31">
      <c r="AA753" s="105" t="s">
        <v>307</v>
      </c>
      <c r="AE753" s="105" t="s">
        <v>307</v>
      </c>
    </row>
    <row r="754" spans="27:31">
      <c r="AA754" s="105" t="s">
        <v>317</v>
      </c>
      <c r="AE754" s="105" t="s">
        <v>317</v>
      </c>
    </row>
    <row r="755" spans="27:31">
      <c r="AA755" s="105" t="s">
        <v>317</v>
      </c>
      <c r="AE755" s="105" t="s">
        <v>317</v>
      </c>
    </row>
    <row r="756" spans="27:31">
      <c r="AA756" s="105" t="s">
        <v>317</v>
      </c>
      <c r="AE756" s="105" t="s">
        <v>317</v>
      </c>
    </row>
    <row r="757" spans="27:31">
      <c r="AA757" s="105" t="s">
        <v>317</v>
      </c>
      <c r="AE757" s="105" t="s">
        <v>317</v>
      </c>
    </row>
    <row r="758" spans="27:31">
      <c r="AA758" s="105" t="s">
        <v>317</v>
      </c>
      <c r="AE758" s="105" t="s">
        <v>317</v>
      </c>
    </row>
    <row r="759" spans="27:31">
      <c r="AA759" s="105" t="s">
        <v>317</v>
      </c>
      <c r="AE759" s="105" t="s">
        <v>317</v>
      </c>
    </row>
    <row r="760" spans="27:31">
      <c r="AA760" s="105" t="s">
        <v>317</v>
      </c>
      <c r="AE760" s="105" t="s">
        <v>317</v>
      </c>
    </row>
    <row r="761" spans="27:31">
      <c r="AA761" s="105" t="s">
        <v>317</v>
      </c>
      <c r="AE761" s="105" t="s">
        <v>317</v>
      </c>
    </row>
    <row r="762" spans="27:31">
      <c r="AA762" s="105" t="s">
        <v>317</v>
      </c>
      <c r="AE762" s="105" t="s">
        <v>317</v>
      </c>
    </row>
    <row r="763" spans="27:31">
      <c r="AA763" s="105" t="s">
        <v>317</v>
      </c>
      <c r="AE763" s="105" t="s">
        <v>317</v>
      </c>
    </row>
    <row r="764" spans="27:31">
      <c r="AA764" s="105" t="s">
        <v>317</v>
      </c>
      <c r="AE764" s="105" t="s">
        <v>317</v>
      </c>
    </row>
    <row r="765" spans="27:31">
      <c r="AA765" s="105" t="s">
        <v>317</v>
      </c>
      <c r="AE765" s="105" t="s">
        <v>317</v>
      </c>
    </row>
    <row r="766" spans="27:31">
      <c r="AA766" s="105" t="s">
        <v>317</v>
      </c>
      <c r="AE766" s="105" t="s">
        <v>317</v>
      </c>
    </row>
    <row r="767" spans="27:31">
      <c r="AA767" s="105" t="s">
        <v>317</v>
      </c>
      <c r="AE767" s="105" t="s">
        <v>317</v>
      </c>
    </row>
    <row r="768" spans="27:31">
      <c r="AA768" s="105" t="s">
        <v>317</v>
      </c>
      <c r="AE768" s="105" t="s">
        <v>317</v>
      </c>
    </row>
    <row r="769" spans="27:31">
      <c r="AA769" s="105" t="s">
        <v>317</v>
      </c>
      <c r="AE769" s="105" t="s">
        <v>317</v>
      </c>
    </row>
    <row r="770" spans="27:31">
      <c r="AA770" s="105" t="s">
        <v>317</v>
      </c>
      <c r="AE770" s="105" t="s">
        <v>317</v>
      </c>
    </row>
    <row r="771" spans="27:31">
      <c r="AA771" s="105" t="s">
        <v>317</v>
      </c>
      <c r="AE771" s="105" t="s">
        <v>317</v>
      </c>
    </row>
    <row r="772" spans="27:31">
      <c r="AA772" s="105" t="s">
        <v>317</v>
      </c>
      <c r="AE772" s="105" t="s">
        <v>317</v>
      </c>
    </row>
    <row r="773" spans="27:31">
      <c r="AA773" s="105" t="s">
        <v>317</v>
      </c>
      <c r="AE773" s="105" t="s">
        <v>317</v>
      </c>
    </row>
    <row r="774" spans="27:31">
      <c r="AA774" s="105" t="s">
        <v>317</v>
      </c>
      <c r="AE774" s="105" t="s">
        <v>317</v>
      </c>
    </row>
    <row r="775" spans="27:31">
      <c r="AA775" s="105" t="s">
        <v>317</v>
      </c>
      <c r="AE775" s="105" t="s">
        <v>317</v>
      </c>
    </row>
    <row r="776" spans="27:31">
      <c r="AA776" s="105" t="s">
        <v>317</v>
      </c>
      <c r="AE776" s="105" t="s">
        <v>317</v>
      </c>
    </row>
    <row r="777" spans="27:31">
      <c r="AA777" s="105" t="s">
        <v>317</v>
      </c>
      <c r="AE777" s="105" t="s">
        <v>317</v>
      </c>
    </row>
    <row r="778" spans="27:31">
      <c r="AA778" s="105" t="s">
        <v>317</v>
      </c>
      <c r="AE778" s="105" t="s">
        <v>317</v>
      </c>
    </row>
    <row r="779" spans="27:31">
      <c r="AA779" s="105" t="s">
        <v>317</v>
      </c>
      <c r="AE779" s="105" t="s">
        <v>317</v>
      </c>
    </row>
    <row r="780" spans="27:31">
      <c r="AA780" s="105" t="s">
        <v>317</v>
      </c>
      <c r="AE780" s="105" t="s">
        <v>317</v>
      </c>
    </row>
    <row r="781" spans="27:31">
      <c r="AA781" s="105" t="s">
        <v>317</v>
      </c>
      <c r="AE781" s="105" t="s">
        <v>317</v>
      </c>
    </row>
    <row r="782" spans="27:31">
      <c r="AA782" s="105" t="s">
        <v>317</v>
      </c>
      <c r="AE782" s="105" t="s">
        <v>317</v>
      </c>
    </row>
    <row r="783" spans="27:31">
      <c r="AA783" s="105" t="s">
        <v>317</v>
      </c>
      <c r="AE783" s="105" t="s">
        <v>317</v>
      </c>
    </row>
    <row r="784" spans="27:31">
      <c r="AA784" s="105" t="s">
        <v>317</v>
      </c>
      <c r="AE784" s="105" t="s">
        <v>317</v>
      </c>
    </row>
    <row r="785" spans="27:31">
      <c r="AA785" s="105" t="s">
        <v>317</v>
      </c>
      <c r="AE785" s="105" t="s">
        <v>317</v>
      </c>
    </row>
    <row r="786" spans="27:31">
      <c r="AA786" s="105" t="s">
        <v>317</v>
      </c>
      <c r="AE786" s="105" t="s">
        <v>317</v>
      </c>
    </row>
    <row r="787" spans="27:31">
      <c r="AA787" s="105" t="s">
        <v>317</v>
      </c>
      <c r="AE787" s="105" t="s">
        <v>317</v>
      </c>
    </row>
    <row r="788" spans="27:31">
      <c r="AA788" s="105" t="s">
        <v>317</v>
      </c>
      <c r="AE788" s="105" t="s">
        <v>317</v>
      </c>
    </row>
    <row r="789" spans="27:31">
      <c r="AA789" s="105" t="s">
        <v>317</v>
      </c>
      <c r="AE789" s="105" t="s">
        <v>317</v>
      </c>
    </row>
    <row r="790" spans="27:31">
      <c r="AA790" s="105" t="s">
        <v>317</v>
      </c>
      <c r="AE790" s="105" t="s">
        <v>317</v>
      </c>
    </row>
    <row r="791" spans="27:31">
      <c r="AA791" s="105" t="s">
        <v>317</v>
      </c>
      <c r="AE791" s="105" t="s">
        <v>317</v>
      </c>
    </row>
    <row r="792" spans="27:31">
      <c r="AA792" s="105" t="s">
        <v>317</v>
      </c>
      <c r="AE792" s="105" t="s">
        <v>317</v>
      </c>
    </row>
    <row r="793" spans="27:31">
      <c r="AA793" s="105" t="s">
        <v>317</v>
      </c>
      <c r="AE793" s="105" t="s">
        <v>317</v>
      </c>
    </row>
    <row r="794" spans="27:31">
      <c r="AA794" s="105" t="s">
        <v>317</v>
      </c>
      <c r="AE794" s="105" t="s">
        <v>317</v>
      </c>
    </row>
    <row r="795" spans="27:31">
      <c r="AA795" s="105" t="s">
        <v>317</v>
      </c>
      <c r="AE795" s="105" t="s">
        <v>317</v>
      </c>
    </row>
    <row r="796" spans="27:31">
      <c r="AA796" s="105" t="s">
        <v>317</v>
      </c>
      <c r="AE796" s="105" t="s">
        <v>317</v>
      </c>
    </row>
    <row r="797" spans="27:31">
      <c r="AA797" s="105" t="s">
        <v>317</v>
      </c>
      <c r="AE797" s="105" t="s">
        <v>317</v>
      </c>
    </row>
    <row r="798" spans="27:31">
      <c r="AA798" s="105" t="s">
        <v>317</v>
      </c>
      <c r="AE798" s="105" t="s">
        <v>317</v>
      </c>
    </row>
    <row r="799" spans="27:31">
      <c r="AA799" s="105" t="s">
        <v>317</v>
      </c>
      <c r="AE799" s="105" t="s">
        <v>317</v>
      </c>
    </row>
    <row r="800" spans="27:31">
      <c r="AA800" s="105" t="s">
        <v>317</v>
      </c>
      <c r="AE800" s="105" t="s">
        <v>317</v>
      </c>
    </row>
    <row r="801" spans="27:31">
      <c r="AA801" s="105" t="s">
        <v>317</v>
      </c>
      <c r="AE801" s="105" t="s">
        <v>317</v>
      </c>
    </row>
    <row r="802" spans="27:31">
      <c r="AA802" s="105" t="s">
        <v>317</v>
      </c>
      <c r="AE802" s="105" t="s">
        <v>317</v>
      </c>
    </row>
    <row r="803" spans="27:31">
      <c r="AA803" s="105" t="s">
        <v>317</v>
      </c>
      <c r="AE803" s="105" t="s">
        <v>317</v>
      </c>
    </row>
    <row r="804" spans="27:31">
      <c r="AA804" s="105" t="s">
        <v>317</v>
      </c>
      <c r="AE804" s="105" t="s">
        <v>317</v>
      </c>
    </row>
    <row r="805" spans="27:31">
      <c r="AA805" s="105" t="s">
        <v>317</v>
      </c>
      <c r="AE805" s="105" t="s">
        <v>317</v>
      </c>
    </row>
    <row r="806" spans="27:31">
      <c r="AA806" s="105" t="s">
        <v>317</v>
      </c>
      <c r="AE806" s="105" t="s">
        <v>317</v>
      </c>
    </row>
    <row r="807" spans="27:31">
      <c r="AA807" s="105" t="s">
        <v>317</v>
      </c>
      <c r="AE807" s="105" t="s">
        <v>317</v>
      </c>
    </row>
    <row r="808" spans="27:31">
      <c r="AA808" s="105" t="s">
        <v>317</v>
      </c>
      <c r="AE808" s="105" t="s">
        <v>317</v>
      </c>
    </row>
    <row r="809" spans="27:31">
      <c r="AA809" s="105" t="s">
        <v>317</v>
      </c>
      <c r="AE809" s="105" t="s">
        <v>317</v>
      </c>
    </row>
    <row r="810" spans="27:31">
      <c r="AA810" s="105" t="s">
        <v>317</v>
      </c>
      <c r="AE810" s="105" t="s">
        <v>317</v>
      </c>
    </row>
    <row r="811" spans="27:31">
      <c r="AA811" s="105" t="s">
        <v>317</v>
      </c>
      <c r="AE811" s="105" t="s">
        <v>317</v>
      </c>
    </row>
    <row r="812" spans="27:31">
      <c r="AA812" s="105" t="s">
        <v>317</v>
      </c>
      <c r="AE812" s="105" t="s">
        <v>317</v>
      </c>
    </row>
    <row r="813" spans="27:31">
      <c r="AA813" s="105" t="s">
        <v>317</v>
      </c>
      <c r="AE813" s="105" t="s">
        <v>317</v>
      </c>
    </row>
    <row r="814" spans="27:31">
      <c r="AA814" s="105" t="s">
        <v>317</v>
      </c>
      <c r="AE814" s="105" t="s">
        <v>317</v>
      </c>
    </row>
    <row r="815" spans="27:31">
      <c r="AA815" s="105" t="s">
        <v>317</v>
      </c>
      <c r="AE815" s="105" t="s">
        <v>317</v>
      </c>
    </row>
    <row r="816" spans="27:31">
      <c r="AA816" s="105" t="s">
        <v>317</v>
      </c>
      <c r="AE816" s="105" t="s">
        <v>317</v>
      </c>
    </row>
    <row r="817" spans="27:31">
      <c r="AA817" s="105" t="s">
        <v>317</v>
      </c>
      <c r="AE817" s="105" t="s">
        <v>317</v>
      </c>
    </row>
    <row r="818" spans="27:31">
      <c r="AA818" s="105" t="s">
        <v>317</v>
      </c>
      <c r="AE818" s="105" t="s">
        <v>317</v>
      </c>
    </row>
    <row r="819" spans="27:31">
      <c r="AA819" s="105" t="s">
        <v>317</v>
      </c>
      <c r="AE819" s="105" t="s">
        <v>317</v>
      </c>
    </row>
    <row r="820" spans="27:31">
      <c r="AA820" s="105" t="s">
        <v>317</v>
      </c>
      <c r="AE820" s="105" t="s">
        <v>317</v>
      </c>
    </row>
    <row r="821" spans="27:31">
      <c r="AA821" s="105" t="s">
        <v>317</v>
      </c>
      <c r="AE821" s="105" t="s">
        <v>317</v>
      </c>
    </row>
    <row r="822" spans="27:31">
      <c r="AA822" s="105" t="s">
        <v>317</v>
      </c>
      <c r="AE822" s="105" t="s">
        <v>317</v>
      </c>
    </row>
    <row r="823" spans="27:31">
      <c r="AA823" s="105" t="s">
        <v>317</v>
      </c>
      <c r="AE823" s="105" t="s">
        <v>317</v>
      </c>
    </row>
    <row r="824" spans="27:31">
      <c r="AA824" s="105" t="s">
        <v>317</v>
      </c>
      <c r="AE824" s="105" t="s">
        <v>317</v>
      </c>
    </row>
    <row r="825" spans="27:31">
      <c r="AA825" s="105" t="s">
        <v>317</v>
      </c>
      <c r="AE825" s="105" t="s">
        <v>317</v>
      </c>
    </row>
    <row r="826" spans="27:31">
      <c r="AA826" s="105" t="s">
        <v>317</v>
      </c>
      <c r="AE826" s="105" t="s">
        <v>317</v>
      </c>
    </row>
    <row r="827" spans="27:31">
      <c r="AA827" s="105" t="s">
        <v>317</v>
      </c>
      <c r="AE827" s="105" t="s">
        <v>317</v>
      </c>
    </row>
    <row r="828" spans="27:31">
      <c r="AA828" s="105" t="s">
        <v>317</v>
      </c>
      <c r="AE828" s="105" t="s">
        <v>317</v>
      </c>
    </row>
    <row r="829" spans="27:31">
      <c r="AA829" s="105" t="s">
        <v>317</v>
      </c>
      <c r="AE829" s="105" t="s">
        <v>317</v>
      </c>
    </row>
    <row r="830" spans="27:31">
      <c r="AA830" s="105" t="s">
        <v>317</v>
      </c>
      <c r="AE830" s="105" t="s">
        <v>317</v>
      </c>
    </row>
    <row r="831" spans="27:31">
      <c r="AA831" s="105" t="s">
        <v>317</v>
      </c>
      <c r="AE831" s="105" t="s">
        <v>317</v>
      </c>
    </row>
    <row r="832" spans="27:31">
      <c r="AA832" s="105" t="s">
        <v>317</v>
      </c>
      <c r="AE832" s="105" t="s">
        <v>317</v>
      </c>
    </row>
    <row r="833" spans="27:31">
      <c r="AA833" s="105" t="s">
        <v>317</v>
      </c>
      <c r="AE833" s="105" t="s">
        <v>317</v>
      </c>
    </row>
    <row r="834" spans="27:31">
      <c r="AA834" s="105" t="s">
        <v>317</v>
      </c>
      <c r="AE834" s="105" t="s">
        <v>317</v>
      </c>
    </row>
    <row r="835" spans="27:31">
      <c r="AA835" s="105" t="s">
        <v>317</v>
      </c>
      <c r="AE835" s="105" t="s">
        <v>317</v>
      </c>
    </row>
    <row r="836" spans="27:31">
      <c r="AA836" s="105" t="s">
        <v>317</v>
      </c>
      <c r="AE836" s="105" t="s">
        <v>317</v>
      </c>
    </row>
    <row r="837" spans="27:31">
      <c r="AA837" s="105" t="s">
        <v>317</v>
      </c>
      <c r="AE837" s="105" t="s">
        <v>317</v>
      </c>
    </row>
    <row r="838" spans="27:31">
      <c r="AA838" s="105" t="s">
        <v>317</v>
      </c>
      <c r="AE838" s="105" t="s">
        <v>317</v>
      </c>
    </row>
    <row r="839" spans="27:31">
      <c r="AA839" s="105" t="s">
        <v>317</v>
      </c>
      <c r="AE839" s="105" t="s">
        <v>317</v>
      </c>
    </row>
    <row r="840" spans="27:31">
      <c r="AA840" s="105" t="s">
        <v>317</v>
      </c>
      <c r="AE840" s="105" t="s">
        <v>317</v>
      </c>
    </row>
    <row r="841" spans="27:31">
      <c r="AA841" s="105" t="s">
        <v>317</v>
      </c>
      <c r="AE841" s="105" t="s">
        <v>317</v>
      </c>
    </row>
    <row r="842" spans="27:31">
      <c r="AA842" s="105" t="s">
        <v>317</v>
      </c>
      <c r="AE842" s="105" t="s">
        <v>317</v>
      </c>
    </row>
    <row r="843" spans="27:31">
      <c r="AA843" s="105" t="s">
        <v>317</v>
      </c>
      <c r="AE843" s="105" t="s">
        <v>317</v>
      </c>
    </row>
    <row r="844" spans="27:31">
      <c r="AA844" s="105" t="s">
        <v>317</v>
      </c>
      <c r="AE844" s="105" t="s">
        <v>317</v>
      </c>
    </row>
    <row r="845" spans="27:31">
      <c r="AA845" s="105" t="s">
        <v>317</v>
      </c>
      <c r="AE845" s="105" t="s">
        <v>317</v>
      </c>
    </row>
    <row r="846" spans="27:31">
      <c r="AA846" s="105" t="s">
        <v>317</v>
      </c>
      <c r="AE846" s="105" t="s">
        <v>317</v>
      </c>
    </row>
    <row r="847" spans="27:31">
      <c r="AA847" s="105" t="s">
        <v>317</v>
      </c>
      <c r="AE847" s="105" t="s">
        <v>317</v>
      </c>
    </row>
    <row r="848" spans="27:31">
      <c r="AA848" s="105" t="s">
        <v>317</v>
      </c>
      <c r="AE848" s="105" t="s">
        <v>317</v>
      </c>
    </row>
    <row r="849" spans="27:35">
      <c r="AA849" s="105" t="s">
        <v>317</v>
      </c>
      <c r="AE849" s="105" t="s">
        <v>317</v>
      </c>
    </row>
    <row r="850" spans="27:35">
      <c r="AA850" s="105" t="s">
        <v>317</v>
      </c>
      <c r="AE850" s="105" t="s">
        <v>317</v>
      </c>
    </row>
    <row r="853" spans="27:35">
      <c r="AI853" s="105" t="s">
        <v>307</v>
      </c>
    </row>
    <row r="854" spans="27:35">
      <c r="AI854" s="105" t="s">
        <v>317</v>
      </c>
    </row>
    <row r="855" spans="27:35">
      <c r="AI855" s="105" t="s">
        <v>317</v>
      </c>
    </row>
    <row r="856" spans="27:35">
      <c r="AI856" s="105" t="s">
        <v>317</v>
      </c>
    </row>
    <row r="857" spans="27:35">
      <c r="AI857" s="105" t="s">
        <v>317</v>
      </c>
    </row>
    <row r="858" spans="27:35">
      <c r="AI858" s="105" t="s">
        <v>317</v>
      </c>
    </row>
    <row r="859" spans="27:35">
      <c r="AI859" s="105" t="s">
        <v>317</v>
      </c>
    </row>
    <row r="860" spans="27:35">
      <c r="AI860" s="105" t="s">
        <v>317</v>
      </c>
    </row>
    <row r="861" spans="27:35">
      <c r="AI861" s="105" t="s">
        <v>317</v>
      </c>
    </row>
    <row r="862" spans="27:35">
      <c r="AI862" s="105" t="s">
        <v>317</v>
      </c>
    </row>
    <row r="863" spans="27:35">
      <c r="AI863" s="105" t="s">
        <v>317</v>
      </c>
    </row>
    <row r="864" spans="27:35">
      <c r="AI864" s="105" t="s">
        <v>317</v>
      </c>
    </row>
    <row r="865" spans="35:35">
      <c r="AI865" s="105" t="s">
        <v>317</v>
      </c>
    </row>
    <row r="866" spans="35:35">
      <c r="AI866" s="105" t="s">
        <v>317</v>
      </c>
    </row>
    <row r="867" spans="35:35">
      <c r="AI867" s="105" t="s">
        <v>317</v>
      </c>
    </row>
    <row r="868" spans="35:35">
      <c r="AI868" s="105" t="s">
        <v>317</v>
      </c>
    </row>
    <row r="869" spans="35:35">
      <c r="AI869" s="105" t="s">
        <v>317</v>
      </c>
    </row>
    <row r="870" spans="35:35">
      <c r="AI870" s="105" t="s">
        <v>317</v>
      </c>
    </row>
    <row r="871" spans="35:35">
      <c r="AI871" s="105" t="s">
        <v>317</v>
      </c>
    </row>
    <row r="872" spans="35:35">
      <c r="AI872" s="105" t="s">
        <v>317</v>
      </c>
    </row>
    <row r="873" spans="35:35">
      <c r="AI873" s="105" t="s">
        <v>317</v>
      </c>
    </row>
    <row r="874" spans="35:35">
      <c r="AI874" s="105" t="s">
        <v>317</v>
      </c>
    </row>
    <row r="875" spans="35:35">
      <c r="AI875" s="105" t="s">
        <v>317</v>
      </c>
    </row>
    <row r="876" spans="35:35">
      <c r="AI876" s="105" t="s">
        <v>317</v>
      </c>
    </row>
    <row r="877" spans="35:35">
      <c r="AI877" s="105" t="s">
        <v>317</v>
      </c>
    </row>
    <row r="878" spans="35:35">
      <c r="AI878" s="105" t="s">
        <v>317</v>
      </c>
    </row>
    <row r="879" spans="35:35">
      <c r="AI879" s="105" t="s">
        <v>317</v>
      </c>
    </row>
    <row r="880" spans="35:35">
      <c r="AI880" s="105" t="s">
        <v>317</v>
      </c>
    </row>
    <row r="881" spans="35:35">
      <c r="AI881" s="105" t="s">
        <v>317</v>
      </c>
    </row>
    <row r="882" spans="35:35">
      <c r="AI882" s="105" t="s">
        <v>317</v>
      </c>
    </row>
    <row r="883" spans="35:35">
      <c r="AI883" s="105" t="s">
        <v>317</v>
      </c>
    </row>
    <row r="884" spans="35:35">
      <c r="AI884" s="105" t="s">
        <v>317</v>
      </c>
    </row>
    <row r="885" spans="35:35">
      <c r="AI885" s="105" t="s">
        <v>317</v>
      </c>
    </row>
    <row r="886" spans="35:35">
      <c r="AI886" s="105" t="s">
        <v>317</v>
      </c>
    </row>
    <row r="887" spans="35:35">
      <c r="AI887" s="105" t="s">
        <v>317</v>
      </c>
    </row>
    <row r="888" spans="35:35">
      <c r="AI888" s="105" t="s">
        <v>317</v>
      </c>
    </row>
    <row r="889" spans="35:35">
      <c r="AI889" s="105" t="s">
        <v>317</v>
      </c>
    </row>
    <row r="890" spans="35:35">
      <c r="AI890" s="105" t="s">
        <v>317</v>
      </c>
    </row>
    <row r="891" spans="35:35">
      <c r="AI891" s="105" t="s">
        <v>317</v>
      </c>
    </row>
    <row r="892" spans="35:35">
      <c r="AI892" s="105" t="s">
        <v>317</v>
      </c>
    </row>
    <row r="893" spans="35:35">
      <c r="AI893" s="105" t="s">
        <v>317</v>
      </c>
    </row>
    <row r="894" spans="35:35">
      <c r="AI894" s="105" t="s">
        <v>317</v>
      </c>
    </row>
    <row r="895" spans="35:35">
      <c r="AI895" s="105" t="s">
        <v>317</v>
      </c>
    </row>
    <row r="896" spans="35:35">
      <c r="AI896" s="105" t="s">
        <v>317</v>
      </c>
    </row>
    <row r="897" spans="35:35">
      <c r="AI897" s="105" t="s">
        <v>317</v>
      </c>
    </row>
    <row r="898" spans="35:35">
      <c r="AI898" s="105" t="s">
        <v>317</v>
      </c>
    </row>
    <row r="899" spans="35:35">
      <c r="AI899" s="105" t="s">
        <v>317</v>
      </c>
    </row>
    <row r="900" spans="35:35">
      <c r="AI900" s="105" t="s">
        <v>317</v>
      </c>
    </row>
    <row r="901" spans="35:35">
      <c r="AI901" s="105" t="s">
        <v>317</v>
      </c>
    </row>
    <row r="902" spans="35:35">
      <c r="AI902" s="105" t="s">
        <v>317</v>
      </c>
    </row>
    <row r="903" spans="35:35">
      <c r="AI903" s="105" t="s">
        <v>317</v>
      </c>
    </row>
    <row r="904" spans="35:35">
      <c r="AI904" s="105" t="s">
        <v>317</v>
      </c>
    </row>
    <row r="905" spans="35:35">
      <c r="AI905" s="105" t="s">
        <v>317</v>
      </c>
    </row>
    <row r="906" spans="35:35">
      <c r="AI906" s="105" t="s">
        <v>317</v>
      </c>
    </row>
    <row r="907" spans="35:35">
      <c r="AI907" s="105" t="s">
        <v>317</v>
      </c>
    </row>
    <row r="908" spans="35:35">
      <c r="AI908" s="105" t="s">
        <v>317</v>
      </c>
    </row>
    <row r="909" spans="35:35">
      <c r="AI909" s="105" t="s">
        <v>317</v>
      </c>
    </row>
    <row r="910" spans="35:35">
      <c r="AI910" s="105" t="s">
        <v>317</v>
      </c>
    </row>
    <row r="911" spans="35:35">
      <c r="AI911" s="105" t="s">
        <v>317</v>
      </c>
    </row>
    <row r="912" spans="35:35">
      <c r="AI912" s="105" t="s">
        <v>317</v>
      </c>
    </row>
    <row r="913" spans="35:35">
      <c r="AI913" s="105" t="s">
        <v>317</v>
      </c>
    </row>
    <row r="914" spans="35:35">
      <c r="AI914" s="105" t="s">
        <v>317</v>
      </c>
    </row>
    <row r="915" spans="35:35">
      <c r="AI915" s="105" t="s">
        <v>317</v>
      </c>
    </row>
    <row r="916" spans="35:35">
      <c r="AI916" s="105" t="s">
        <v>317</v>
      </c>
    </row>
    <row r="917" spans="35:35">
      <c r="AI917" s="105" t="s">
        <v>317</v>
      </c>
    </row>
    <row r="918" spans="35:35">
      <c r="AI918" s="105" t="s">
        <v>317</v>
      </c>
    </row>
    <row r="919" spans="35:35">
      <c r="AI919" s="105" t="s">
        <v>317</v>
      </c>
    </row>
    <row r="920" spans="35:35">
      <c r="AI920" s="105" t="s">
        <v>317</v>
      </c>
    </row>
    <row r="921" spans="35:35">
      <c r="AI921" s="105" t="s">
        <v>317</v>
      </c>
    </row>
    <row r="922" spans="35:35">
      <c r="AI922" s="105" t="s">
        <v>317</v>
      </c>
    </row>
    <row r="923" spans="35:35">
      <c r="AI923" s="105" t="s">
        <v>317</v>
      </c>
    </row>
    <row r="924" spans="35:35">
      <c r="AI924" s="105" t="s">
        <v>317</v>
      </c>
    </row>
    <row r="925" spans="35:35">
      <c r="AI925" s="105" t="s">
        <v>317</v>
      </c>
    </row>
    <row r="926" spans="35:35">
      <c r="AI926" s="105" t="s">
        <v>317</v>
      </c>
    </row>
    <row r="927" spans="35:35">
      <c r="AI927" s="105" t="s">
        <v>317</v>
      </c>
    </row>
    <row r="928" spans="35:35">
      <c r="AI928" s="105" t="s">
        <v>317</v>
      </c>
    </row>
    <row r="929" spans="35:35">
      <c r="AI929" s="105" t="s">
        <v>317</v>
      </c>
    </row>
    <row r="930" spans="35:35">
      <c r="AI930" s="105" t="s">
        <v>317</v>
      </c>
    </row>
    <row r="931" spans="35:35">
      <c r="AI931" s="105" t="s">
        <v>317</v>
      </c>
    </row>
    <row r="932" spans="35:35">
      <c r="AI932" s="105" t="s">
        <v>317</v>
      </c>
    </row>
    <row r="933" spans="35:35">
      <c r="AI933" s="105" t="s">
        <v>317</v>
      </c>
    </row>
    <row r="934" spans="35:35">
      <c r="AI934" s="105" t="s">
        <v>317</v>
      </c>
    </row>
    <row r="935" spans="35:35">
      <c r="AI935" s="105" t="s">
        <v>317</v>
      </c>
    </row>
    <row r="936" spans="35:35">
      <c r="AI936" s="105" t="s">
        <v>317</v>
      </c>
    </row>
    <row r="937" spans="35:35">
      <c r="AI937" s="105" t="s">
        <v>317</v>
      </c>
    </row>
    <row r="938" spans="35:35">
      <c r="AI938" s="105" t="s">
        <v>317</v>
      </c>
    </row>
    <row r="939" spans="35:35">
      <c r="AI939" s="105" t="s">
        <v>317</v>
      </c>
    </row>
    <row r="940" spans="35:35">
      <c r="AI940" s="105" t="s">
        <v>317</v>
      </c>
    </row>
    <row r="941" spans="35:35">
      <c r="AI941" s="105" t="s">
        <v>317</v>
      </c>
    </row>
    <row r="942" spans="35:35">
      <c r="AI942" s="105" t="s">
        <v>317</v>
      </c>
    </row>
    <row r="943" spans="35:35">
      <c r="AI943" s="105" t="s">
        <v>317</v>
      </c>
    </row>
    <row r="944" spans="35:35">
      <c r="AI944" s="105" t="s">
        <v>317</v>
      </c>
    </row>
    <row r="945" spans="35:39">
      <c r="AI945" s="105" t="s">
        <v>317</v>
      </c>
    </row>
    <row r="946" spans="35:39">
      <c r="AI946" s="105" t="s">
        <v>317</v>
      </c>
    </row>
    <row r="947" spans="35:39">
      <c r="AI947" s="105" t="s">
        <v>317</v>
      </c>
    </row>
    <row r="948" spans="35:39">
      <c r="AI948" s="105" t="s">
        <v>317</v>
      </c>
    </row>
    <row r="949" spans="35:39">
      <c r="AI949" s="105" t="s">
        <v>317</v>
      </c>
    </row>
    <row r="950" spans="35:39">
      <c r="AI950" s="105" t="s">
        <v>317</v>
      </c>
    </row>
    <row r="953" spans="35:39">
      <c r="AM953" s="105" t="s">
        <v>307</v>
      </c>
    </row>
    <row r="954" spans="35:39">
      <c r="AM954" s="105" t="s">
        <v>317</v>
      </c>
    </row>
    <row r="955" spans="35:39">
      <c r="AM955" s="105" t="s">
        <v>317</v>
      </c>
    </row>
    <row r="956" spans="35:39">
      <c r="AM956" s="105" t="s">
        <v>317</v>
      </c>
    </row>
    <row r="957" spans="35:39">
      <c r="AM957" s="105" t="s">
        <v>317</v>
      </c>
    </row>
    <row r="958" spans="35:39">
      <c r="AM958" s="105" t="s">
        <v>317</v>
      </c>
    </row>
    <row r="959" spans="35:39">
      <c r="AM959" s="105" t="s">
        <v>317</v>
      </c>
    </row>
    <row r="960" spans="35:39">
      <c r="AM960" s="105" t="s">
        <v>317</v>
      </c>
    </row>
    <row r="961" spans="39:39">
      <c r="AM961" s="105" t="s">
        <v>317</v>
      </c>
    </row>
    <row r="962" spans="39:39">
      <c r="AM962" s="105" t="s">
        <v>317</v>
      </c>
    </row>
    <row r="963" spans="39:39">
      <c r="AM963" s="105" t="s">
        <v>317</v>
      </c>
    </row>
    <row r="964" spans="39:39">
      <c r="AM964" s="105" t="s">
        <v>317</v>
      </c>
    </row>
    <row r="965" spans="39:39">
      <c r="AM965" s="105" t="s">
        <v>317</v>
      </c>
    </row>
    <row r="966" spans="39:39">
      <c r="AM966" s="105" t="s">
        <v>317</v>
      </c>
    </row>
    <row r="967" spans="39:39">
      <c r="AM967" s="105" t="s">
        <v>317</v>
      </c>
    </row>
    <row r="968" spans="39:39">
      <c r="AM968" s="105" t="s">
        <v>317</v>
      </c>
    </row>
    <row r="969" spans="39:39">
      <c r="AM969" s="105" t="s">
        <v>317</v>
      </c>
    </row>
    <row r="970" spans="39:39">
      <c r="AM970" s="105" t="s">
        <v>317</v>
      </c>
    </row>
    <row r="971" spans="39:39">
      <c r="AM971" s="105" t="s">
        <v>317</v>
      </c>
    </row>
    <row r="972" spans="39:39">
      <c r="AM972" s="105" t="s">
        <v>317</v>
      </c>
    </row>
    <row r="973" spans="39:39">
      <c r="AM973" s="105" t="s">
        <v>317</v>
      </c>
    </row>
    <row r="974" spans="39:39">
      <c r="AM974" s="105" t="s">
        <v>317</v>
      </c>
    </row>
    <row r="975" spans="39:39">
      <c r="AM975" s="105" t="s">
        <v>317</v>
      </c>
    </row>
    <row r="976" spans="39:39">
      <c r="AM976" s="105" t="s">
        <v>317</v>
      </c>
    </row>
    <row r="977" spans="39:39">
      <c r="AM977" s="105" t="s">
        <v>317</v>
      </c>
    </row>
    <row r="978" spans="39:39">
      <c r="AM978" s="105" t="s">
        <v>317</v>
      </c>
    </row>
    <row r="979" spans="39:39">
      <c r="AM979" s="105" t="s">
        <v>317</v>
      </c>
    </row>
    <row r="980" spans="39:39">
      <c r="AM980" s="105" t="s">
        <v>317</v>
      </c>
    </row>
    <row r="981" spans="39:39">
      <c r="AM981" s="105" t="s">
        <v>317</v>
      </c>
    </row>
    <row r="982" spans="39:39">
      <c r="AM982" s="105" t="s">
        <v>317</v>
      </c>
    </row>
    <row r="983" spans="39:39">
      <c r="AM983" s="105" t="s">
        <v>317</v>
      </c>
    </row>
    <row r="984" spans="39:39">
      <c r="AM984" s="105" t="s">
        <v>317</v>
      </c>
    </row>
    <row r="985" spans="39:39">
      <c r="AM985" s="105" t="s">
        <v>317</v>
      </c>
    </row>
    <row r="986" spans="39:39">
      <c r="AM986" s="105" t="s">
        <v>317</v>
      </c>
    </row>
    <row r="987" spans="39:39">
      <c r="AM987" s="105" t="s">
        <v>317</v>
      </c>
    </row>
    <row r="988" spans="39:39">
      <c r="AM988" s="105" t="s">
        <v>317</v>
      </c>
    </row>
    <row r="989" spans="39:39">
      <c r="AM989" s="105" t="s">
        <v>317</v>
      </c>
    </row>
    <row r="990" spans="39:39">
      <c r="AM990" s="105" t="s">
        <v>317</v>
      </c>
    </row>
    <row r="991" spans="39:39">
      <c r="AM991" s="105" t="s">
        <v>317</v>
      </c>
    </row>
    <row r="992" spans="39:39">
      <c r="AM992" s="105" t="s">
        <v>317</v>
      </c>
    </row>
    <row r="993" spans="39:39">
      <c r="AM993" s="105" t="s">
        <v>317</v>
      </c>
    </row>
    <row r="994" spans="39:39">
      <c r="AM994" s="105" t="s">
        <v>317</v>
      </c>
    </row>
    <row r="995" spans="39:39">
      <c r="AM995" s="105" t="s">
        <v>317</v>
      </c>
    </row>
    <row r="996" spans="39:39">
      <c r="AM996" s="105" t="s">
        <v>317</v>
      </c>
    </row>
    <row r="997" spans="39:39">
      <c r="AM997" s="105" t="s">
        <v>317</v>
      </c>
    </row>
    <row r="998" spans="39:39">
      <c r="AM998" s="105" t="s">
        <v>317</v>
      </c>
    </row>
    <row r="999" spans="39:39">
      <c r="AM999" s="105" t="s">
        <v>317</v>
      </c>
    </row>
    <row r="1000" spans="39:39">
      <c r="AM1000" s="105" t="s">
        <v>317</v>
      </c>
    </row>
    <row r="1001" spans="39:39">
      <c r="AM1001" s="105" t="s">
        <v>317</v>
      </c>
    </row>
    <row r="1002" spans="39:39">
      <c r="AM1002" s="105" t="s">
        <v>317</v>
      </c>
    </row>
    <row r="1003" spans="39:39">
      <c r="AM1003" s="105" t="s">
        <v>317</v>
      </c>
    </row>
    <row r="1004" spans="39:39">
      <c r="AM1004" s="105" t="s">
        <v>317</v>
      </c>
    </row>
    <row r="1005" spans="39:39">
      <c r="AM1005" s="105" t="s">
        <v>317</v>
      </c>
    </row>
    <row r="1006" spans="39:39">
      <c r="AM1006" s="105" t="s">
        <v>317</v>
      </c>
    </row>
    <row r="1007" spans="39:39">
      <c r="AM1007" s="105" t="s">
        <v>317</v>
      </c>
    </row>
    <row r="1008" spans="39:39">
      <c r="AM1008" s="105" t="s">
        <v>317</v>
      </c>
    </row>
    <row r="1009" spans="39:39">
      <c r="AM1009" s="105" t="s">
        <v>317</v>
      </c>
    </row>
    <row r="1010" spans="39:39">
      <c r="AM1010" s="105" t="s">
        <v>317</v>
      </c>
    </row>
    <row r="1011" spans="39:39">
      <c r="AM1011" s="105" t="s">
        <v>317</v>
      </c>
    </row>
    <row r="1012" spans="39:39">
      <c r="AM1012" s="105" t="s">
        <v>317</v>
      </c>
    </row>
    <row r="1013" spans="39:39">
      <c r="AM1013" s="105" t="s">
        <v>317</v>
      </c>
    </row>
    <row r="1014" spans="39:39">
      <c r="AM1014" s="105" t="s">
        <v>317</v>
      </c>
    </row>
    <row r="1015" spans="39:39">
      <c r="AM1015" s="105" t="s">
        <v>317</v>
      </c>
    </row>
    <row r="1016" spans="39:39">
      <c r="AM1016" s="105" t="s">
        <v>317</v>
      </c>
    </row>
    <row r="1017" spans="39:39">
      <c r="AM1017" s="105" t="s">
        <v>317</v>
      </c>
    </row>
    <row r="1018" spans="39:39">
      <c r="AM1018" s="105" t="s">
        <v>317</v>
      </c>
    </row>
    <row r="1019" spans="39:39">
      <c r="AM1019" s="105" t="s">
        <v>317</v>
      </c>
    </row>
    <row r="1020" spans="39:39">
      <c r="AM1020" s="105" t="s">
        <v>317</v>
      </c>
    </row>
    <row r="1021" spans="39:39">
      <c r="AM1021" s="105" t="s">
        <v>317</v>
      </c>
    </row>
    <row r="1022" spans="39:39">
      <c r="AM1022" s="105" t="s">
        <v>317</v>
      </c>
    </row>
    <row r="1023" spans="39:39">
      <c r="AM1023" s="105" t="s">
        <v>317</v>
      </c>
    </row>
    <row r="1024" spans="39:39">
      <c r="AM1024" s="105" t="s">
        <v>317</v>
      </c>
    </row>
    <row r="1025" spans="39:39">
      <c r="AM1025" s="105" t="s">
        <v>317</v>
      </c>
    </row>
    <row r="1026" spans="39:39">
      <c r="AM1026" s="105" t="s">
        <v>317</v>
      </c>
    </row>
    <row r="1027" spans="39:39">
      <c r="AM1027" s="105" t="s">
        <v>317</v>
      </c>
    </row>
    <row r="1028" spans="39:39">
      <c r="AM1028" s="105" t="s">
        <v>317</v>
      </c>
    </row>
    <row r="1029" spans="39:39">
      <c r="AM1029" s="105" t="s">
        <v>317</v>
      </c>
    </row>
    <row r="1030" spans="39:39">
      <c r="AM1030" s="105" t="s">
        <v>317</v>
      </c>
    </row>
    <row r="1031" spans="39:39">
      <c r="AM1031" s="105" t="s">
        <v>317</v>
      </c>
    </row>
    <row r="1032" spans="39:39">
      <c r="AM1032" s="105" t="s">
        <v>317</v>
      </c>
    </row>
    <row r="1033" spans="39:39">
      <c r="AM1033" s="105" t="s">
        <v>317</v>
      </c>
    </row>
    <row r="1034" spans="39:39">
      <c r="AM1034" s="105" t="s">
        <v>317</v>
      </c>
    </row>
    <row r="1035" spans="39:39">
      <c r="AM1035" s="105" t="s">
        <v>317</v>
      </c>
    </row>
    <row r="1036" spans="39:39">
      <c r="AM1036" s="105" t="s">
        <v>317</v>
      </c>
    </row>
    <row r="1037" spans="39:39">
      <c r="AM1037" s="105" t="s">
        <v>317</v>
      </c>
    </row>
    <row r="1038" spans="39:39">
      <c r="AM1038" s="105" t="s">
        <v>317</v>
      </c>
    </row>
    <row r="1039" spans="39:39">
      <c r="AM1039" s="105" t="s">
        <v>317</v>
      </c>
    </row>
    <row r="1040" spans="39:39">
      <c r="AM1040" s="105" t="s">
        <v>317</v>
      </c>
    </row>
    <row r="1041" spans="39:43">
      <c r="AM1041" s="105" t="s">
        <v>317</v>
      </c>
    </row>
    <row r="1042" spans="39:43">
      <c r="AM1042" s="105" t="s">
        <v>317</v>
      </c>
    </row>
    <row r="1043" spans="39:43">
      <c r="AM1043" s="105" t="s">
        <v>317</v>
      </c>
    </row>
    <row r="1044" spans="39:43">
      <c r="AM1044" s="105" t="s">
        <v>317</v>
      </c>
    </row>
    <row r="1045" spans="39:43">
      <c r="AM1045" s="105" t="s">
        <v>317</v>
      </c>
    </row>
    <row r="1046" spans="39:43">
      <c r="AM1046" s="105" t="s">
        <v>317</v>
      </c>
    </row>
    <row r="1047" spans="39:43">
      <c r="AM1047" s="105" t="s">
        <v>317</v>
      </c>
    </row>
    <row r="1048" spans="39:43">
      <c r="AM1048" s="105" t="s">
        <v>317</v>
      </c>
    </row>
    <row r="1049" spans="39:43">
      <c r="AM1049" s="105" t="s">
        <v>317</v>
      </c>
    </row>
    <row r="1050" spans="39:43">
      <c r="AM1050" s="105" t="s">
        <v>317</v>
      </c>
    </row>
    <row r="1053" spans="39:43">
      <c r="AQ1053" s="105" t="s">
        <v>307</v>
      </c>
    </row>
    <row r="1054" spans="39:43">
      <c r="AQ1054" s="105" t="s">
        <v>317</v>
      </c>
    </row>
    <row r="1055" spans="39:43">
      <c r="AQ1055" s="105" t="s">
        <v>317</v>
      </c>
    </row>
    <row r="1056" spans="39:43">
      <c r="AQ1056" s="105" t="s">
        <v>317</v>
      </c>
    </row>
    <row r="1057" spans="43:43">
      <c r="AQ1057" s="105" t="s">
        <v>317</v>
      </c>
    </row>
    <row r="1058" spans="43:43">
      <c r="AQ1058" s="105" t="s">
        <v>317</v>
      </c>
    </row>
    <row r="1059" spans="43:43">
      <c r="AQ1059" s="105" t="s">
        <v>317</v>
      </c>
    </row>
    <row r="1060" spans="43:43">
      <c r="AQ1060" s="105" t="s">
        <v>317</v>
      </c>
    </row>
    <row r="1061" spans="43:43">
      <c r="AQ1061" s="105" t="s">
        <v>317</v>
      </c>
    </row>
    <row r="1062" spans="43:43">
      <c r="AQ1062" s="105" t="s">
        <v>317</v>
      </c>
    </row>
    <row r="1063" spans="43:43">
      <c r="AQ1063" s="105" t="s">
        <v>317</v>
      </c>
    </row>
    <row r="1064" spans="43:43">
      <c r="AQ1064" s="105" t="s">
        <v>317</v>
      </c>
    </row>
    <row r="1065" spans="43:43">
      <c r="AQ1065" s="105" t="s">
        <v>317</v>
      </c>
    </row>
    <row r="1066" spans="43:43">
      <c r="AQ1066" s="105" t="s">
        <v>317</v>
      </c>
    </row>
    <row r="1067" spans="43:43">
      <c r="AQ1067" s="105" t="s">
        <v>317</v>
      </c>
    </row>
    <row r="1068" spans="43:43">
      <c r="AQ1068" s="105" t="s">
        <v>317</v>
      </c>
    </row>
    <row r="1069" spans="43:43">
      <c r="AQ1069" s="105" t="s">
        <v>317</v>
      </c>
    </row>
    <row r="1070" spans="43:43">
      <c r="AQ1070" s="105" t="s">
        <v>317</v>
      </c>
    </row>
    <row r="1071" spans="43:43">
      <c r="AQ1071" s="105" t="s">
        <v>317</v>
      </c>
    </row>
    <row r="1072" spans="43:43">
      <c r="AQ1072" s="105" t="s">
        <v>317</v>
      </c>
    </row>
    <row r="1073" spans="43:43">
      <c r="AQ1073" s="105" t="s">
        <v>317</v>
      </c>
    </row>
    <row r="1074" spans="43:43">
      <c r="AQ1074" s="105" t="s">
        <v>317</v>
      </c>
    </row>
    <row r="1075" spans="43:43">
      <c r="AQ1075" s="105" t="s">
        <v>317</v>
      </c>
    </row>
    <row r="1076" spans="43:43">
      <c r="AQ1076" s="105" t="s">
        <v>317</v>
      </c>
    </row>
    <row r="1077" spans="43:43">
      <c r="AQ1077" s="105" t="s">
        <v>317</v>
      </c>
    </row>
    <row r="1078" spans="43:43">
      <c r="AQ1078" s="105" t="s">
        <v>317</v>
      </c>
    </row>
    <row r="1079" spans="43:43">
      <c r="AQ1079" s="105" t="s">
        <v>317</v>
      </c>
    </row>
    <row r="1080" spans="43:43">
      <c r="AQ1080" s="105" t="s">
        <v>317</v>
      </c>
    </row>
    <row r="1081" spans="43:43">
      <c r="AQ1081" s="105" t="s">
        <v>317</v>
      </c>
    </row>
    <row r="1082" spans="43:43">
      <c r="AQ1082" s="105" t="s">
        <v>317</v>
      </c>
    </row>
    <row r="1083" spans="43:43">
      <c r="AQ1083" s="105" t="s">
        <v>317</v>
      </c>
    </row>
    <row r="1084" spans="43:43">
      <c r="AQ1084" s="105" t="s">
        <v>317</v>
      </c>
    </row>
    <row r="1085" spans="43:43">
      <c r="AQ1085" s="105" t="s">
        <v>317</v>
      </c>
    </row>
    <row r="1086" spans="43:43">
      <c r="AQ1086" s="105" t="s">
        <v>317</v>
      </c>
    </row>
    <row r="1087" spans="43:43">
      <c r="AQ1087" s="105" t="s">
        <v>317</v>
      </c>
    </row>
    <row r="1088" spans="43:43">
      <c r="AQ1088" s="105" t="s">
        <v>317</v>
      </c>
    </row>
    <row r="1089" spans="43:43">
      <c r="AQ1089" s="105" t="s">
        <v>317</v>
      </c>
    </row>
    <row r="1090" spans="43:43">
      <c r="AQ1090" s="105" t="s">
        <v>317</v>
      </c>
    </row>
    <row r="1091" spans="43:43">
      <c r="AQ1091" s="105" t="s">
        <v>317</v>
      </c>
    </row>
    <row r="1092" spans="43:43">
      <c r="AQ1092" s="105" t="s">
        <v>317</v>
      </c>
    </row>
    <row r="1093" spans="43:43">
      <c r="AQ1093" s="105" t="s">
        <v>317</v>
      </c>
    </row>
    <row r="1094" spans="43:43">
      <c r="AQ1094" s="105" t="s">
        <v>317</v>
      </c>
    </row>
    <row r="1095" spans="43:43">
      <c r="AQ1095" s="105" t="s">
        <v>317</v>
      </c>
    </row>
    <row r="1096" spans="43:43">
      <c r="AQ1096" s="105" t="s">
        <v>317</v>
      </c>
    </row>
    <row r="1097" spans="43:43">
      <c r="AQ1097" s="105" t="s">
        <v>317</v>
      </c>
    </row>
    <row r="1098" spans="43:43">
      <c r="AQ1098" s="105" t="s">
        <v>317</v>
      </c>
    </row>
    <row r="1099" spans="43:43">
      <c r="AQ1099" s="105" t="s">
        <v>317</v>
      </c>
    </row>
    <row r="1100" spans="43:43">
      <c r="AQ1100" s="105" t="s">
        <v>317</v>
      </c>
    </row>
    <row r="1101" spans="43:43">
      <c r="AQ1101" s="105" t="s">
        <v>317</v>
      </c>
    </row>
    <row r="1102" spans="43:43">
      <c r="AQ1102" s="105" t="s">
        <v>317</v>
      </c>
    </row>
    <row r="1103" spans="43:43">
      <c r="AQ1103" s="105" t="s">
        <v>317</v>
      </c>
    </row>
    <row r="1104" spans="43:43">
      <c r="AQ1104" s="105" t="s">
        <v>317</v>
      </c>
    </row>
    <row r="1105" spans="43:43">
      <c r="AQ1105" s="105" t="s">
        <v>317</v>
      </c>
    </row>
    <row r="1106" spans="43:43">
      <c r="AQ1106" s="105" t="s">
        <v>317</v>
      </c>
    </row>
    <row r="1107" spans="43:43">
      <c r="AQ1107" s="105" t="s">
        <v>317</v>
      </c>
    </row>
    <row r="1108" spans="43:43">
      <c r="AQ1108" s="105" t="s">
        <v>317</v>
      </c>
    </row>
    <row r="1109" spans="43:43">
      <c r="AQ1109" s="105" t="s">
        <v>317</v>
      </c>
    </row>
    <row r="1110" spans="43:43">
      <c r="AQ1110" s="105" t="s">
        <v>317</v>
      </c>
    </row>
    <row r="1111" spans="43:43">
      <c r="AQ1111" s="105" t="s">
        <v>317</v>
      </c>
    </row>
    <row r="1112" spans="43:43">
      <c r="AQ1112" s="105" t="s">
        <v>317</v>
      </c>
    </row>
    <row r="1113" spans="43:43">
      <c r="AQ1113" s="105" t="s">
        <v>317</v>
      </c>
    </row>
    <row r="1114" spans="43:43">
      <c r="AQ1114" s="105" t="s">
        <v>317</v>
      </c>
    </row>
    <row r="1115" spans="43:43">
      <c r="AQ1115" s="105" t="s">
        <v>317</v>
      </c>
    </row>
    <row r="1116" spans="43:43">
      <c r="AQ1116" s="105" t="s">
        <v>317</v>
      </c>
    </row>
    <row r="1117" spans="43:43">
      <c r="AQ1117" s="105" t="s">
        <v>317</v>
      </c>
    </row>
    <row r="1118" spans="43:43">
      <c r="AQ1118" s="105" t="s">
        <v>317</v>
      </c>
    </row>
    <row r="1119" spans="43:43">
      <c r="AQ1119" s="105" t="s">
        <v>317</v>
      </c>
    </row>
    <row r="1120" spans="43:43">
      <c r="AQ1120" s="105" t="s">
        <v>317</v>
      </c>
    </row>
    <row r="1121" spans="43:43">
      <c r="AQ1121" s="105" t="s">
        <v>317</v>
      </c>
    </row>
    <row r="1122" spans="43:43">
      <c r="AQ1122" s="105" t="s">
        <v>317</v>
      </c>
    </row>
    <row r="1123" spans="43:43">
      <c r="AQ1123" s="105" t="s">
        <v>317</v>
      </c>
    </row>
    <row r="1124" spans="43:43">
      <c r="AQ1124" s="105" t="s">
        <v>317</v>
      </c>
    </row>
    <row r="1125" spans="43:43">
      <c r="AQ1125" s="105" t="s">
        <v>317</v>
      </c>
    </row>
    <row r="1126" spans="43:43">
      <c r="AQ1126" s="105" t="s">
        <v>317</v>
      </c>
    </row>
    <row r="1127" spans="43:43">
      <c r="AQ1127" s="105" t="s">
        <v>317</v>
      </c>
    </row>
    <row r="1128" spans="43:43">
      <c r="AQ1128" s="105" t="s">
        <v>317</v>
      </c>
    </row>
    <row r="1129" spans="43:43">
      <c r="AQ1129" s="105" t="s">
        <v>317</v>
      </c>
    </row>
    <row r="1130" spans="43:43">
      <c r="AQ1130" s="105" t="s">
        <v>317</v>
      </c>
    </row>
    <row r="1131" spans="43:43">
      <c r="AQ1131" s="105" t="s">
        <v>317</v>
      </c>
    </row>
    <row r="1132" spans="43:43">
      <c r="AQ1132" s="105" t="s">
        <v>317</v>
      </c>
    </row>
    <row r="1133" spans="43:43">
      <c r="AQ1133" s="105" t="s">
        <v>317</v>
      </c>
    </row>
    <row r="1134" spans="43:43">
      <c r="AQ1134" s="105" t="s">
        <v>317</v>
      </c>
    </row>
    <row r="1135" spans="43:43">
      <c r="AQ1135" s="105" t="s">
        <v>317</v>
      </c>
    </row>
    <row r="1136" spans="43:43">
      <c r="AQ1136" s="105" t="s">
        <v>317</v>
      </c>
    </row>
    <row r="1137" spans="43:43">
      <c r="AQ1137" s="105" t="s">
        <v>317</v>
      </c>
    </row>
    <row r="1138" spans="43:43">
      <c r="AQ1138" s="105" t="s">
        <v>317</v>
      </c>
    </row>
    <row r="1139" spans="43:43">
      <c r="AQ1139" s="105" t="s">
        <v>317</v>
      </c>
    </row>
    <row r="1140" spans="43:43">
      <c r="AQ1140" s="105" t="s">
        <v>317</v>
      </c>
    </row>
    <row r="1141" spans="43:43">
      <c r="AQ1141" s="105" t="s">
        <v>317</v>
      </c>
    </row>
    <row r="1142" spans="43:43">
      <c r="AQ1142" s="105" t="s">
        <v>317</v>
      </c>
    </row>
    <row r="1143" spans="43:43">
      <c r="AQ1143" s="105" t="s">
        <v>317</v>
      </c>
    </row>
    <row r="1144" spans="43:43">
      <c r="AQ1144" s="105" t="s">
        <v>317</v>
      </c>
    </row>
    <row r="1145" spans="43:43">
      <c r="AQ1145" s="105" t="s">
        <v>317</v>
      </c>
    </row>
    <row r="1146" spans="43:43">
      <c r="AQ1146" s="105" t="s">
        <v>317</v>
      </c>
    </row>
    <row r="1147" spans="43:43">
      <c r="AQ1147" s="105" t="s">
        <v>317</v>
      </c>
    </row>
    <row r="1148" spans="43:43">
      <c r="AQ1148" s="105" t="s">
        <v>317</v>
      </c>
    </row>
    <row r="1149" spans="43:43">
      <c r="AQ1149" s="105" t="s">
        <v>317</v>
      </c>
    </row>
    <row r="1150" spans="43:43">
      <c r="AQ1150" s="105" t="s">
        <v>317</v>
      </c>
    </row>
    <row r="1153" spans="47:47">
      <c r="AU1153" s="105" t="s">
        <v>307</v>
      </c>
    </row>
    <row r="1154" spans="47:47">
      <c r="AU1154" s="105" t="s">
        <v>317</v>
      </c>
    </row>
    <row r="1155" spans="47:47">
      <c r="AU1155" s="105" t="s">
        <v>317</v>
      </c>
    </row>
    <row r="1156" spans="47:47">
      <c r="AU1156" s="105" t="s">
        <v>317</v>
      </c>
    </row>
    <row r="1157" spans="47:47">
      <c r="AU1157" s="105" t="s">
        <v>317</v>
      </c>
    </row>
    <row r="1158" spans="47:47">
      <c r="AU1158" s="105" t="s">
        <v>317</v>
      </c>
    </row>
    <row r="1159" spans="47:47">
      <c r="AU1159" s="105" t="s">
        <v>317</v>
      </c>
    </row>
    <row r="1160" spans="47:47">
      <c r="AU1160" s="105" t="s">
        <v>317</v>
      </c>
    </row>
    <row r="1161" spans="47:47">
      <c r="AU1161" s="105" t="s">
        <v>317</v>
      </c>
    </row>
    <row r="1162" spans="47:47">
      <c r="AU1162" s="105" t="s">
        <v>317</v>
      </c>
    </row>
    <row r="1163" spans="47:47">
      <c r="AU1163" s="105" t="s">
        <v>317</v>
      </c>
    </row>
    <row r="1164" spans="47:47">
      <c r="AU1164" s="105" t="s">
        <v>317</v>
      </c>
    </row>
    <row r="1165" spans="47:47">
      <c r="AU1165" s="105" t="s">
        <v>317</v>
      </c>
    </row>
    <row r="1166" spans="47:47">
      <c r="AU1166" s="105" t="s">
        <v>317</v>
      </c>
    </row>
    <row r="1167" spans="47:47">
      <c r="AU1167" s="105" t="s">
        <v>317</v>
      </c>
    </row>
    <row r="1168" spans="47:47">
      <c r="AU1168" s="105" t="s">
        <v>317</v>
      </c>
    </row>
    <row r="1169" spans="47:47">
      <c r="AU1169" s="105" t="s">
        <v>317</v>
      </c>
    </row>
    <row r="1170" spans="47:47">
      <c r="AU1170" s="105" t="s">
        <v>317</v>
      </c>
    </row>
    <row r="1171" spans="47:47">
      <c r="AU1171" s="105" t="s">
        <v>317</v>
      </c>
    </row>
    <row r="1172" spans="47:47">
      <c r="AU1172" s="105" t="s">
        <v>317</v>
      </c>
    </row>
    <row r="1173" spans="47:47">
      <c r="AU1173" s="105" t="s">
        <v>317</v>
      </c>
    </row>
    <row r="1174" spans="47:47">
      <c r="AU1174" s="105" t="s">
        <v>317</v>
      </c>
    </row>
    <row r="1175" spans="47:47">
      <c r="AU1175" s="105" t="s">
        <v>317</v>
      </c>
    </row>
    <row r="1176" spans="47:47">
      <c r="AU1176" s="105" t="s">
        <v>317</v>
      </c>
    </row>
    <row r="1177" spans="47:47">
      <c r="AU1177" s="105" t="s">
        <v>317</v>
      </c>
    </row>
    <row r="1178" spans="47:47">
      <c r="AU1178" s="105" t="s">
        <v>317</v>
      </c>
    </row>
    <row r="1179" spans="47:47">
      <c r="AU1179" s="105" t="s">
        <v>317</v>
      </c>
    </row>
    <row r="1180" spans="47:47">
      <c r="AU1180" s="105" t="s">
        <v>317</v>
      </c>
    </row>
    <row r="1181" spans="47:47">
      <c r="AU1181" s="105" t="s">
        <v>317</v>
      </c>
    </row>
    <row r="1182" spans="47:47">
      <c r="AU1182" s="105" t="s">
        <v>317</v>
      </c>
    </row>
    <row r="1183" spans="47:47">
      <c r="AU1183" s="105" t="s">
        <v>317</v>
      </c>
    </row>
    <row r="1184" spans="47:47">
      <c r="AU1184" s="105" t="s">
        <v>317</v>
      </c>
    </row>
    <row r="1185" spans="47:47">
      <c r="AU1185" s="105" t="s">
        <v>317</v>
      </c>
    </row>
    <row r="1186" spans="47:47">
      <c r="AU1186" s="105" t="s">
        <v>317</v>
      </c>
    </row>
    <row r="1187" spans="47:47">
      <c r="AU1187" s="105" t="s">
        <v>317</v>
      </c>
    </row>
    <row r="1188" spans="47:47">
      <c r="AU1188" s="105" t="s">
        <v>317</v>
      </c>
    </row>
    <row r="1189" spans="47:47">
      <c r="AU1189" s="105" t="s">
        <v>317</v>
      </c>
    </row>
    <row r="1190" spans="47:47">
      <c r="AU1190" s="105" t="s">
        <v>317</v>
      </c>
    </row>
    <row r="1191" spans="47:47">
      <c r="AU1191" s="105" t="s">
        <v>317</v>
      </c>
    </row>
    <row r="1192" spans="47:47">
      <c r="AU1192" s="105" t="s">
        <v>317</v>
      </c>
    </row>
    <row r="1193" spans="47:47">
      <c r="AU1193" s="105" t="s">
        <v>317</v>
      </c>
    </row>
    <row r="1194" spans="47:47">
      <c r="AU1194" s="105" t="s">
        <v>317</v>
      </c>
    </row>
    <row r="1195" spans="47:47">
      <c r="AU1195" s="105" t="s">
        <v>317</v>
      </c>
    </row>
    <row r="1196" spans="47:47">
      <c r="AU1196" s="105" t="s">
        <v>317</v>
      </c>
    </row>
    <row r="1197" spans="47:47">
      <c r="AU1197" s="105" t="s">
        <v>317</v>
      </c>
    </row>
    <row r="1198" spans="47:47">
      <c r="AU1198" s="105" t="s">
        <v>317</v>
      </c>
    </row>
    <row r="1199" spans="47:47">
      <c r="AU1199" s="105" t="s">
        <v>317</v>
      </c>
    </row>
    <row r="1200" spans="47:47">
      <c r="AU1200" s="105" t="s">
        <v>317</v>
      </c>
    </row>
    <row r="1201" spans="47:47">
      <c r="AU1201" s="105" t="s">
        <v>317</v>
      </c>
    </row>
    <row r="1202" spans="47:47">
      <c r="AU1202" s="105" t="s">
        <v>317</v>
      </c>
    </row>
    <row r="1203" spans="47:47">
      <c r="AU1203" s="105" t="s">
        <v>317</v>
      </c>
    </row>
    <row r="1204" spans="47:47">
      <c r="AU1204" s="105" t="s">
        <v>317</v>
      </c>
    </row>
    <row r="1205" spans="47:47">
      <c r="AU1205" s="105" t="s">
        <v>317</v>
      </c>
    </row>
    <row r="1206" spans="47:47">
      <c r="AU1206" s="105" t="s">
        <v>317</v>
      </c>
    </row>
    <row r="1207" spans="47:47">
      <c r="AU1207" s="105" t="s">
        <v>317</v>
      </c>
    </row>
    <row r="1208" spans="47:47">
      <c r="AU1208" s="105" t="s">
        <v>317</v>
      </c>
    </row>
    <row r="1209" spans="47:47">
      <c r="AU1209" s="105" t="s">
        <v>317</v>
      </c>
    </row>
    <row r="1210" spans="47:47">
      <c r="AU1210" s="105" t="s">
        <v>317</v>
      </c>
    </row>
    <row r="1211" spans="47:47">
      <c r="AU1211" s="105" t="s">
        <v>317</v>
      </c>
    </row>
    <row r="1212" spans="47:47">
      <c r="AU1212" s="105" t="s">
        <v>317</v>
      </c>
    </row>
    <row r="1213" spans="47:47">
      <c r="AU1213" s="105" t="s">
        <v>317</v>
      </c>
    </row>
    <row r="1214" spans="47:47">
      <c r="AU1214" s="105" t="s">
        <v>317</v>
      </c>
    </row>
    <row r="1215" spans="47:47">
      <c r="AU1215" s="105" t="s">
        <v>317</v>
      </c>
    </row>
    <row r="1216" spans="47:47">
      <c r="AU1216" s="105" t="s">
        <v>317</v>
      </c>
    </row>
    <row r="1217" spans="47:47">
      <c r="AU1217" s="105" t="s">
        <v>317</v>
      </c>
    </row>
    <row r="1218" spans="47:47">
      <c r="AU1218" s="105" t="s">
        <v>317</v>
      </c>
    </row>
    <row r="1219" spans="47:47">
      <c r="AU1219" s="105" t="s">
        <v>317</v>
      </c>
    </row>
    <row r="1220" spans="47:47">
      <c r="AU1220" s="105" t="s">
        <v>317</v>
      </c>
    </row>
    <row r="1221" spans="47:47">
      <c r="AU1221" s="105" t="s">
        <v>317</v>
      </c>
    </row>
    <row r="1222" spans="47:47">
      <c r="AU1222" s="105" t="s">
        <v>317</v>
      </c>
    </row>
    <row r="1223" spans="47:47">
      <c r="AU1223" s="105" t="s">
        <v>317</v>
      </c>
    </row>
    <row r="1224" spans="47:47">
      <c r="AU1224" s="105" t="s">
        <v>317</v>
      </c>
    </row>
    <row r="1225" spans="47:47">
      <c r="AU1225" s="105" t="s">
        <v>317</v>
      </c>
    </row>
    <row r="1226" spans="47:47">
      <c r="AU1226" s="105" t="s">
        <v>317</v>
      </c>
    </row>
    <row r="1227" spans="47:47">
      <c r="AU1227" s="105" t="s">
        <v>317</v>
      </c>
    </row>
    <row r="1228" spans="47:47">
      <c r="AU1228" s="105" t="s">
        <v>317</v>
      </c>
    </row>
    <row r="1229" spans="47:47">
      <c r="AU1229" s="105" t="s">
        <v>317</v>
      </c>
    </row>
    <row r="1230" spans="47:47">
      <c r="AU1230" s="105" t="s">
        <v>317</v>
      </c>
    </row>
    <row r="1231" spans="47:47">
      <c r="AU1231" s="105" t="s">
        <v>317</v>
      </c>
    </row>
    <row r="1232" spans="47:47">
      <c r="AU1232" s="105" t="s">
        <v>317</v>
      </c>
    </row>
    <row r="1233" spans="47:47">
      <c r="AU1233" s="105" t="s">
        <v>317</v>
      </c>
    </row>
    <row r="1234" spans="47:47">
      <c r="AU1234" s="105" t="s">
        <v>317</v>
      </c>
    </row>
    <row r="1235" spans="47:47">
      <c r="AU1235" s="105" t="s">
        <v>317</v>
      </c>
    </row>
    <row r="1236" spans="47:47">
      <c r="AU1236" s="105" t="s">
        <v>317</v>
      </c>
    </row>
    <row r="1237" spans="47:47">
      <c r="AU1237" s="105" t="s">
        <v>317</v>
      </c>
    </row>
    <row r="1238" spans="47:47">
      <c r="AU1238" s="105" t="s">
        <v>317</v>
      </c>
    </row>
    <row r="1239" spans="47:47">
      <c r="AU1239" s="105" t="s">
        <v>317</v>
      </c>
    </row>
    <row r="1240" spans="47:47">
      <c r="AU1240" s="105" t="s">
        <v>317</v>
      </c>
    </row>
    <row r="1241" spans="47:47">
      <c r="AU1241" s="105" t="s">
        <v>317</v>
      </c>
    </row>
    <row r="1242" spans="47:47">
      <c r="AU1242" s="105" t="s">
        <v>317</v>
      </c>
    </row>
    <row r="1243" spans="47:47">
      <c r="AU1243" s="105" t="s">
        <v>317</v>
      </c>
    </row>
    <row r="1244" spans="47:47">
      <c r="AU1244" s="105" t="s">
        <v>317</v>
      </c>
    </row>
    <row r="1245" spans="47:47">
      <c r="AU1245" s="105" t="s">
        <v>317</v>
      </c>
    </row>
    <row r="1246" spans="47:47">
      <c r="AU1246" s="105" t="s">
        <v>317</v>
      </c>
    </row>
    <row r="1247" spans="47:47">
      <c r="AU1247" s="105" t="s">
        <v>317</v>
      </c>
    </row>
    <row r="1248" spans="47:47">
      <c r="AU1248" s="105" t="s">
        <v>317</v>
      </c>
    </row>
    <row r="1249" spans="47:51">
      <c r="AU1249" s="105" t="s">
        <v>317</v>
      </c>
    </row>
    <row r="1250" spans="47:51">
      <c r="AU1250" s="105" t="s">
        <v>317</v>
      </c>
    </row>
    <row r="1253" spans="47:51">
      <c r="AY1253" s="105" t="s">
        <v>307</v>
      </c>
    </row>
    <row r="1254" spans="47:51">
      <c r="AY1254" s="105" t="s">
        <v>317</v>
      </c>
    </row>
    <row r="1255" spans="47:51">
      <c r="AY1255" s="105" t="s">
        <v>317</v>
      </c>
    </row>
    <row r="1256" spans="47:51">
      <c r="AY1256" s="105" t="s">
        <v>317</v>
      </c>
    </row>
    <row r="1257" spans="47:51">
      <c r="AY1257" s="105" t="s">
        <v>317</v>
      </c>
    </row>
    <row r="1258" spans="47:51">
      <c r="AY1258" s="105" t="s">
        <v>317</v>
      </c>
    </row>
    <row r="1259" spans="47:51">
      <c r="AY1259" s="105" t="s">
        <v>317</v>
      </c>
    </row>
    <row r="1260" spans="47:51">
      <c r="AY1260" s="105" t="s">
        <v>317</v>
      </c>
    </row>
    <row r="1261" spans="47:51">
      <c r="AY1261" s="105" t="s">
        <v>317</v>
      </c>
    </row>
    <row r="1262" spans="47:51">
      <c r="AY1262" s="105" t="s">
        <v>317</v>
      </c>
    </row>
    <row r="1263" spans="47:51">
      <c r="AY1263" s="105" t="s">
        <v>317</v>
      </c>
    </row>
    <row r="1264" spans="47:51">
      <c r="AY1264" s="105" t="s">
        <v>317</v>
      </c>
    </row>
    <row r="1265" spans="51:51">
      <c r="AY1265" s="105" t="s">
        <v>317</v>
      </c>
    </row>
    <row r="1266" spans="51:51">
      <c r="AY1266" s="105" t="s">
        <v>317</v>
      </c>
    </row>
    <row r="1267" spans="51:51">
      <c r="AY1267" s="105" t="s">
        <v>317</v>
      </c>
    </row>
    <row r="1268" spans="51:51">
      <c r="AY1268" s="105" t="s">
        <v>317</v>
      </c>
    </row>
    <row r="1269" spans="51:51">
      <c r="AY1269" s="105" t="s">
        <v>317</v>
      </c>
    </row>
    <row r="1270" spans="51:51">
      <c r="AY1270" s="105" t="s">
        <v>317</v>
      </c>
    </row>
    <row r="1271" spans="51:51">
      <c r="AY1271" s="105" t="s">
        <v>317</v>
      </c>
    </row>
    <row r="1272" spans="51:51">
      <c r="AY1272" s="105" t="s">
        <v>317</v>
      </c>
    </row>
    <row r="1273" spans="51:51">
      <c r="AY1273" s="105" t="s">
        <v>317</v>
      </c>
    </row>
    <row r="1274" spans="51:51">
      <c r="AY1274" s="105" t="s">
        <v>317</v>
      </c>
    </row>
    <row r="1275" spans="51:51">
      <c r="AY1275" s="105" t="s">
        <v>317</v>
      </c>
    </row>
    <row r="1276" spans="51:51">
      <c r="AY1276" s="105" t="s">
        <v>317</v>
      </c>
    </row>
    <row r="1277" spans="51:51">
      <c r="AY1277" s="105" t="s">
        <v>317</v>
      </c>
    </row>
    <row r="1278" spans="51:51">
      <c r="AY1278" s="105" t="s">
        <v>317</v>
      </c>
    </row>
    <row r="1279" spans="51:51">
      <c r="AY1279" s="105" t="s">
        <v>317</v>
      </c>
    </row>
    <row r="1280" spans="51:51">
      <c r="AY1280" s="105" t="s">
        <v>317</v>
      </c>
    </row>
    <row r="1281" spans="51:51">
      <c r="AY1281" s="105" t="s">
        <v>317</v>
      </c>
    </row>
    <row r="1282" spans="51:51">
      <c r="AY1282" s="105" t="s">
        <v>317</v>
      </c>
    </row>
    <row r="1283" spans="51:51">
      <c r="AY1283" s="105" t="s">
        <v>317</v>
      </c>
    </row>
    <row r="1284" spans="51:51">
      <c r="AY1284" s="105" t="s">
        <v>317</v>
      </c>
    </row>
    <row r="1285" spans="51:51">
      <c r="AY1285" s="105" t="s">
        <v>317</v>
      </c>
    </row>
    <row r="1286" spans="51:51">
      <c r="AY1286" s="105" t="s">
        <v>317</v>
      </c>
    </row>
    <row r="1287" spans="51:51">
      <c r="AY1287" s="105" t="s">
        <v>317</v>
      </c>
    </row>
    <row r="1288" spans="51:51">
      <c r="AY1288" s="105" t="s">
        <v>317</v>
      </c>
    </row>
    <row r="1289" spans="51:51">
      <c r="AY1289" s="105" t="s">
        <v>317</v>
      </c>
    </row>
    <row r="1290" spans="51:51">
      <c r="AY1290" s="105" t="s">
        <v>317</v>
      </c>
    </row>
    <row r="1291" spans="51:51">
      <c r="AY1291" s="105" t="s">
        <v>317</v>
      </c>
    </row>
    <row r="1292" spans="51:51">
      <c r="AY1292" s="105" t="s">
        <v>317</v>
      </c>
    </row>
    <row r="1293" spans="51:51">
      <c r="AY1293" s="105" t="s">
        <v>317</v>
      </c>
    </row>
    <row r="1294" spans="51:51">
      <c r="AY1294" s="105" t="s">
        <v>317</v>
      </c>
    </row>
    <row r="1295" spans="51:51">
      <c r="AY1295" s="105" t="s">
        <v>317</v>
      </c>
    </row>
    <row r="1296" spans="51:51">
      <c r="AY1296" s="105" t="s">
        <v>317</v>
      </c>
    </row>
    <row r="1297" spans="51:51">
      <c r="AY1297" s="105" t="s">
        <v>317</v>
      </c>
    </row>
    <row r="1298" spans="51:51">
      <c r="AY1298" s="105" t="s">
        <v>317</v>
      </c>
    </row>
    <row r="1299" spans="51:51">
      <c r="AY1299" s="105" t="s">
        <v>317</v>
      </c>
    </row>
    <row r="1300" spans="51:51">
      <c r="AY1300" s="105" t="s">
        <v>317</v>
      </c>
    </row>
    <row r="1301" spans="51:51">
      <c r="AY1301" s="105" t="s">
        <v>317</v>
      </c>
    </row>
    <row r="1302" spans="51:51">
      <c r="AY1302" s="105" t="s">
        <v>317</v>
      </c>
    </row>
    <row r="1303" spans="51:51">
      <c r="AY1303" s="105" t="s">
        <v>317</v>
      </c>
    </row>
    <row r="1304" spans="51:51">
      <c r="AY1304" s="105" t="s">
        <v>317</v>
      </c>
    </row>
    <row r="1305" spans="51:51">
      <c r="AY1305" s="105" t="s">
        <v>317</v>
      </c>
    </row>
    <row r="1306" spans="51:51">
      <c r="AY1306" s="105" t="s">
        <v>317</v>
      </c>
    </row>
    <row r="1307" spans="51:51">
      <c r="AY1307" s="105" t="s">
        <v>317</v>
      </c>
    </row>
    <row r="1308" spans="51:51">
      <c r="AY1308" s="105" t="s">
        <v>317</v>
      </c>
    </row>
    <row r="1309" spans="51:51">
      <c r="AY1309" s="105" t="s">
        <v>317</v>
      </c>
    </row>
    <row r="1310" spans="51:51">
      <c r="AY1310" s="105" t="s">
        <v>317</v>
      </c>
    </row>
    <row r="1311" spans="51:51">
      <c r="AY1311" s="105" t="s">
        <v>317</v>
      </c>
    </row>
    <row r="1312" spans="51:51">
      <c r="AY1312" s="105" t="s">
        <v>317</v>
      </c>
    </row>
    <row r="1313" spans="51:51">
      <c r="AY1313" s="105" t="s">
        <v>317</v>
      </c>
    </row>
    <row r="1314" spans="51:51">
      <c r="AY1314" s="105" t="s">
        <v>317</v>
      </c>
    </row>
    <row r="1315" spans="51:51">
      <c r="AY1315" s="105" t="s">
        <v>317</v>
      </c>
    </row>
    <row r="1316" spans="51:51">
      <c r="AY1316" s="105" t="s">
        <v>317</v>
      </c>
    </row>
    <row r="1317" spans="51:51">
      <c r="AY1317" s="105" t="s">
        <v>317</v>
      </c>
    </row>
    <row r="1318" spans="51:51">
      <c r="AY1318" s="105" t="s">
        <v>317</v>
      </c>
    </row>
    <row r="1319" spans="51:51">
      <c r="AY1319" s="105" t="s">
        <v>317</v>
      </c>
    </row>
    <row r="1320" spans="51:51">
      <c r="AY1320" s="105" t="s">
        <v>317</v>
      </c>
    </row>
    <row r="1321" spans="51:51">
      <c r="AY1321" s="105" t="s">
        <v>317</v>
      </c>
    </row>
    <row r="1322" spans="51:51">
      <c r="AY1322" s="105" t="s">
        <v>317</v>
      </c>
    </row>
    <row r="1323" spans="51:51">
      <c r="AY1323" s="105" t="s">
        <v>317</v>
      </c>
    </row>
    <row r="1324" spans="51:51">
      <c r="AY1324" s="105" t="s">
        <v>317</v>
      </c>
    </row>
    <row r="1325" spans="51:51">
      <c r="AY1325" s="105" t="s">
        <v>317</v>
      </c>
    </row>
    <row r="1326" spans="51:51">
      <c r="AY1326" s="105" t="s">
        <v>317</v>
      </c>
    </row>
    <row r="1327" spans="51:51">
      <c r="AY1327" s="105" t="s">
        <v>317</v>
      </c>
    </row>
    <row r="1328" spans="51:51">
      <c r="AY1328" s="105" t="s">
        <v>317</v>
      </c>
    </row>
    <row r="1329" spans="51:51">
      <c r="AY1329" s="105" t="s">
        <v>317</v>
      </c>
    </row>
    <row r="1330" spans="51:51">
      <c r="AY1330" s="105" t="s">
        <v>317</v>
      </c>
    </row>
    <row r="1331" spans="51:51">
      <c r="AY1331" s="105" t="s">
        <v>317</v>
      </c>
    </row>
    <row r="1332" spans="51:51">
      <c r="AY1332" s="105" t="s">
        <v>317</v>
      </c>
    </row>
    <row r="1333" spans="51:51">
      <c r="AY1333" s="105" t="s">
        <v>317</v>
      </c>
    </row>
    <row r="1334" spans="51:51">
      <c r="AY1334" s="105" t="s">
        <v>317</v>
      </c>
    </row>
    <row r="1335" spans="51:51">
      <c r="AY1335" s="105" t="s">
        <v>317</v>
      </c>
    </row>
    <row r="1336" spans="51:51">
      <c r="AY1336" s="105" t="s">
        <v>317</v>
      </c>
    </row>
    <row r="1337" spans="51:51">
      <c r="AY1337" s="105" t="s">
        <v>317</v>
      </c>
    </row>
    <row r="1338" spans="51:51">
      <c r="AY1338" s="105" t="s">
        <v>317</v>
      </c>
    </row>
    <row r="1339" spans="51:51">
      <c r="AY1339" s="105" t="s">
        <v>317</v>
      </c>
    </row>
    <row r="1340" spans="51:51">
      <c r="AY1340" s="105" t="s">
        <v>317</v>
      </c>
    </row>
    <row r="1341" spans="51:51">
      <c r="AY1341" s="105" t="s">
        <v>317</v>
      </c>
    </row>
    <row r="1342" spans="51:51">
      <c r="AY1342" s="105" t="s">
        <v>317</v>
      </c>
    </row>
    <row r="1343" spans="51:51">
      <c r="AY1343" s="105" t="s">
        <v>317</v>
      </c>
    </row>
    <row r="1344" spans="51:51">
      <c r="AY1344" s="105" t="s">
        <v>317</v>
      </c>
    </row>
    <row r="1345" spans="51:55">
      <c r="AY1345" s="105" t="s">
        <v>317</v>
      </c>
    </row>
    <row r="1346" spans="51:55">
      <c r="AY1346" s="105" t="s">
        <v>317</v>
      </c>
    </row>
    <row r="1347" spans="51:55">
      <c r="AY1347" s="105" t="s">
        <v>317</v>
      </c>
    </row>
    <row r="1348" spans="51:55">
      <c r="AY1348" s="105" t="s">
        <v>317</v>
      </c>
    </row>
    <row r="1349" spans="51:55">
      <c r="AY1349" s="105" t="s">
        <v>317</v>
      </c>
    </row>
    <row r="1350" spans="51:55">
      <c r="AY1350" s="105" t="s">
        <v>317</v>
      </c>
    </row>
    <row r="1353" spans="51:55">
      <c r="BC1353" s="105" t="s">
        <v>307</v>
      </c>
    </row>
    <row r="1354" spans="51:55">
      <c r="BC1354" s="105" t="s">
        <v>317</v>
      </c>
    </row>
    <row r="1355" spans="51:55">
      <c r="BC1355" s="105" t="s">
        <v>317</v>
      </c>
    </row>
    <row r="1356" spans="51:55">
      <c r="BC1356" s="105" t="s">
        <v>317</v>
      </c>
    </row>
    <row r="1357" spans="51:55">
      <c r="BC1357" s="105" t="s">
        <v>317</v>
      </c>
    </row>
    <row r="1358" spans="51:55">
      <c r="BC1358" s="105" t="s">
        <v>317</v>
      </c>
    </row>
    <row r="1359" spans="51:55">
      <c r="BC1359" s="105" t="s">
        <v>317</v>
      </c>
    </row>
    <row r="1360" spans="51:55">
      <c r="BC1360" s="105" t="s">
        <v>317</v>
      </c>
    </row>
    <row r="1361" spans="55:55">
      <c r="BC1361" s="105" t="s">
        <v>317</v>
      </c>
    </row>
    <row r="1362" spans="55:55">
      <c r="BC1362" s="105" t="s">
        <v>317</v>
      </c>
    </row>
    <row r="1363" spans="55:55">
      <c r="BC1363" s="105" t="s">
        <v>317</v>
      </c>
    </row>
    <row r="1364" spans="55:55">
      <c r="BC1364" s="105" t="s">
        <v>317</v>
      </c>
    </row>
    <row r="1365" spans="55:55">
      <c r="BC1365" s="105" t="s">
        <v>317</v>
      </c>
    </row>
    <row r="1366" spans="55:55">
      <c r="BC1366" s="105" t="s">
        <v>317</v>
      </c>
    </row>
    <row r="1367" spans="55:55">
      <c r="BC1367" s="105" t="s">
        <v>317</v>
      </c>
    </row>
    <row r="1368" spans="55:55">
      <c r="BC1368" s="105" t="s">
        <v>317</v>
      </c>
    </row>
    <row r="1369" spans="55:55">
      <c r="BC1369" s="105" t="s">
        <v>317</v>
      </c>
    </row>
    <row r="1370" spans="55:55">
      <c r="BC1370" s="105" t="s">
        <v>317</v>
      </c>
    </row>
    <row r="1371" spans="55:55">
      <c r="BC1371" s="105" t="s">
        <v>317</v>
      </c>
    </row>
    <row r="1372" spans="55:55">
      <c r="BC1372" s="105" t="s">
        <v>317</v>
      </c>
    </row>
    <row r="1373" spans="55:55">
      <c r="BC1373" s="105" t="s">
        <v>317</v>
      </c>
    </row>
    <row r="1374" spans="55:55">
      <c r="BC1374" s="105" t="s">
        <v>317</v>
      </c>
    </row>
    <row r="1375" spans="55:55">
      <c r="BC1375" s="105" t="s">
        <v>317</v>
      </c>
    </row>
    <row r="1376" spans="55:55">
      <c r="BC1376" s="105" t="s">
        <v>317</v>
      </c>
    </row>
    <row r="1377" spans="55:55">
      <c r="BC1377" s="105" t="s">
        <v>317</v>
      </c>
    </row>
    <row r="1378" spans="55:55">
      <c r="BC1378" s="105" t="s">
        <v>317</v>
      </c>
    </row>
    <row r="1379" spans="55:55">
      <c r="BC1379" s="105" t="s">
        <v>317</v>
      </c>
    </row>
    <row r="1380" spans="55:55">
      <c r="BC1380" s="105" t="s">
        <v>317</v>
      </c>
    </row>
    <row r="1381" spans="55:55">
      <c r="BC1381" s="105" t="s">
        <v>317</v>
      </c>
    </row>
    <row r="1382" spans="55:55">
      <c r="BC1382" s="105" t="s">
        <v>317</v>
      </c>
    </row>
    <row r="1383" spans="55:55">
      <c r="BC1383" s="105" t="s">
        <v>317</v>
      </c>
    </row>
    <row r="1384" spans="55:55">
      <c r="BC1384" s="105" t="s">
        <v>317</v>
      </c>
    </row>
    <row r="1385" spans="55:55">
      <c r="BC1385" s="105" t="s">
        <v>317</v>
      </c>
    </row>
    <row r="1386" spans="55:55">
      <c r="BC1386" s="105" t="s">
        <v>317</v>
      </c>
    </row>
    <row r="1387" spans="55:55">
      <c r="BC1387" s="105" t="s">
        <v>317</v>
      </c>
    </row>
    <row r="1388" spans="55:55">
      <c r="BC1388" s="105" t="s">
        <v>317</v>
      </c>
    </row>
    <row r="1389" spans="55:55">
      <c r="BC1389" s="105" t="s">
        <v>317</v>
      </c>
    </row>
    <row r="1390" spans="55:55">
      <c r="BC1390" s="105" t="s">
        <v>317</v>
      </c>
    </row>
    <row r="1391" spans="55:55">
      <c r="BC1391" s="105" t="s">
        <v>317</v>
      </c>
    </row>
    <row r="1392" spans="55:55">
      <c r="BC1392" s="105" t="s">
        <v>317</v>
      </c>
    </row>
    <row r="1393" spans="55:55">
      <c r="BC1393" s="105" t="s">
        <v>317</v>
      </c>
    </row>
    <row r="1394" spans="55:55">
      <c r="BC1394" s="105" t="s">
        <v>317</v>
      </c>
    </row>
    <row r="1395" spans="55:55">
      <c r="BC1395" s="105" t="s">
        <v>317</v>
      </c>
    </row>
    <row r="1396" spans="55:55">
      <c r="BC1396" s="105" t="s">
        <v>317</v>
      </c>
    </row>
    <row r="1397" spans="55:55">
      <c r="BC1397" s="105" t="s">
        <v>317</v>
      </c>
    </row>
    <row r="1398" spans="55:55">
      <c r="BC1398" s="105" t="s">
        <v>317</v>
      </c>
    </row>
    <row r="1399" spans="55:55">
      <c r="BC1399" s="105" t="s">
        <v>317</v>
      </c>
    </row>
    <row r="1400" spans="55:55">
      <c r="BC1400" s="105" t="s">
        <v>317</v>
      </c>
    </row>
    <row r="1401" spans="55:55">
      <c r="BC1401" s="105" t="s">
        <v>317</v>
      </c>
    </row>
    <row r="1402" spans="55:55">
      <c r="BC1402" s="105" t="s">
        <v>317</v>
      </c>
    </row>
    <row r="1403" spans="55:55">
      <c r="BC1403" s="105" t="s">
        <v>317</v>
      </c>
    </row>
    <row r="1404" spans="55:55">
      <c r="BC1404" s="105" t="s">
        <v>317</v>
      </c>
    </row>
    <row r="1405" spans="55:55">
      <c r="BC1405" s="105" t="s">
        <v>317</v>
      </c>
    </row>
    <row r="1406" spans="55:55">
      <c r="BC1406" s="105" t="s">
        <v>317</v>
      </c>
    </row>
    <row r="1407" spans="55:55">
      <c r="BC1407" s="105" t="s">
        <v>317</v>
      </c>
    </row>
    <row r="1408" spans="55:55">
      <c r="BC1408" s="105" t="s">
        <v>317</v>
      </c>
    </row>
    <row r="1409" spans="55:55">
      <c r="BC1409" s="105" t="s">
        <v>317</v>
      </c>
    </row>
    <row r="1410" spans="55:55">
      <c r="BC1410" s="105" t="s">
        <v>317</v>
      </c>
    </row>
    <row r="1411" spans="55:55">
      <c r="BC1411" s="105" t="s">
        <v>317</v>
      </c>
    </row>
    <row r="1412" spans="55:55">
      <c r="BC1412" s="105" t="s">
        <v>317</v>
      </c>
    </row>
    <row r="1413" spans="55:55">
      <c r="BC1413" s="105" t="s">
        <v>317</v>
      </c>
    </row>
    <row r="1414" spans="55:55">
      <c r="BC1414" s="105" t="s">
        <v>317</v>
      </c>
    </row>
    <row r="1415" spans="55:55">
      <c r="BC1415" s="105" t="s">
        <v>317</v>
      </c>
    </row>
    <row r="1416" spans="55:55">
      <c r="BC1416" s="105" t="s">
        <v>317</v>
      </c>
    </row>
    <row r="1417" spans="55:55">
      <c r="BC1417" s="105" t="s">
        <v>317</v>
      </c>
    </row>
    <row r="1418" spans="55:55">
      <c r="BC1418" s="105" t="s">
        <v>317</v>
      </c>
    </row>
    <row r="1419" spans="55:55">
      <c r="BC1419" s="105" t="s">
        <v>317</v>
      </c>
    </row>
    <row r="1420" spans="55:55">
      <c r="BC1420" s="105" t="s">
        <v>317</v>
      </c>
    </row>
    <row r="1421" spans="55:55">
      <c r="BC1421" s="105" t="s">
        <v>317</v>
      </c>
    </row>
    <row r="1422" spans="55:55">
      <c r="BC1422" s="105" t="s">
        <v>317</v>
      </c>
    </row>
    <row r="1423" spans="55:55">
      <c r="BC1423" s="105" t="s">
        <v>317</v>
      </c>
    </row>
    <row r="1424" spans="55:55">
      <c r="BC1424" s="105" t="s">
        <v>317</v>
      </c>
    </row>
    <row r="1425" spans="55:55">
      <c r="BC1425" s="105" t="s">
        <v>317</v>
      </c>
    </row>
    <row r="1426" spans="55:55">
      <c r="BC1426" s="105" t="s">
        <v>317</v>
      </c>
    </row>
    <row r="1427" spans="55:55">
      <c r="BC1427" s="105" t="s">
        <v>317</v>
      </c>
    </row>
    <row r="1428" spans="55:55">
      <c r="BC1428" s="105" t="s">
        <v>317</v>
      </c>
    </row>
    <row r="1429" spans="55:55">
      <c r="BC1429" s="105" t="s">
        <v>317</v>
      </c>
    </row>
    <row r="1430" spans="55:55">
      <c r="BC1430" s="105" t="s">
        <v>317</v>
      </c>
    </row>
    <row r="1431" spans="55:55">
      <c r="BC1431" s="105" t="s">
        <v>317</v>
      </c>
    </row>
    <row r="1432" spans="55:55">
      <c r="BC1432" s="105" t="s">
        <v>317</v>
      </c>
    </row>
    <row r="1433" spans="55:55">
      <c r="BC1433" s="105" t="s">
        <v>317</v>
      </c>
    </row>
    <row r="1434" spans="55:55">
      <c r="BC1434" s="105" t="s">
        <v>317</v>
      </c>
    </row>
    <row r="1435" spans="55:55">
      <c r="BC1435" s="105" t="s">
        <v>317</v>
      </c>
    </row>
    <row r="1436" spans="55:55">
      <c r="BC1436" s="105" t="s">
        <v>317</v>
      </c>
    </row>
    <row r="1437" spans="55:55">
      <c r="BC1437" s="105" t="s">
        <v>317</v>
      </c>
    </row>
    <row r="1438" spans="55:55">
      <c r="BC1438" s="105" t="s">
        <v>317</v>
      </c>
    </row>
    <row r="1439" spans="55:55">
      <c r="BC1439" s="105" t="s">
        <v>317</v>
      </c>
    </row>
    <row r="1440" spans="55:55">
      <c r="BC1440" s="105" t="s">
        <v>317</v>
      </c>
    </row>
    <row r="1441" spans="55:59">
      <c r="BC1441" s="105" t="s">
        <v>317</v>
      </c>
    </row>
    <row r="1442" spans="55:59">
      <c r="BC1442" s="105" t="s">
        <v>317</v>
      </c>
    </row>
    <row r="1443" spans="55:59">
      <c r="BC1443" s="105" t="s">
        <v>317</v>
      </c>
    </row>
    <row r="1444" spans="55:59">
      <c r="BC1444" s="105" t="s">
        <v>317</v>
      </c>
    </row>
    <row r="1445" spans="55:59">
      <c r="BC1445" s="105" t="s">
        <v>317</v>
      </c>
    </row>
    <row r="1446" spans="55:59">
      <c r="BC1446" s="105" t="s">
        <v>317</v>
      </c>
    </row>
    <row r="1447" spans="55:59">
      <c r="BC1447" s="105" t="s">
        <v>317</v>
      </c>
    </row>
    <row r="1448" spans="55:59">
      <c r="BC1448" s="105" t="s">
        <v>317</v>
      </c>
    </row>
    <row r="1449" spans="55:59">
      <c r="BC1449" s="105" t="s">
        <v>317</v>
      </c>
    </row>
    <row r="1450" spans="55:59">
      <c r="BC1450" s="105" t="s">
        <v>317</v>
      </c>
    </row>
    <row r="1453" spans="55:59">
      <c r="BG1453" s="105" t="s">
        <v>307</v>
      </c>
    </row>
    <row r="1454" spans="55:59">
      <c r="BG1454" s="105" t="s">
        <v>317</v>
      </c>
    </row>
    <row r="1455" spans="55:59">
      <c r="BG1455" s="105" t="s">
        <v>317</v>
      </c>
    </row>
    <row r="1456" spans="55:59">
      <c r="BG1456" s="105" t="s">
        <v>317</v>
      </c>
    </row>
    <row r="1457" spans="59:59">
      <c r="BG1457" s="105" t="s">
        <v>317</v>
      </c>
    </row>
    <row r="1458" spans="59:59">
      <c r="BG1458" s="105" t="s">
        <v>317</v>
      </c>
    </row>
    <row r="1459" spans="59:59">
      <c r="BG1459" s="105" t="s">
        <v>317</v>
      </c>
    </row>
    <row r="1460" spans="59:59">
      <c r="BG1460" s="105" t="s">
        <v>317</v>
      </c>
    </row>
    <row r="1461" spans="59:59">
      <c r="BG1461" s="105" t="s">
        <v>317</v>
      </c>
    </row>
    <row r="1462" spans="59:59">
      <c r="BG1462" s="105" t="s">
        <v>317</v>
      </c>
    </row>
    <row r="1463" spans="59:59">
      <c r="BG1463" s="105" t="s">
        <v>317</v>
      </c>
    </row>
    <row r="1464" spans="59:59">
      <c r="BG1464" s="105" t="s">
        <v>317</v>
      </c>
    </row>
    <row r="1465" spans="59:59">
      <c r="BG1465" s="105" t="s">
        <v>317</v>
      </c>
    </row>
    <row r="1466" spans="59:59">
      <c r="BG1466" s="105" t="s">
        <v>317</v>
      </c>
    </row>
    <row r="1467" spans="59:59">
      <c r="BG1467" s="105" t="s">
        <v>317</v>
      </c>
    </row>
    <row r="1468" spans="59:59">
      <c r="BG1468" s="105" t="s">
        <v>317</v>
      </c>
    </row>
    <row r="1469" spans="59:59">
      <c r="BG1469" s="105" t="s">
        <v>317</v>
      </c>
    </row>
    <row r="1470" spans="59:59">
      <c r="BG1470" s="105" t="s">
        <v>317</v>
      </c>
    </row>
    <row r="1471" spans="59:59">
      <c r="BG1471" s="105" t="s">
        <v>317</v>
      </c>
    </row>
    <row r="1472" spans="59:59">
      <c r="BG1472" s="105" t="s">
        <v>317</v>
      </c>
    </row>
    <row r="1473" spans="59:59">
      <c r="BG1473" s="105" t="s">
        <v>317</v>
      </c>
    </row>
    <row r="1474" spans="59:59">
      <c r="BG1474" s="105" t="s">
        <v>317</v>
      </c>
    </row>
    <row r="1475" spans="59:59">
      <c r="BG1475" s="105" t="s">
        <v>317</v>
      </c>
    </row>
    <row r="1476" spans="59:59">
      <c r="BG1476" s="105" t="s">
        <v>317</v>
      </c>
    </row>
    <row r="1477" spans="59:59">
      <c r="BG1477" s="105" t="s">
        <v>317</v>
      </c>
    </row>
    <row r="1478" spans="59:59">
      <c r="BG1478" s="105" t="s">
        <v>317</v>
      </c>
    </row>
    <row r="1479" spans="59:59">
      <c r="BG1479" s="105" t="s">
        <v>317</v>
      </c>
    </row>
    <row r="1480" spans="59:59">
      <c r="BG1480" s="105" t="s">
        <v>317</v>
      </c>
    </row>
    <row r="1481" spans="59:59">
      <c r="BG1481" s="105" t="s">
        <v>317</v>
      </c>
    </row>
    <row r="1482" spans="59:59">
      <c r="BG1482" s="105" t="s">
        <v>317</v>
      </c>
    </row>
    <row r="1483" spans="59:59">
      <c r="BG1483" s="105" t="s">
        <v>317</v>
      </c>
    </row>
    <row r="1484" spans="59:59">
      <c r="BG1484" s="105" t="s">
        <v>317</v>
      </c>
    </row>
    <row r="1485" spans="59:59">
      <c r="BG1485" s="105" t="s">
        <v>317</v>
      </c>
    </row>
    <row r="1486" spans="59:59">
      <c r="BG1486" s="105" t="s">
        <v>317</v>
      </c>
    </row>
    <row r="1487" spans="59:59">
      <c r="BG1487" s="105" t="s">
        <v>317</v>
      </c>
    </row>
    <row r="1488" spans="59:59">
      <c r="BG1488" s="105" t="s">
        <v>317</v>
      </c>
    </row>
    <row r="1489" spans="59:59">
      <c r="BG1489" s="105" t="s">
        <v>317</v>
      </c>
    </row>
    <row r="1490" spans="59:59">
      <c r="BG1490" s="105" t="s">
        <v>317</v>
      </c>
    </row>
    <row r="1491" spans="59:59">
      <c r="BG1491" s="105" t="s">
        <v>317</v>
      </c>
    </row>
    <row r="1492" spans="59:59">
      <c r="BG1492" s="105" t="s">
        <v>317</v>
      </c>
    </row>
    <row r="1493" spans="59:59">
      <c r="BG1493" s="105" t="s">
        <v>317</v>
      </c>
    </row>
    <row r="1494" spans="59:59">
      <c r="BG1494" s="105" t="s">
        <v>317</v>
      </c>
    </row>
    <row r="1495" spans="59:59">
      <c r="BG1495" s="105" t="s">
        <v>317</v>
      </c>
    </row>
    <row r="1496" spans="59:59">
      <c r="BG1496" s="105" t="s">
        <v>317</v>
      </c>
    </row>
    <row r="1497" spans="59:59">
      <c r="BG1497" s="105" t="s">
        <v>317</v>
      </c>
    </row>
    <row r="1498" spans="59:59">
      <c r="BG1498" s="105" t="s">
        <v>317</v>
      </c>
    </row>
    <row r="1499" spans="59:59">
      <c r="BG1499" s="105" t="s">
        <v>317</v>
      </c>
    </row>
    <row r="1500" spans="59:59">
      <c r="BG1500" s="105" t="s">
        <v>317</v>
      </c>
    </row>
    <row r="1501" spans="59:59">
      <c r="BG1501" s="105" t="s">
        <v>317</v>
      </c>
    </row>
    <row r="1502" spans="59:59">
      <c r="BG1502" s="105" t="s">
        <v>317</v>
      </c>
    </row>
    <row r="1503" spans="59:59">
      <c r="BG1503" s="105" t="s">
        <v>317</v>
      </c>
    </row>
    <row r="1504" spans="59:59">
      <c r="BG1504" s="105" t="s">
        <v>317</v>
      </c>
    </row>
    <row r="1505" spans="59:59">
      <c r="BG1505" s="105" t="s">
        <v>317</v>
      </c>
    </row>
    <row r="1506" spans="59:59">
      <c r="BG1506" s="105" t="s">
        <v>317</v>
      </c>
    </row>
    <row r="1507" spans="59:59">
      <c r="BG1507" s="105" t="s">
        <v>317</v>
      </c>
    </row>
    <row r="1508" spans="59:59">
      <c r="BG1508" s="105" t="s">
        <v>317</v>
      </c>
    </row>
    <row r="1509" spans="59:59">
      <c r="BG1509" s="105" t="s">
        <v>317</v>
      </c>
    </row>
    <row r="1510" spans="59:59">
      <c r="BG1510" s="105" t="s">
        <v>317</v>
      </c>
    </row>
    <row r="1511" spans="59:59">
      <c r="BG1511" s="105" t="s">
        <v>317</v>
      </c>
    </row>
    <row r="1512" spans="59:59">
      <c r="BG1512" s="105" t="s">
        <v>317</v>
      </c>
    </row>
    <row r="1513" spans="59:59">
      <c r="BG1513" s="105" t="s">
        <v>317</v>
      </c>
    </row>
    <row r="1514" spans="59:59">
      <c r="BG1514" s="105" t="s">
        <v>317</v>
      </c>
    </row>
    <row r="1515" spans="59:59">
      <c r="BG1515" s="105" t="s">
        <v>317</v>
      </c>
    </row>
    <row r="1516" spans="59:59">
      <c r="BG1516" s="105" t="s">
        <v>317</v>
      </c>
    </row>
    <row r="1517" spans="59:59">
      <c r="BG1517" s="105" t="s">
        <v>317</v>
      </c>
    </row>
    <row r="1518" spans="59:59">
      <c r="BG1518" s="105" t="s">
        <v>317</v>
      </c>
    </row>
    <row r="1519" spans="59:59">
      <c r="BG1519" s="105" t="s">
        <v>317</v>
      </c>
    </row>
    <row r="1520" spans="59:59">
      <c r="BG1520" s="105" t="s">
        <v>317</v>
      </c>
    </row>
    <row r="1521" spans="59:59">
      <c r="BG1521" s="105" t="s">
        <v>317</v>
      </c>
    </row>
    <row r="1522" spans="59:59">
      <c r="BG1522" s="105" t="s">
        <v>317</v>
      </c>
    </row>
    <row r="1523" spans="59:59">
      <c r="BG1523" s="105" t="s">
        <v>317</v>
      </c>
    </row>
    <row r="1524" spans="59:59">
      <c r="BG1524" s="105" t="s">
        <v>317</v>
      </c>
    </row>
    <row r="1525" spans="59:59">
      <c r="BG1525" s="105" t="s">
        <v>317</v>
      </c>
    </row>
    <row r="1526" spans="59:59">
      <c r="BG1526" s="105" t="s">
        <v>317</v>
      </c>
    </row>
    <row r="1527" spans="59:59">
      <c r="BG1527" s="105" t="s">
        <v>317</v>
      </c>
    </row>
    <row r="1528" spans="59:59">
      <c r="BG1528" s="105" t="s">
        <v>317</v>
      </c>
    </row>
    <row r="1529" spans="59:59">
      <c r="BG1529" s="105" t="s">
        <v>317</v>
      </c>
    </row>
    <row r="1530" spans="59:59">
      <c r="BG1530" s="105" t="s">
        <v>317</v>
      </c>
    </row>
    <row r="1531" spans="59:59">
      <c r="BG1531" s="105" t="s">
        <v>317</v>
      </c>
    </row>
    <row r="1532" spans="59:59">
      <c r="BG1532" s="105" t="s">
        <v>317</v>
      </c>
    </row>
    <row r="1533" spans="59:59">
      <c r="BG1533" s="105" t="s">
        <v>317</v>
      </c>
    </row>
    <row r="1534" spans="59:59">
      <c r="BG1534" s="105" t="s">
        <v>317</v>
      </c>
    </row>
    <row r="1535" spans="59:59">
      <c r="BG1535" s="105" t="s">
        <v>317</v>
      </c>
    </row>
    <row r="1536" spans="59:59">
      <c r="BG1536" s="105" t="s">
        <v>317</v>
      </c>
    </row>
    <row r="1537" spans="59:59">
      <c r="BG1537" s="105" t="s">
        <v>317</v>
      </c>
    </row>
    <row r="1538" spans="59:59">
      <c r="BG1538" s="105" t="s">
        <v>317</v>
      </c>
    </row>
    <row r="1539" spans="59:59">
      <c r="BG1539" s="105" t="s">
        <v>317</v>
      </c>
    </row>
    <row r="1540" spans="59:59">
      <c r="BG1540" s="105" t="s">
        <v>317</v>
      </c>
    </row>
    <row r="1541" spans="59:59">
      <c r="BG1541" s="105" t="s">
        <v>317</v>
      </c>
    </row>
    <row r="1542" spans="59:59">
      <c r="BG1542" s="105" t="s">
        <v>317</v>
      </c>
    </row>
    <row r="1543" spans="59:59">
      <c r="BG1543" s="105" t="s">
        <v>317</v>
      </c>
    </row>
    <row r="1544" spans="59:59">
      <c r="BG1544" s="105" t="s">
        <v>317</v>
      </c>
    </row>
    <row r="1545" spans="59:59">
      <c r="BG1545" s="105" t="s">
        <v>317</v>
      </c>
    </row>
    <row r="1546" spans="59:59">
      <c r="BG1546" s="105" t="s">
        <v>317</v>
      </c>
    </row>
    <row r="1547" spans="59:59">
      <c r="BG1547" s="105" t="s">
        <v>317</v>
      </c>
    </row>
    <row r="1548" spans="59:59">
      <c r="BG1548" s="105" t="s">
        <v>317</v>
      </c>
    </row>
    <row r="1549" spans="59:59">
      <c r="BG1549" s="105" t="s">
        <v>317</v>
      </c>
    </row>
    <row r="1550" spans="59:59">
      <c r="BG1550" s="105" t="s">
        <v>317</v>
      </c>
    </row>
    <row r="1553" spans="63:63">
      <c r="BK1553" s="105" t="s">
        <v>307</v>
      </c>
    </row>
    <row r="1554" spans="63:63">
      <c r="BK1554" s="105" t="s">
        <v>317</v>
      </c>
    </row>
    <row r="1555" spans="63:63">
      <c r="BK1555" s="105" t="s">
        <v>317</v>
      </c>
    </row>
    <row r="1556" spans="63:63">
      <c r="BK1556" s="105" t="s">
        <v>317</v>
      </c>
    </row>
    <row r="1557" spans="63:63">
      <c r="BK1557" s="105" t="s">
        <v>317</v>
      </c>
    </row>
    <row r="1558" spans="63:63">
      <c r="BK1558" s="105" t="s">
        <v>317</v>
      </c>
    </row>
    <row r="1559" spans="63:63">
      <c r="BK1559" s="105" t="s">
        <v>317</v>
      </c>
    </row>
    <row r="1560" spans="63:63">
      <c r="BK1560" s="105" t="s">
        <v>317</v>
      </c>
    </row>
    <row r="1561" spans="63:63">
      <c r="BK1561" s="105" t="s">
        <v>317</v>
      </c>
    </row>
    <row r="1562" spans="63:63">
      <c r="BK1562" s="105" t="s">
        <v>317</v>
      </c>
    </row>
    <row r="1563" spans="63:63">
      <c r="BK1563" s="105" t="s">
        <v>317</v>
      </c>
    </row>
    <row r="1564" spans="63:63">
      <c r="BK1564" s="105" t="s">
        <v>317</v>
      </c>
    </row>
    <row r="1565" spans="63:63">
      <c r="BK1565" s="105" t="s">
        <v>317</v>
      </c>
    </row>
    <row r="1566" spans="63:63">
      <c r="BK1566" s="105" t="s">
        <v>317</v>
      </c>
    </row>
    <row r="1567" spans="63:63">
      <c r="BK1567" s="105" t="s">
        <v>317</v>
      </c>
    </row>
    <row r="1568" spans="63:63">
      <c r="BK1568" s="105" t="s">
        <v>317</v>
      </c>
    </row>
    <row r="1569" spans="63:63">
      <c r="BK1569" s="105" t="s">
        <v>317</v>
      </c>
    </row>
    <row r="1570" spans="63:63">
      <c r="BK1570" s="105" t="s">
        <v>317</v>
      </c>
    </row>
    <row r="1571" spans="63:63">
      <c r="BK1571" s="105" t="s">
        <v>317</v>
      </c>
    </row>
    <row r="1572" spans="63:63">
      <c r="BK1572" s="105" t="s">
        <v>317</v>
      </c>
    </row>
    <row r="1573" spans="63:63">
      <c r="BK1573" s="105" t="s">
        <v>317</v>
      </c>
    </row>
    <row r="1574" spans="63:63">
      <c r="BK1574" s="105" t="s">
        <v>317</v>
      </c>
    </row>
    <row r="1575" spans="63:63">
      <c r="BK1575" s="105" t="s">
        <v>317</v>
      </c>
    </row>
    <row r="1576" spans="63:63">
      <c r="BK1576" s="105" t="s">
        <v>317</v>
      </c>
    </row>
    <row r="1577" spans="63:63">
      <c r="BK1577" s="105" t="s">
        <v>317</v>
      </c>
    </row>
    <row r="1578" spans="63:63">
      <c r="BK1578" s="105" t="s">
        <v>317</v>
      </c>
    </row>
    <row r="1579" spans="63:63">
      <c r="BK1579" s="105" t="s">
        <v>317</v>
      </c>
    </row>
    <row r="1580" spans="63:63">
      <c r="BK1580" s="105" t="s">
        <v>317</v>
      </c>
    </row>
    <row r="1581" spans="63:63">
      <c r="BK1581" s="105" t="s">
        <v>317</v>
      </c>
    </row>
    <row r="1582" spans="63:63">
      <c r="BK1582" s="105" t="s">
        <v>317</v>
      </c>
    </row>
    <row r="1583" spans="63:63">
      <c r="BK1583" s="105" t="s">
        <v>317</v>
      </c>
    </row>
    <row r="1584" spans="63:63">
      <c r="BK1584" s="105" t="s">
        <v>317</v>
      </c>
    </row>
    <row r="1585" spans="63:63">
      <c r="BK1585" s="105" t="s">
        <v>317</v>
      </c>
    </row>
    <row r="1586" spans="63:63">
      <c r="BK1586" s="105" t="s">
        <v>317</v>
      </c>
    </row>
    <row r="1587" spans="63:63">
      <c r="BK1587" s="105" t="s">
        <v>317</v>
      </c>
    </row>
    <row r="1588" spans="63:63">
      <c r="BK1588" s="105" t="s">
        <v>317</v>
      </c>
    </row>
    <row r="1589" spans="63:63">
      <c r="BK1589" s="105" t="s">
        <v>317</v>
      </c>
    </row>
    <row r="1590" spans="63:63">
      <c r="BK1590" s="105" t="s">
        <v>317</v>
      </c>
    </row>
    <row r="1591" spans="63:63">
      <c r="BK1591" s="105" t="s">
        <v>317</v>
      </c>
    </row>
    <row r="1592" spans="63:63">
      <c r="BK1592" s="105" t="s">
        <v>317</v>
      </c>
    </row>
    <row r="1593" spans="63:63">
      <c r="BK1593" s="105" t="s">
        <v>317</v>
      </c>
    </row>
    <row r="1594" spans="63:63">
      <c r="BK1594" s="105" t="s">
        <v>317</v>
      </c>
    </row>
    <row r="1595" spans="63:63">
      <c r="BK1595" s="105" t="s">
        <v>317</v>
      </c>
    </row>
    <row r="1596" spans="63:63">
      <c r="BK1596" s="105" t="s">
        <v>317</v>
      </c>
    </row>
    <row r="1597" spans="63:63">
      <c r="BK1597" s="105" t="s">
        <v>317</v>
      </c>
    </row>
    <row r="1598" spans="63:63">
      <c r="BK1598" s="105" t="s">
        <v>317</v>
      </c>
    </row>
    <row r="1599" spans="63:63">
      <c r="BK1599" s="105" t="s">
        <v>317</v>
      </c>
    </row>
    <row r="1600" spans="63:63">
      <c r="BK1600" s="105" t="s">
        <v>317</v>
      </c>
    </row>
    <row r="1601" spans="63:63">
      <c r="BK1601" s="105" t="s">
        <v>317</v>
      </c>
    </row>
    <row r="1602" spans="63:63">
      <c r="BK1602" s="105" t="s">
        <v>317</v>
      </c>
    </row>
    <row r="1603" spans="63:63">
      <c r="BK1603" s="105" t="s">
        <v>317</v>
      </c>
    </row>
    <row r="1604" spans="63:63">
      <c r="BK1604" s="105" t="s">
        <v>317</v>
      </c>
    </row>
    <row r="1605" spans="63:63">
      <c r="BK1605" s="105" t="s">
        <v>317</v>
      </c>
    </row>
    <row r="1606" spans="63:63">
      <c r="BK1606" s="105" t="s">
        <v>317</v>
      </c>
    </row>
    <row r="1607" spans="63:63">
      <c r="BK1607" s="105" t="s">
        <v>317</v>
      </c>
    </row>
    <row r="1608" spans="63:63">
      <c r="BK1608" s="105" t="s">
        <v>317</v>
      </c>
    </row>
    <row r="1609" spans="63:63">
      <c r="BK1609" s="105" t="s">
        <v>317</v>
      </c>
    </row>
    <row r="1610" spans="63:63">
      <c r="BK1610" s="105" t="s">
        <v>317</v>
      </c>
    </row>
    <row r="1611" spans="63:63">
      <c r="BK1611" s="105" t="s">
        <v>317</v>
      </c>
    </row>
    <row r="1612" spans="63:63">
      <c r="BK1612" s="105" t="s">
        <v>317</v>
      </c>
    </row>
    <row r="1613" spans="63:63">
      <c r="BK1613" s="105" t="s">
        <v>317</v>
      </c>
    </row>
    <row r="1614" spans="63:63">
      <c r="BK1614" s="105" t="s">
        <v>317</v>
      </c>
    </row>
    <row r="1615" spans="63:63">
      <c r="BK1615" s="105" t="s">
        <v>317</v>
      </c>
    </row>
    <row r="1616" spans="63:63">
      <c r="BK1616" s="105" t="s">
        <v>317</v>
      </c>
    </row>
    <row r="1617" spans="63:63">
      <c r="BK1617" s="105" t="s">
        <v>317</v>
      </c>
    </row>
    <row r="1618" spans="63:63">
      <c r="BK1618" s="105" t="s">
        <v>317</v>
      </c>
    </row>
    <row r="1619" spans="63:63">
      <c r="BK1619" s="105" t="s">
        <v>317</v>
      </c>
    </row>
    <row r="1620" spans="63:63">
      <c r="BK1620" s="105" t="s">
        <v>317</v>
      </c>
    </row>
    <row r="1621" spans="63:63">
      <c r="BK1621" s="105" t="s">
        <v>317</v>
      </c>
    </row>
    <row r="1622" spans="63:63">
      <c r="BK1622" s="105" t="s">
        <v>317</v>
      </c>
    </row>
    <row r="1623" spans="63:63">
      <c r="BK1623" s="105" t="s">
        <v>317</v>
      </c>
    </row>
    <row r="1624" spans="63:63">
      <c r="BK1624" s="105" t="s">
        <v>317</v>
      </c>
    </row>
    <row r="1625" spans="63:63">
      <c r="BK1625" s="105" t="s">
        <v>317</v>
      </c>
    </row>
    <row r="1626" spans="63:63">
      <c r="BK1626" s="105" t="s">
        <v>317</v>
      </c>
    </row>
    <row r="1627" spans="63:63">
      <c r="BK1627" s="105" t="s">
        <v>317</v>
      </c>
    </row>
    <row r="1628" spans="63:63">
      <c r="BK1628" s="105" t="s">
        <v>317</v>
      </c>
    </row>
    <row r="1629" spans="63:63">
      <c r="BK1629" s="105" t="s">
        <v>317</v>
      </c>
    </row>
    <row r="1630" spans="63:63">
      <c r="BK1630" s="105" t="s">
        <v>317</v>
      </c>
    </row>
    <row r="1631" spans="63:63">
      <c r="BK1631" s="105" t="s">
        <v>317</v>
      </c>
    </row>
    <row r="1632" spans="63:63">
      <c r="BK1632" s="105" t="s">
        <v>317</v>
      </c>
    </row>
    <row r="1633" spans="63:63">
      <c r="BK1633" s="105" t="s">
        <v>317</v>
      </c>
    </row>
    <row r="1634" spans="63:63">
      <c r="BK1634" s="105" t="s">
        <v>317</v>
      </c>
    </row>
    <row r="1635" spans="63:63">
      <c r="BK1635" s="105" t="s">
        <v>317</v>
      </c>
    </row>
    <row r="1636" spans="63:63">
      <c r="BK1636" s="105" t="s">
        <v>317</v>
      </c>
    </row>
    <row r="1637" spans="63:63">
      <c r="BK1637" s="105" t="s">
        <v>317</v>
      </c>
    </row>
    <row r="1638" spans="63:63">
      <c r="BK1638" s="105" t="s">
        <v>317</v>
      </c>
    </row>
    <row r="1639" spans="63:63">
      <c r="BK1639" s="105" t="s">
        <v>317</v>
      </c>
    </row>
    <row r="1640" spans="63:63">
      <c r="BK1640" s="105" t="s">
        <v>317</v>
      </c>
    </row>
    <row r="1641" spans="63:63">
      <c r="BK1641" s="105" t="s">
        <v>317</v>
      </c>
    </row>
    <row r="1642" spans="63:63">
      <c r="BK1642" s="105" t="s">
        <v>317</v>
      </c>
    </row>
    <row r="1643" spans="63:63">
      <c r="BK1643" s="105" t="s">
        <v>317</v>
      </c>
    </row>
    <row r="1644" spans="63:63">
      <c r="BK1644" s="105" t="s">
        <v>317</v>
      </c>
    </row>
    <row r="1645" spans="63:63">
      <c r="BK1645" s="105" t="s">
        <v>317</v>
      </c>
    </row>
    <row r="1646" spans="63:63">
      <c r="BK1646" s="105" t="s">
        <v>317</v>
      </c>
    </row>
    <row r="1647" spans="63:63">
      <c r="BK1647" s="105" t="s">
        <v>317</v>
      </c>
    </row>
    <row r="1648" spans="63:63">
      <c r="BK1648" s="105" t="s">
        <v>317</v>
      </c>
    </row>
    <row r="1649" spans="63:67">
      <c r="BK1649" s="105" t="s">
        <v>317</v>
      </c>
    </row>
    <row r="1650" spans="63:67">
      <c r="BK1650" s="105" t="s">
        <v>317</v>
      </c>
    </row>
    <row r="1653" spans="63:67">
      <c r="BO1653" s="105" t="s">
        <v>307</v>
      </c>
    </row>
    <row r="1654" spans="63:67">
      <c r="BO1654" s="105" t="s">
        <v>317</v>
      </c>
    </row>
    <row r="1655" spans="63:67">
      <c r="BO1655" s="105" t="s">
        <v>317</v>
      </c>
    </row>
    <row r="1656" spans="63:67">
      <c r="BO1656" s="105" t="s">
        <v>317</v>
      </c>
    </row>
    <row r="1657" spans="63:67">
      <c r="BO1657" s="105" t="s">
        <v>317</v>
      </c>
    </row>
    <row r="1658" spans="63:67">
      <c r="BO1658" s="105" t="s">
        <v>317</v>
      </c>
    </row>
    <row r="1659" spans="63:67">
      <c r="BO1659" s="105" t="s">
        <v>317</v>
      </c>
    </row>
    <row r="1660" spans="63:67">
      <c r="BO1660" s="105" t="s">
        <v>317</v>
      </c>
    </row>
    <row r="1661" spans="63:67">
      <c r="BO1661" s="105" t="s">
        <v>317</v>
      </c>
    </row>
    <row r="1662" spans="63:67">
      <c r="BO1662" s="105" t="s">
        <v>317</v>
      </c>
    </row>
    <row r="1663" spans="63:67">
      <c r="BO1663" s="105" t="s">
        <v>317</v>
      </c>
    </row>
    <row r="1664" spans="63:67">
      <c r="BO1664" s="105" t="s">
        <v>317</v>
      </c>
    </row>
    <row r="1665" spans="67:67">
      <c r="BO1665" s="105" t="s">
        <v>317</v>
      </c>
    </row>
    <row r="1666" spans="67:67">
      <c r="BO1666" s="105" t="s">
        <v>317</v>
      </c>
    </row>
    <row r="1667" spans="67:67">
      <c r="BO1667" s="105" t="s">
        <v>317</v>
      </c>
    </row>
    <row r="1668" spans="67:67">
      <c r="BO1668" s="105" t="s">
        <v>317</v>
      </c>
    </row>
    <row r="1669" spans="67:67">
      <c r="BO1669" s="105" t="s">
        <v>317</v>
      </c>
    </row>
    <row r="1670" spans="67:67">
      <c r="BO1670" s="105" t="s">
        <v>317</v>
      </c>
    </row>
    <row r="1671" spans="67:67">
      <c r="BO1671" s="105" t="s">
        <v>317</v>
      </c>
    </row>
    <row r="1672" spans="67:67">
      <c r="BO1672" s="105" t="s">
        <v>317</v>
      </c>
    </row>
    <row r="1673" spans="67:67">
      <c r="BO1673" s="105" t="s">
        <v>317</v>
      </c>
    </row>
    <row r="1674" spans="67:67">
      <c r="BO1674" s="105" t="s">
        <v>317</v>
      </c>
    </row>
    <row r="1675" spans="67:67">
      <c r="BO1675" s="105" t="s">
        <v>317</v>
      </c>
    </row>
    <row r="1676" spans="67:67">
      <c r="BO1676" s="105" t="s">
        <v>317</v>
      </c>
    </row>
    <row r="1677" spans="67:67">
      <c r="BO1677" s="105" t="s">
        <v>317</v>
      </c>
    </row>
    <row r="1678" spans="67:67">
      <c r="BO1678" s="105" t="s">
        <v>317</v>
      </c>
    </row>
    <row r="1679" spans="67:67">
      <c r="BO1679" s="105" t="s">
        <v>317</v>
      </c>
    </row>
    <row r="1680" spans="67:67">
      <c r="BO1680" s="105" t="s">
        <v>317</v>
      </c>
    </row>
    <row r="1681" spans="67:67">
      <c r="BO1681" s="105" t="s">
        <v>317</v>
      </c>
    </row>
    <row r="1682" spans="67:67">
      <c r="BO1682" s="105" t="s">
        <v>317</v>
      </c>
    </row>
    <row r="1683" spans="67:67">
      <c r="BO1683" s="105" t="s">
        <v>317</v>
      </c>
    </row>
    <row r="1684" spans="67:67">
      <c r="BO1684" s="105" t="s">
        <v>317</v>
      </c>
    </row>
    <row r="1685" spans="67:67">
      <c r="BO1685" s="105" t="s">
        <v>317</v>
      </c>
    </row>
    <row r="1686" spans="67:67">
      <c r="BO1686" s="105" t="s">
        <v>317</v>
      </c>
    </row>
    <row r="1687" spans="67:67">
      <c r="BO1687" s="105" t="s">
        <v>317</v>
      </c>
    </row>
    <row r="1688" spans="67:67">
      <c r="BO1688" s="105" t="s">
        <v>317</v>
      </c>
    </row>
    <row r="1689" spans="67:67">
      <c r="BO1689" s="105" t="s">
        <v>317</v>
      </c>
    </row>
    <row r="1690" spans="67:67">
      <c r="BO1690" s="105" t="s">
        <v>317</v>
      </c>
    </row>
    <row r="1691" spans="67:67">
      <c r="BO1691" s="105" t="s">
        <v>317</v>
      </c>
    </row>
    <row r="1692" spans="67:67">
      <c r="BO1692" s="105" t="s">
        <v>317</v>
      </c>
    </row>
    <row r="1693" spans="67:67">
      <c r="BO1693" s="105" t="s">
        <v>317</v>
      </c>
    </row>
    <row r="1694" spans="67:67">
      <c r="BO1694" s="105" t="s">
        <v>317</v>
      </c>
    </row>
    <row r="1695" spans="67:67">
      <c r="BO1695" s="105" t="s">
        <v>317</v>
      </c>
    </row>
    <row r="1696" spans="67:67">
      <c r="BO1696" s="105" t="s">
        <v>317</v>
      </c>
    </row>
    <row r="1697" spans="67:67">
      <c r="BO1697" s="105" t="s">
        <v>317</v>
      </c>
    </row>
    <row r="1698" spans="67:67">
      <c r="BO1698" s="105" t="s">
        <v>317</v>
      </c>
    </row>
    <row r="1699" spans="67:67">
      <c r="BO1699" s="105" t="s">
        <v>317</v>
      </c>
    </row>
    <row r="1700" spans="67:67">
      <c r="BO1700" s="105" t="s">
        <v>317</v>
      </c>
    </row>
    <row r="1701" spans="67:67">
      <c r="BO1701" s="105" t="s">
        <v>317</v>
      </c>
    </row>
    <row r="1702" spans="67:67">
      <c r="BO1702" s="105" t="s">
        <v>317</v>
      </c>
    </row>
    <row r="1703" spans="67:67">
      <c r="BO1703" s="105" t="s">
        <v>317</v>
      </c>
    </row>
    <row r="1704" spans="67:67">
      <c r="BO1704" s="105" t="s">
        <v>317</v>
      </c>
    </row>
    <row r="1705" spans="67:67">
      <c r="BO1705" s="105" t="s">
        <v>317</v>
      </c>
    </row>
    <row r="1706" spans="67:67">
      <c r="BO1706" s="105" t="s">
        <v>317</v>
      </c>
    </row>
    <row r="1707" spans="67:67">
      <c r="BO1707" s="105" t="s">
        <v>317</v>
      </c>
    </row>
    <row r="1708" spans="67:67">
      <c r="BO1708" s="105" t="s">
        <v>317</v>
      </c>
    </row>
    <row r="1709" spans="67:67">
      <c r="BO1709" s="105" t="s">
        <v>317</v>
      </c>
    </row>
    <row r="1710" spans="67:67">
      <c r="BO1710" s="105" t="s">
        <v>317</v>
      </c>
    </row>
    <row r="1711" spans="67:67">
      <c r="BO1711" s="105" t="s">
        <v>317</v>
      </c>
    </row>
    <row r="1712" spans="67:67">
      <c r="BO1712" s="105" t="s">
        <v>317</v>
      </c>
    </row>
    <row r="1713" spans="67:67">
      <c r="BO1713" s="105" t="s">
        <v>317</v>
      </c>
    </row>
    <row r="1714" spans="67:67">
      <c r="BO1714" s="105" t="s">
        <v>317</v>
      </c>
    </row>
    <row r="1715" spans="67:67">
      <c r="BO1715" s="105" t="s">
        <v>317</v>
      </c>
    </row>
    <row r="1716" spans="67:67">
      <c r="BO1716" s="105" t="s">
        <v>317</v>
      </c>
    </row>
    <row r="1717" spans="67:67">
      <c r="BO1717" s="105" t="s">
        <v>317</v>
      </c>
    </row>
    <row r="1718" spans="67:67">
      <c r="BO1718" s="105" t="s">
        <v>317</v>
      </c>
    </row>
    <row r="1719" spans="67:67">
      <c r="BO1719" s="105" t="s">
        <v>317</v>
      </c>
    </row>
    <row r="1720" spans="67:67">
      <c r="BO1720" s="105" t="s">
        <v>317</v>
      </c>
    </row>
    <row r="1721" spans="67:67">
      <c r="BO1721" s="105" t="s">
        <v>317</v>
      </c>
    </row>
    <row r="1722" spans="67:67">
      <c r="BO1722" s="105" t="s">
        <v>317</v>
      </c>
    </row>
    <row r="1723" spans="67:67">
      <c r="BO1723" s="105" t="s">
        <v>317</v>
      </c>
    </row>
    <row r="1724" spans="67:67">
      <c r="BO1724" s="105" t="s">
        <v>317</v>
      </c>
    </row>
    <row r="1725" spans="67:67">
      <c r="BO1725" s="105" t="s">
        <v>317</v>
      </c>
    </row>
    <row r="1726" spans="67:67">
      <c r="BO1726" s="105" t="s">
        <v>317</v>
      </c>
    </row>
    <row r="1727" spans="67:67">
      <c r="BO1727" s="105" t="s">
        <v>317</v>
      </c>
    </row>
    <row r="1728" spans="67:67">
      <c r="BO1728" s="105" t="s">
        <v>317</v>
      </c>
    </row>
    <row r="1729" spans="67:67">
      <c r="BO1729" s="105" t="s">
        <v>317</v>
      </c>
    </row>
    <row r="1730" spans="67:67">
      <c r="BO1730" s="105" t="s">
        <v>317</v>
      </c>
    </row>
    <row r="1731" spans="67:67">
      <c r="BO1731" s="105" t="s">
        <v>317</v>
      </c>
    </row>
    <row r="1732" spans="67:67">
      <c r="BO1732" s="105" t="s">
        <v>317</v>
      </c>
    </row>
    <row r="1733" spans="67:67">
      <c r="BO1733" s="105" t="s">
        <v>317</v>
      </c>
    </row>
    <row r="1734" spans="67:67">
      <c r="BO1734" s="105" t="s">
        <v>317</v>
      </c>
    </row>
    <row r="1735" spans="67:67">
      <c r="BO1735" s="105" t="s">
        <v>317</v>
      </c>
    </row>
    <row r="1736" spans="67:67">
      <c r="BO1736" s="105" t="s">
        <v>317</v>
      </c>
    </row>
    <row r="1737" spans="67:67">
      <c r="BO1737" s="105" t="s">
        <v>317</v>
      </c>
    </row>
    <row r="1738" spans="67:67">
      <c r="BO1738" s="105" t="s">
        <v>317</v>
      </c>
    </row>
    <row r="1739" spans="67:67">
      <c r="BO1739" s="105" t="s">
        <v>317</v>
      </c>
    </row>
    <row r="1740" spans="67:67">
      <c r="BO1740" s="105" t="s">
        <v>317</v>
      </c>
    </row>
    <row r="1741" spans="67:67">
      <c r="BO1741" s="105" t="s">
        <v>317</v>
      </c>
    </row>
    <row r="1742" spans="67:67">
      <c r="BO1742" s="105" t="s">
        <v>317</v>
      </c>
    </row>
    <row r="1743" spans="67:67">
      <c r="BO1743" s="105" t="s">
        <v>317</v>
      </c>
    </row>
    <row r="1744" spans="67:67">
      <c r="BO1744" s="105" t="s">
        <v>317</v>
      </c>
    </row>
    <row r="1745" spans="67:79">
      <c r="BO1745" s="105" t="s">
        <v>317</v>
      </c>
    </row>
    <row r="1746" spans="67:79">
      <c r="BO1746" s="105" t="s">
        <v>317</v>
      </c>
    </row>
    <row r="1747" spans="67:79">
      <c r="BO1747" s="105" t="s">
        <v>317</v>
      </c>
    </row>
    <row r="1748" spans="67:79">
      <c r="BO1748" s="105" t="s">
        <v>317</v>
      </c>
    </row>
    <row r="1749" spans="67:79">
      <c r="BO1749" s="105" t="s">
        <v>317</v>
      </c>
    </row>
    <row r="1750" spans="67:79">
      <c r="BO1750" s="105" t="s">
        <v>317</v>
      </c>
    </row>
    <row r="1753" spans="67:79">
      <c r="BS1753" s="105" t="s">
        <v>307</v>
      </c>
      <c r="BW1753" s="105" t="s">
        <v>307</v>
      </c>
      <c r="CA1753" s="105" t="s">
        <v>307</v>
      </c>
    </row>
    <row r="1754" spans="67:79">
      <c r="BS1754" s="105" t="s">
        <v>317</v>
      </c>
      <c r="BW1754" s="105" t="s">
        <v>317</v>
      </c>
      <c r="CA1754" s="105" t="s">
        <v>317</v>
      </c>
    </row>
    <row r="1755" spans="67:79">
      <c r="BS1755" s="105" t="s">
        <v>317</v>
      </c>
      <c r="BW1755" s="105" t="s">
        <v>317</v>
      </c>
      <c r="CA1755" s="105" t="s">
        <v>317</v>
      </c>
    </row>
    <row r="1756" spans="67:79">
      <c r="BS1756" s="105" t="s">
        <v>317</v>
      </c>
      <c r="BW1756" s="105" t="s">
        <v>317</v>
      </c>
      <c r="CA1756" s="105" t="s">
        <v>317</v>
      </c>
    </row>
    <row r="1757" spans="67:79">
      <c r="BS1757" s="105" t="s">
        <v>317</v>
      </c>
      <c r="BW1757" s="105" t="s">
        <v>317</v>
      </c>
      <c r="CA1757" s="105" t="s">
        <v>317</v>
      </c>
    </row>
    <row r="1758" spans="67:79">
      <c r="BS1758" s="105" t="s">
        <v>317</v>
      </c>
      <c r="BW1758" s="105" t="s">
        <v>317</v>
      </c>
      <c r="CA1758" s="105" t="s">
        <v>317</v>
      </c>
    </row>
    <row r="1759" spans="67:79">
      <c r="BS1759" s="105" t="s">
        <v>317</v>
      </c>
      <c r="BW1759" s="105" t="s">
        <v>317</v>
      </c>
      <c r="CA1759" s="105" t="s">
        <v>317</v>
      </c>
    </row>
    <row r="1760" spans="67:79">
      <c r="BS1760" s="105" t="s">
        <v>317</v>
      </c>
      <c r="BW1760" s="105" t="s">
        <v>317</v>
      </c>
      <c r="CA1760" s="105" t="s">
        <v>317</v>
      </c>
    </row>
    <row r="1761" spans="71:79">
      <c r="BS1761" s="105" t="s">
        <v>317</v>
      </c>
      <c r="BW1761" s="105" t="s">
        <v>317</v>
      </c>
      <c r="CA1761" s="105" t="s">
        <v>317</v>
      </c>
    </row>
    <row r="1762" spans="71:79">
      <c r="BS1762" s="105" t="s">
        <v>317</v>
      </c>
      <c r="BW1762" s="105" t="s">
        <v>317</v>
      </c>
      <c r="CA1762" s="105" t="s">
        <v>317</v>
      </c>
    </row>
    <row r="1763" spans="71:79">
      <c r="BS1763" s="105" t="s">
        <v>317</v>
      </c>
      <c r="BW1763" s="105" t="s">
        <v>317</v>
      </c>
      <c r="CA1763" s="105" t="s">
        <v>317</v>
      </c>
    </row>
    <row r="1764" spans="71:79">
      <c r="BS1764" s="105" t="s">
        <v>317</v>
      </c>
      <c r="BW1764" s="105" t="s">
        <v>317</v>
      </c>
      <c r="CA1764" s="105" t="s">
        <v>317</v>
      </c>
    </row>
    <row r="1765" spans="71:79">
      <c r="BS1765" s="105" t="s">
        <v>317</v>
      </c>
      <c r="BW1765" s="105" t="s">
        <v>317</v>
      </c>
      <c r="CA1765" s="105" t="s">
        <v>317</v>
      </c>
    </row>
    <row r="1766" spans="71:79">
      <c r="BS1766" s="105" t="s">
        <v>317</v>
      </c>
      <c r="BW1766" s="105" t="s">
        <v>317</v>
      </c>
      <c r="CA1766" s="105" t="s">
        <v>317</v>
      </c>
    </row>
    <row r="1767" spans="71:79">
      <c r="BS1767" s="105" t="s">
        <v>317</v>
      </c>
      <c r="BW1767" s="105" t="s">
        <v>317</v>
      </c>
      <c r="CA1767" s="105" t="s">
        <v>317</v>
      </c>
    </row>
    <row r="1768" spans="71:79">
      <c r="BS1768" s="105" t="s">
        <v>317</v>
      </c>
      <c r="BW1768" s="105" t="s">
        <v>317</v>
      </c>
      <c r="CA1768" s="105" t="s">
        <v>317</v>
      </c>
    </row>
    <row r="1769" spans="71:79">
      <c r="BS1769" s="105" t="s">
        <v>317</v>
      </c>
      <c r="BW1769" s="105" t="s">
        <v>317</v>
      </c>
      <c r="CA1769" s="105" t="s">
        <v>317</v>
      </c>
    </row>
    <row r="1770" spans="71:79">
      <c r="BS1770" s="105" t="s">
        <v>317</v>
      </c>
      <c r="BW1770" s="105" t="s">
        <v>317</v>
      </c>
      <c r="CA1770" s="105" t="s">
        <v>317</v>
      </c>
    </row>
    <row r="1771" spans="71:79">
      <c r="BS1771" s="105" t="s">
        <v>317</v>
      </c>
      <c r="BW1771" s="105" t="s">
        <v>317</v>
      </c>
      <c r="CA1771" s="105" t="s">
        <v>317</v>
      </c>
    </row>
    <row r="1772" spans="71:79">
      <c r="BS1772" s="105" t="s">
        <v>317</v>
      </c>
      <c r="BW1772" s="105" t="s">
        <v>317</v>
      </c>
      <c r="CA1772" s="105" t="s">
        <v>317</v>
      </c>
    </row>
    <row r="1773" spans="71:79">
      <c r="BS1773" s="105" t="s">
        <v>317</v>
      </c>
      <c r="BW1773" s="105" t="s">
        <v>317</v>
      </c>
      <c r="CA1773" s="105" t="s">
        <v>317</v>
      </c>
    </row>
    <row r="1774" spans="71:79">
      <c r="BS1774" s="105" t="s">
        <v>317</v>
      </c>
      <c r="BW1774" s="105" t="s">
        <v>317</v>
      </c>
      <c r="CA1774" s="105" t="s">
        <v>317</v>
      </c>
    </row>
    <row r="1775" spans="71:79">
      <c r="BS1775" s="105" t="s">
        <v>317</v>
      </c>
      <c r="BW1775" s="105" t="s">
        <v>317</v>
      </c>
      <c r="CA1775" s="105" t="s">
        <v>317</v>
      </c>
    </row>
    <row r="1776" spans="71:79">
      <c r="BS1776" s="105" t="s">
        <v>317</v>
      </c>
      <c r="BW1776" s="105" t="s">
        <v>317</v>
      </c>
      <c r="CA1776" s="105" t="s">
        <v>317</v>
      </c>
    </row>
    <row r="1777" spans="71:79">
      <c r="BS1777" s="105" t="s">
        <v>317</v>
      </c>
      <c r="BW1777" s="105" t="s">
        <v>317</v>
      </c>
      <c r="CA1777" s="105" t="s">
        <v>317</v>
      </c>
    </row>
    <row r="1778" spans="71:79">
      <c r="BS1778" s="105" t="s">
        <v>317</v>
      </c>
      <c r="BW1778" s="105" t="s">
        <v>317</v>
      </c>
      <c r="CA1778" s="105" t="s">
        <v>317</v>
      </c>
    </row>
    <row r="1779" spans="71:79">
      <c r="BS1779" s="105" t="s">
        <v>317</v>
      </c>
      <c r="BW1779" s="105" t="s">
        <v>317</v>
      </c>
      <c r="CA1779" s="105" t="s">
        <v>317</v>
      </c>
    </row>
    <row r="1780" spans="71:79">
      <c r="BS1780" s="105" t="s">
        <v>317</v>
      </c>
      <c r="BW1780" s="105" t="s">
        <v>317</v>
      </c>
      <c r="CA1780" s="105" t="s">
        <v>317</v>
      </c>
    </row>
    <row r="1781" spans="71:79">
      <c r="BS1781" s="105" t="s">
        <v>317</v>
      </c>
      <c r="BW1781" s="105" t="s">
        <v>317</v>
      </c>
      <c r="CA1781" s="105" t="s">
        <v>317</v>
      </c>
    </row>
    <row r="1782" spans="71:79">
      <c r="BS1782" s="105" t="s">
        <v>317</v>
      </c>
      <c r="BW1782" s="105" t="s">
        <v>317</v>
      </c>
      <c r="CA1782" s="105" t="s">
        <v>317</v>
      </c>
    </row>
    <row r="1783" spans="71:79">
      <c r="BS1783" s="105" t="s">
        <v>317</v>
      </c>
      <c r="BW1783" s="105" t="s">
        <v>317</v>
      </c>
      <c r="CA1783" s="105" t="s">
        <v>317</v>
      </c>
    </row>
    <row r="1784" spans="71:79">
      <c r="BS1784" s="105" t="s">
        <v>317</v>
      </c>
      <c r="BW1784" s="105" t="s">
        <v>317</v>
      </c>
      <c r="CA1784" s="105" t="s">
        <v>317</v>
      </c>
    </row>
    <row r="1785" spans="71:79">
      <c r="BS1785" s="105" t="s">
        <v>317</v>
      </c>
      <c r="BW1785" s="105" t="s">
        <v>317</v>
      </c>
      <c r="CA1785" s="105" t="s">
        <v>317</v>
      </c>
    </row>
    <row r="1786" spans="71:79">
      <c r="BS1786" s="105" t="s">
        <v>317</v>
      </c>
      <c r="BW1786" s="105" t="s">
        <v>317</v>
      </c>
      <c r="CA1786" s="105" t="s">
        <v>317</v>
      </c>
    </row>
    <row r="1787" spans="71:79">
      <c r="BS1787" s="105" t="s">
        <v>317</v>
      </c>
      <c r="BW1787" s="105" t="s">
        <v>317</v>
      </c>
      <c r="CA1787" s="105" t="s">
        <v>317</v>
      </c>
    </row>
    <row r="1788" spans="71:79">
      <c r="BS1788" s="105" t="s">
        <v>317</v>
      </c>
      <c r="BW1788" s="105" t="s">
        <v>317</v>
      </c>
      <c r="CA1788" s="105" t="s">
        <v>317</v>
      </c>
    </row>
    <row r="1789" spans="71:79">
      <c r="BS1789" s="105" t="s">
        <v>317</v>
      </c>
      <c r="BW1789" s="105" t="s">
        <v>317</v>
      </c>
      <c r="CA1789" s="105" t="s">
        <v>317</v>
      </c>
    </row>
    <row r="1790" spans="71:79">
      <c r="BS1790" s="105" t="s">
        <v>317</v>
      </c>
      <c r="BW1790" s="105" t="s">
        <v>317</v>
      </c>
      <c r="CA1790" s="105" t="s">
        <v>317</v>
      </c>
    </row>
    <row r="1791" spans="71:79">
      <c r="BS1791" s="105" t="s">
        <v>317</v>
      </c>
      <c r="BW1791" s="105" t="s">
        <v>317</v>
      </c>
      <c r="CA1791" s="105" t="s">
        <v>317</v>
      </c>
    </row>
    <row r="1792" spans="71:79">
      <c r="BS1792" s="105" t="s">
        <v>317</v>
      </c>
      <c r="BW1792" s="105" t="s">
        <v>317</v>
      </c>
      <c r="CA1792" s="105" t="s">
        <v>317</v>
      </c>
    </row>
    <row r="1793" spans="71:79">
      <c r="BS1793" s="105" t="s">
        <v>317</v>
      </c>
      <c r="BW1793" s="105" t="s">
        <v>317</v>
      </c>
      <c r="CA1793" s="105" t="s">
        <v>317</v>
      </c>
    </row>
    <row r="1794" spans="71:79">
      <c r="BS1794" s="105" t="s">
        <v>317</v>
      </c>
      <c r="BW1794" s="105" t="s">
        <v>317</v>
      </c>
      <c r="CA1794" s="105" t="s">
        <v>317</v>
      </c>
    </row>
    <row r="1795" spans="71:79">
      <c r="BS1795" s="105" t="s">
        <v>317</v>
      </c>
      <c r="BW1795" s="105" t="s">
        <v>317</v>
      </c>
      <c r="CA1795" s="105" t="s">
        <v>317</v>
      </c>
    </row>
    <row r="1796" spans="71:79">
      <c r="BS1796" s="105" t="s">
        <v>317</v>
      </c>
      <c r="BW1796" s="105" t="s">
        <v>317</v>
      </c>
      <c r="CA1796" s="105" t="s">
        <v>317</v>
      </c>
    </row>
    <row r="1797" spans="71:79">
      <c r="BS1797" s="105" t="s">
        <v>317</v>
      </c>
      <c r="BW1797" s="105" t="s">
        <v>317</v>
      </c>
      <c r="CA1797" s="105" t="s">
        <v>317</v>
      </c>
    </row>
    <row r="1798" spans="71:79">
      <c r="BS1798" s="105" t="s">
        <v>317</v>
      </c>
      <c r="BW1798" s="105" t="s">
        <v>317</v>
      </c>
      <c r="CA1798" s="105" t="s">
        <v>317</v>
      </c>
    </row>
    <row r="1799" spans="71:79">
      <c r="BS1799" s="105" t="s">
        <v>317</v>
      </c>
      <c r="BW1799" s="105" t="s">
        <v>317</v>
      </c>
      <c r="CA1799" s="105" t="s">
        <v>317</v>
      </c>
    </row>
    <row r="1800" spans="71:79">
      <c r="BS1800" s="105" t="s">
        <v>317</v>
      </c>
      <c r="BW1800" s="105" t="s">
        <v>317</v>
      </c>
      <c r="CA1800" s="105" t="s">
        <v>317</v>
      </c>
    </row>
    <row r="1801" spans="71:79">
      <c r="BS1801" s="105" t="s">
        <v>317</v>
      </c>
      <c r="BW1801" s="105" t="s">
        <v>317</v>
      </c>
      <c r="CA1801" s="105" t="s">
        <v>317</v>
      </c>
    </row>
    <row r="1802" spans="71:79">
      <c r="BS1802" s="105" t="s">
        <v>317</v>
      </c>
      <c r="BW1802" s="105" t="s">
        <v>317</v>
      </c>
      <c r="CA1802" s="105" t="s">
        <v>317</v>
      </c>
    </row>
    <row r="1803" spans="71:79">
      <c r="BS1803" s="105" t="s">
        <v>317</v>
      </c>
      <c r="BW1803" s="105" t="s">
        <v>317</v>
      </c>
      <c r="CA1803" s="105" t="s">
        <v>317</v>
      </c>
    </row>
    <row r="1804" spans="71:79">
      <c r="BS1804" s="105" t="s">
        <v>317</v>
      </c>
      <c r="BW1804" s="105" t="s">
        <v>317</v>
      </c>
      <c r="CA1804" s="105" t="s">
        <v>317</v>
      </c>
    </row>
    <row r="1805" spans="71:79">
      <c r="BS1805" s="105" t="s">
        <v>317</v>
      </c>
      <c r="BW1805" s="105" t="s">
        <v>317</v>
      </c>
      <c r="CA1805" s="105" t="s">
        <v>317</v>
      </c>
    </row>
    <row r="1806" spans="71:79">
      <c r="BS1806" s="105" t="s">
        <v>317</v>
      </c>
      <c r="BW1806" s="105" t="s">
        <v>317</v>
      </c>
      <c r="CA1806" s="105" t="s">
        <v>317</v>
      </c>
    </row>
    <row r="1807" spans="71:79">
      <c r="BS1807" s="105" t="s">
        <v>317</v>
      </c>
      <c r="BW1807" s="105" t="s">
        <v>317</v>
      </c>
      <c r="CA1807" s="105" t="s">
        <v>317</v>
      </c>
    </row>
    <row r="1808" spans="71:79">
      <c r="BS1808" s="105" t="s">
        <v>317</v>
      </c>
      <c r="BW1808" s="105" t="s">
        <v>317</v>
      </c>
      <c r="CA1808" s="105" t="s">
        <v>317</v>
      </c>
    </row>
    <row r="1809" spans="71:79">
      <c r="BS1809" s="105" t="s">
        <v>317</v>
      </c>
      <c r="BW1809" s="105" t="s">
        <v>317</v>
      </c>
      <c r="CA1809" s="105" t="s">
        <v>317</v>
      </c>
    </row>
    <row r="1810" spans="71:79">
      <c r="BS1810" s="105" t="s">
        <v>317</v>
      </c>
      <c r="BW1810" s="105" t="s">
        <v>317</v>
      </c>
      <c r="CA1810" s="105" t="s">
        <v>317</v>
      </c>
    </row>
    <row r="1811" spans="71:79">
      <c r="BS1811" s="105" t="s">
        <v>317</v>
      </c>
      <c r="BW1811" s="105" t="s">
        <v>317</v>
      </c>
      <c r="CA1811" s="105" t="s">
        <v>317</v>
      </c>
    </row>
    <row r="1812" spans="71:79">
      <c r="BS1812" s="105" t="s">
        <v>317</v>
      </c>
      <c r="BW1812" s="105" t="s">
        <v>317</v>
      </c>
      <c r="CA1812" s="105" t="s">
        <v>317</v>
      </c>
    </row>
    <row r="1813" spans="71:79">
      <c r="BS1813" s="105" t="s">
        <v>317</v>
      </c>
      <c r="BW1813" s="105" t="s">
        <v>317</v>
      </c>
      <c r="CA1813" s="105" t="s">
        <v>317</v>
      </c>
    </row>
    <row r="1814" spans="71:79">
      <c r="BS1814" s="105" t="s">
        <v>317</v>
      </c>
      <c r="BW1814" s="105" t="s">
        <v>317</v>
      </c>
      <c r="CA1814" s="105" t="s">
        <v>317</v>
      </c>
    </row>
    <row r="1815" spans="71:79">
      <c r="BS1815" s="105" t="s">
        <v>317</v>
      </c>
      <c r="BW1815" s="105" t="s">
        <v>317</v>
      </c>
      <c r="CA1815" s="105" t="s">
        <v>317</v>
      </c>
    </row>
    <row r="1816" spans="71:79">
      <c r="BS1816" s="105" t="s">
        <v>317</v>
      </c>
      <c r="BW1816" s="105" t="s">
        <v>317</v>
      </c>
      <c r="CA1816" s="105" t="s">
        <v>317</v>
      </c>
    </row>
    <row r="1817" spans="71:79">
      <c r="BS1817" s="105" t="s">
        <v>317</v>
      </c>
      <c r="BW1817" s="105" t="s">
        <v>317</v>
      </c>
      <c r="CA1817" s="105" t="s">
        <v>317</v>
      </c>
    </row>
    <row r="1818" spans="71:79">
      <c r="BS1818" s="105" t="s">
        <v>317</v>
      </c>
      <c r="BW1818" s="105" t="s">
        <v>317</v>
      </c>
      <c r="CA1818" s="105" t="s">
        <v>317</v>
      </c>
    </row>
    <row r="1819" spans="71:79">
      <c r="BS1819" s="105" t="s">
        <v>317</v>
      </c>
      <c r="BW1819" s="105" t="s">
        <v>317</v>
      </c>
      <c r="CA1819" s="105" t="s">
        <v>317</v>
      </c>
    </row>
    <row r="1820" spans="71:79">
      <c r="BS1820" s="105" t="s">
        <v>317</v>
      </c>
      <c r="BW1820" s="105" t="s">
        <v>317</v>
      </c>
      <c r="CA1820" s="105" t="s">
        <v>317</v>
      </c>
    </row>
    <row r="1821" spans="71:79">
      <c r="BS1821" s="105" t="s">
        <v>317</v>
      </c>
      <c r="BW1821" s="105" t="s">
        <v>317</v>
      </c>
      <c r="CA1821" s="105" t="s">
        <v>317</v>
      </c>
    </row>
    <row r="1822" spans="71:79">
      <c r="BS1822" s="105" t="s">
        <v>317</v>
      </c>
      <c r="BW1822" s="105" t="s">
        <v>317</v>
      </c>
      <c r="CA1822" s="105" t="s">
        <v>317</v>
      </c>
    </row>
    <row r="1823" spans="71:79">
      <c r="BS1823" s="105" t="s">
        <v>317</v>
      </c>
      <c r="BW1823" s="105" t="s">
        <v>317</v>
      </c>
      <c r="CA1823" s="105" t="s">
        <v>317</v>
      </c>
    </row>
    <row r="1824" spans="71:79">
      <c r="BS1824" s="105" t="s">
        <v>317</v>
      </c>
      <c r="BW1824" s="105" t="s">
        <v>317</v>
      </c>
      <c r="CA1824" s="105" t="s">
        <v>317</v>
      </c>
    </row>
    <row r="1825" spans="71:79">
      <c r="BS1825" s="105" t="s">
        <v>317</v>
      </c>
      <c r="BW1825" s="105" t="s">
        <v>317</v>
      </c>
      <c r="CA1825" s="105" t="s">
        <v>317</v>
      </c>
    </row>
    <row r="1826" spans="71:79">
      <c r="BS1826" s="105" t="s">
        <v>317</v>
      </c>
      <c r="BW1826" s="105" t="s">
        <v>317</v>
      </c>
      <c r="CA1826" s="105" t="s">
        <v>317</v>
      </c>
    </row>
    <row r="1827" spans="71:79">
      <c r="BS1827" s="105" t="s">
        <v>317</v>
      </c>
      <c r="BW1827" s="105" t="s">
        <v>317</v>
      </c>
      <c r="CA1827" s="105" t="s">
        <v>317</v>
      </c>
    </row>
    <row r="1828" spans="71:79">
      <c r="BS1828" s="105" t="s">
        <v>317</v>
      </c>
      <c r="BW1828" s="105" t="s">
        <v>317</v>
      </c>
      <c r="CA1828" s="105" t="s">
        <v>317</v>
      </c>
    </row>
    <row r="1829" spans="71:79">
      <c r="BS1829" s="105" t="s">
        <v>317</v>
      </c>
      <c r="BW1829" s="105" t="s">
        <v>317</v>
      </c>
      <c r="CA1829" s="105" t="s">
        <v>317</v>
      </c>
    </row>
    <row r="1830" spans="71:79">
      <c r="BS1830" s="105" t="s">
        <v>317</v>
      </c>
      <c r="BW1830" s="105" t="s">
        <v>317</v>
      </c>
      <c r="CA1830" s="105" t="s">
        <v>317</v>
      </c>
    </row>
    <row r="1831" spans="71:79">
      <c r="BS1831" s="105" t="s">
        <v>317</v>
      </c>
      <c r="BW1831" s="105" t="s">
        <v>317</v>
      </c>
      <c r="CA1831" s="105" t="s">
        <v>317</v>
      </c>
    </row>
    <row r="1832" spans="71:79">
      <c r="BS1832" s="105" t="s">
        <v>317</v>
      </c>
      <c r="BW1832" s="105" t="s">
        <v>317</v>
      </c>
      <c r="CA1832" s="105" t="s">
        <v>317</v>
      </c>
    </row>
    <row r="1833" spans="71:79">
      <c r="BS1833" s="105" t="s">
        <v>317</v>
      </c>
      <c r="BW1833" s="105" t="s">
        <v>317</v>
      </c>
      <c r="CA1833" s="105" t="s">
        <v>317</v>
      </c>
    </row>
    <row r="1834" spans="71:79">
      <c r="BS1834" s="105" t="s">
        <v>317</v>
      </c>
      <c r="BW1834" s="105" t="s">
        <v>317</v>
      </c>
      <c r="CA1834" s="105" t="s">
        <v>317</v>
      </c>
    </row>
    <row r="1835" spans="71:79">
      <c r="BS1835" s="105" t="s">
        <v>317</v>
      </c>
      <c r="BW1835" s="105" t="s">
        <v>317</v>
      </c>
      <c r="CA1835" s="105" t="s">
        <v>317</v>
      </c>
    </row>
    <row r="1836" spans="71:79">
      <c r="BS1836" s="105" t="s">
        <v>317</v>
      </c>
      <c r="BW1836" s="105" t="s">
        <v>317</v>
      </c>
      <c r="CA1836" s="105" t="s">
        <v>317</v>
      </c>
    </row>
    <row r="1837" spans="71:79">
      <c r="BS1837" s="105" t="s">
        <v>317</v>
      </c>
      <c r="BW1837" s="105" t="s">
        <v>317</v>
      </c>
      <c r="CA1837" s="105" t="s">
        <v>317</v>
      </c>
    </row>
    <row r="1838" spans="71:79">
      <c r="BS1838" s="105" t="s">
        <v>317</v>
      </c>
      <c r="BW1838" s="105" t="s">
        <v>317</v>
      </c>
      <c r="CA1838" s="105" t="s">
        <v>317</v>
      </c>
    </row>
    <row r="1839" spans="71:79">
      <c r="BS1839" s="105" t="s">
        <v>317</v>
      </c>
      <c r="BW1839" s="105" t="s">
        <v>317</v>
      </c>
      <c r="CA1839" s="105" t="s">
        <v>317</v>
      </c>
    </row>
    <row r="1840" spans="71:79">
      <c r="BS1840" s="105" t="s">
        <v>317</v>
      </c>
      <c r="BW1840" s="105" t="s">
        <v>317</v>
      </c>
      <c r="CA1840" s="105" t="s">
        <v>317</v>
      </c>
    </row>
    <row r="1841" spans="71:79">
      <c r="BS1841" s="105" t="s">
        <v>317</v>
      </c>
      <c r="BW1841" s="105" t="s">
        <v>317</v>
      </c>
      <c r="CA1841" s="105" t="s">
        <v>317</v>
      </c>
    </row>
    <row r="1842" spans="71:79">
      <c r="BS1842" s="105" t="s">
        <v>317</v>
      </c>
      <c r="BW1842" s="105" t="s">
        <v>317</v>
      </c>
      <c r="CA1842" s="105" t="s">
        <v>317</v>
      </c>
    </row>
    <row r="1843" spans="71:79">
      <c r="BS1843" s="105" t="s">
        <v>317</v>
      </c>
      <c r="BW1843" s="105" t="s">
        <v>317</v>
      </c>
      <c r="CA1843" s="105" t="s">
        <v>317</v>
      </c>
    </row>
    <row r="1844" spans="71:79">
      <c r="BS1844" s="105" t="s">
        <v>317</v>
      </c>
      <c r="BW1844" s="105" t="s">
        <v>317</v>
      </c>
      <c r="CA1844" s="105" t="s">
        <v>317</v>
      </c>
    </row>
    <row r="1845" spans="71:79">
      <c r="BS1845" s="105" t="s">
        <v>317</v>
      </c>
      <c r="BW1845" s="105" t="s">
        <v>317</v>
      </c>
      <c r="CA1845" s="105" t="s">
        <v>317</v>
      </c>
    </row>
    <row r="1846" spans="71:79">
      <c r="BS1846" s="105" t="s">
        <v>317</v>
      </c>
      <c r="BW1846" s="105" t="s">
        <v>317</v>
      </c>
      <c r="CA1846" s="105" t="s">
        <v>317</v>
      </c>
    </row>
    <row r="1847" spans="71:79">
      <c r="BS1847" s="105" t="s">
        <v>317</v>
      </c>
      <c r="BW1847" s="105" t="s">
        <v>317</v>
      </c>
      <c r="CA1847" s="105" t="s">
        <v>317</v>
      </c>
    </row>
    <row r="1848" spans="71:79">
      <c r="BS1848" s="105" t="s">
        <v>317</v>
      </c>
      <c r="BW1848" s="105" t="s">
        <v>317</v>
      </c>
      <c r="CA1848" s="105" t="s">
        <v>317</v>
      </c>
    </row>
    <row r="1849" spans="71:79">
      <c r="BS1849" s="105" t="s">
        <v>317</v>
      </c>
      <c r="BW1849" s="105" t="s">
        <v>317</v>
      </c>
      <c r="CA1849" s="105" t="s">
        <v>317</v>
      </c>
    </row>
    <row r="1850" spans="71:79">
      <c r="BS1850" s="105" t="s">
        <v>317</v>
      </c>
      <c r="BW1850" s="105" t="s">
        <v>317</v>
      </c>
      <c r="CA1850" s="105" t="s">
        <v>317</v>
      </c>
    </row>
  </sheetData>
  <customSheetViews>
    <customSheetView guid="{CECEFE1F-3D0E-49C9-8137-7E8FB2FD8FE8}" topLeftCell="U1">
      <selection activeCell="AA3" sqref="AA3"/>
      <pageMargins left="0" right="0" top="0" bottom="0" header="0" footer="0"/>
      <pageSetup paperSize="9" orientation="portrait" horizontalDpi="1200" verticalDpi="1200" r:id="rId1"/>
    </customSheetView>
  </customSheetViews>
  <phoneticPr fontId="28"/>
  <pageMargins left="0.7" right="0.7" top="0.75" bottom="0.75" header="0.3" footer="0.3"/>
  <pageSetup paperSize="9"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a22e1351-3f5a-4192-8e44-91f4618b9df6" xsi:nil="true"/>
    <lcf76f155ced4ddcb4097134ff3c332f xmlns="a22e1351-3f5a-4192-8e44-91f4618b9df6">
      <Terms xmlns="http://schemas.microsoft.com/office/infopath/2007/PartnerControls"/>
    </lcf76f155ced4ddcb4097134ff3c332f>
    <TaxCatchAll xmlns="678a2489-fa4b-4df7-931e-168db4fd1d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553D38DC8A2854A858D74855501E7F2" ma:contentTypeVersion="17" ma:contentTypeDescription="新しいドキュメントを作成します。" ma:contentTypeScope="" ma:versionID="88bd1bd84bfb0a657fa4c52bc17e88bb">
  <xsd:schema xmlns:xsd="http://www.w3.org/2001/XMLSchema" xmlns:xs="http://www.w3.org/2001/XMLSchema" xmlns:p="http://schemas.microsoft.com/office/2006/metadata/properties" xmlns:ns2="a22e1351-3f5a-4192-8e44-91f4618b9df6" xmlns:ns3="678a2489-fa4b-4df7-931e-168db4fd1dd7" targetNamespace="http://schemas.microsoft.com/office/2006/metadata/properties" ma:root="true" ma:fieldsID="756239924cafb351dd1902416b918d7f" ns2:_="" ns3:_="">
    <xsd:import namespace="a22e1351-3f5a-4192-8e44-91f4618b9df6"/>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e1351-3f5a-4192-8e44-91f4618b9d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承認の状態" ma:internalName="_x627f__x8a8d__x306e__x72b6__x614b_">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6552390-e3a5-4022-950d-f93bb380104d}"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6D206E-3B0E-49B8-8AF0-2CA186A9B03D}">
  <ds:schemaRefs>
    <ds:schemaRef ds:uri="http://purl.org/dc/terms/"/>
    <ds:schemaRef ds:uri="a22e1351-3f5a-4192-8e44-91f4618b9df6"/>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678a2489-fa4b-4df7-931e-168db4fd1dd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4EF84B6-CEA5-4E4F-B1B9-19DA1AB21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e1351-3f5a-4192-8e44-91f4618b9df6"/>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45529C-4C76-402A-82E8-5EDAD79748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要望書Ⓐ</vt:lpstr>
      <vt:lpstr>【別紙1】要望書（他の助成等）</vt:lpstr>
      <vt:lpstr>【別紙2】要望書（役員名簿)</vt:lpstr>
      <vt:lpstr>インプットシート</vt:lpstr>
      <vt:lpstr>リスト</vt:lpstr>
      <vt:lpstr>要望書 (様式)</vt:lpstr>
      <vt:lpstr>プルダウンリスト</vt:lpstr>
      <vt:lpstr>触れないでください。</vt:lpstr>
      <vt:lpstr>'【別紙1】要望書（他の助成等）'!Print_Area</vt:lpstr>
      <vt:lpstr>'【別紙2】要望書（役員名簿)'!Print_Area</vt:lpstr>
      <vt:lpstr>インプットシート!Print_Area</vt:lpstr>
      <vt:lpstr>'要望書 (様式)'!Print_Area</vt:lpstr>
      <vt:lpstr>要望書Ⓐ!Print_Area</vt:lpstr>
      <vt:lpstr>法人格</vt:lpstr>
      <vt:lpstr>法人核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cp:revision/>
  <cp:lastPrinted>2026-07-13T06:59:17Z</cp:lastPrinted>
  <dcterms:created xsi:type="dcterms:W3CDTF">2022-08-08T10:32:22Z</dcterms:created>
  <dcterms:modified xsi:type="dcterms:W3CDTF">2026-08-03T04:04:10Z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0x010100E553D38DC8A2854A858D74855501E7F2</vt:lpwstr>
  </property>
  <property fmtid="{D5CDD505-2E9C-101B-9397-08002B2CF9AE}" pid="3" name="MediaServiceImageTags">
    <vt:lpwstr/>
  </property>
</Properties>
</file>