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690"/>
  </bookViews>
  <sheets>
    <sheet name="借入申込書（積算内訳）" sheetId="20" r:id="rId1"/>
  </sheets>
  <definedNames>
    <definedName name="_xlnm.Print_Area" localSheetId="0">'借入申込書（積算内訳）'!$A$2:$W$61</definedName>
  </definedNames>
  <calcPr calcId="152511"/>
</workbook>
</file>

<file path=xl/calcChain.xml><?xml version="1.0" encoding="utf-8"?>
<calcChain xmlns="http://schemas.openxmlformats.org/spreadsheetml/2006/main">
  <c r="B40" i="20" l="1"/>
  <c r="T34" i="20" l="1"/>
  <c r="J9" i="20" l="1"/>
  <c r="J10" i="20"/>
  <c r="L22" i="20" s="1"/>
  <c r="N10" i="20" s="1"/>
  <c r="J12" i="20"/>
  <c r="P22" i="20" s="1"/>
  <c r="N12" i="20" s="1"/>
  <c r="J13" i="20"/>
  <c r="T22" i="20" s="1"/>
  <c r="N13" i="20" s="1"/>
  <c r="J14" i="20"/>
  <c r="J15" i="20"/>
  <c r="J22" i="20"/>
  <c r="J23" i="20"/>
  <c r="J24" i="20"/>
  <c r="J25" i="20"/>
  <c r="J26" i="20"/>
  <c r="Y31" i="20"/>
  <c r="B32" i="20"/>
  <c r="O32" i="20"/>
  <c r="T32" i="20"/>
  <c r="Y32" i="20"/>
  <c r="Y33" i="20"/>
  <c r="B34" i="20"/>
  <c r="I34" i="20"/>
  <c r="Y34" i="20"/>
  <c r="Y35" i="20"/>
  <c r="L40" i="20"/>
  <c r="G40" i="20"/>
  <c r="R44" i="20"/>
  <c r="N47" i="20"/>
  <c r="B54" i="20" s="1"/>
  <c r="L54" i="20" s="1"/>
  <c r="R47" i="20"/>
  <c r="R49" i="20"/>
  <c r="R50" i="20" s="1"/>
  <c r="Z49" i="20"/>
  <c r="F48" i="20" s="1"/>
  <c r="Z50" i="20"/>
  <c r="F49" i="20" s="1"/>
  <c r="N49" i="20" s="1"/>
  <c r="Z51" i="20"/>
  <c r="F50" i="20" s="1"/>
  <c r="N50" i="20" s="1"/>
  <c r="Z52" i="20"/>
  <c r="J49" i="20" s="1"/>
  <c r="G54" i="20"/>
  <c r="O54" i="20"/>
  <c r="T54" i="20"/>
  <c r="L61" i="20"/>
  <c r="O61" i="20" s="1"/>
  <c r="T61" i="20" s="1"/>
  <c r="O40" i="20" l="1"/>
  <c r="G38" i="20"/>
  <c r="J27" i="20"/>
  <c r="N9" i="20" s="1"/>
  <c r="N14" i="20" s="1"/>
  <c r="N11" i="20"/>
  <c r="J11" i="20"/>
  <c r="J17" i="20" s="1"/>
  <c r="N17" i="20" l="1"/>
  <c r="B38" i="20" s="1"/>
  <c r="L38" i="20" s="1"/>
  <c r="O38" i="20" l="1"/>
  <c r="T38" i="20" s="1"/>
  <c r="S10" i="20" l="1"/>
  <c r="T40" i="20"/>
</calcChain>
</file>

<file path=xl/sharedStrings.xml><?xml version="1.0" encoding="utf-8"?>
<sst xmlns="http://schemas.openxmlformats.org/spreadsheetml/2006/main" count="170" uniqueCount="111">
  <si>
    <t>（千円単位で入力してください）</t>
    <rPh sb="1" eb="3">
      <t>センエン</t>
    </rPh>
    <rPh sb="3" eb="5">
      <t>タンイ</t>
    </rPh>
    <rPh sb="6" eb="8">
      <t>ニュウリョク</t>
    </rPh>
    <phoneticPr fontId="11"/>
  </si>
  <si>
    <t>経営資金の借入希望額を10万円の倍数で入力→</t>
    <rPh sb="0" eb="2">
      <t>ケイエイ</t>
    </rPh>
    <rPh sb="2" eb="4">
      <t>シキン</t>
    </rPh>
    <rPh sb="5" eb="7">
      <t>カリイレ</t>
    </rPh>
    <rPh sb="7" eb="9">
      <t>キボウ</t>
    </rPh>
    <rPh sb="9" eb="10">
      <t>ガク</t>
    </rPh>
    <rPh sb="19" eb="21">
      <t>ニュウリョク</t>
    </rPh>
    <phoneticPr fontId="11"/>
  </si>
  <si>
    <t>≧</t>
    <phoneticPr fontId="11"/>
  </si>
  <si>
    <t>＝</t>
    <phoneticPr fontId="11"/>
  </si>
  <si>
    <t>％</t>
    <phoneticPr fontId="11"/>
  </si>
  <si>
    <t>×</t>
    <phoneticPr fontId="11"/>
  </si>
  <si>
    <t>経営資金借入申込金額</t>
    <rPh sb="0" eb="2">
      <t>ケイエイ</t>
    </rPh>
    <rPh sb="2" eb="4">
      <t>シキン</t>
    </rPh>
    <rPh sb="4" eb="6">
      <t>カリイレ</t>
    </rPh>
    <rPh sb="6" eb="8">
      <t>モウシコミ</t>
    </rPh>
    <rPh sb="8" eb="9">
      <t>キン</t>
    </rPh>
    <rPh sb="9" eb="10">
      <t>ガク</t>
    </rPh>
    <phoneticPr fontId="11"/>
  </si>
  <si>
    <t>借入金の上限</t>
    <rPh sb="0" eb="2">
      <t>カリイレ</t>
    </rPh>
    <rPh sb="2" eb="3">
      <t>キン</t>
    </rPh>
    <rPh sb="4" eb="6">
      <t>ジョウゲン</t>
    </rPh>
    <phoneticPr fontId="11"/>
  </si>
  <si>
    <t>融 資 率</t>
    <rPh sb="0" eb="1">
      <t>ユウ</t>
    </rPh>
    <rPh sb="2" eb="3">
      <t>シ</t>
    </rPh>
    <rPh sb="4" eb="5">
      <t>リツ</t>
    </rPh>
    <phoneticPr fontId="11"/>
  </si>
  <si>
    <t>所　要　資　金　額</t>
    <rPh sb="0" eb="1">
      <t>トコロ</t>
    </rPh>
    <rPh sb="2" eb="3">
      <t>ヨウ</t>
    </rPh>
    <rPh sb="4" eb="5">
      <t>シ</t>
    </rPh>
    <rPh sb="6" eb="7">
      <t>キン</t>
    </rPh>
    <rPh sb="8" eb="9">
      <t>ガク</t>
    </rPh>
    <phoneticPr fontId="11"/>
  </si>
  <si>
    <t>【３．経営資金】</t>
    <rPh sb="3" eb="5">
      <t>ケイエイ</t>
    </rPh>
    <rPh sb="5" eb="7">
      <t>シキン</t>
    </rPh>
    <phoneticPr fontId="11"/>
  </si>
  <si>
    <t>※特定有料老人ホームは200万円の倍数</t>
  </si>
  <si>
    <t>{(g)－(h)}×(i)</t>
    <phoneticPr fontId="11"/>
  </si>
  <si>
    <t>(i)</t>
    <phoneticPr fontId="11"/>
  </si>
  <si>
    <t>(h)</t>
    <phoneticPr fontId="11"/>
  </si>
  <si>
    <t>(g）</t>
    <phoneticPr fontId="11"/>
  </si>
  <si>
    <t>土地取得資金の借入希望額を10万円の倍数で入力→</t>
    <rPh sb="0" eb="2">
      <t>トチ</t>
    </rPh>
    <rPh sb="2" eb="4">
      <t>シュトク</t>
    </rPh>
    <rPh sb="4" eb="6">
      <t>シキン</t>
    </rPh>
    <rPh sb="7" eb="9">
      <t>カリイレ</t>
    </rPh>
    <rPh sb="9" eb="11">
      <t>キボウ</t>
    </rPh>
    <rPh sb="11" eb="12">
      <t>ガク</t>
    </rPh>
    <rPh sb="21" eb="23">
      <t>ニュウリョク</t>
    </rPh>
    <phoneticPr fontId="11"/>
  </si>
  <si>
    <t>）</t>
    <phoneticPr fontId="11"/>
  </si>
  <si>
    <t>－</t>
    <phoneticPr fontId="11"/>
  </si>
  <si>
    <t>（</t>
    <phoneticPr fontId="11"/>
  </si>
  <si>
    <t>土地の補助金額を入力→</t>
    <rPh sb="0" eb="2">
      <t>トチ</t>
    </rPh>
    <rPh sb="3" eb="5">
      <t>ホジョ</t>
    </rPh>
    <rPh sb="5" eb="7">
      <t>キンガク</t>
    </rPh>
    <rPh sb="8" eb="10">
      <t>ニュウリョク</t>
    </rPh>
    <phoneticPr fontId="11"/>
  </si>
  <si>
    <t>（按分結果です：単位は㎡）</t>
    <rPh sb="1" eb="3">
      <t>アンブン</t>
    </rPh>
    <rPh sb="3" eb="5">
      <t>ケッカ</t>
    </rPh>
    <rPh sb="8" eb="10">
      <t>タンイ</t>
    </rPh>
    <phoneticPr fontId="11"/>
  </si>
  <si>
    <t>計算結果：融資限度面積＝</t>
    <rPh sb="0" eb="2">
      <t>ケイサン</t>
    </rPh>
    <rPh sb="2" eb="4">
      <t>ケッカ</t>
    </rPh>
    <rPh sb="5" eb="7">
      <t>ユウシ</t>
    </rPh>
    <rPh sb="7" eb="9">
      <t>ゲンド</t>
    </rPh>
    <rPh sb="9" eb="11">
      <t>メンセキ</t>
    </rPh>
    <phoneticPr fontId="11"/>
  </si>
  <si>
    <t>借入申込金額(Ⅱ)</t>
    <rPh sb="0" eb="2">
      <t>カリイレ</t>
    </rPh>
    <rPh sb="2" eb="4">
      <t>モウシコミ</t>
    </rPh>
    <rPh sb="4" eb="5">
      <t>キン</t>
    </rPh>
    <rPh sb="5" eb="6">
      <t>ガク</t>
    </rPh>
    <phoneticPr fontId="11"/>
  </si>
  <si>
    <t>控除する補助金額
（土地分)</t>
    <rPh sb="0" eb="2">
      <t>コウジョ</t>
    </rPh>
    <rPh sb="4" eb="7">
      <t>ホジョキン</t>
    </rPh>
    <rPh sb="7" eb="8">
      <t>ガク</t>
    </rPh>
    <rPh sb="10" eb="12">
      <t>トチ</t>
    </rPh>
    <rPh sb="12" eb="13">
      <t>ブン</t>
    </rPh>
    <phoneticPr fontId="11"/>
  </si>
  <si>
    <t>基準事業費</t>
    <rPh sb="0" eb="2">
      <t>キジュン</t>
    </rPh>
    <rPh sb="2" eb="5">
      <t>ジギョウヒ</t>
    </rPh>
    <phoneticPr fontId="11"/>
  </si>
  <si>
    <t>（按分結果です：単位は円）</t>
    <rPh sb="1" eb="3">
      <t>アンブン</t>
    </rPh>
    <rPh sb="3" eb="5">
      <t>ケッカ</t>
    </rPh>
    <rPh sb="8" eb="10">
      <t>タンイ</t>
    </rPh>
    <rPh sb="11" eb="12">
      <t>エン</t>
    </rPh>
    <phoneticPr fontId="11"/>
  </si>
  <si>
    <t>計算結果：実際事業費欄の単価＝</t>
    <rPh sb="0" eb="2">
      <t>ケイサン</t>
    </rPh>
    <rPh sb="2" eb="4">
      <t>ケッカ</t>
    </rPh>
    <rPh sb="5" eb="7">
      <t>ジッサイ</t>
    </rPh>
    <rPh sb="7" eb="9">
      <t>ジギョウ</t>
    </rPh>
    <rPh sb="9" eb="10">
      <t>ヒ</t>
    </rPh>
    <rPh sb="10" eb="11">
      <t>ラン</t>
    </rPh>
    <rPh sb="12" eb="14">
      <t>タンカ</t>
    </rPh>
    <phoneticPr fontId="11"/>
  </si>
  <si>
    <t>計算結果：実際事業費欄の土地面積＝</t>
    <rPh sb="0" eb="2">
      <t>ケイサン</t>
    </rPh>
    <rPh sb="2" eb="4">
      <t>ケッカ</t>
    </rPh>
    <rPh sb="5" eb="7">
      <t>ジッサイ</t>
    </rPh>
    <rPh sb="7" eb="9">
      <t>ジギョウ</t>
    </rPh>
    <rPh sb="9" eb="10">
      <t>ヒ</t>
    </rPh>
    <rPh sb="10" eb="11">
      <t>ラン</t>
    </rPh>
    <rPh sb="12" eb="14">
      <t>トチ</t>
    </rPh>
    <rPh sb="14" eb="16">
      <t>メンセキ</t>
    </rPh>
    <phoneticPr fontId="11"/>
  </si>
  <si>
    <t>円/㎡</t>
    <rPh sb="0" eb="1">
      <t>エン</t>
    </rPh>
    <phoneticPr fontId="11"/>
  </si>
  <si>
    <t>単  価</t>
    <rPh sb="0" eb="1">
      <t>タン</t>
    </rPh>
    <rPh sb="3" eb="4">
      <t>アタイ</t>
    </rPh>
    <phoneticPr fontId="11"/>
  </si>
  <si>
    <t>（按分結果です：単位は千円）</t>
    <rPh sb="1" eb="3">
      <t>アンブン</t>
    </rPh>
    <rPh sb="3" eb="5">
      <t>ケッカ</t>
    </rPh>
    <rPh sb="8" eb="10">
      <t>タンイ</t>
    </rPh>
    <rPh sb="11" eb="13">
      <t>センエン</t>
    </rPh>
    <phoneticPr fontId="11"/>
  </si>
  <si>
    <t>計算結果：実際事業費欄の取得費＝</t>
    <rPh sb="0" eb="2">
      <t>ケイサン</t>
    </rPh>
    <rPh sb="2" eb="4">
      <t>ケッカ</t>
    </rPh>
    <rPh sb="5" eb="7">
      <t>ジッサイ</t>
    </rPh>
    <rPh sb="7" eb="9">
      <t>ジギョウ</t>
    </rPh>
    <rPh sb="9" eb="10">
      <t>ヒ</t>
    </rPh>
    <rPh sb="10" eb="11">
      <t>ラン</t>
    </rPh>
    <rPh sb="12" eb="14">
      <t>シュトク</t>
    </rPh>
    <rPh sb="14" eb="15">
      <t>ヒ</t>
    </rPh>
    <phoneticPr fontId="11"/>
  </si>
  <si>
    <t>㎡</t>
    <phoneticPr fontId="11"/>
  </si>
  <si>
    <t>面  積</t>
    <rPh sb="0" eb="1">
      <t>メン</t>
    </rPh>
    <rPh sb="3" eb="4">
      <t>セキ</t>
    </rPh>
    <phoneticPr fontId="11"/>
  </si>
  <si>
    <t>土地の購入金額を入力→</t>
    <rPh sb="0" eb="2">
      <t>トチ</t>
    </rPh>
    <rPh sb="3" eb="5">
      <t>コウニュウ</t>
    </rPh>
    <rPh sb="5" eb="7">
      <t>キンガク</t>
    </rPh>
    <rPh sb="8" eb="10">
      <t>ニュウリョク</t>
    </rPh>
    <phoneticPr fontId="11"/>
  </si>
  <si>
    <t>千円</t>
    <rPh sb="0" eb="2">
      <t>センエン</t>
    </rPh>
    <phoneticPr fontId="11"/>
  </si>
  <si>
    <t>（小数点2桁まで入力してください)</t>
    <rPh sb="1" eb="4">
      <t>ショウスウテン</t>
    </rPh>
    <rPh sb="5" eb="6">
      <t>ケタ</t>
    </rPh>
    <rPh sb="8" eb="10">
      <t>ニュウリョク</t>
    </rPh>
    <phoneticPr fontId="11"/>
  </si>
  <si>
    <t>土地の購入面積を入力→</t>
    <rPh sb="0" eb="2">
      <t>トチ</t>
    </rPh>
    <rPh sb="3" eb="5">
      <t>コウニュウ</t>
    </rPh>
    <rPh sb="5" eb="7">
      <t>メンセキ</t>
    </rPh>
    <rPh sb="8" eb="10">
      <t>ニュウリョク</t>
    </rPh>
    <phoneticPr fontId="11"/>
  </si>
  <si>
    <t>取得費</t>
    <rPh sb="0" eb="2">
      <t>シュトク</t>
    </rPh>
    <rPh sb="2" eb="3">
      <t>ヒ</t>
    </rPh>
    <phoneticPr fontId="11"/>
  </si>
  <si>
    <t>建物の借入申込施設の延床面積を入力→</t>
    <phoneticPr fontId="11"/>
  </si>
  <si>
    <t>参考(全体分)</t>
    <rPh sb="0" eb="2">
      <t>サンコウ</t>
    </rPh>
    <rPh sb="3" eb="5">
      <t>ゼンタイ</t>
    </rPh>
    <rPh sb="5" eb="6">
      <t>ブン</t>
    </rPh>
    <phoneticPr fontId="11"/>
  </si>
  <si>
    <t>融資限度面積</t>
    <rPh sb="0" eb="2">
      <t>ユウシ</t>
    </rPh>
    <rPh sb="2" eb="4">
      <t>ゲンド</t>
    </rPh>
    <rPh sb="4" eb="6">
      <t>メンセキ</t>
    </rPh>
    <phoneticPr fontId="11"/>
  </si>
  <si>
    <t>実際事業費</t>
    <rPh sb="0" eb="2">
      <t>ジッサイ</t>
    </rPh>
    <rPh sb="2" eb="5">
      <t>ジギョウヒ</t>
    </rPh>
    <phoneticPr fontId="11"/>
  </si>
  <si>
    <t>区     分</t>
    <rPh sb="0" eb="1">
      <t>ク</t>
    </rPh>
    <rPh sb="6" eb="7">
      <t>ブン</t>
    </rPh>
    <phoneticPr fontId="11"/>
  </si>
  <si>
    <t>建物の延床面積を入力→</t>
    <rPh sb="0" eb="2">
      <t>タテモノ</t>
    </rPh>
    <rPh sb="3" eb="4">
      <t>ノベ</t>
    </rPh>
    <rPh sb="4" eb="5">
      <t>ユカ</t>
    </rPh>
    <rPh sb="5" eb="7">
      <t>メンセキ</t>
    </rPh>
    <rPh sb="8" eb="10">
      <t>ニュウリョク</t>
    </rPh>
    <phoneticPr fontId="11"/>
  </si>
  <si>
    <t>融資対象事業に係る建物の延べ床面積：</t>
    <rPh sb="0" eb="2">
      <t>ユウシ</t>
    </rPh>
    <rPh sb="2" eb="4">
      <t>タイショウ</t>
    </rPh>
    <rPh sb="4" eb="6">
      <t>ジギョウ</t>
    </rPh>
    <rPh sb="7" eb="8">
      <t>カカ</t>
    </rPh>
    <rPh sb="9" eb="11">
      <t>タテモノ</t>
    </rPh>
    <rPh sb="12" eb="13">
      <t>ノ</t>
    </rPh>
    <rPh sb="14" eb="17">
      <t>ユカメンセキ</t>
    </rPh>
    <phoneticPr fontId="11"/>
  </si>
  <si>
    <t>【２．土地取得資金】</t>
    <rPh sb="3" eb="5">
      <t>トチ</t>
    </rPh>
    <rPh sb="5" eb="7">
      <t>シュトク</t>
    </rPh>
    <rPh sb="7" eb="9">
      <t>シキン</t>
    </rPh>
    <phoneticPr fontId="11"/>
  </si>
  <si>
    <t>(注)無利子分の算出における基準事業費：控除する補助金等のうち無利子分対象額に３分の４を乗じた額</t>
    <rPh sb="1" eb="2">
      <t>チュウ</t>
    </rPh>
    <rPh sb="3" eb="6">
      <t>ムリシ</t>
    </rPh>
    <rPh sb="6" eb="7">
      <t>ブン</t>
    </rPh>
    <rPh sb="8" eb="10">
      <t>サンシュツ</t>
    </rPh>
    <rPh sb="14" eb="16">
      <t>キジュン</t>
    </rPh>
    <rPh sb="16" eb="19">
      <t>ジギョウヒ</t>
    </rPh>
    <rPh sb="20" eb="22">
      <t>コウジョ</t>
    </rPh>
    <rPh sb="24" eb="28">
      <t>ホジョキントウ</t>
    </rPh>
    <rPh sb="31" eb="34">
      <t>ムリシ</t>
    </rPh>
    <rPh sb="34" eb="35">
      <t>ブン</t>
    </rPh>
    <rPh sb="35" eb="37">
      <t>タイショウ</t>
    </rPh>
    <rPh sb="37" eb="38">
      <t>ガク</t>
    </rPh>
    <rPh sb="40" eb="41">
      <t>ブン</t>
    </rPh>
    <rPh sb="44" eb="45">
      <t>ジョウ</t>
    </rPh>
    <rPh sb="47" eb="48">
      <t>ガク</t>
    </rPh>
    <phoneticPr fontId="11"/>
  </si>
  <si>
    <t>{(d)－(e)}×(f)</t>
    <phoneticPr fontId="11"/>
  </si>
  <si>
    <t>(f)</t>
    <phoneticPr fontId="11"/>
  </si>
  <si>
    <t>(e)</t>
    <phoneticPr fontId="11"/>
  </si>
  <si>
    <t>(d）</t>
    <phoneticPr fontId="11"/>
  </si>
  <si>
    <r>
      <t>補助金等のうち無利子分対象額</t>
    </r>
    <r>
      <rPr>
        <sz val="8"/>
        <rFont val="ＭＳ Ｐ明朝"/>
        <family val="1"/>
        <charset val="128"/>
      </rPr>
      <t>(※)</t>
    </r>
    <r>
      <rPr>
        <sz val="9"/>
        <rFont val="ＭＳ Ｐ明朝"/>
        <family val="1"/>
        <charset val="128"/>
      </rPr>
      <t>を入力→</t>
    </r>
    <rPh sb="0" eb="3">
      <t>ホジョキン</t>
    </rPh>
    <rPh sb="3" eb="4">
      <t>トウ</t>
    </rPh>
    <rPh sb="7" eb="10">
      <t>ムリシ</t>
    </rPh>
    <rPh sb="10" eb="11">
      <t>ブン</t>
    </rPh>
    <rPh sb="11" eb="13">
      <t>タイショウ</t>
    </rPh>
    <rPh sb="13" eb="14">
      <t>ガク</t>
    </rPh>
    <rPh sb="18" eb="20">
      <t>ニュウリョク</t>
    </rPh>
    <phoneticPr fontId="11"/>
  </si>
  <si>
    <t>※特定有料老人ホームは200万円の倍数</t>
    <rPh sb="1" eb="3">
      <t>トクテイ</t>
    </rPh>
    <rPh sb="3" eb="5">
      <t>ユウリョウ</t>
    </rPh>
    <rPh sb="5" eb="7">
      <t>ロウジン</t>
    </rPh>
    <rPh sb="14" eb="16">
      <t>マンエン</t>
    </rPh>
    <rPh sb="17" eb="19">
      <t>バイスウ</t>
    </rPh>
    <phoneticPr fontId="2"/>
  </si>
  <si>
    <t>{(a)－(b)}×(c)</t>
    <phoneticPr fontId="11"/>
  </si>
  <si>
    <t>(c)</t>
    <phoneticPr fontId="11"/>
  </si>
  <si>
    <t>(b)</t>
    <phoneticPr fontId="11"/>
  </si>
  <si>
    <t>(a）</t>
    <phoneticPr fontId="11"/>
  </si>
  <si>
    <t>建築資金の借入希望額を10万円の倍数で入力→</t>
    <rPh sb="0" eb="2">
      <t>ケンチク</t>
    </rPh>
    <rPh sb="2" eb="4">
      <t>シキン</t>
    </rPh>
    <rPh sb="5" eb="7">
      <t>カリイレ</t>
    </rPh>
    <rPh sb="7" eb="9">
      <t>キボウ</t>
    </rPh>
    <rPh sb="9" eb="10">
      <t>ガク</t>
    </rPh>
    <rPh sb="19" eb="21">
      <t>ニュウリョク</t>
    </rPh>
    <phoneticPr fontId="11"/>
  </si>
  <si>
    <t>借入申込金額(Ⅰ)</t>
    <rPh sb="0" eb="2">
      <t>カリイレ</t>
    </rPh>
    <rPh sb="2" eb="4">
      <t>モウシコミ</t>
    </rPh>
    <rPh sb="4" eb="5">
      <t>キン</t>
    </rPh>
    <rPh sb="5" eb="6">
      <t>ガク</t>
    </rPh>
    <phoneticPr fontId="11"/>
  </si>
  <si>
    <t>控除する補助金額</t>
    <rPh sb="0" eb="2">
      <t>コウジョ</t>
    </rPh>
    <rPh sb="4" eb="7">
      <t>ホジョキン</t>
    </rPh>
    <rPh sb="7" eb="8">
      <t>ガク</t>
    </rPh>
    <phoneticPr fontId="11"/>
  </si>
  <si>
    <r>
      <t xml:space="preserve">基準事業費
</t>
    </r>
    <r>
      <rPr>
        <sz val="7"/>
        <rFont val="ＭＳ 明朝"/>
        <family val="1"/>
        <charset val="128"/>
      </rPr>
      <t>（（A)と(B)のいずれか低い額）</t>
    </r>
    <rPh sb="0" eb="2">
      <t>キジュン</t>
    </rPh>
    <rPh sb="2" eb="5">
      <t>ジギョウヒ</t>
    </rPh>
    <rPh sb="19" eb="20">
      <t>ヒク</t>
    </rPh>
    <rPh sb="21" eb="22">
      <t>ガク</t>
    </rPh>
    <phoneticPr fontId="11"/>
  </si>
  <si>
    <t>（２）機構借入金の算出（下段はうち無利子分の算出）</t>
    <rPh sb="3" eb="5">
      <t>キコウ</t>
    </rPh>
    <rPh sb="5" eb="7">
      <t>カリイレ</t>
    </rPh>
    <rPh sb="7" eb="8">
      <t>キン</t>
    </rPh>
    <rPh sb="9" eb="11">
      <t>サンシュツ</t>
    </rPh>
    <rPh sb="12" eb="14">
      <t>ゲダン</t>
    </rPh>
    <rPh sb="17" eb="20">
      <t>ムリシ</t>
    </rPh>
    <rPh sb="20" eb="21">
      <t>ブン</t>
    </rPh>
    <rPh sb="22" eb="24">
      <t>サンシュツ</t>
    </rPh>
    <phoneticPr fontId="11"/>
  </si>
  <si>
    <t>今次計画に対して受ける補助金及び交付金総額</t>
    <rPh sb="0" eb="2">
      <t>コンジ</t>
    </rPh>
    <rPh sb="2" eb="4">
      <t>ケイカク</t>
    </rPh>
    <rPh sb="5" eb="6">
      <t>タイ</t>
    </rPh>
    <rPh sb="8" eb="9">
      <t>ウ</t>
    </rPh>
    <rPh sb="11" eb="14">
      <t>ホジョキン</t>
    </rPh>
    <rPh sb="14" eb="15">
      <t>オヨ</t>
    </rPh>
    <rPh sb="16" eb="18">
      <t>コウフ</t>
    </rPh>
    <rPh sb="18" eb="19">
      <t>キン</t>
    </rPh>
    <rPh sb="19" eb="21">
      <t>ソウガク</t>
    </rPh>
    <phoneticPr fontId="11"/>
  </si>
  <si>
    <t>民間補助金⑥</t>
    <rPh sb="0" eb="2">
      <t>ミンカン</t>
    </rPh>
    <rPh sb="2" eb="5">
      <t>ホジョキン</t>
    </rPh>
    <phoneticPr fontId="11"/>
  </si>
  <si>
    <t>自治体の単独（上積）補助金⑤</t>
    <rPh sb="0" eb="3">
      <t>ジチタイ</t>
    </rPh>
    <rPh sb="4" eb="6">
      <t>タンドク</t>
    </rPh>
    <rPh sb="7" eb="9">
      <t>ウワヅ</t>
    </rPh>
    <rPh sb="10" eb="13">
      <t>ホジョキン</t>
    </rPh>
    <phoneticPr fontId="11"/>
  </si>
  <si>
    <t>＝(</t>
    <phoneticPr fontId="11"/>
  </si>
  <si>
    <t>）×</t>
    <phoneticPr fontId="11"/>
  </si>
  <si>
    <t>②の対象事業に対する自治体からの交付決定額
④</t>
    <rPh sb="2" eb="4">
      <t>タイショウ</t>
    </rPh>
    <rPh sb="4" eb="6">
      <t>ジギョウ</t>
    </rPh>
    <rPh sb="7" eb="8">
      <t>タイ</t>
    </rPh>
    <rPh sb="10" eb="13">
      <t>ジチタイ</t>
    </rPh>
    <rPh sb="16" eb="18">
      <t>コウフ</t>
    </rPh>
    <rPh sb="18" eb="20">
      <t>ケッテイ</t>
    </rPh>
    <rPh sb="20" eb="21">
      <t>ガク</t>
    </rPh>
    <phoneticPr fontId="11"/>
  </si>
  <si>
    <t>控除対象交付金額の上限
③</t>
    <rPh sb="0" eb="2">
      <t>コウジョ</t>
    </rPh>
    <rPh sb="2" eb="4">
      <t>タイショウ</t>
    </rPh>
    <rPh sb="4" eb="6">
      <t>コウフ</t>
    </rPh>
    <rPh sb="6" eb="8">
      <t>キンガク</t>
    </rPh>
    <rPh sb="9" eb="11">
      <t>ジョウゲン</t>
    </rPh>
    <phoneticPr fontId="11"/>
  </si>
  <si>
    <t>（１）控除する補助金・交付金の算出</t>
    <rPh sb="3" eb="5">
      <t>コウジョ</t>
    </rPh>
    <rPh sb="7" eb="10">
      <t>ホジョキン</t>
    </rPh>
    <rPh sb="11" eb="14">
      <t>コウフキン</t>
    </rPh>
    <rPh sb="15" eb="17">
      <t>サンシュツ</t>
    </rPh>
    <phoneticPr fontId="11"/>
  </si>
  <si>
    <t>《借入申込金額の算定》</t>
    <rPh sb="1" eb="3">
      <t>カリイレ</t>
    </rPh>
    <rPh sb="3" eb="5">
      <t>モウシコミ</t>
    </rPh>
    <rPh sb="5" eb="6">
      <t>キン</t>
    </rPh>
    <rPh sb="6" eb="7">
      <t>ガク</t>
    </rPh>
    <rPh sb="8" eb="10">
      <t>サンテイ</t>
    </rPh>
    <phoneticPr fontId="11"/>
  </si>
  <si>
    <t>合　計</t>
    <rPh sb="0" eb="1">
      <t>ゴウ</t>
    </rPh>
    <rPh sb="2" eb="3">
      <t>ケイ</t>
    </rPh>
    <phoneticPr fontId="11"/>
  </si>
  <si>
    <t>←　左欄の施設種類、定員数、単価に直接入力。金額は自動計算</t>
    <rPh sb="2" eb="3">
      <t>サ</t>
    </rPh>
    <rPh sb="3" eb="4">
      <t>ラン</t>
    </rPh>
    <rPh sb="5" eb="7">
      <t>シセツ</t>
    </rPh>
    <rPh sb="7" eb="9">
      <t>シュルイ</t>
    </rPh>
    <rPh sb="10" eb="13">
      <t>テイインスウ</t>
    </rPh>
    <rPh sb="14" eb="16">
      <t>タンカ</t>
    </rPh>
    <rPh sb="17" eb="19">
      <t>チョクセツ</t>
    </rPh>
    <rPh sb="19" eb="21">
      <t>ニュウリョク</t>
    </rPh>
    <rPh sb="22" eb="24">
      <t>キンガク</t>
    </rPh>
    <rPh sb="25" eb="27">
      <t>ジドウ</t>
    </rPh>
    <rPh sb="27" eb="29">
      <t>ケイサン</t>
    </rPh>
    <phoneticPr fontId="11"/>
  </si>
  <si>
    <t>金額</t>
    <rPh sb="0" eb="2">
      <t>キンガク</t>
    </rPh>
    <phoneticPr fontId="11"/>
  </si>
  <si>
    <t>単価</t>
    <rPh sb="0" eb="2">
      <t>タンカ</t>
    </rPh>
    <phoneticPr fontId="11"/>
  </si>
  <si>
    <t>定員数・施設数</t>
    <rPh sb="0" eb="2">
      <t>テイイン</t>
    </rPh>
    <rPh sb="2" eb="3">
      <t>スウ</t>
    </rPh>
    <rPh sb="4" eb="6">
      <t>シセツ</t>
    </rPh>
    <rPh sb="6" eb="7">
      <t>スウ</t>
    </rPh>
    <phoneticPr fontId="11"/>
  </si>
  <si>
    <t>仮設金額</t>
    <rPh sb="0" eb="1">
      <t>カリ</t>
    </rPh>
    <rPh sb="1" eb="2">
      <t>セツ</t>
    </rPh>
    <rPh sb="2" eb="4">
      <t>キンガク</t>
    </rPh>
    <phoneticPr fontId="11"/>
  </si>
  <si>
    <t>解体金額</t>
    <rPh sb="0" eb="1">
      <t>カイ</t>
    </rPh>
    <rPh sb="1" eb="2">
      <t>カラダ</t>
    </rPh>
    <rPh sb="2" eb="4">
      <t>キンガク</t>
    </rPh>
    <phoneticPr fontId="11"/>
  </si>
  <si>
    <t>大型設備等金額</t>
    <rPh sb="0" eb="2">
      <t>オオガタ</t>
    </rPh>
    <rPh sb="2" eb="4">
      <t>セツビ</t>
    </rPh>
    <rPh sb="4" eb="5">
      <t>トウ</t>
    </rPh>
    <rPh sb="5" eb="7">
      <t>キンガク</t>
    </rPh>
    <phoneticPr fontId="11"/>
  </si>
  <si>
    <t>本  体</t>
    <rPh sb="0" eb="1">
      <t>ホン</t>
    </rPh>
    <rPh sb="3" eb="4">
      <t>カラダ</t>
    </rPh>
    <phoneticPr fontId="11"/>
  </si>
  <si>
    <t>施設種類</t>
    <rPh sb="0" eb="2">
      <t>シセツ</t>
    </rPh>
    <rPh sb="2" eb="4">
      <t>シュルイ</t>
    </rPh>
    <phoneticPr fontId="11"/>
  </si>
  <si>
    <t>《機構基準事業費の算出内訳》</t>
    <rPh sb="1" eb="3">
      <t>キコウ</t>
    </rPh>
    <rPh sb="3" eb="5">
      <t>キジュン</t>
    </rPh>
    <rPh sb="5" eb="7">
      <t>ジギョウ</t>
    </rPh>
    <rPh sb="7" eb="8">
      <t>ヒ</t>
    </rPh>
    <rPh sb="9" eb="11">
      <t>サンシュツ</t>
    </rPh>
    <rPh sb="11" eb="13">
      <t>ウチワケ</t>
    </rPh>
    <phoneticPr fontId="11"/>
  </si>
  <si>
    <t>（B)</t>
    <phoneticPr fontId="11"/>
  </si>
  <si>
    <t>（A)</t>
    <phoneticPr fontId="11"/>
  </si>
  <si>
    <t>設備備品整備費→</t>
    <rPh sb="4" eb="6">
      <t>セイビ</t>
    </rPh>
    <phoneticPr fontId="11"/>
  </si>
  <si>
    <t>設備備品整備費</t>
    <rPh sb="4" eb="6">
      <t>セイビ</t>
    </rPh>
    <phoneticPr fontId="11"/>
  </si>
  <si>
    <t>設計監理費→</t>
    <rPh sb="2" eb="3">
      <t>ラン</t>
    </rPh>
    <rPh sb="3" eb="4">
      <t>オサム</t>
    </rPh>
    <phoneticPr fontId="11"/>
  </si>
  <si>
    <t>設計監理費</t>
    <rPh sb="0" eb="2">
      <t>セッケイ</t>
    </rPh>
    <rPh sb="2" eb="4">
      <t>カンリ</t>
    </rPh>
    <rPh sb="4" eb="5">
      <t>ヒ</t>
    </rPh>
    <phoneticPr fontId="11"/>
  </si>
  <si>
    <t>仮設施設整備工事費→</t>
    <phoneticPr fontId="11"/>
  </si>
  <si>
    <t>　うち仮設施設整備工事費</t>
    <rPh sb="3" eb="5">
      <t>カセツ</t>
    </rPh>
    <rPh sb="5" eb="7">
      <t>シセツ</t>
    </rPh>
    <rPh sb="7" eb="9">
      <t>セイビ</t>
    </rPh>
    <rPh sb="9" eb="11">
      <t>コウジ</t>
    </rPh>
    <rPh sb="11" eb="12">
      <t>ヒ</t>
    </rPh>
    <phoneticPr fontId="11"/>
  </si>
  <si>
    <t>解体撤去工事費→</t>
    <phoneticPr fontId="11"/>
  </si>
  <si>
    <t>　うち解体撤去工事費</t>
    <rPh sb="3" eb="5">
      <t>カイタイ</t>
    </rPh>
    <rPh sb="5" eb="7">
      <t>テッキョ</t>
    </rPh>
    <rPh sb="7" eb="10">
      <t>コウジヒ</t>
    </rPh>
    <phoneticPr fontId="11"/>
  </si>
  <si>
    <t>大型設備等工事費→</t>
    <rPh sb="0" eb="2">
      <t>オオガタ</t>
    </rPh>
    <rPh sb="2" eb="5">
      <t>セツビトウ</t>
    </rPh>
    <phoneticPr fontId="11"/>
  </si>
  <si>
    <t>特殊工事費</t>
    <rPh sb="0" eb="2">
      <t>トクシュ</t>
    </rPh>
    <rPh sb="2" eb="5">
      <t>コウジヒ</t>
    </rPh>
    <phoneticPr fontId="11"/>
  </si>
  <si>
    <t>本体工事費→</t>
    <rPh sb="0" eb="2">
      <t>ホンタイ</t>
    </rPh>
    <phoneticPr fontId="11"/>
  </si>
  <si>
    <t>大型設備等工事費</t>
    <rPh sb="0" eb="2">
      <t>オオガタ</t>
    </rPh>
    <rPh sb="2" eb="4">
      <t>セツビ</t>
    </rPh>
    <rPh sb="4" eb="5">
      <t>トウ</t>
    </rPh>
    <rPh sb="5" eb="8">
      <t>コウジヒ</t>
    </rPh>
    <phoneticPr fontId="11"/>
  </si>
  <si>
    <t>総て千円単位</t>
    <rPh sb="0" eb="1">
      <t>スベ</t>
    </rPh>
    <rPh sb="2" eb="4">
      <t>センエン</t>
    </rPh>
    <rPh sb="4" eb="6">
      <t>タンイ</t>
    </rPh>
    <phoneticPr fontId="11"/>
  </si>
  <si>
    <t>↓入力項目（融資対象部分の実際費用）↓</t>
    <rPh sb="1" eb="3">
      <t>ニュウリョク</t>
    </rPh>
    <rPh sb="3" eb="5">
      <t>コウモク</t>
    </rPh>
    <rPh sb="6" eb="8">
      <t>ユウシ</t>
    </rPh>
    <rPh sb="8" eb="10">
      <t>タイショウ</t>
    </rPh>
    <rPh sb="10" eb="12">
      <t>ブブン</t>
    </rPh>
    <rPh sb="13" eb="15">
      <t>ジッサイ</t>
    </rPh>
    <rPh sb="15" eb="17">
      <t>ヒヨウ</t>
    </rPh>
    <phoneticPr fontId="11"/>
  </si>
  <si>
    <t>建築工事費</t>
    <rPh sb="0" eb="2">
      <t>ケンチク</t>
    </rPh>
    <rPh sb="2" eb="5">
      <t>コウジヒ</t>
    </rPh>
    <phoneticPr fontId="11"/>
  </si>
  <si>
    <t>設置・整備資金
借入申込金額
(Ⅰ)+(Ⅱ)</t>
    <rPh sb="0" eb="2">
      <t>セッチ</t>
    </rPh>
    <rPh sb="3" eb="5">
      <t>セイビ</t>
    </rPh>
    <rPh sb="5" eb="7">
      <t>シキン</t>
    </rPh>
    <rPh sb="8" eb="10">
      <t>カリイレ</t>
    </rPh>
    <rPh sb="10" eb="12">
      <t>モウシコミ</t>
    </rPh>
    <rPh sb="12" eb="13">
      <t>キン</t>
    </rPh>
    <rPh sb="13" eb="14">
      <t>ガク</t>
    </rPh>
    <phoneticPr fontId="11"/>
  </si>
  <si>
    <t>機構基準事業費</t>
    <rPh sb="0" eb="2">
      <t>キコウ</t>
    </rPh>
    <rPh sb="2" eb="4">
      <t>キジュン</t>
    </rPh>
    <rPh sb="4" eb="7">
      <t>ジギョウヒ</t>
    </rPh>
    <phoneticPr fontId="11"/>
  </si>
  <si>
    <t>区　　　　　　　　分</t>
    <rPh sb="0" eb="1">
      <t>ク</t>
    </rPh>
    <rPh sb="9" eb="10">
      <t>ブン</t>
    </rPh>
    <phoneticPr fontId="11"/>
  </si>
  <si>
    <t>融資率の選択（右のプルダウンから選択）</t>
    <rPh sb="0" eb="2">
      <t>ユウシ</t>
    </rPh>
    <rPh sb="2" eb="3">
      <t>リツ</t>
    </rPh>
    <rPh sb="4" eb="6">
      <t>センタク</t>
    </rPh>
    <rPh sb="7" eb="8">
      <t>ミギ</t>
    </rPh>
    <rPh sb="16" eb="18">
      <t>センタク</t>
    </rPh>
    <phoneticPr fontId="11"/>
  </si>
  <si>
    <t>【１．建築資金及び設備備品整備資金】</t>
    <rPh sb="3" eb="5">
      <t>ケンチク</t>
    </rPh>
    <rPh sb="5" eb="7">
      <t>シキン</t>
    </rPh>
    <rPh sb="7" eb="8">
      <t>オヨ</t>
    </rPh>
    <rPh sb="9" eb="11">
      <t>セツビ</t>
    </rPh>
    <rPh sb="11" eb="13">
      <t>ビヒン</t>
    </rPh>
    <rPh sb="13" eb="15">
      <t>セイビ</t>
    </rPh>
    <rPh sb="15" eb="17">
      <t>シキン</t>
    </rPh>
    <phoneticPr fontId="11"/>
  </si>
  <si>
    <t>（融資率や貸付金利が異なる施設を同時に整備する場合（特養＋保育所など）は、それぞれの施設ごとに算出することとなりますのでご注意ください）</t>
    <phoneticPr fontId="11"/>
  </si>
  <si>
    <t>⇓⇓⇓作成支援の領域⇓⇓⇓</t>
    <rPh sb="3" eb="5">
      <t>サクセイ</t>
    </rPh>
    <rPh sb="5" eb="7">
      <t>シエン</t>
    </rPh>
    <rPh sb="8" eb="10">
      <t>リョウイキ</t>
    </rPh>
    <phoneticPr fontId="11"/>
  </si>
  <si>
    <r>
      <t>機構借入金額積算内訳</t>
    </r>
    <r>
      <rPr>
        <sz val="10"/>
        <rFont val="ＭＳ ゴシック"/>
        <family val="3"/>
        <charset val="128"/>
      </rPr>
      <t>〔金額単位：千円〕</t>
    </r>
    <rPh sb="0" eb="2">
      <t>キコウ</t>
    </rPh>
    <rPh sb="2" eb="4">
      <t>カリイレ</t>
    </rPh>
    <rPh sb="4" eb="5">
      <t>キン</t>
    </rPh>
    <rPh sb="5" eb="6">
      <t>ガク</t>
    </rPh>
    <rPh sb="6" eb="8">
      <t>セキサン</t>
    </rPh>
    <rPh sb="8" eb="10">
      <t>ウチワケ</t>
    </rPh>
    <phoneticPr fontId="11"/>
  </si>
  <si>
    <r>
      <t>国庫補助金（自治体義務的負担分含）
次世代交付金、安心こども基金（〃）
保育所等整備交付金（〃）
都道府県・指定都市・中核市補助金　</t>
    </r>
    <r>
      <rPr>
        <sz val="9"/>
        <rFont val="ＭＳ 明朝"/>
        <family val="1"/>
        <charset val="128"/>
      </rPr>
      <t>①</t>
    </r>
    <rPh sb="0" eb="2">
      <t>コッコ</t>
    </rPh>
    <rPh sb="2" eb="5">
      <t>ホジョキン</t>
    </rPh>
    <rPh sb="6" eb="9">
      <t>ジチタイ</t>
    </rPh>
    <rPh sb="9" eb="12">
      <t>ギムテキ</t>
    </rPh>
    <rPh sb="12" eb="15">
      <t>フタンブン</t>
    </rPh>
    <rPh sb="15" eb="16">
      <t>ガン</t>
    </rPh>
    <rPh sb="18" eb="21">
      <t>ジセダイ</t>
    </rPh>
    <rPh sb="21" eb="24">
      <t>コウフキン</t>
    </rPh>
    <rPh sb="25" eb="27">
      <t>アンシン</t>
    </rPh>
    <rPh sb="30" eb="32">
      <t>キキン</t>
    </rPh>
    <rPh sb="36" eb="38">
      <t>ホイク</t>
    </rPh>
    <rPh sb="38" eb="39">
      <t>ショ</t>
    </rPh>
    <rPh sb="39" eb="40">
      <t>トウ</t>
    </rPh>
    <rPh sb="40" eb="42">
      <t>セイビ</t>
    </rPh>
    <rPh sb="42" eb="45">
      <t>コウフキン</t>
    </rPh>
    <rPh sb="49" eb="53">
      <t>トドウフケン</t>
    </rPh>
    <rPh sb="54" eb="56">
      <t>シテイ</t>
    </rPh>
    <rPh sb="56" eb="58">
      <t>トシ</t>
    </rPh>
    <rPh sb="59" eb="62">
      <t>チュウカクシ</t>
    </rPh>
    <rPh sb="62" eb="65">
      <t>ホジョキン</t>
    </rPh>
    <phoneticPr fontId="11"/>
  </si>
  <si>
    <t>地域介護・福祉空間交付金及び地域医療介護総合確保基金
交付決定額
②</t>
    <rPh sb="0" eb="2">
      <t>チイキ</t>
    </rPh>
    <rPh sb="2" eb="4">
      <t>カイゴ</t>
    </rPh>
    <rPh sb="5" eb="7">
      <t>フクシ</t>
    </rPh>
    <rPh sb="7" eb="9">
      <t>クウカン</t>
    </rPh>
    <rPh sb="9" eb="12">
      <t>コウフキン</t>
    </rPh>
    <rPh sb="12" eb="13">
      <t>オヨ</t>
    </rPh>
    <rPh sb="14" eb="16">
      <t>チイキ</t>
    </rPh>
    <rPh sb="16" eb="18">
      <t>イリョウ</t>
    </rPh>
    <rPh sb="18" eb="20">
      <t>カイゴ</t>
    </rPh>
    <rPh sb="20" eb="22">
      <t>ソウゴウ</t>
    </rPh>
    <rPh sb="22" eb="24">
      <t>カクホ</t>
    </rPh>
    <rPh sb="24" eb="26">
      <t>キキン</t>
    </rPh>
    <rPh sb="27" eb="29">
      <t>コウフ</t>
    </rPh>
    <rPh sb="29" eb="31">
      <t>ケッテイ</t>
    </rPh>
    <rPh sb="31" eb="32">
      <t>ガク</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</si>
</sst>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 ;[Red]\-#,##0.00\ "/>
    <numFmt numFmtId="177" formatCode="#,##0.00_);[Red]\(#,##0.00\)"/>
    <numFmt numFmtId="178" formatCode="#,##0.0;[Red]\-#,##0.0"/>
    <numFmt numFmtId="179" formatCode="#,###;0;0;"/>
  </numFmts>
  <fonts count="30">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b/>
      <sz val="14"/>
      <color indexed="10"/>
      <name val="HG丸ｺﾞｼｯｸM-PRO"/>
      <family val="3"/>
      <charset val="128"/>
    </font>
    <font>
      <sz val="6"/>
      <name val="ＭＳ Ｐゴシック"/>
      <family val="3"/>
      <charset val="128"/>
      <scheme val="minor"/>
    </font>
    <font>
      <b/>
      <sz val="14"/>
      <color indexed="8"/>
      <name val="HG丸ｺﾞｼｯｸM-PRO"/>
      <family val="3"/>
      <charset val="128"/>
    </font>
    <font>
      <sz val="12"/>
      <color indexed="8"/>
      <name val="ＭＳ Ｐゴシック"/>
      <family val="3"/>
      <charset val="128"/>
    </font>
    <font>
      <sz val="8"/>
      <name val="ＭＳ Ｐ明朝"/>
      <family val="1"/>
      <charset val="128"/>
    </font>
    <font>
      <sz val="9"/>
      <name val="ＭＳ Ｐ明朝"/>
      <family val="1"/>
      <charset val="128"/>
    </font>
    <font>
      <sz val="6"/>
      <name val="ＭＳ 明朝"/>
      <family val="1"/>
      <charset val="128"/>
    </font>
    <font>
      <sz val="12"/>
      <name val="ＭＳ 明朝"/>
      <family val="1"/>
      <charset val="128"/>
    </font>
    <font>
      <b/>
      <sz val="10.5"/>
      <name val="ＭＳ ゴシック"/>
      <family val="3"/>
      <charset val="128"/>
    </font>
    <font>
      <b/>
      <sz val="10"/>
      <name val="ＭＳ ゴシック"/>
      <family val="3"/>
      <charset val="128"/>
    </font>
    <font>
      <sz val="9"/>
      <name val="ＭＳ 明朝"/>
      <family val="1"/>
      <charset val="128"/>
    </font>
    <font>
      <sz val="10"/>
      <name val="ＭＳ 明朝"/>
      <family val="1"/>
      <charset val="128"/>
    </font>
    <font>
      <b/>
      <sz val="12"/>
      <name val="ＭＳ ゴシック"/>
      <family val="3"/>
      <charset val="128"/>
    </font>
    <font>
      <b/>
      <sz val="9"/>
      <color indexed="9"/>
      <name val="ＭＳ ゴシック"/>
      <family val="3"/>
      <charset val="128"/>
    </font>
    <font>
      <sz val="8"/>
      <name val="ＭＳ 明朝"/>
      <family val="1"/>
      <charset val="128"/>
    </font>
    <font>
      <sz val="11"/>
      <name val="ＭＳ Ｐ明朝"/>
      <family val="1"/>
      <charset val="128"/>
    </font>
    <font>
      <b/>
      <sz val="9"/>
      <name val="ＭＳ 明朝"/>
      <family val="1"/>
      <charset val="128"/>
    </font>
    <font>
      <sz val="7"/>
      <name val="ＭＳ 明朝"/>
      <family val="1"/>
      <charset val="128"/>
    </font>
    <font>
      <b/>
      <sz val="14"/>
      <name val="ＭＳ ゴシック"/>
      <family val="3"/>
      <charset val="128"/>
    </font>
    <font>
      <sz val="11"/>
      <name val="ＭＳ ゴシック"/>
      <family val="3"/>
      <charset val="128"/>
    </font>
    <font>
      <b/>
      <sz val="11"/>
      <name val="ＭＳ ゴシック"/>
      <family val="3"/>
      <charset val="128"/>
    </font>
    <font>
      <b/>
      <sz val="8"/>
      <name val="ＭＳ 明朝"/>
      <family val="1"/>
      <charset val="128"/>
    </font>
    <font>
      <b/>
      <sz val="12"/>
      <name val="ＭＳ 明朝"/>
      <family val="1"/>
      <charset val="128"/>
    </font>
    <font>
      <sz val="10"/>
      <name val="ＭＳ ゴシック"/>
      <family val="3"/>
      <charset val="128"/>
    </font>
    <font>
      <sz val="11"/>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23"/>
        <bgColor indexed="64"/>
      </patternFill>
    </fill>
    <fill>
      <patternFill patternType="solid">
        <fgColor indexed="55"/>
        <bgColor indexed="64"/>
      </patternFill>
    </fill>
    <fill>
      <patternFill patternType="solid">
        <fgColor indexed="13"/>
        <bgColor indexed="64"/>
      </patternFill>
    </fill>
  </fills>
  <borders count="120">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dashed">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bottom style="double">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double">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dotted">
        <color indexed="64"/>
      </top>
      <bottom/>
      <diagonal/>
    </border>
    <border>
      <left style="medium">
        <color indexed="64"/>
      </left>
      <right/>
      <top style="dotted">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medium">
        <color indexed="64"/>
      </left>
      <right style="medium">
        <color indexed="64"/>
      </right>
      <top style="medium">
        <color indexed="64"/>
      </top>
      <bottom/>
      <diagonal/>
    </border>
    <border>
      <left style="thin">
        <color indexed="64"/>
      </left>
      <right/>
      <top style="dashed">
        <color indexed="64"/>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double">
        <color indexed="64"/>
      </left>
      <right/>
      <top style="dotted">
        <color indexed="64"/>
      </top>
      <bottom style="thin">
        <color indexed="64"/>
      </bottom>
      <diagonal/>
    </border>
    <border>
      <left style="double">
        <color indexed="64"/>
      </left>
      <right/>
      <top style="thin">
        <color indexed="64"/>
      </top>
      <bottom style="dotted">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thin">
        <color indexed="64"/>
      </top>
      <bottom style="thin">
        <color indexed="64"/>
      </bottom>
      <diagonal/>
    </border>
    <border diagonalDown="1">
      <left style="dotted">
        <color indexed="64"/>
      </left>
      <right style="dotted">
        <color indexed="64"/>
      </right>
      <top style="thin">
        <color indexed="64"/>
      </top>
      <bottom style="thin">
        <color indexed="64"/>
      </bottom>
      <diagonal style="thin">
        <color indexed="64"/>
      </diagonal>
    </border>
    <border>
      <left/>
      <right style="dotted">
        <color indexed="64"/>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dotted">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ouble">
        <color indexed="64"/>
      </left>
      <right style="double">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right style="double">
        <color indexed="64"/>
      </right>
      <top/>
      <bottom style="thin">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thin">
        <color indexed="64"/>
      </top>
      <bottom/>
      <diagonal/>
    </border>
    <border diagonalDown="1">
      <left style="thin">
        <color indexed="64"/>
      </left>
      <right style="thin">
        <color indexed="64"/>
      </right>
      <top style="thin">
        <color indexed="64"/>
      </top>
      <bottom/>
      <diagonal style="thin">
        <color indexed="64"/>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double">
        <color indexed="64"/>
      </bottom>
      <diagonal/>
    </border>
    <border>
      <left style="double">
        <color indexed="64"/>
      </left>
      <right/>
      <top/>
      <bottom style="double">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xf numFmtId="0" fontId="29" fillId="0" borderId="0"/>
  </cellStyleXfs>
  <cellXfs count="318">
    <xf numFmtId="0" fontId="0" fillId="0" borderId="0" xfId="0">
      <alignment vertical="center"/>
    </xf>
    <xf numFmtId="38" fontId="3" fillId="0" borderId="0" xfId="1" applyFont="1" applyFill="1" applyAlignment="1" applyProtection="1">
      <alignment vertical="center"/>
    </xf>
    <xf numFmtId="38" fontId="9" fillId="0" borderId="0" xfId="1" applyFont="1" applyFill="1" applyAlignment="1" applyProtection="1">
      <alignment vertical="center" wrapText="1"/>
    </xf>
    <xf numFmtId="38" fontId="3" fillId="0" borderId="0" xfId="1" applyFont="1" applyFill="1" applyBorder="1" applyAlignment="1" applyProtection="1">
      <alignment vertical="center"/>
    </xf>
    <xf numFmtId="38" fontId="3" fillId="0" borderId="0" xfId="1" applyFont="1" applyFill="1" applyAlignment="1">
      <alignment vertical="center"/>
    </xf>
    <xf numFmtId="38" fontId="10" fillId="0" borderId="0" xfId="1" applyFont="1" applyFill="1" applyAlignment="1" applyProtection="1">
      <alignment vertical="center"/>
    </xf>
    <xf numFmtId="38" fontId="3" fillId="2" borderId="45" xfId="1" applyFont="1" applyFill="1" applyBorder="1" applyAlignment="1" applyProtection="1">
      <alignment vertical="center"/>
      <protection locked="0"/>
    </xf>
    <xf numFmtId="38" fontId="9" fillId="0" borderId="9" xfId="1" applyFont="1" applyFill="1" applyBorder="1" applyAlignment="1" applyProtection="1">
      <alignment vertical="center" shrinkToFit="1"/>
    </xf>
    <xf numFmtId="38" fontId="12" fillId="0" borderId="46" xfId="1" applyFont="1" applyFill="1" applyBorder="1" applyAlignment="1">
      <alignment vertical="center"/>
    </xf>
    <xf numFmtId="38" fontId="12" fillId="0" borderId="48" xfId="1" applyFont="1" applyFill="1" applyBorder="1" applyAlignment="1">
      <alignment vertical="center"/>
    </xf>
    <xf numFmtId="38" fontId="12" fillId="0" borderId="42" xfId="1" applyFont="1" applyFill="1" applyBorder="1" applyAlignment="1">
      <alignment vertical="center"/>
    </xf>
    <xf numFmtId="38" fontId="12" fillId="0" borderId="43" xfId="1" applyFont="1" applyFill="1" applyBorder="1" applyAlignment="1">
      <alignment vertical="center"/>
    </xf>
    <xf numFmtId="38" fontId="12" fillId="0" borderId="41" xfId="1" applyFont="1" applyFill="1" applyBorder="1" applyAlignment="1">
      <alignment horizontal="right" vertical="center"/>
    </xf>
    <xf numFmtId="38" fontId="12" fillId="0" borderId="41" xfId="1" applyFont="1" applyFill="1" applyBorder="1" applyAlignment="1">
      <alignment vertical="center"/>
    </xf>
    <xf numFmtId="38" fontId="4" fillId="0" borderId="0" xfId="1" applyFont="1" applyFill="1" applyAlignment="1" applyProtection="1">
      <alignment vertical="center"/>
    </xf>
    <xf numFmtId="38" fontId="15" fillId="0" borderId="0" xfId="1" applyFont="1" applyFill="1" applyAlignment="1" applyProtection="1">
      <alignment vertical="center"/>
    </xf>
    <xf numFmtId="38" fontId="3" fillId="2" borderId="57" xfId="1" applyFont="1" applyFill="1" applyBorder="1" applyAlignment="1" applyProtection="1">
      <alignment vertical="center"/>
      <protection locked="0"/>
    </xf>
    <xf numFmtId="38" fontId="12" fillId="0" borderId="58" xfId="1" applyFont="1" applyFill="1" applyBorder="1" applyAlignment="1" applyProtection="1">
      <alignment vertical="center"/>
    </xf>
    <xf numFmtId="38" fontId="12" fillId="0" borderId="59" xfId="1" applyFont="1" applyFill="1" applyBorder="1" applyAlignment="1" applyProtection="1">
      <alignment vertical="center"/>
    </xf>
    <xf numFmtId="38" fontId="12" fillId="0" borderId="32" xfId="1" applyFont="1" applyFill="1" applyBorder="1" applyAlignment="1" applyProtection="1">
      <alignment vertical="center"/>
    </xf>
    <xf numFmtId="38" fontId="12" fillId="0" borderId="33" xfId="1" applyFont="1" applyFill="1" applyBorder="1" applyAlignment="1" applyProtection="1">
      <alignment vertical="center"/>
    </xf>
    <xf numFmtId="38" fontId="12" fillId="0" borderId="31" xfId="1" applyFont="1" applyFill="1" applyBorder="1" applyAlignment="1" applyProtection="1">
      <alignment horizontal="right" vertical="center"/>
    </xf>
    <xf numFmtId="38" fontId="12" fillId="0" borderId="31" xfId="1" applyFont="1" applyFill="1" applyBorder="1" applyAlignment="1" applyProtection="1">
      <alignment vertical="center"/>
    </xf>
    <xf numFmtId="38" fontId="3" fillId="2" borderId="45" xfId="1" applyNumberFormat="1" applyFont="1" applyFill="1" applyBorder="1" applyAlignment="1" applyProtection="1">
      <alignment vertical="center"/>
      <protection locked="0"/>
    </xf>
    <xf numFmtId="38" fontId="10" fillId="0" borderId="9" xfId="1" applyFont="1" applyFill="1" applyBorder="1" applyAlignment="1" applyProtection="1">
      <alignment vertical="center"/>
    </xf>
    <xf numFmtId="40" fontId="18" fillId="3" borderId="25" xfId="1" applyNumberFormat="1" applyFont="1" applyFill="1" applyBorder="1" applyAlignment="1" applyProtection="1">
      <alignment vertical="center"/>
    </xf>
    <xf numFmtId="38" fontId="18" fillId="3" borderId="16" xfId="1" applyFont="1" applyFill="1" applyBorder="1" applyAlignment="1" applyProtection="1">
      <alignment vertical="center"/>
    </xf>
    <xf numFmtId="38" fontId="19" fillId="0" borderId="0" xfId="1" applyFont="1" applyFill="1" applyAlignment="1" applyProtection="1">
      <alignment horizontal="right"/>
    </xf>
    <xf numFmtId="40" fontId="18" fillId="3" borderId="16" xfId="1" applyNumberFormat="1" applyFont="1" applyFill="1" applyBorder="1" applyAlignment="1" applyProtection="1">
      <alignment vertical="center"/>
    </xf>
    <xf numFmtId="38" fontId="12" fillId="0" borderId="0" xfId="1" applyFont="1" applyFill="1" applyBorder="1" applyAlignment="1" applyProtection="1">
      <alignment vertical="center"/>
    </xf>
    <xf numFmtId="38" fontId="12" fillId="0" borderId="0" xfId="1" applyFont="1" applyFill="1" applyBorder="1" applyAlignment="1" applyProtection="1">
      <alignment horizontal="center" vertical="center"/>
    </xf>
    <xf numFmtId="38" fontId="16" fillId="0" borderId="2" xfId="1" applyFont="1" applyFill="1" applyBorder="1" applyAlignment="1" applyProtection="1">
      <alignment horizontal="center" vertical="center" shrinkToFit="1"/>
    </xf>
    <xf numFmtId="38" fontId="12" fillId="0" borderId="2" xfId="1" applyFont="1" applyFill="1" applyBorder="1" applyAlignment="1" applyProtection="1">
      <alignment horizontal="center" vertical="center" shrinkToFit="1"/>
    </xf>
    <xf numFmtId="38" fontId="12" fillId="0" borderId="62" xfId="1" applyFont="1" applyFill="1" applyBorder="1" applyAlignment="1" applyProtection="1">
      <alignment horizontal="center" vertical="center"/>
    </xf>
    <xf numFmtId="38" fontId="12" fillId="0" borderId="62" xfId="1" applyFont="1" applyFill="1" applyBorder="1" applyAlignment="1" applyProtection="1">
      <alignment horizontal="right" vertical="center" shrinkToFit="1"/>
    </xf>
    <xf numFmtId="38" fontId="18" fillId="3" borderId="21" xfId="1" applyNumberFormat="1" applyFont="1" applyFill="1" applyBorder="1" applyAlignment="1" applyProtection="1">
      <alignment vertical="center"/>
    </xf>
    <xf numFmtId="40" fontId="12" fillId="0" borderId="0" xfId="1" applyNumberFormat="1" applyFont="1" applyFill="1" applyBorder="1" applyAlignment="1" applyProtection="1">
      <alignment horizontal="center" vertical="center"/>
    </xf>
    <xf numFmtId="38" fontId="16" fillId="0" borderId="64" xfId="1" applyFont="1" applyFill="1" applyBorder="1" applyAlignment="1" applyProtection="1">
      <alignment horizontal="center" vertical="center"/>
    </xf>
    <xf numFmtId="38" fontId="16" fillId="0" borderId="7" xfId="1" applyFont="1" applyFill="1" applyBorder="1" applyAlignment="1" applyProtection="1">
      <alignment horizontal="center" vertical="center" shrinkToFit="1"/>
    </xf>
    <xf numFmtId="38" fontId="12" fillId="0" borderId="70" xfId="1" applyFont="1" applyFill="1" applyBorder="1" applyAlignment="1" applyProtection="1">
      <alignment horizontal="center" vertical="center"/>
    </xf>
    <xf numFmtId="38" fontId="16" fillId="0" borderId="70" xfId="1" applyFont="1" applyFill="1" applyBorder="1" applyAlignment="1" applyProtection="1">
      <alignment horizontal="center" vertical="center" shrinkToFit="1"/>
    </xf>
    <xf numFmtId="40" fontId="3" fillId="2" borderId="72" xfId="1" applyNumberFormat="1" applyFont="1" applyFill="1" applyBorder="1" applyAlignment="1" applyProtection="1">
      <alignment vertical="center"/>
      <protection locked="0"/>
    </xf>
    <xf numFmtId="38" fontId="15" fillId="0" borderId="0" xfId="1" applyFont="1" applyFill="1" applyBorder="1" applyAlignment="1" applyProtection="1">
      <alignment horizontal="center" vertical="center"/>
    </xf>
    <xf numFmtId="38" fontId="15" fillId="0" borderId="7" xfId="1" applyFont="1" applyFill="1" applyBorder="1" applyAlignment="1" applyProtection="1">
      <alignment horizontal="center" vertical="center"/>
    </xf>
    <xf numFmtId="38" fontId="12" fillId="0" borderId="6" xfId="1" applyFont="1" applyFill="1" applyBorder="1" applyAlignment="1" applyProtection="1">
      <alignment horizontal="center" vertical="center"/>
    </xf>
    <xf numFmtId="40" fontId="3" fillId="2" borderId="45" xfId="1" applyNumberFormat="1" applyFont="1" applyFill="1" applyBorder="1" applyAlignment="1" applyProtection="1">
      <alignment vertical="center"/>
      <protection locked="0"/>
    </xf>
    <xf numFmtId="38" fontId="10" fillId="0" borderId="76" xfId="1" applyFont="1" applyFill="1" applyBorder="1" applyAlignment="1" applyProtection="1">
      <alignment vertical="center"/>
    </xf>
    <xf numFmtId="176" fontId="15" fillId="0" borderId="0" xfId="1" applyNumberFormat="1" applyFont="1" applyFill="1" applyBorder="1" applyAlignment="1" applyProtection="1">
      <alignment vertical="center"/>
    </xf>
    <xf numFmtId="38" fontId="15" fillId="0" borderId="0" xfId="1" applyFont="1" applyFill="1" applyAlignment="1" applyProtection="1">
      <alignment horizontal="right" vertical="center"/>
    </xf>
    <xf numFmtId="38" fontId="12" fillId="0" borderId="0" xfId="1" applyFont="1" applyFill="1" applyAlignment="1" applyProtection="1">
      <alignment vertical="center"/>
    </xf>
    <xf numFmtId="38" fontId="12" fillId="0" borderId="0" xfId="1" applyFont="1" applyFill="1" applyAlignment="1" applyProtection="1">
      <alignment horizontal="right" vertical="center"/>
    </xf>
    <xf numFmtId="177" fontId="15" fillId="0" borderId="0" xfId="1" applyNumberFormat="1" applyFont="1" applyFill="1" applyBorder="1" applyAlignment="1" applyProtection="1">
      <alignment vertical="center"/>
    </xf>
    <xf numFmtId="38" fontId="15" fillId="0" borderId="0" xfId="1" applyFont="1" applyFill="1" applyBorder="1" applyAlignment="1" applyProtection="1">
      <alignment vertical="center"/>
    </xf>
    <xf numFmtId="38" fontId="15" fillId="0" borderId="13" xfId="1" applyFont="1" applyFill="1" applyBorder="1" applyAlignment="1" applyProtection="1">
      <alignment vertical="center"/>
    </xf>
    <xf numFmtId="38" fontId="16" fillId="0" borderId="13" xfId="1" applyFont="1" applyFill="1" applyBorder="1" applyAlignment="1" applyProtection="1">
      <alignment vertical="center"/>
    </xf>
    <xf numFmtId="38" fontId="10" fillId="0" borderId="0" xfId="1" applyFont="1" applyFill="1" applyBorder="1" applyAlignment="1" applyProtection="1">
      <alignment vertical="center"/>
    </xf>
    <xf numFmtId="38" fontId="15" fillId="0" borderId="52" xfId="1" applyFont="1" applyFill="1" applyBorder="1" applyAlignment="1" applyProtection="1">
      <alignment vertical="center"/>
    </xf>
    <xf numFmtId="38" fontId="21" fillId="0" borderId="0" xfId="1" applyFont="1" applyFill="1" applyAlignment="1" applyProtection="1">
      <alignment vertical="center"/>
    </xf>
    <xf numFmtId="38" fontId="12" fillId="0" borderId="7" xfId="1" applyFont="1" applyFill="1" applyBorder="1" applyAlignment="1" applyProtection="1">
      <alignment vertical="center"/>
    </xf>
    <xf numFmtId="38" fontId="12" fillId="0" borderId="15" xfId="1" applyFont="1" applyFill="1" applyBorder="1" applyAlignment="1" applyProtection="1">
      <alignment vertical="center"/>
    </xf>
    <xf numFmtId="38" fontId="12" fillId="0" borderId="79" xfId="1" applyFont="1" applyFill="1" applyBorder="1" applyAlignment="1" applyProtection="1">
      <alignment vertical="center"/>
    </xf>
    <xf numFmtId="38" fontId="12" fillId="0" borderId="81" xfId="1" applyFont="1" applyFill="1" applyBorder="1" applyAlignment="1" applyProtection="1">
      <alignment vertical="center"/>
    </xf>
    <xf numFmtId="38" fontId="12" fillId="0" borderId="79" xfId="1" applyFont="1" applyFill="1" applyBorder="1" applyAlignment="1" applyProtection="1">
      <alignment horizontal="right" vertical="center"/>
    </xf>
    <xf numFmtId="38" fontId="12" fillId="0" borderId="80" xfId="1" applyFont="1" applyFill="1" applyBorder="1" applyAlignment="1" applyProtection="1">
      <alignment vertical="center"/>
    </xf>
    <xf numFmtId="38" fontId="10" fillId="0" borderId="9" xfId="1" applyFont="1" applyFill="1" applyBorder="1" applyAlignment="1" applyProtection="1">
      <alignment vertical="center" shrinkToFit="1"/>
    </xf>
    <xf numFmtId="38" fontId="15" fillId="0" borderId="0" xfId="1" applyFont="1" applyAlignment="1" applyProtection="1">
      <alignment vertical="center"/>
    </xf>
    <xf numFmtId="38" fontId="15" fillId="0" borderId="0" xfId="1" applyFont="1" applyBorder="1" applyAlignment="1" applyProtection="1">
      <alignment horizontal="center" vertical="center"/>
    </xf>
    <xf numFmtId="38" fontId="10" fillId="0" borderId="76" xfId="1" applyFont="1" applyFill="1" applyBorder="1" applyAlignment="1" applyProtection="1">
      <alignment vertical="center" wrapText="1"/>
    </xf>
    <xf numFmtId="38" fontId="15" fillId="0" borderId="0" xfId="1" applyFont="1" applyFill="1" applyBorder="1" applyAlignment="1" applyProtection="1">
      <alignment horizontal="right" vertical="center"/>
    </xf>
    <xf numFmtId="38" fontId="15" fillId="0" borderId="41" xfId="1" applyFont="1" applyFill="1" applyBorder="1" applyAlignment="1" applyProtection="1">
      <alignment horizontal="right" vertical="center"/>
    </xf>
    <xf numFmtId="38" fontId="15" fillId="0" borderId="43" xfId="1" applyFont="1" applyFill="1" applyBorder="1" applyAlignment="1" applyProtection="1">
      <alignment horizontal="left" vertical="center"/>
    </xf>
    <xf numFmtId="38" fontId="15" fillId="0" borderId="0" xfId="1" quotePrefix="1" applyFont="1" applyFill="1" applyBorder="1" applyAlignment="1" applyProtection="1">
      <alignment vertical="center"/>
    </xf>
    <xf numFmtId="178" fontId="15" fillId="0" borderId="41" xfId="1" applyNumberFormat="1" applyFont="1" applyFill="1" applyBorder="1" applyAlignment="1" applyProtection="1">
      <alignment horizontal="center" vertical="center"/>
    </xf>
    <xf numFmtId="38" fontId="15" fillId="0" borderId="82" xfId="1" applyFont="1" applyFill="1" applyBorder="1" applyAlignment="1" applyProtection="1">
      <alignment vertical="center"/>
    </xf>
    <xf numFmtId="38" fontId="15" fillId="0" borderId="42" xfId="1" applyFont="1" applyFill="1" applyBorder="1" applyAlignment="1" applyProtection="1">
      <alignment horizontal="right" vertical="center"/>
    </xf>
    <xf numFmtId="38" fontId="9" fillId="0" borderId="76" xfId="1" applyFont="1" applyFill="1" applyBorder="1" applyAlignment="1" applyProtection="1">
      <alignment vertical="center" wrapText="1"/>
    </xf>
    <xf numFmtId="38" fontId="15" fillId="0" borderId="42" xfId="1" applyFont="1" applyFill="1" applyBorder="1" applyAlignment="1" applyProtection="1">
      <alignment horizontal="left" vertical="center"/>
    </xf>
    <xf numFmtId="38" fontId="15" fillId="0" borderId="84" xfId="1" quotePrefix="1" applyFont="1" applyFill="1" applyBorder="1" applyAlignment="1" applyProtection="1">
      <alignment vertical="center"/>
    </xf>
    <xf numFmtId="178" fontId="15" fillId="0" borderId="42" xfId="1" applyNumberFormat="1" applyFont="1" applyFill="1" applyBorder="1" applyAlignment="1" applyProtection="1">
      <alignment horizontal="center" vertical="center"/>
    </xf>
    <xf numFmtId="38" fontId="15" fillId="0" borderId="42" xfId="1" applyFont="1" applyFill="1" applyBorder="1" applyAlignment="1" applyProtection="1">
      <alignment vertical="center"/>
    </xf>
    <xf numFmtId="38" fontId="19" fillId="0" borderId="0" xfId="1" applyFont="1" applyFill="1" applyBorder="1" applyAlignment="1" applyProtection="1">
      <alignment horizontal="center" vertical="center" wrapText="1"/>
    </xf>
    <xf numFmtId="38" fontId="12" fillId="0" borderId="0" xfId="1" applyFont="1" applyFill="1" applyAlignment="1" applyProtection="1">
      <alignment vertical="top"/>
    </xf>
    <xf numFmtId="0" fontId="12" fillId="0" borderId="4" xfId="3" applyFont="1" applyFill="1" applyBorder="1" applyAlignment="1" applyProtection="1">
      <alignment vertical="center"/>
    </xf>
    <xf numFmtId="0" fontId="12" fillId="0" borderId="3" xfId="3" applyFont="1" applyFill="1" applyBorder="1" applyAlignment="1" applyProtection="1">
      <alignment vertical="center"/>
    </xf>
    <xf numFmtId="38" fontId="12" fillId="0" borderId="9" xfId="1" applyFont="1" applyFill="1" applyBorder="1" applyAlignment="1" applyProtection="1">
      <alignment horizontal="center" vertical="center"/>
    </xf>
    <xf numFmtId="179" fontId="3" fillId="2" borderId="45" xfId="1" applyNumberFormat="1" applyFont="1" applyFill="1" applyBorder="1" applyAlignment="1" applyProtection="1">
      <alignment vertical="center"/>
      <protection locked="0"/>
    </xf>
    <xf numFmtId="38" fontId="12" fillId="0" borderId="4" xfId="1" applyFont="1" applyFill="1" applyBorder="1" applyAlignment="1" applyProtection="1">
      <alignment vertical="center"/>
    </xf>
    <xf numFmtId="38" fontId="12" fillId="0" borderId="3" xfId="1" applyFont="1" applyFill="1" applyBorder="1" applyAlignment="1" applyProtection="1">
      <alignment vertical="center"/>
    </xf>
    <xf numFmtId="38" fontId="12" fillId="0" borderId="2" xfId="1" applyFont="1" applyFill="1" applyBorder="1" applyAlignment="1" applyProtection="1">
      <alignment vertical="center"/>
    </xf>
    <xf numFmtId="38" fontId="12" fillId="0" borderId="5" xfId="1" applyFont="1" applyFill="1" applyBorder="1" applyAlignment="1" applyProtection="1">
      <alignment vertical="center"/>
    </xf>
    <xf numFmtId="38" fontId="12" fillId="0" borderId="15" xfId="1" applyFont="1" applyFill="1" applyBorder="1" applyAlignment="1" applyProtection="1">
      <alignment horizontal="center" vertical="center"/>
    </xf>
    <xf numFmtId="38" fontId="12" fillId="0" borderId="1" xfId="1" applyFont="1" applyFill="1" applyBorder="1" applyAlignment="1" applyProtection="1">
      <alignment vertical="center"/>
    </xf>
    <xf numFmtId="38" fontId="12" fillId="0" borderId="13" xfId="1" applyFont="1" applyFill="1" applyBorder="1" applyAlignment="1" applyProtection="1">
      <alignment vertical="center"/>
    </xf>
    <xf numFmtId="38" fontId="12" fillId="0" borderId="14" xfId="1" applyFont="1" applyFill="1" applyBorder="1" applyAlignment="1" applyProtection="1">
      <alignment horizontal="center" vertical="center"/>
    </xf>
    <xf numFmtId="38" fontId="15" fillId="0" borderId="45" xfId="1" applyFont="1" applyFill="1" applyBorder="1" applyAlignment="1" applyProtection="1">
      <alignment horizontal="center" vertical="center"/>
    </xf>
    <xf numFmtId="38" fontId="15" fillId="0" borderId="9" xfId="1" applyFont="1" applyFill="1" applyBorder="1" applyAlignment="1" applyProtection="1">
      <alignment horizontal="center" vertical="center"/>
    </xf>
    <xf numFmtId="38" fontId="20" fillId="0" borderId="0" xfId="1" applyFont="1" applyFill="1" applyAlignment="1" applyProtection="1">
      <alignment vertical="center"/>
    </xf>
    <xf numFmtId="38" fontId="3" fillId="0" borderId="0" xfId="1" applyFont="1" applyFill="1" applyAlignment="1" applyProtection="1">
      <alignment horizontal="right" vertical="center"/>
    </xf>
    <xf numFmtId="38" fontId="4" fillId="0" borderId="0" xfId="1" applyFont="1" applyFill="1" applyAlignment="1" applyProtection="1"/>
    <xf numFmtId="38" fontId="23" fillId="0" borderId="0" xfId="1" applyFont="1" applyFill="1" applyBorder="1" applyAlignment="1" applyProtection="1">
      <alignment vertical="center"/>
    </xf>
    <xf numFmtId="0" fontId="7" fillId="0" borderId="0" xfId="0" applyFont="1" applyAlignment="1">
      <alignment horizontal="center" vertical="center"/>
    </xf>
    <xf numFmtId="38" fontId="12" fillId="0" borderId="32" xfId="1" applyFont="1" applyFill="1" applyBorder="1" applyAlignment="1" applyProtection="1">
      <alignment vertical="center"/>
    </xf>
    <xf numFmtId="38" fontId="17" fillId="0" borderId="32" xfId="1" applyFont="1" applyFill="1" applyBorder="1" applyAlignment="1" applyProtection="1">
      <alignment horizontal="right" vertical="center" shrinkToFit="1"/>
    </xf>
    <xf numFmtId="38" fontId="16" fillId="0" borderId="21" xfId="1" applyFont="1" applyFill="1" applyBorder="1" applyAlignment="1" applyProtection="1">
      <alignment horizontal="center" vertical="center"/>
    </xf>
    <xf numFmtId="38" fontId="16" fillId="0" borderId="56" xfId="1" applyFont="1" applyFill="1" applyBorder="1" applyAlignment="1" applyProtection="1">
      <alignment horizontal="center" vertical="center"/>
    </xf>
    <xf numFmtId="38" fontId="12" fillId="0" borderId="55" xfId="1" applyFont="1" applyFill="1" applyBorder="1" applyAlignment="1" applyProtection="1">
      <alignment horizontal="center" vertical="center"/>
    </xf>
    <xf numFmtId="38" fontId="12" fillId="0" borderId="20" xfId="1" applyFont="1" applyFill="1" applyBorder="1" applyAlignment="1" applyProtection="1">
      <alignment horizontal="center" vertical="center"/>
    </xf>
    <xf numFmtId="38" fontId="12" fillId="0" borderId="54" xfId="1" applyFont="1" applyFill="1" applyBorder="1" applyAlignment="1" applyProtection="1">
      <alignment horizontal="center" vertical="center"/>
    </xf>
    <xf numFmtId="38" fontId="12" fillId="0" borderId="14" xfId="1" applyFont="1" applyFill="1" applyBorder="1" applyAlignment="1" applyProtection="1">
      <alignment horizontal="center" vertical="center" wrapText="1"/>
    </xf>
    <xf numFmtId="38" fontId="12" fillId="0" borderId="13" xfId="1" applyFont="1" applyFill="1" applyBorder="1" applyAlignment="1" applyProtection="1">
      <alignment horizontal="center" vertical="center"/>
    </xf>
    <xf numFmtId="38" fontId="12" fillId="0" borderId="1" xfId="1" applyFont="1" applyFill="1" applyBorder="1" applyAlignment="1" applyProtection="1">
      <alignment horizontal="center" vertical="center"/>
    </xf>
    <xf numFmtId="38" fontId="12" fillId="0" borderId="15" xfId="1" applyFont="1" applyFill="1" applyBorder="1" applyAlignment="1" applyProtection="1">
      <alignment horizontal="center" vertical="center"/>
    </xf>
    <xf numFmtId="38" fontId="12" fillId="0" borderId="0" xfId="1" applyFont="1" applyFill="1" applyBorder="1" applyAlignment="1" applyProtection="1">
      <alignment horizontal="center" vertical="center"/>
    </xf>
    <xf numFmtId="38" fontId="12" fillId="0" borderId="7" xfId="1" applyFont="1" applyFill="1" applyBorder="1" applyAlignment="1" applyProtection="1">
      <alignment horizontal="center" vertical="center"/>
    </xf>
    <xf numFmtId="38" fontId="12" fillId="0" borderId="14" xfId="1" applyFont="1" applyFill="1" applyBorder="1" applyAlignment="1" applyProtection="1">
      <alignment horizontal="center" vertical="center"/>
    </xf>
    <xf numFmtId="38" fontId="17" fillId="0" borderId="53" xfId="1" applyFont="1" applyFill="1" applyBorder="1" applyAlignment="1" applyProtection="1">
      <alignment horizontal="center" vertical="center" wrapText="1"/>
    </xf>
    <xf numFmtId="38" fontId="17" fillId="0" borderId="52" xfId="1" applyFont="1" applyFill="1" applyBorder="1" applyAlignment="1" applyProtection="1">
      <alignment horizontal="center" vertical="center" wrapText="1"/>
    </xf>
    <xf numFmtId="38" fontId="17" fillId="0" borderId="51" xfId="1" applyFont="1" applyFill="1" applyBorder="1" applyAlignment="1" applyProtection="1">
      <alignment horizontal="center" vertical="center" wrapText="1"/>
    </xf>
    <xf numFmtId="38" fontId="17" fillId="0" borderId="50" xfId="1" applyFont="1" applyFill="1" applyBorder="1" applyAlignment="1" applyProtection="1">
      <alignment horizontal="center" vertical="center" wrapText="1"/>
    </xf>
    <xf numFmtId="38" fontId="17" fillId="0" borderId="0" xfId="1" applyFont="1" applyFill="1" applyBorder="1" applyAlignment="1" applyProtection="1">
      <alignment horizontal="center" vertical="center" wrapText="1"/>
    </xf>
    <xf numFmtId="38" fontId="17" fillId="0" borderId="49" xfId="1" applyFont="1" applyFill="1" applyBorder="1" applyAlignment="1" applyProtection="1">
      <alignment horizontal="center" vertical="center" wrapText="1"/>
    </xf>
    <xf numFmtId="40" fontId="12" fillId="0" borderId="66" xfId="1" applyNumberFormat="1" applyFont="1" applyFill="1" applyBorder="1" applyAlignment="1" applyProtection="1">
      <alignment horizontal="center" vertical="center"/>
    </xf>
    <xf numFmtId="40" fontId="12" fillId="0" borderId="65" xfId="1" applyNumberFormat="1" applyFont="1" applyFill="1" applyBorder="1" applyAlignment="1" applyProtection="1">
      <alignment horizontal="center" vertical="center"/>
    </xf>
    <xf numFmtId="38" fontId="12" fillId="0" borderId="21" xfId="1" applyFont="1" applyFill="1" applyBorder="1" applyAlignment="1" applyProtection="1">
      <alignment horizontal="center" vertical="center"/>
    </xf>
    <xf numFmtId="38" fontId="12" fillId="0" borderId="60" xfId="1" applyFont="1" applyFill="1" applyBorder="1" applyAlignment="1" applyProtection="1">
      <alignment horizontal="center" vertical="center"/>
    </xf>
    <xf numFmtId="38" fontId="12" fillId="0" borderId="63" xfId="1" applyFont="1" applyFill="1" applyBorder="1" applyAlignment="1" applyProtection="1">
      <alignment horizontal="center" vertical="center"/>
    </xf>
    <xf numFmtId="38" fontId="12" fillId="4" borderId="61" xfId="1" applyFont="1" applyFill="1" applyBorder="1" applyAlignment="1" applyProtection="1">
      <alignment horizontal="center" vertical="center"/>
    </xf>
    <xf numFmtId="38" fontId="12" fillId="4" borderId="60" xfId="1" applyFont="1" applyFill="1" applyBorder="1" applyAlignment="1" applyProtection="1">
      <alignment horizontal="center" vertical="center"/>
    </xf>
    <xf numFmtId="38" fontId="12" fillId="0" borderId="61" xfId="1" applyFont="1" applyFill="1" applyBorder="1" applyAlignment="1" applyProtection="1">
      <alignment horizontal="center" vertical="center"/>
    </xf>
    <xf numFmtId="38" fontId="12" fillId="0" borderId="66" xfId="1" applyFont="1" applyFill="1" applyBorder="1" applyAlignment="1" applyProtection="1">
      <alignment horizontal="center" vertical="center"/>
    </xf>
    <xf numFmtId="40" fontId="12" fillId="0" borderId="67" xfId="1" applyNumberFormat="1" applyFont="1" applyFill="1" applyBorder="1" applyAlignment="1" applyProtection="1">
      <alignment horizontal="center" vertical="center"/>
    </xf>
    <xf numFmtId="40" fontId="12" fillId="0" borderId="66" xfId="1" applyNumberFormat="1" applyFont="1" applyFill="1" applyBorder="1" applyAlignment="1" applyProtection="1">
      <alignment horizontal="center" vertical="center" shrinkToFit="1"/>
    </xf>
    <xf numFmtId="40" fontId="12" fillId="0" borderId="65" xfId="1" applyNumberFormat="1" applyFont="1" applyFill="1" applyBorder="1" applyAlignment="1" applyProtection="1">
      <alignment horizontal="center" vertical="center" shrinkToFit="1"/>
    </xf>
    <xf numFmtId="38" fontId="12" fillId="0" borderId="25" xfId="1" applyFont="1" applyFill="1" applyBorder="1" applyAlignment="1" applyProtection="1">
      <alignment horizontal="center" vertical="center"/>
    </xf>
    <xf numFmtId="38" fontId="12" fillId="4" borderId="75" xfId="1" applyFont="1" applyFill="1" applyBorder="1" applyAlignment="1" applyProtection="1">
      <alignment horizontal="center" vertical="center"/>
    </xf>
    <xf numFmtId="38" fontId="12" fillId="4" borderId="18" xfId="1" applyFont="1" applyFill="1" applyBorder="1" applyAlignment="1" applyProtection="1">
      <alignment horizontal="center" vertical="center"/>
    </xf>
    <xf numFmtId="38" fontId="12" fillId="4" borderId="69" xfId="1" applyFont="1" applyFill="1" applyBorder="1" applyAlignment="1" applyProtection="1">
      <alignment horizontal="center" vertical="center"/>
    </xf>
    <xf numFmtId="38" fontId="12" fillId="4" borderId="68" xfId="1" applyFont="1" applyFill="1" applyBorder="1" applyAlignment="1" applyProtection="1">
      <alignment horizontal="center" vertical="center"/>
    </xf>
    <xf numFmtId="38" fontId="12" fillId="0" borderId="75" xfId="1" applyFont="1" applyFill="1" applyBorder="1" applyAlignment="1" applyProtection="1">
      <alignment horizontal="center" vertical="center"/>
    </xf>
    <xf numFmtId="38" fontId="12" fillId="0" borderId="18" xfId="1" applyFont="1" applyFill="1" applyBorder="1" applyAlignment="1" applyProtection="1">
      <alignment horizontal="center" vertical="center"/>
    </xf>
    <xf numFmtId="38" fontId="12" fillId="0" borderId="69" xfId="1" applyFont="1" applyFill="1" applyBorder="1" applyAlignment="1" applyProtection="1">
      <alignment horizontal="center" vertical="center"/>
    </xf>
    <xf numFmtId="38" fontId="12" fillId="0" borderId="68" xfId="1" applyFont="1" applyFill="1" applyBorder="1" applyAlignment="1" applyProtection="1">
      <alignment horizontal="center" vertical="center"/>
    </xf>
    <xf numFmtId="38" fontId="12" fillId="0" borderId="74" xfId="1" applyFont="1" applyFill="1" applyBorder="1" applyAlignment="1" applyProtection="1">
      <alignment horizontal="center" vertical="center"/>
    </xf>
    <xf numFmtId="38" fontId="12" fillId="0" borderId="73" xfId="1" applyFont="1" applyFill="1" applyBorder="1" applyAlignment="1" applyProtection="1">
      <alignment horizontal="center" vertical="center"/>
    </xf>
    <xf numFmtId="38" fontId="12" fillId="0" borderId="65" xfId="1" applyFont="1" applyFill="1" applyBorder="1" applyAlignment="1" applyProtection="1">
      <alignment horizontal="center" vertical="center"/>
    </xf>
    <xf numFmtId="38" fontId="12" fillId="0" borderId="71" xfId="1" applyFont="1" applyFill="1" applyBorder="1" applyAlignment="1" applyProtection="1">
      <alignment horizontal="center" vertical="center"/>
    </xf>
    <xf numFmtId="40" fontId="12" fillId="0" borderId="71" xfId="1" applyNumberFormat="1" applyFont="1" applyFill="1" applyBorder="1" applyAlignment="1" applyProtection="1">
      <alignment horizontal="center" vertical="center"/>
    </xf>
    <xf numFmtId="38" fontId="10" fillId="0" borderId="78" xfId="1" applyFont="1" applyFill="1" applyBorder="1" applyAlignment="1" applyProtection="1">
      <alignment vertical="center"/>
    </xf>
    <xf numFmtId="0" fontId="20" fillId="0" borderId="77" xfId="3" applyFont="1" applyFill="1" applyBorder="1" applyAlignment="1" applyProtection="1">
      <alignment vertical="center"/>
    </xf>
    <xf numFmtId="40" fontId="3" fillId="2" borderId="45" xfId="1" applyNumberFormat="1" applyFont="1" applyFill="1" applyBorder="1" applyAlignment="1" applyProtection="1">
      <alignment vertical="center"/>
      <protection locked="0"/>
    </xf>
    <xf numFmtId="0" fontId="3" fillId="2" borderId="45" xfId="3" applyFont="1" applyFill="1" applyBorder="1" applyAlignment="1" applyProtection="1">
      <alignment vertical="center"/>
      <protection locked="0"/>
    </xf>
    <xf numFmtId="38" fontId="12" fillId="0" borderId="11" xfId="1" applyFont="1" applyFill="1" applyBorder="1" applyAlignment="1" applyProtection="1">
      <alignment horizontal="center" vertical="center"/>
    </xf>
    <xf numFmtId="38" fontId="12" fillId="0" borderId="10" xfId="1" applyFont="1" applyFill="1" applyBorder="1" applyAlignment="1" applyProtection="1">
      <alignment horizontal="center" vertical="center"/>
    </xf>
    <xf numFmtId="38" fontId="12" fillId="0" borderId="12" xfId="1" applyFont="1" applyFill="1" applyBorder="1" applyAlignment="1" applyProtection="1">
      <alignment horizontal="center" vertical="center"/>
    </xf>
    <xf numFmtId="38" fontId="12" fillId="0" borderId="17" xfId="1" applyFont="1" applyFill="1" applyBorder="1" applyAlignment="1" applyProtection="1">
      <alignment horizontal="center" vertical="center"/>
    </xf>
    <xf numFmtId="38" fontId="12" fillId="0" borderId="80" xfId="1" applyFont="1" applyFill="1" applyBorder="1" applyAlignment="1" applyProtection="1">
      <alignment vertical="center"/>
    </xf>
    <xf numFmtId="38" fontId="12" fillId="0" borderId="0" xfId="1" applyFont="1" applyFill="1" applyBorder="1" applyAlignment="1" applyProtection="1">
      <alignment vertical="center"/>
    </xf>
    <xf numFmtId="38" fontId="10" fillId="0" borderId="78" xfId="1" applyFont="1" applyFill="1" applyBorder="1" applyAlignment="1" applyProtection="1">
      <alignment vertical="center" wrapText="1"/>
    </xf>
    <xf numFmtId="0" fontId="1" fillId="0" borderId="56" xfId="2" applyBorder="1" applyAlignment="1">
      <alignment vertical="center"/>
    </xf>
    <xf numFmtId="38" fontId="3" fillId="2" borderId="72" xfId="1" applyFont="1" applyFill="1" applyBorder="1" applyAlignment="1" applyProtection="1">
      <alignment vertical="center"/>
      <protection locked="0"/>
    </xf>
    <xf numFmtId="0" fontId="1" fillId="0" borderId="57" xfId="2" applyFont="1" applyBorder="1" applyAlignment="1" applyProtection="1">
      <alignment vertical="center"/>
      <protection locked="0"/>
    </xf>
    <xf numFmtId="38" fontId="19" fillId="0" borderId="13" xfId="1" applyFont="1" applyFill="1" applyBorder="1" applyAlignment="1" applyProtection="1">
      <alignment horizontal="center" vertical="center" wrapText="1"/>
    </xf>
    <xf numFmtId="38" fontId="19" fillId="0" borderId="1" xfId="1" applyFont="1" applyFill="1" applyBorder="1" applyAlignment="1" applyProtection="1">
      <alignment horizontal="center" vertical="center" wrapText="1"/>
    </xf>
    <xf numFmtId="0" fontId="12" fillId="0" borderId="13" xfId="3" applyFont="1" applyFill="1" applyBorder="1" applyProtection="1"/>
    <xf numFmtId="0" fontId="12" fillId="0" borderId="1" xfId="3" applyFont="1" applyFill="1" applyBorder="1" applyProtection="1"/>
    <xf numFmtId="38" fontId="17" fillId="0" borderId="52" xfId="1" applyFont="1" applyFill="1" applyBorder="1" applyAlignment="1" applyProtection="1">
      <alignment horizontal="center" vertical="center"/>
    </xf>
    <xf numFmtId="38" fontId="17" fillId="0" borderId="51" xfId="1" applyFont="1" applyFill="1" applyBorder="1" applyAlignment="1" applyProtection="1">
      <alignment horizontal="center" vertical="center"/>
    </xf>
    <xf numFmtId="38" fontId="12" fillId="0" borderId="42" xfId="1" applyFont="1" applyFill="1" applyBorder="1" applyAlignment="1" applyProtection="1">
      <alignment vertical="center"/>
    </xf>
    <xf numFmtId="38" fontId="15" fillId="0" borderId="29" xfId="1" applyFont="1" applyFill="1" applyBorder="1" applyAlignment="1" applyProtection="1">
      <alignment horizontal="center" vertical="center" wrapText="1"/>
    </xf>
    <xf numFmtId="38" fontId="15" fillId="0" borderId="28" xfId="1" applyFont="1" applyFill="1" applyBorder="1" applyAlignment="1" applyProtection="1">
      <alignment horizontal="center" vertical="center" wrapText="1"/>
    </xf>
    <xf numFmtId="38" fontId="15" fillId="0" borderId="27" xfId="1" applyFont="1" applyFill="1" applyBorder="1" applyAlignment="1" applyProtection="1">
      <alignment horizontal="center" vertical="center" wrapText="1"/>
    </xf>
    <xf numFmtId="0" fontId="8" fillId="0" borderId="42" xfId="2" applyFont="1" applyBorder="1" applyAlignment="1">
      <alignment vertical="center"/>
    </xf>
    <xf numFmtId="38" fontId="12" fillId="0" borderId="42" xfId="1" applyFont="1" applyFill="1" applyBorder="1" applyAlignment="1" applyProtection="1">
      <alignment vertical="center" shrinkToFit="1"/>
    </xf>
    <xf numFmtId="0" fontId="15" fillId="0" borderId="28" xfId="3" applyFont="1" applyBorder="1" applyAlignment="1" applyProtection="1">
      <alignment horizontal="center" vertical="center"/>
    </xf>
    <xf numFmtId="38" fontId="15" fillId="0" borderId="83" xfId="1" applyFont="1" applyFill="1" applyBorder="1" applyAlignment="1" applyProtection="1">
      <alignment horizontal="center" vertical="center" wrapText="1"/>
    </xf>
    <xf numFmtId="38" fontId="12" fillId="2" borderId="42" xfId="1" applyFont="1" applyFill="1" applyBorder="1" applyAlignment="1" applyProtection="1">
      <alignment vertical="center"/>
      <protection locked="0"/>
    </xf>
    <xf numFmtId="0" fontId="12" fillId="0" borderId="42" xfId="3" applyFont="1" applyBorder="1" applyProtection="1">
      <protection locked="0"/>
    </xf>
    <xf numFmtId="0" fontId="12" fillId="0" borderId="24" xfId="3" applyFont="1" applyFill="1" applyBorder="1" applyAlignment="1" applyProtection="1">
      <alignment horizontal="center" vertical="center"/>
    </xf>
    <xf numFmtId="0" fontId="12" fillId="0" borderId="23" xfId="3" applyFont="1" applyFill="1" applyBorder="1" applyAlignment="1" applyProtection="1">
      <alignment horizontal="center" vertical="center"/>
    </xf>
    <xf numFmtId="0" fontId="12" fillId="0" borderId="22" xfId="3" applyFont="1" applyFill="1" applyBorder="1" applyAlignment="1" applyProtection="1">
      <alignment horizontal="center" vertical="center"/>
    </xf>
    <xf numFmtId="38" fontId="19" fillId="0" borderId="29" xfId="1" applyFont="1" applyFill="1" applyBorder="1" applyAlignment="1" applyProtection="1">
      <alignment horizontal="center" vertical="center" wrapText="1"/>
    </xf>
    <xf numFmtId="0" fontId="19" fillId="0" borderId="28" xfId="3" applyFont="1" applyBorder="1" applyAlignment="1" applyProtection="1">
      <alignment horizontal="center" vertical="center"/>
    </xf>
    <xf numFmtId="38" fontId="15" fillId="0" borderId="85" xfId="1" applyFont="1" applyFill="1" applyBorder="1" applyAlignment="1" applyProtection="1">
      <alignment horizontal="center" vertical="center" wrapText="1"/>
    </xf>
    <xf numFmtId="38" fontId="12" fillId="0" borderId="9" xfId="1" applyFont="1" applyFill="1" applyBorder="1" applyAlignment="1" applyProtection="1">
      <alignment horizontal="center" vertical="center"/>
    </xf>
    <xf numFmtId="38" fontId="12" fillId="0" borderId="3" xfId="1" applyFont="1" applyFill="1" applyBorder="1" applyAlignment="1" applyProtection="1">
      <alignment horizontal="center" vertical="center"/>
    </xf>
    <xf numFmtId="38" fontId="12" fillId="0" borderId="88" xfId="1" applyFont="1" applyFill="1" applyBorder="1" applyAlignment="1" applyProtection="1">
      <alignment horizontal="center" vertical="center"/>
    </xf>
    <xf numFmtId="38" fontId="12" fillId="0" borderId="87" xfId="1" applyFont="1" applyFill="1" applyBorder="1" applyAlignment="1" applyProtection="1">
      <alignment vertical="center"/>
    </xf>
    <xf numFmtId="38" fontId="12" fillId="0" borderId="86" xfId="1" applyFont="1" applyFill="1" applyBorder="1" applyAlignment="1" applyProtection="1">
      <alignment horizontal="right" vertical="center" shrinkToFit="1"/>
    </xf>
    <xf numFmtId="38" fontId="12" fillId="0" borderId="4" xfId="1" applyFont="1" applyFill="1" applyBorder="1" applyAlignment="1" applyProtection="1">
      <alignment horizontal="right" vertical="center" shrinkToFit="1"/>
    </xf>
    <xf numFmtId="38" fontId="12" fillId="0" borderId="24" xfId="1" applyFont="1" applyFill="1" applyBorder="1" applyAlignment="1" applyProtection="1">
      <alignment horizontal="center" vertical="center"/>
    </xf>
    <xf numFmtId="38" fontId="12" fillId="0" borderId="23" xfId="1" applyFont="1" applyFill="1" applyBorder="1" applyAlignment="1" applyProtection="1">
      <alignment horizontal="center" vertical="center"/>
    </xf>
    <xf numFmtId="38" fontId="12" fillId="0" borderId="22" xfId="1" applyFont="1" applyFill="1" applyBorder="1" applyAlignment="1" applyProtection="1">
      <alignment horizontal="center" vertical="center"/>
    </xf>
    <xf numFmtId="38" fontId="16" fillId="0" borderId="14" xfId="1" applyFont="1" applyFill="1" applyBorder="1" applyAlignment="1" applyProtection="1">
      <alignment vertical="center"/>
    </xf>
    <xf numFmtId="38" fontId="16" fillId="0" borderId="1" xfId="1" applyFont="1" applyFill="1" applyBorder="1" applyAlignment="1" applyProtection="1">
      <alignment vertical="center"/>
    </xf>
    <xf numFmtId="0" fontId="16" fillId="0" borderId="15" xfId="3" applyFont="1" applyBorder="1" applyAlignment="1" applyProtection="1">
      <alignment vertical="center"/>
    </xf>
    <xf numFmtId="0" fontId="16" fillId="0" borderId="7" xfId="3" applyFont="1" applyBorder="1" applyAlignment="1" applyProtection="1">
      <alignment vertical="center"/>
    </xf>
    <xf numFmtId="0" fontId="16" fillId="0" borderId="8" xfId="3" applyFont="1" applyBorder="1" applyAlignment="1" applyProtection="1">
      <alignment vertical="center"/>
    </xf>
    <xf numFmtId="0" fontId="16" fillId="0" borderId="2" xfId="3" applyFont="1" applyBorder="1" applyAlignment="1" applyProtection="1">
      <alignment vertical="center"/>
    </xf>
    <xf numFmtId="38" fontId="12" fillId="2" borderId="39" xfId="1" applyFont="1" applyFill="1" applyBorder="1" applyAlignment="1" applyProtection="1">
      <alignment horizontal="center" vertical="center" shrinkToFit="1"/>
      <protection locked="0"/>
    </xf>
    <xf numFmtId="38" fontId="12" fillId="2" borderId="38" xfId="1" applyFont="1" applyFill="1" applyBorder="1" applyAlignment="1" applyProtection="1">
      <alignment horizontal="center" vertical="center" shrinkToFit="1"/>
      <protection locked="0"/>
    </xf>
    <xf numFmtId="38" fontId="12" fillId="2" borderId="37" xfId="1" applyFont="1" applyFill="1" applyBorder="1" applyAlignment="1" applyProtection="1">
      <alignment horizontal="center" vertical="center" shrinkToFit="1"/>
      <protection locked="0"/>
    </xf>
    <xf numFmtId="38" fontId="12" fillId="2" borderId="94" xfId="1" applyFont="1" applyFill="1" applyBorder="1" applyAlignment="1" applyProtection="1">
      <alignment vertical="center"/>
      <protection locked="0"/>
    </xf>
    <xf numFmtId="38" fontId="12" fillId="2" borderId="93" xfId="1" applyFont="1" applyFill="1" applyBorder="1" applyAlignment="1" applyProtection="1">
      <alignment vertical="center"/>
      <protection locked="0"/>
    </xf>
    <xf numFmtId="38" fontId="12" fillId="2" borderId="93" xfId="1" applyFont="1" applyFill="1" applyBorder="1" applyAlignment="1" applyProtection="1">
      <alignment horizontal="right" vertical="center" shrinkToFit="1"/>
      <protection locked="0"/>
    </xf>
    <xf numFmtId="38" fontId="12" fillId="0" borderId="93" xfId="1" applyFont="1" applyFill="1" applyBorder="1" applyAlignment="1" applyProtection="1">
      <alignment horizontal="right" vertical="center" shrinkToFit="1"/>
    </xf>
    <xf numFmtId="38" fontId="12" fillId="0" borderId="92" xfId="1" applyFont="1" applyFill="1" applyBorder="1" applyAlignment="1" applyProtection="1">
      <alignment horizontal="right" vertical="center" shrinkToFit="1"/>
    </xf>
    <xf numFmtId="38" fontId="12" fillId="2" borderId="29" xfId="1" applyFont="1" applyFill="1" applyBorder="1" applyAlignment="1" applyProtection="1">
      <alignment horizontal="center" vertical="center" shrinkToFit="1"/>
      <protection locked="0"/>
    </xf>
    <xf numFmtId="38" fontId="12" fillId="2" borderId="28" xfId="1" applyFont="1" applyFill="1" applyBorder="1" applyAlignment="1" applyProtection="1">
      <alignment horizontal="center" vertical="center" shrinkToFit="1"/>
      <protection locked="0"/>
    </xf>
    <xf numFmtId="38" fontId="12" fillId="2" borderId="27" xfId="1" applyFont="1" applyFill="1" applyBorder="1" applyAlignment="1" applyProtection="1">
      <alignment horizontal="center" vertical="center" shrinkToFit="1"/>
      <protection locked="0"/>
    </xf>
    <xf numFmtId="38" fontId="12" fillId="0" borderId="96" xfId="1" applyFont="1" applyFill="1" applyBorder="1" applyAlignment="1" applyProtection="1">
      <alignment horizontal="right" vertical="center" shrinkToFit="1"/>
    </xf>
    <xf numFmtId="38" fontId="12" fillId="0" borderId="95" xfId="1" applyFont="1" applyFill="1" applyBorder="1" applyAlignment="1" applyProtection="1">
      <alignment horizontal="right" vertical="center" shrinkToFit="1"/>
    </xf>
    <xf numFmtId="38" fontId="12" fillId="0" borderId="14" xfId="1" applyFont="1" applyFill="1" applyBorder="1" applyAlignment="1" applyProtection="1">
      <alignment horizontal="right" vertical="center"/>
    </xf>
    <xf numFmtId="38" fontId="12" fillId="0" borderId="13" xfId="1" applyFont="1" applyFill="1" applyBorder="1" applyAlignment="1" applyProtection="1">
      <alignment horizontal="right" vertical="center"/>
    </xf>
    <xf numFmtId="38" fontId="12" fillId="0" borderId="1" xfId="1" applyFont="1" applyFill="1" applyBorder="1" applyAlignment="1" applyProtection="1">
      <alignment horizontal="right" vertical="center"/>
    </xf>
    <xf numFmtId="38" fontId="12" fillId="0" borderId="15" xfId="1" applyFont="1" applyFill="1" applyBorder="1" applyAlignment="1" applyProtection="1">
      <alignment horizontal="right" vertical="center"/>
    </xf>
    <xf numFmtId="38" fontId="12" fillId="0" borderId="0" xfId="1" applyFont="1" applyFill="1" applyBorder="1" applyAlignment="1" applyProtection="1">
      <alignment horizontal="right" vertical="center"/>
    </xf>
    <xf numFmtId="38" fontId="12" fillId="0" borderId="7" xfId="1" applyFont="1" applyFill="1" applyBorder="1" applyAlignment="1" applyProtection="1">
      <alignment horizontal="right" vertical="center"/>
    </xf>
    <xf numFmtId="38" fontId="12" fillId="0" borderId="8" xfId="1" applyFont="1" applyFill="1" applyBorder="1" applyAlignment="1" applyProtection="1">
      <alignment horizontal="right" vertical="center"/>
    </xf>
    <xf numFmtId="38" fontId="12" fillId="0" borderId="5" xfId="1" applyFont="1" applyFill="1" applyBorder="1" applyAlignment="1" applyProtection="1">
      <alignment horizontal="right" vertical="center"/>
    </xf>
    <xf numFmtId="38" fontId="12" fillId="0" borderId="2" xfId="1" applyFont="1" applyFill="1" applyBorder="1" applyAlignment="1" applyProtection="1">
      <alignment horizontal="right" vertical="center"/>
    </xf>
    <xf numFmtId="38" fontId="12" fillId="0" borderId="14" xfId="3" applyNumberFormat="1" applyFont="1" applyFill="1" applyBorder="1" applyAlignment="1" applyProtection="1">
      <alignment horizontal="right" vertical="center"/>
    </xf>
    <xf numFmtId="38" fontId="12" fillId="0" borderId="13" xfId="3" applyNumberFormat="1" applyFont="1" applyFill="1" applyBorder="1" applyAlignment="1" applyProtection="1">
      <alignment horizontal="right" vertical="center"/>
    </xf>
    <xf numFmtId="38" fontId="12" fillId="0" borderId="1" xfId="3" applyNumberFormat="1" applyFont="1" applyFill="1" applyBorder="1" applyAlignment="1" applyProtection="1">
      <alignment horizontal="right" vertical="center"/>
    </xf>
    <xf numFmtId="38" fontId="12" fillId="0" borderId="15" xfId="3" applyNumberFormat="1" applyFont="1" applyFill="1" applyBorder="1" applyAlignment="1" applyProtection="1">
      <alignment horizontal="right" vertical="center"/>
    </xf>
    <xf numFmtId="38" fontId="12" fillId="0" borderId="0" xfId="3" applyNumberFormat="1" applyFont="1" applyFill="1" applyBorder="1" applyAlignment="1" applyProtection="1">
      <alignment horizontal="right" vertical="center"/>
    </xf>
    <xf numFmtId="38" fontId="12" fillId="0" borderId="7" xfId="3" applyNumberFormat="1" applyFont="1" applyFill="1" applyBorder="1" applyAlignment="1" applyProtection="1">
      <alignment horizontal="right" vertical="center"/>
    </xf>
    <xf numFmtId="38" fontId="12" fillId="0" borderId="8" xfId="3" applyNumberFormat="1" applyFont="1" applyFill="1" applyBorder="1" applyAlignment="1" applyProtection="1">
      <alignment horizontal="right" vertical="center"/>
    </xf>
    <xf numFmtId="38" fontId="12" fillId="0" borderId="5" xfId="3" applyNumberFormat="1" applyFont="1" applyFill="1" applyBorder="1" applyAlignment="1" applyProtection="1">
      <alignment horizontal="right" vertical="center"/>
    </xf>
    <xf numFmtId="38" fontId="12" fillId="0" borderId="2" xfId="3" applyNumberFormat="1" applyFont="1" applyFill="1" applyBorder="1" applyAlignment="1" applyProtection="1">
      <alignment horizontal="right" vertical="center"/>
    </xf>
    <xf numFmtId="38" fontId="12" fillId="2" borderId="43" xfId="1" applyFont="1" applyFill="1" applyBorder="1" applyAlignment="1" applyProtection="1">
      <alignment horizontal="center" vertical="center" shrinkToFit="1"/>
      <protection locked="0"/>
    </xf>
    <xf numFmtId="38" fontId="12" fillId="2" borderId="42" xfId="1" applyFont="1" applyFill="1" applyBorder="1" applyAlignment="1" applyProtection="1">
      <alignment horizontal="center" vertical="center" shrinkToFit="1"/>
      <protection locked="0"/>
    </xf>
    <xf numFmtId="38" fontId="12" fillId="2" borderId="41" xfId="1" applyFont="1" applyFill="1" applyBorder="1" applyAlignment="1" applyProtection="1">
      <alignment horizontal="center" vertical="center" shrinkToFit="1"/>
      <protection locked="0"/>
    </xf>
    <xf numFmtId="38" fontId="12" fillId="2" borderId="91" xfId="1" applyFont="1" applyFill="1" applyBorder="1" applyAlignment="1" applyProtection="1">
      <alignment vertical="center"/>
      <protection locked="0"/>
    </xf>
    <xf numFmtId="38" fontId="12" fillId="2" borderId="90" xfId="1" applyFont="1" applyFill="1" applyBorder="1" applyAlignment="1" applyProtection="1">
      <alignment vertical="center"/>
      <protection locked="0"/>
    </xf>
    <xf numFmtId="38" fontId="12" fillId="2" borderId="90" xfId="1" applyFont="1" applyFill="1" applyBorder="1" applyAlignment="1" applyProtection="1">
      <alignment horizontal="right" vertical="center" shrinkToFit="1"/>
      <protection locked="0"/>
    </xf>
    <xf numFmtId="38" fontId="12" fillId="0" borderId="90" xfId="1" applyFont="1" applyFill="1" applyBorder="1" applyAlignment="1" applyProtection="1">
      <alignment horizontal="right" vertical="center" shrinkToFit="1"/>
    </xf>
    <xf numFmtId="38" fontId="12" fillId="0" borderId="89" xfId="1" applyFont="1" applyFill="1" applyBorder="1" applyAlignment="1" applyProtection="1">
      <alignment horizontal="right" vertical="center" shrinkToFit="1"/>
    </xf>
    <xf numFmtId="38" fontId="12" fillId="2" borderId="97" xfId="1" applyFont="1" applyFill="1" applyBorder="1" applyAlignment="1" applyProtection="1">
      <alignment vertical="center"/>
      <protection locked="0"/>
    </xf>
    <xf numFmtId="38" fontId="12" fillId="2" borderId="96" xfId="1" applyFont="1" applyFill="1" applyBorder="1" applyAlignment="1" applyProtection="1">
      <alignment vertical="center"/>
      <protection locked="0"/>
    </xf>
    <xf numFmtId="38" fontId="12" fillId="2" borderId="96" xfId="1" applyFont="1" applyFill="1" applyBorder="1" applyAlignment="1" applyProtection="1">
      <alignment horizontal="right" vertical="center" shrinkToFit="1"/>
      <protection locked="0"/>
    </xf>
    <xf numFmtId="0" fontId="5" fillId="0" borderId="0" xfId="0" applyFont="1" applyAlignment="1">
      <alignment horizontal="center" vertical="center"/>
    </xf>
    <xf numFmtId="38" fontId="12" fillId="0" borderId="25" xfId="1" applyFont="1" applyFill="1" applyBorder="1" applyAlignment="1" applyProtection="1">
      <alignment vertical="center"/>
    </xf>
    <xf numFmtId="38" fontId="12" fillId="0" borderId="111" xfId="1" applyFont="1" applyFill="1" applyBorder="1" applyAlignment="1" applyProtection="1">
      <alignment vertical="center"/>
    </xf>
    <xf numFmtId="38" fontId="15" fillId="0" borderId="0" xfId="1" applyFont="1" applyFill="1" applyBorder="1" applyAlignment="1">
      <alignment horizontal="distributed" vertical="center"/>
    </xf>
    <xf numFmtId="38" fontId="12" fillId="0" borderId="102" xfId="1" applyFont="1" applyFill="1" applyBorder="1" applyAlignment="1" applyProtection="1">
      <alignment horizontal="center" vertical="center"/>
    </xf>
    <xf numFmtId="38" fontId="12" fillId="0" borderId="101" xfId="1" applyFont="1" applyFill="1" applyBorder="1" applyAlignment="1" applyProtection="1">
      <alignment horizontal="center" vertical="center"/>
    </xf>
    <xf numFmtId="38" fontId="12" fillId="0" borderId="8" xfId="1" applyFont="1" applyFill="1" applyBorder="1" applyAlignment="1" applyProtection="1">
      <alignment horizontal="center" vertical="center"/>
    </xf>
    <xf numFmtId="38" fontId="12" fillId="0" borderId="5" xfId="1" applyFont="1" applyFill="1" applyBorder="1" applyAlignment="1" applyProtection="1">
      <alignment horizontal="center" vertical="center"/>
    </xf>
    <xf numFmtId="38" fontId="12" fillId="0" borderId="2" xfId="1" applyFont="1" applyFill="1" applyBorder="1" applyAlignment="1" applyProtection="1">
      <alignment horizontal="center" vertical="center"/>
    </xf>
    <xf numFmtId="38" fontId="19" fillId="0" borderId="63" xfId="1" applyFont="1" applyFill="1" applyBorder="1" applyAlignment="1" applyProtection="1">
      <alignment horizontal="center" vertical="center" shrinkToFit="1"/>
    </xf>
    <xf numFmtId="38" fontId="19" fillId="0" borderId="100" xfId="1" applyFont="1" applyFill="1" applyBorder="1" applyAlignment="1" applyProtection="1">
      <alignment horizontal="center" vertical="center" shrinkToFit="1"/>
    </xf>
    <xf numFmtId="38" fontId="12" fillId="0" borderId="99" xfId="1" applyFont="1" applyFill="1" applyBorder="1" applyAlignment="1" applyProtection="1">
      <alignment horizontal="center" vertical="center"/>
    </xf>
    <xf numFmtId="38" fontId="12" fillId="0" borderId="98" xfId="1" applyFont="1" applyFill="1" applyBorder="1" applyAlignment="1" applyProtection="1">
      <alignment horizontal="center" vertical="center"/>
    </xf>
    <xf numFmtId="38" fontId="12" fillId="0" borderId="44" xfId="1" applyFont="1" applyFill="1" applyBorder="1" applyAlignment="1" applyProtection="1">
      <alignment vertical="center"/>
    </xf>
    <xf numFmtId="38" fontId="12" fillId="0" borderId="103" xfId="1" applyFont="1" applyFill="1" applyBorder="1" applyAlignment="1" applyProtection="1">
      <alignment vertical="center"/>
    </xf>
    <xf numFmtId="38" fontId="27" fillId="5" borderId="109" xfId="1" applyFont="1" applyFill="1" applyBorder="1" applyAlignment="1" applyProtection="1">
      <alignment horizontal="distributed" vertical="center" wrapText="1"/>
    </xf>
    <xf numFmtId="0" fontId="3" fillId="0" borderId="108" xfId="3" applyBorder="1" applyAlignment="1" applyProtection="1">
      <alignment vertical="center"/>
    </xf>
    <xf numFmtId="0" fontId="3" fillId="0" borderId="107" xfId="3" applyBorder="1" applyAlignment="1" applyProtection="1">
      <alignment vertical="center"/>
    </xf>
    <xf numFmtId="0" fontId="3" fillId="0" borderId="119" xfId="3" applyBorder="1" applyAlignment="1" applyProtection="1">
      <alignment vertical="center"/>
    </xf>
    <xf numFmtId="0" fontId="3" fillId="0" borderId="26" xfId="3" applyBorder="1" applyAlignment="1" applyProtection="1">
      <alignment vertical="center"/>
    </xf>
    <xf numFmtId="0" fontId="3" fillId="0" borderId="118" xfId="3" applyBorder="1" applyAlignment="1" applyProtection="1">
      <alignment vertical="center"/>
    </xf>
    <xf numFmtId="38" fontId="26" fillId="5" borderId="108" xfId="1" applyFont="1" applyFill="1" applyBorder="1" applyAlignment="1" applyProtection="1">
      <alignment vertical="center" wrapText="1"/>
    </xf>
    <xf numFmtId="0" fontId="26" fillId="0" borderId="0" xfId="3" applyFont="1" applyAlignment="1" applyProtection="1">
      <alignment vertical="center" wrapText="1"/>
    </xf>
    <xf numFmtId="38" fontId="23" fillId="0" borderId="115" xfId="1" applyFont="1" applyBorder="1" applyAlignment="1" applyProtection="1">
      <alignment horizontal="center"/>
    </xf>
    <xf numFmtId="0" fontId="23" fillId="0" borderId="13" xfId="3" applyFont="1" applyBorder="1" applyAlignment="1" applyProtection="1">
      <alignment horizontal="center"/>
    </xf>
    <xf numFmtId="0" fontId="23" fillId="0" borderId="114" xfId="3" applyFont="1" applyBorder="1" applyAlignment="1" applyProtection="1">
      <alignment horizontal="center"/>
    </xf>
    <xf numFmtId="0" fontId="23" fillId="0" borderId="113" xfId="3" applyFont="1" applyBorder="1" applyAlignment="1" applyProtection="1">
      <alignment horizontal="center"/>
    </xf>
    <xf numFmtId="0" fontId="23" fillId="0" borderId="19" xfId="3" applyFont="1" applyBorder="1" applyAlignment="1" applyProtection="1">
      <alignment horizontal="center"/>
    </xf>
    <xf numFmtId="0" fontId="23" fillId="0" borderId="112" xfId="3" applyFont="1" applyBorder="1" applyAlignment="1" applyProtection="1">
      <alignment horizontal="center"/>
    </xf>
    <xf numFmtId="38" fontId="12" fillId="0" borderId="16" xfId="1" applyFont="1" applyFill="1" applyBorder="1" applyAlignment="1" applyProtection="1">
      <alignment vertical="center"/>
    </xf>
    <xf numFmtId="38" fontId="12" fillId="0" borderId="4" xfId="1" applyFont="1" applyFill="1" applyBorder="1" applyAlignment="1" applyProtection="1">
      <alignment horizontal="center" vertical="center"/>
    </xf>
    <xf numFmtId="38" fontId="12" fillId="0" borderId="40" xfId="1" applyFont="1" applyFill="1" applyBorder="1" applyAlignment="1" applyProtection="1">
      <alignment vertical="center"/>
    </xf>
    <xf numFmtId="38" fontId="12" fillId="2" borderId="42" xfId="1" applyFont="1" applyFill="1" applyBorder="1" applyAlignment="1" applyProtection="1">
      <alignment horizontal="center" vertical="center"/>
      <protection locked="0"/>
    </xf>
    <xf numFmtId="0" fontId="12" fillId="2" borderId="42" xfId="0" applyFont="1" applyFill="1" applyBorder="1" applyAlignment="1" applyProtection="1">
      <alignment horizontal="center" vertical="center"/>
      <protection locked="0"/>
    </xf>
    <xf numFmtId="38" fontId="12" fillId="0" borderId="42" xfId="1" applyFont="1" applyFill="1" applyBorder="1" applyAlignment="1">
      <alignment vertical="center"/>
    </xf>
    <xf numFmtId="38" fontId="13" fillId="0" borderId="47" xfId="1" applyFont="1" applyFill="1" applyBorder="1" applyAlignment="1">
      <alignment horizontal="center" vertical="center"/>
    </xf>
    <xf numFmtId="0" fontId="4" fillId="0" borderId="0" xfId="1" applyNumberFormat="1" applyFont="1" applyFill="1" applyBorder="1" applyAlignment="1">
      <alignment horizontal="center" vertical="center" shrinkToFit="1"/>
    </xf>
    <xf numFmtId="0" fontId="4" fillId="0" borderId="0" xfId="0" applyNumberFormat="1" applyFont="1" applyBorder="1" applyAlignment="1">
      <alignment horizontal="center" vertical="center" shrinkToFit="1"/>
    </xf>
    <xf numFmtId="38" fontId="4" fillId="0" borderId="0" xfId="1" applyFont="1" applyFill="1" applyBorder="1" applyAlignment="1">
      <alignment horizontal="center" vertical="center" shrinkToFit="1"/>
    </xf>
    <xf numFmtId="0" fontId="4" fillId="0" borderId="0" xfId="0" applyFont="1" applyBorder="1" applyAlignment="1">
      <alignment horizontal="center" vertical="center" shrinkToFit="1"/>
    </xf>
    <xf numFmtId="38" fontId="12" fillId="0" borderId="14" xfId="1" applyFont="1" applyFill="1" applyBorder="1" applyAlignment="1">
      <alignment horizontal="center" vertical="center" wrapText="1"/>
    </xf>
    <xf numFmtId="38" fontId="12" fillId="0" borderId="13" xfId="1" applyFont="1" applyFill="1" applyBorder="1" applyAlignment="1">
      <alignment horizontal="center"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38" fontId="12" fillId="0" borderId="36" xfId="1" applyFont="1" applyFill="1" applyBorder="1" applyAlignment="1">
      <alignment horizontal="center" vertical="center"/>
    </xf>
    <xf numFmtId="38" fontId="12" fillId="0" borderId="35" xfId="1" applyFont="1" applyFill="1" applyBorder="1" applyAlignment="1">
      <alignment horizontal="center" vertical="center"/>
    </xf>
    <xf numFmtId="0" fontId="12" fillId="0" borderId="35" xfId="0" applyFont="1" applyBorder="1" applyAlignment="1">
      <alignment horizontal="center" vertical="center"/>
    </xf>
    <xf numFmtId="0" fontId="12" fillId="0" borderId="34" xfId="0" applyFont="1" applyBorder="1" applyAlignment="1">
      <alignment horizontal="center" vertical="center"/>
    </xf>
    <xf numFmtId="38" fontId="12" fillId="0" borderId="14" xfId="1" applyFont="1" applyFill="1" applyBorder="1" applyAlignment="1">
      <alignment horizontal="center" vertical="center"/>
    </xf>
    <xf numFmtId="38" fontId="12" fillId="0" borderId="1" xfId="1" applyFont="1" applyFill="1" applyBorder="1" applyAlignment="1">
      <alignment horizontal="center" vertical="center"/>
    </xf>
    <xf numFmtId="38" fontId="12" fillId="0" borderId="15" xfId="1" applyFont="1" applyFill="1" applyBorder="1" applyAlignment="1">
      <alignment horizontal="center" vertical="center"/>
    </xf>
    <xf numFmtId="38" fontId="12" fillId="0" borderId="0" xfId="1" applyFont="1" applyFill="1" applyBorder="1" applyAlignment="1">
      <alignment horizontal="center" vertical="center"/>
    </xf>
    <xf numFmtId="38" fontId="12" fillId="0" borderId="7" xfId="1" applyFont="1" applyFill="1" applyBorder="1" applyAlignment="1">
      <alignment horizontal="center" vertical="center"/>
    </xf>
    <xf numFmtId="38" fontId="14" fillId="0" borderId="53" xfId="1" applyFont="1" applyFill="1" applyBorder="1" applyAlignment="1">
      <alignment horizontal="center" vertical="center" wrapText="1"/>
    </xf>
    <xf numFmtId="38" fontId="14" fillId="0" borderId="52" xfId="1" applyFont="1" applyFill="1" applyBorder="1" applyAlignment="1">
      <alignment horizontal="center" vertical="center" wrapText="1"/>
    </xf>
    <xf numFmtId="38" fontId="14" fillId="0" borderId="51" xfId="1" applyFont="1" applyFill="1" applyBorder="1" applyAlignment="1">
      <alignment horizontal="center" vertical="center" wrapText="1"/>
    </xf>
    <xf numFmtId="38" fontId="14" fillId="0" borderId="50" xfId="1" applyFont="1" applyFill="1" applyBorder="1" applyAlignment="1">
      <alignment horizontal="center" vertical="center" wrapText="1"/>
    </xf>
    <xf numFmtId="38" fontId="14" fillId="0" borderId="0" xfId="1" applyFont="1" applyFill="1" applyBorder="1" applyAlignment="1">
      <alignment horizontal="center" vertical="center" wrapText="1"/>
    </xf>
    <xf numFmtId="38" fontId="14" fillId="0" borderId="49" xfId="1" applyFont="1" applyFill="1" applyBorder="1" applyAlignment="1">
      <alignment horizontal="center" vertical="center" wrapText="1"/>
    </xf>
    <xf numFmtId="38" fontId="3" fillId="0" borderId="14" xfId="1" applyFont="1" applyFill="1" applyBorder="1" applyAlignment="1" applyProtection="1">
      <alignment horizontal="center" vertical="center" wrapText="1"/>
    </xf>
    <xf numFmtId="38" fontId="3" fillId="0" borderId="13" xfId="1" applyFont="1" applyFill="1" applyBorder="1" applyAlignment="1" applyProtection="1">
      <alignment horizontal="center" vertical="center"/>
    </xf>
    <xf numFmtId="38" fontId="3" fillId="0" borderId="1" xfId="1" applyFont="1" applyFill="1" applyBorder="1" applyAlignment="1" applyProtection="1">
      <alignment horizontal="center" vertical="center"/>
    </xf>
    <xf numFmtId="38" fontId="25" fillId="0" borderId="53" xfId="1" applyFont="1" applyFill="1" applyBorder="1" applyAlignment="1" applyProtection="1">
      <alignment horizontal="center" vertical="center" wrapText="1"/>
    </xf>
    <xf numFmtId="38" fontId="25" fillId="0" borderId="52" xfId="1" applyFont="1" applyFill="1" applyBorder="1" applyAlignment="1" applyProtection="1">
      <alignment horizontal="center" vertical="center" wrapText="1"/>
    </xf>
    <xf numFmtId="38" fontId="25" fillId="0" borderId="51" xfId="1" applyFont="1" applyFill="1" applyBorder="1" applyAlignment="1" applyProtection="1">
      <alignment horizontal="center" vertical="center" wrapText="1"/>
    </xf>
    <xf numFmtId="0" fontId="24" fillId="0" borderId="117" xfId="3" applyFont="1" applyBorder="1" applyAlignment="1" applyProtection="1">
      <alignment wrapText="1"/>
    </xf>
    <xf numFmtId="0" fontId="24" fillId="0" borderId="5" xfId="3" applyFont="1" applyBorder="1" applyAlignment="1" applyProtection="1">
      <alignment wrapText="1"/>
    </xf>
    <xf numFmtId="0" fontId="24" fillId="0" borderId="116" xfId="3" applyFont="1" applyBorder="1" applyAlignment="1" applyProtection="1">
      <alignment wrapText="1"/>
    </xf>
    <xf numFmtId="38" fontId="12" fillId="0" borderId="110" xfId="1" applyFont="1" applyFill="1" applyBorder="1" applyAlignment="1" applyProtection="1">
      <alignment horizontal="center" vertical="center"/>
    </xf>
    <xf numFmtId="38" fontId="12" fillId="0" borderId="106" xfId="1" applyFont="1" applyFill="1" applyBorder="1" applyAlignment="1" applyProtection="1">
      <alignment horizontal="center" vertical="center"/>
    </xf>
    <xf numFmtId="38" fontId="16" fillId="0" borderId="109" xfId="1" applyFont="1" applyFill="1" applyBorder="1" applyAlignment="1" applyProtection="1">
      <alignment horizontal="right"/>
    </xf>
    <xf numFmtId="38" fontId="16" fillId="0" borderId="108" xfId="1" applyFont="1" applyFill="1" applyBorder="1" applyAlignment="1" applyProtection="1">
      <alignment horizontal="right"/>
    </xf>
    <xf numFmtId="38" fontId="16" fillId="0" borderId="107" xfId="1" applyFont="1" applyFill="1" applyBorder="1" applyAlignment="1" applyProtection="1">
      <alignment horizontal="right"/>
    </xf>
    <xf numFmtId="38" fontId="12" fillId="0" borderId="105" xfId="1" applyFont="1" applyFill="1" applyBorder="1" applyAlignment="1" applyProtection="1">
      <alignment vertical="center"/>
    </xf>
    <xf numFmtId="38" fontId="12" fillId="0" borderId="30" xfId="1" applyFont="1" applyFill="1" applyBorder="1" applyAlignment="1" applyProtection="1">
      <alignment vertical="center"/>
    </xf>
    <xf numFmtId="38" fontId="12" fillId="0" borderId="104" xfId="1" applyFont="1" applyFill="1" applyBorder="1" applyAlignment="1" applyProtection="1">
      <alignment vertical="center"/>
    </xf>
    <xf numFmtId="38" fontId="4" fillId="0" borderId="0" xfId="1" applyFont="1" applyFill="1" applyBorder="1" applyAlignment="1" applyProtection="1">
      <alignment vertical="center"/>
    </xf>
    <xf numFmtId="0" fontId="4" fillId="0" borderId="0" xfId="3" applyFont="1" applyBorder="1" applyAlignment="1" applyProtection="1">
      <alignment vertical="center"/>
    </xf>
  </cellXfs>
  <cellStyles count="5">
    <cellStyle name="桁区切り 2" xfId="1"/>
    <cellStyle name="標準" xfId="0" builtinId="0"/>
    <cellStyle name="標準 2" xfId="2"/>
    <cellStyle name="標準 3" xfId="4"/>
    <cellStyle name="標準_00-1_kariire_sannsyutu" xfId="3"/>
  </cellStyles>
  <dxfs count="4">
    <dxf>
      <font>
        <condense val="0"/>
        <extend val="0"/>
        <color indexed="9"/>
      </font>
      <fill>
        <patternFill>
          <bgColor indexed="10"/>
        </patternFill>
      </fill>
    </dxf>
    <dxf>
      <font>
        <condense val="0"/>
        <extend val="0"/>
        <color indexed="9"/>
      </font>
    </dxf>
    <dxf>
      <fill>
        <patternFill>
          <bgColor indexed="45"/>
        </patternFill>
      </fill>
    </dxf>
    <dxf>
      <fill>
        <patternFill>
          <bgColor rgb="FFFF99FF"/>
        </patternFill>
      </fill>
    </dxf>
  </dxfs>
  <tableStyles count="0" defaultTableStyle="TableStyleMedium9" defaultPivotStyle="PivotStyleLight16"/>
  <colors>
    <mruColors>
      <color rgb="FFCCFFCC"/>
      <color rgb="FFCCEC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2"/>
  <sheetViews>
    <sheetView showZeros="0" tabSelected="1" zoomScaleNormal="100" zoomScaleSheetLayoutView="100" workbookViewId="0">
      <selection activeCell="J6" sqref="J6"/>
    </sheetView>
  </sheetViews>
  <sheetFormatPr defaultColWidth="9" defaultRowHeight="13"/>
  <cols>
    <col min="1" max="24" width="4" style="1" customWidth="1"/>
    <col min="25" max="25" width="37.1796875" style="1" customWidth="1"/>
    <col min="26" max="26" width="13.90625" style="1" customWidth="1"/>
    <col min="27" max="30" width="9.6328125" style="1" customWidth="1"/>
    <col min="31" max="35" width="11.36328125" style="1" customWidth="1"/>
    <col min="36" max="16384" width="9" style="1"/>
  </cols>
  <sheetData>
    <row r="1" spans="1:33" ht="17" thickBot="1">
      <c r="A1" s="240"/>
      <c r="B1" s="240"/>
      <c r="C1" s="240"/>
      <c r="D1" s="240"/>
      <c r="E1" s="240"/>
      <c r="F1" s="240"/>
      <c r="G1" s="240"/>
      <c r="H1" s="240"/>
      <c r="I1" s="240"/>
      <c r="J1" s="240"/>
      <c r="K1" s="240"/>
      <c r="L1" s="240"/>
      <c r="M1" s="240"/>
      <c r="N1" s="240"/>
      <c r="O1" s="240"/>
      <c r="P1" s="240"/>
      <c r="Q1" s="240"/>
      <c r="R1" s="240"/>
      <c r="S1" s="240"/>
      <c r="T1" s="240"/>
      <c r="U1" s="240"/>
      <c r="V1" s="240"/>
      <c r="W1" s="240"/>
      <c r="X1" s="240"/>
      <c r="Y1" s="100"/>
      <c r="Z1" s="100"/>
      <c r="AA1" s="100"/>
      <c r="AB1" s="100"/>
      <c r="AC1" s="100"/>
      <c r="AD1" s="100"/>
      <c r="AE1" s="100"/>
      <c r="AF1" s="100"/>
      <c r="AG1" s="100"/>
    </row>
    <row r="2" spans="1:33" ht="17.149999999999999" customHeight="1" thickTop="1">
      <c r="A2" s="99" t="s">
        <v>108</v>
      </c>
      <c r="P2" s="243"/>
      <c r="Q2" s="243"/>
      <c r="R2" s="276"/>
      <c r="S2" s="276"/>
      <c r="T2" s="276"/>
      <c r="U2" s="277"/>
      <c r="V2" s="277"/>
      <c r="W2" s="277"/>
      <c r="Y2" s="255" t="s">
        <v>107</v>
      </c>
      <c r="Z2" s="256"/>
      <c r="AA2" s="256"/>
      <c r="AB2" s="257"/>
    </row>
    <row r="3" spans="1:33" ht="9.75" customHeight="1" thickBot="1">
      <c r="A3" s="99"/>
      <c r="P3" s="243"/>
      <c r="Q3" s="243"/>
      <c r="R3" s="278"/>
      <c r="S3" s="278"/>
      <c r="T3" s="278"/>
      <c r="U3" s="279"/>
      <c r="V3" s="279"/>
      <c r="W3" s="279"/>
      <c r="Y3" s="258"/>
      <c r="Z3" s="259"/>
      <c r="AA3" s="259"/>
      <c r="AB3" s="260"/>
    </row>
    <row r="4" spans="1:33" ht="17.149999999999999" customHeight="1" thickTop="1">
      <c r="A4" s="316"/>
      <c r="B4" s="317"/>
      <c r="C4" s="317"/>
      <c r="D4" s="317"/>
      <c r="E4" s="317"/>
      <c r="P4" s="243"/>
      <c r="Q4" s="243"/>
      <c r="R4" s="278"/>
      <c r="S4" s="278"/>
      <c r="T4" s="278"/>
      <c r="U4" s="279"/>
      <c r="V4" s="279"/>
      <c r="W4" s="279"/>
      <c r="Y4" s="261" t="s">
        <v>106</v>
      </c>
      <c r="Z4" s="261"/>
      <c r="AA4" s="261"/>
      <c r="AB4" s="261"/>
    </row>
    <row r="5" spans="1:33" ht="6.75" customHeight="1" thickBot="1">
      <c r="A5" s="3"/>
      <c r="Y5" s="262"/>
      <c r="Z5" s="262"/>
      <c r="AA5" s="262"/>
      <c r="AB5" s="262"/>
    </row>
    <row r="6" spans="1:33" ht="18" customHeight="1" thickBot="1">
      <c r="A6" s="98" t="s">
        <v>105</v>
      </c>
      <c r="W6" s="97"/>
      <c r="Y6" s="24" t="s">
        <v>104</v>
      </c>
      <c r="Z6" s="6"/>
      <c r="AA6" s="96" t="s">
        <v>4</v>
      </c>
    </row>
    <row r="7" spans="1:33" s="15" customFormat="1" ht="3.75" customHeight="1" thickBot="1">
      <c r="O7" s="52"/>
      <c r="P7" s="52"/>
      <c r="Q7" s="52"/>
      <c r="R7" s="52"/>
      <c r="S7" s="52"/>
      <c r="T7" s="42"/>
      <c r="U7" s="42"/>
      <c r="V7" s="42"/>
      <c r="AA7" s="5"/>
    </row>
    <row r="8" spans="1:33" s="15" customFormat="1" ht="23.25" customHeight="1" thickBot="1">
      <c r="A8" s="183" t="s">
        <v>103</v>
      </c>
      <c r="B8" s="184"/>
      <c r="C8" s="184"/>
      <c r="D8" s="184"/>
      <c r="E8" s="184"/>
      <c r="F8" s="184"/>
      <c r="G8" s="184"/>
      <c r="H8" s="184"/>
      <c r="I8" s="270"/>
      <c r="J8" s="299" t="s">
        <v>43</v>
      </c>
      <c r="K8" s="300"/>
      <c r="L8" s="300"/>
      <c r="M8" s="301"/>
      <c r="N8" s="299" t="s">
        <v>102</v>
      </c>
      <c r="O8" s="300"/>
      <c r="P8" s="300"/>
      <c r="Q8" s="301"/>
      <c r="S8" s="302" t="s">
        <v>101</v>
      </c>
      <c r="T8" s="303"/>
      <c r="U8" s="303"/>
      <c r="V8" s="303"/>
      <c r="W8" s="304"/>
      <c r="AA8" s="5"/>
    </row>
    <row r="9" spans="1:33" s="15" customFormat="1" ht="15.9" customHeight="1" thickBot="1">
      <c r="A9" s="84">
        <v>1</v>
      </c>
      <c r="B9" s="87" t="s">
        <v>100</v>
      </c>
      <c r="C9" s="87"/>
      <c r="D9" s="87"/>
      <c r="E9" s="87"/>
      <c r="F9" s="87"/>
      <c r="G9" s="87"/>
      <c r="H9" s="87"/>
      <c r="I9" s="86"/>
      <c r="J9" s="269">
        <f>Z10</f>
        <v>0</v>
      </c>
      <c r="K9" s="269"/>
      <c r="L9" s="269"/>
      <c r="M9" s="269"/>
      <c r="N9" s="269">
        <f>J27</f>
        <v>0</v>
      </c>
      <c r="O9" s="269"/>
      <c r="P9" s="269"/>
      <c r="Q9" s="269"/>
      <c r="S9" s="305"/>
      <c r="T9" s="306"/>
      <c r="U9" s="306"/>
      <c r="V9" s="306"/>
      <c r="W9" s="307"/>
      <c r="Y9" s="95" t="s">
        <v>99</v>
      </c>
      <c r="Z9" s="94" t="s">
        <v>98</v>
      </c>
      <c r="AA9" s="5"/>
    </row>
    <row r="10" spans="1:33" s="15" customFormat="1" ht="15.9" customHeight="1" thickBot="1">
      <c r="A10" s="90">
        <v>2</v>
      </c>
      <c r="B10" s="92" t="s">
        <v>97</v>
      </c>
      <c r="C10" s="92"/>
      <c r="D10" s="92"/>
      <c r="E10" s="92"/>
      <c r="F10" s="92"/>
      <c r="G10" s="92"/>
      <c r="H10" s="92"/>
      <c r="I10" s="91"/>
      <c r="J10" s="269">
        <f>Z11</f>
        <v>0</v>
      </c>
      <c r="K10" s="269"/>
      <c r="L10" s="269"/>
      <c r="M10" s="269"/>
      <c r="N10" s="269">
        <f>L22</f>
        <v>0</v>
      </c>
      <c r="O10" s="269"/>
      <c r="P10" s="269"/>
      <c r="Q10" s="269"/>
      <c r="S10" s="263">
        <f>SUM(T38,T54)</f>
        <v>0</v>
      </c>
      <c r="T10" s="264"/>
      <c r="U10" s="264"/>
      <c r="V10" s="264"/>
      <c r="W10" s="265"/>
      <c r="Y10" s="24" t="s">
        <v>96</v>
      </c>
      <c r="Z10" s="6"/>
      <c r="AA10" s="5"/>
    </row>
    <row r="11" spans="1:33" s="15" customFormat="1" ht="15.9" customHeight="1" thickBot="1">
      <c r="A11" s="93">
        <v>3</v>
      </c>
      <c r="B11" s="92" t="s">
        <v>95</v>
      </c>
      <c r="C11" s="92"/>
      <c r="D11" s="92"/>
      <c r="E11" s="92"/>
      <c r="F11" s="92"/>
      <c r="G11" s="92"/>
      <c r="H11" s="92"/>
      <c r="I11" s="91"/>
      <c r="J11" s="269">
        <f>SUM(J12:M13)</f>
        <v>0</v>
      </c>
      <c r="K11" s="269"/>
      <c r="L11" s="269"/>
      <c r="M11" s="269"/>
      <c r="N11" s="269">
        <f>SUM(N12:Q13)</f>
        <v>0</v>
      </c>
      <c r="O11" s="269"/>
      <c r="P11" s="269"/>
      <c r="Q11" s="269"/>
      <c r="S11" s="266"/>
      <c r="T11" s="267"/>
      <c r="U11" s="267"/>
      <c r="V11" s="267"/>
      <c r="W11" s="268"/>
      <c r="Y11" s="24" t="s">
        <v>94</v>
      </c>
      <c r="Z11" s="6"/>
      <c r="AA11" s="5"/>
    </row>
    <row r="12" spans="1:33" s="15" customFormat="1" ht="15.9" customHeight="1" thickBot="1">
      <c r="A12" s="90"/>
      <c r="B12" s="29" t="s">
        <v>93</v>
      </c>
      <c r="C12" s="29"/>
      <c r="D12" s="29"/>
      <c r="E12" s="29"/>
      <c r="F12" s="29"/>
      <c r="G12" s="29"/>
      <c r="H12" s="29"/>
      <c r="I12" s="58"/>
      <c r="J12" s="271">
        <f>Z12</f>
        <v>0</v>
      </c>
      <c r="K12" s="271"/>
      <c r="L12" s="271"/>
      <c r="M12" s="271"/>
      <c r="N12" s="271">
        <f>P22</f>
        <v>0</v>
      </c>
      <c r="O12" s="271"/>
      <c r="P12" s="271"/>
      <c r="Q12" s="271"/>
      <c r="Y12" s="24" t="s">
        <v>92</v>
      </c>
      <c r="Z12" s="6"/>
      <c r="AA12" s="5"/>
    </row>
    <row r="13" spans="1:33" s="15" customFormat="1" ht="15.9" customHeight="1" thickBot="1">
      <c r="A13" s="90"/>
      <c r="B13" s="89" t="s">
        <v>91</v>
      </c>
      <c r="C13" s="89"/>
      <c r="D13" s="89"/>
      <c r="E13" s="89"/>
      <c r="F13" s="89"/>
      <c r="G13" s="89"/>
      <c r="H13" s="89"/>
      <c r="I13" s="88"/>
      <c r="J13" s="253">
        <f>Z13</f>
        <v>0</v>
      </c>
      <c r="K13" s="253"/>
      <c r="L13" s="253"/>
      <c r="M13" s="253"/>
      <c r="N13" s="253">
        <f>T22</f>
        <v>0</v>
      </c>
      <c r="O13" s="253"/>
      <c r="P13" s="253"/>
      <c r="Q13" s="253"/>
      <c r="Y13" s="24" t="s">
        <v>90</v>
      </c>
      <c r="Z13" s="6"/>
      <c r="AA13" s="5"/>
    </row>
    <row r="14" spans="1:33" s="15" customFormat="1" ht="15.9" customHeight="1" thickBot="1">
      <c r="A14" s="84">
        <v>4</v>
      </c>
      <c r="B14" s="87" t="s">
        <v>89</v>
      </c>
      <c r="C14" s="87"/>
      <c r="D14" s="87"/>
      <c r="E14" s="87"/>
      <c r="F14" s="87"/>
      <c r="G14" s="87"/>
      <c r="H14" s="87"/>
      <c r="I14" s="86"/>
      <c r="J14" s="269">
        <f>Z14</f>
        <v>0</v>
      </c>
      <c r="K14" s="269"/>
      <c r="L14" s="269"/>
      <c r="M14" s="269"/>
      <c r="N14" s="269">
        <f>ROUNDDOWN((N9+N10+N13)*0.05,0)</f>
        <v>0</v>
      </c>
      <c r="O14" s="269"/>
      <c r="P14" s="269"/>
      <c r="Q14" s="269"/>
      <c r="Y14" s="24" t="s">
        <v>88</v>
      </c>
      <c r="Z14" s="85"/>
      <c r="AA14" s="5"/>
    </row>
    <row r="15" spans="1:33" s="15" customFormat="1" ht="15.9" customHeight="1" thickBot="1">
      <c r="A15" s="84">
        <v>5</v>
      </c>
      <c r="B15" s="83" t="s">
        <v>87</v>
      </c>
      <c r="C15" s="83"/>
      <c r="D15" s="83"/>
      <c r="E15" s="83"/>
      <c r="F15" s="83"/>
      <c r="G15" s="83"/>
      <c r="H15" s="83"/>
      <c r="I15" s="82"/>
      <c r="J15" s="241">
        <f>Z15</f>
        <v>0</v>
      </c>
      <c r="K15" s="241"/>
      <c r="L15" s="241"/>
      <c r="M15" s="241"/>
      <c r="N15" s="242"/>
      <c r="O15" s="242"/>
      <c r="P15" s="242"/>
      <c r="Q15" s="242"/>
      <c r="Y15" s="24" t="s">
        <v>86</v>
      </c>
      <c r="Z15" s="6"/>
      <c r="AA15" s="5"/>
    </row>
    <row r="16" spans="1:33" s="15" customFormat="1" ht="11.25" customHeight="1" thickTop="1">
      <c r="A16" s="114" t="s">
        <v>73</v>
      </c>
      <c r="B16" s="109"/>
      <c r="C16" s="109"/>
      <c r="D16" s="109"/>
      <c r="E16" s="109"/>
      <c r="F16" s="109"/>
      <c r="G16" s="109"/>
      <c r="H16" s="109"/>
      <c r="I16" s="308"/>
      <c r="J16" s="310" t="s">
        <v>85</v>
      </c>
      <c r="K16" s="311"/>
      <c r="L16" s="311"/>
      <c r="M16" s="312"/>
      <c r="N16" s="310" t="s">
        <v>84</v>
      </c>
      <c r="O16" s="311"/>
      <c r="P16" s="311"/>
      <c r="Q16" s="312"/>
      <c r="AA16" s="5"/>
    </row>
    <row r="17" spans="1:29" s="15" customFormat="1" ht="18" customHeight="1" thickBot="1">
      <c r="A17" s="246"/>
      <c r="B17" s="247"/>
      <c r="C17" s="247"/>
      <c r="D17" s="247"/>
      <c r="E17" s="247"/>
      <c r="F17" s="247"/>
      <c r="G17" s="247"/>
      <c r="H17" s="247"/>
      <c r="I17" s="309"/>
      <c r="J17" s="313">
        <f>J9+J10+J11+J14+J15</f>
        <v>0</v>
      </c>
      <c r="K17" s="314"/>
      <c r="L17" s="314"/>
      <c r="M17" s="315"/>
      <c r="N17" s="254">
        <f>N9+N10+N11+N14</f>
        <v>0</v>
      </c>
      <c r="O17" s="254"/>
      <c r="P17" s="254"/>
      <c r="Q17" s="254"/>
      <c r="AA17" s="5"/>
    </row>
    <row r="18" spans="1:29" s="15" customFormat="1" ht="7.5" customHeight="1" thickTop="1">
      <c r="AA18" s="5"/>
    </row>
    <row r="19" spans="1:29" s="15" customFormat="1" ht="14">
      <c r="A19" s="49" t="s">
        <v>83</v>
      </c>
      <c r="U19" s="27"/>
      <c r="AA19" s="5"/>
    </row>
    <row r="20" spans="1:29" s="15" customFormat="1" ht="15.9" customHeight="1">
      <c r="A20" s="114" t="s">
        <v>82</v>
      </c>
      <c r="B20" s="109"/>
      <c r="C20" s="109"/>
      <c r="D20" s="109"/>
      <c r="E20" s="110"/>
      <c r="F20" s="244" t="s">
        <v>81</v>
      </c>
      <c r="G20" s="244"/>
      <c r="H20" s="244"/>
      <c r="I20" s="244"/>
      <c r="J20" s="244"/>
      <c r="K20" s="245"/>
      <c r="L20" s="114" t="s">
        <v>80</v>
      </c>
      <c r="M20" s="109"/>
      <c r="N20" s="109"/>
      <c r="O20" s="110"/>
      <c r="P20" s="114" t="s">
        <v>79</v>
      </c>
      <c r="Q20" s="109"/>
      <c r="R20" s="109"/>
      <c r="S20" s="110"/>
      <c r="T20" s="114" t="s">
        <v>78</v>
      </c>
      <c r="U20" s="109"/>
      <c r="V20" s="109"/>
      <c r="W20" s="110"/>
      <c r="AA20" s="5"/>
    </row>
    <row r="21" spans="1:29" s="15" customFormat="1" ht="15.9" customHeight="1">
      <c r="A21" s="246"/>
      <c r="B21" s="247"/>
      <c r="C21" s="247"/>
      <c r="D21" s="247"/>
      <c r="E21" s="248"/>
      <c r="F21" s="249" t="s">
        <v>77</v>
      </c>
      <c r="G21" s="250"/>
      <c r="H21" s="251" t="s">
        <v>76</v>
      </c>
      <c r="I21" s="251"/>
      <c r="J21" s="251" t="s">
        <v>75</v>
      </c>
      <c r="K21" s="252"/>
      <c r="L21" s="246"/>
      <c r="M21" s="247"/>
      <c r="N21" s="247"/>
      <c r="O21" s="248"/>
      <c r="P21" s="246"/>
      <c r="Q21" s="247"/>
      <c r="R21" s="247"/>
      <c r="S21" s="248"/>
      <c r="T21" s="246"/>
      <c r="U21" s="247"/>
      <c r="V21" s="247"/>
      <c r="W21" s="248"/>
      <c r="AA21" s="5"/>
    </row>
    <row r="22" spans="1:29" s="15" customFormat="1" ht="15.9" customHeight="1">
      <c r="A22" s="206"/>
      <c r="B22" s="207"/>
      <c r="C22" s="207"/>
      <c r="D22" s="207"/>
      <c r="E22" s="208"/>
      <c r="F22" s="237"/>
      <c r="G22" s="238"/>
      <c r="H22" s="239"/>
      <c r="I22" s="239"/>
      <c r="J22" s="209">
        <f>F22*H22</f>
        <v>0</v>
      </c>
      <c r="K22" s="210"/>
      <c r="L22" s="211">
        <f>J10</f>
        <v>0</v>
      </c>
      <c r="M22" s="212"/>
      <c r="N22" s="212"/>
      <c r="O22" s="213"/>
      <c r="P22" s="220">
        <f>J12</f>
        <v>0</v>
      </c>
      <c r="Q22" s="221"/>
      <c r="R22" s="221"/>
      <c r="S22" s="222"/>
      <c r="T22" s="220">
        <f>J13</f>
        <v>0</v>
      </c>
      <c r="U22" s="221"/>
      <c r="V22" s="221"/>
      <c r="W22" s="222"/>
      <c r="Y22" s="192" t="s">
        <v>74</v>
      </c>
      <c r="Z22" s="193"/>
      <c r="AA22" s="5"/>
    </row>
    <row r="23" spans="1:29" s="15" customFormat="1" ht="15.9" customHeight="1">
      <c r="A23" s="198"/>
      <c r="B23" s="199"/>
      <c r="C23" s="199"/>
      <c r="D23" s="199"/>
      <c r="E23" s="200"/>
      <c r="F23" s="201"/>
      <c r="G23" s="202"/>
      <c r="H23" s="203"/>
      <c r="I23" s="203"/>
      <c r="J23" s="204">
        <f>F23*H23</f>
        <v>0</v>
      </c>
      <c r="K23" s="205"/>
      <c r="L23" s="214"/>
      <c r="M23" s="215"/>
      <c r="N23" s="215"/>
      <c r="O23" s="216"/>
      <c r="P23" s="223"/>
      <c r="Q23" s="224"/>
      <c r="R23" s="224"/>
      <c r="S23" s="225"/>
      <c r="T23" s="223"/>
      <c r="U23" s="224"/>
      <c r="V23" s="224"/>
      <c r="W23" s="225"/>
      <c r="Y23" s="194"/>
      <c r="Z23" s="195"/>
      <c r="AA23" s="5"/>
    </row>
    <row r="24" spans="1:29" s="15" customFormat="1" ht="15.9" customHeight="1">
      <c r="A24" s="198"/>
      <c r="B24" s="199"/>
      <c r="C24" s="199"/>
      <c r="D24" s="199"/>
      <c r="E24" s="200"/>
      <c r="F24" s="201"/>
      <c r="G24" s="202"/>
      <c r="H24" s="203"/>
      <c r="I24" s="203"/>
      <c r="J24" s="204">
        <f>F24*H24</f>
        <v>0</v>
      </c>
      <c r="K24" s="205"/>
      <c r="L24" s="214"/>
      <c r="M24" s="215"/>
      <c r="N24" s="215"/>
      <c r="O24" s="216"/>
      <c r="P24" s="223"/>
      <c r="Q24" s="224"/>
      <c r="R24" s="224"/>
      <c r="S24" s="225"/>
      <c r="T24" s="223"/>
      <c r="U24" s="224"/>
      <c r="V24" s="224"/>
      <c r="W24" s="225"/>
      <c r="Y24" s="194"/>
      <c r="Z24" s="195"/>
      <c r="AA24" s="5"/>
    </row>
    <row r="25" spans="1:29" s="15" customFormat="1" ht="15.9" customHeight="1">
      <c r="A25" s="198"/>
      <c r="B25" s="199"/>
      <c r="C25" s="199"/>
      <c r="D25" s="199"/>
      <c r="E25" s="200"/>
      <c r="F25" s="201"/>
      <c r="G25" s="202"/>
      <c r="H25" s="203"/>
      <c r="I25" s="203"/>
      <c r="J25" s="204">
        <f>F25*H25</f>
        <v>0</v>
      </c>
      <c r="K25" s="205"/>
      <c r="L25" s="214"/>
      <c r="M25" s="215"/>
      <c r="N25" s="215"/>
      <c r="O25" s="216"/>
      <c r="P25" s="223"/>
      <c r="Q25" s="224"/>
      <c r="R25" s="224"/>
      <c r="S25" s="225"/>
      <c r="T25" s="223"/>
      <c r="U25" s="224"/>
      <c r="V25" s="224"/>
      <c r="W25" s="225"/>
      <c r="Y25" s="194"/>
      <c r="Z25" s="195"/>
      <c r="AA25" s="5"/>
    </row>
    <row r="26" spans="1:29" s="15" customFormat="1" ht="15.9" customHeight="1">
      <c r="A26" s="229"/>
      <c r="B26" s="230"/>
      <c r="C26" s="230"/>
      <c r="D26" s="230"/>
      <c r="E26" s="231"/>
      <c r="F26" s="232"/>
      <c r="G26" s="233"/>
      <c r="H26" s="234"/>
      <c r="I26" s="234"/>
      <c r="J26" s="235">
        <f>F26*H26</f>
        <v>0</v>
      </c>
      <c r="K26" s="236"/>
      <c r="L26" s="217"/>
      <c r="M26" s="218"/>
      <c r="N26" s="218"/>
      <c r="O26" s="219"/>
      <c r="P26" s="226"/>
      <c r="Q26" s="227"/>
      <c r="R26" s="227"/>
      <c r="S26" s="228"/>
      <c r="T26" s="226"/>
      <c r="U26" s="227"/>
      <c r="V26" s="227"/>
      <c r="W26" s="228"/>
      <c r="Y26" s="196"/>
      <c r="Z26" s="197"/>
      <c r="AA26" s="5"/>
    </row>
    <row r="27" spans="1:29" s="15" customFormat="1" ht="15.9" customHeight="1">
      <c r="A27" s="183" t="s">
        <v>73</v>
      </c>
      <c r="B27" s="184"/>
      <c r="C27" s="184"/>
      <c r="D27" s="184"/>
      <c r="E27" s="185"/>
      <c r="F27" s="186"/>
      <c r="G27" s="186"/>
      <c r="H27" s="186"/>
      <c r="I27" s="186"/>
      <c r="J27" s="187">
        <f>SUM(J22:K26)</f>
        <v>0</v>
      </c>
      <c r="K27" s="188"/>
      <c r="L27" s="189"/>
      <c r="M27" s="190"/>
      <c r="N27" s="190"/>
      <c r="O27" s="191"/>
      <c r="P27" s="189"/>
      <c r="Q27" s="190"/>
      <c r="R27" s="190"/>
      <c r="S27" s="191"/>
      <c r="T27" s="177"/>
      <c r="U27" s="178"/>
      <c r="V27" s="178"/>
      <c r="W27" s="179"/>
      <c r="AA27" s="5"/>
    </row>
    <row r="28" spans="1:29" s="15" customFormat="1" ht="7.5" customHeight="1">
      <c r="AA28" s="5"/>
    </row>
    <row r="29" spans="1:29" s="15" customFormat="1" ht="15.75" customHeight="1">
      <c r="A29" s="81" t="s">
        <v>72</v>
      </c>
      <c r="AA29" s="5"/>
    </row>
    <row r="30" spans="1:29" s="15" customFormat="1" ht="13.5" customHeight="1" thickBot="1">
      <c r="A30" s="49" t="s">
        <v>71</v>
      </c>
      <c r="K30" s="27"/>
      <c r="N30" s="52"/>
      <c r="O30" s="52"/>
      <c r="P30" s="27"/>
      <c r="AA30" s="5"/>
    </row>
    <row r="31" spans="1:29" s="15" customFormat="1" ht="54.9" customHeight="1" thickBot="1">
      <c r="A31" s="180" t="s">
        <v>109</v>
      </c>
      <c r="B31" s="181"/>
      <c r="C31" s="181"/>
      <c r="D31" s="181"/>
      <c r="E31" s="181"/>
      <c r="F31" s="181"/>
      <c r="G31" s="181"/>
      <c r="H31" s="174" t="s">
        <v>110</v>
      </c>
      <c r="I31" s="169"/>
      <c r="J31" s="169"/>
      <c r="K31" s="169"/>
      <c r="L31" s="169"/>
      <c r="M31" s="169"/>
      <c r="N31" s="182" t="s">
        <v>70</v>
      </c>
      <c r="O31" s="169"/>
      <c r="P31" s="169"/>
      <c r="Q31" s="169"/>
      <c r="R31" s="170"/>
      <c r="S31" s="169" t="s">
        <v>69</v>
      </c>
      <c r="T31" s="169"/>
      <c r="U31" s="169"/>
      <c r="V31" s="169"/>
      <c r="W31" s="170"/>
      <c r="X31" s="80"/>
      <c r="Y31" s="75" t="str">
        <f>A31&amp;"を入力→"</f>
        <v>国庫補助金（自治体義務的負担分含）
次世代交付金、安心こども基金（〃）
保育所等整備交付金（〃）
都道府県・指定都市・中核市補助金　①を入力→</v>
      </c>
      <c r="Z31" s="6"/>
      <c r="AA31" s="5" t="s">
        <v>0</v>
      </c>
      <c r="AB31" s="52"/>
      <c r="AC31" s="52"/>
    </row>
    <row r="32" spans="1:29" s="15" customFormat="1" ht="21.75" customHeight="1" thickBot="1">
      <c r="A32" s="70" t="s">
        <v>19</v>
      </c>
      <c r="B32" s="167">
        <f>Z31</f>
        <v>0</v>
      </c>
      <c r="C32" s="167"/>
      <c r="D32" s="167"/>
      <c r="E32" s="167"/>
      <c r="F32" s="167"/>
      <c r="G32" s="74" t="s">
        <v>17</v>
      </c>
      <c r="H32" s="73" t="s">
        <v>19</v>
      </c>
      <c r="I32" s="175"/>
      <c r="J32" s="176"/>
      <c r="K32" s="176"/>
      <c r="L32" s="79" t="s">
        <v>68</v>
      </c>
      <c r="M32" s="78">
        <v>1.5</v>
      </c>
      <c r="N32" s="77" t="s">
        <v>67</v>
      </c>
      <c r="O32" s="167">
        <f>ROUNDDOWN(I32*M32,0)</f>
        <v>0</v>
      </c>
      <c r="P32" s="167"/>
      <c r="Q32" s="167"/>
      <c r="R32" s="69" t="s">
        <v>17</v>
      </c>
      <c r="S32" s="76" t="s">
        <v>19</v>
      </c>
      <c r="T32" s="167">
        <f>Z32</f>
        <v>0</v>
      </c>
      <c r="U32" s="167"/>
      <c r="V32" s="167"/>
      <c r="W32" s="69" t="s">
        <v>17</v>
      </c>
      <c r="X32" s="68"/>
      <c r="Y32" s="75" t="str">
        <f>S31&amp;"を入力→"</f>
        <v>②の対象事業に対する自治体からの交付決定額
④を入力→</v>
      </c>
      <c r="Z32" s="6"/>
      <c r="AA32" s="5" t="s">
        <v>0</v>
      </c>
    </row>
    <row r="33" spans="1:29" s="15" customFormat="1" ht="21.75" customHeight="1" thickBot="1">
      <c r="A33" s="168" t="s">
        <v>66</v>
      </c>
      <c r="B33" s="173"/>
      <c r="C33" s="173"/>
      <c r="D33" s="173"/>
      <c r="E33" s="173"/>
      <c r="F33" s="173"/>
      <c r="G33" s="173"/>
      <c r="H33" s="174" t="s">
        <v>65</v>
      </c>
      <c r="I33" s="169"/>
      <c r="J33" s="169"/>
      <c r="K33" s="169"/>
      <c r="L33" s="169"/>
      <c r="M33" s="170"/>
      <c r="N33" s="71"/>
      <c r="O33" s="52"/>
      <c r="P33" s="52"/>
      <c r="Q33" s="52"/>
      <c r="R33" s="68"/>
      <c r="S33" s="168" t="s">
        <v>64</v>
      </c>
      <c r="T33" s="169"/>
      <c r="U33" s="169"/>
      <c r="V33" s="169"/>
      <c r="W33" s="170"/>
      <c r="X33" s="68"/>
      <c r="Y33" s="67" t="str">
        <f>A33&amp;"を入力→"</f>
        <v>自治体の単独（上積）補助金⑤を入力→</v>
      </c>
      <c r="Z33" s="6"/>
      <c r="AA33" s="5" t="s">
        <v>0</v>
      </c>
      <c r="AC33" s="52"/>
    </row>
    <row r="34" spans="1:29" s="15" customFormat="1" ht="21.75" customHeight="1" thickBot="1">
      <c r="A34" s="70" t="s">
        <v>19</v>
      </c>
      <c r="B34" s="167">
        <f>Z33</f>
        <v>0</v>
      </c>
      <c r="C34" s="167"/>
      <c r="D34" s="167"/>
      <c r="E34" s="167"/>
      <c r="F34" s="167"/>
      <c r="G34" s="74" t="s">
        <v>17</v>
      </c>
      <c r="H34" s="73" t="s">
        <v>19</v>
      </c>
      <c r="I34" s="167">
        <f>Z34</f>
        <v>0</v>
      </c>
      <c r="J34" s="171"/>
      <c r="K34" s="171"/>
      <c r="L34" s="171"/>
      <c r="M34" s="72" t="s">
        <v>17</v>
      </c>
      <c r="N34" s="71"/>
      <c r="O34" s="52"/>
      <c r="P34" s="52"/>
      <c r="Q34" s="52"/>
      <c r="R34" s="68"/>
      <c r="S34" s="70" t="s">
        <v>19</v>
      </c>
      <c r="T34" s="172">
        <f>IF(Z35=SUM(Z31:Z34),Z35,"総額が合いません")</f>
        <v>0</v>
      </c>
      <c r="U34" s="172"/>
      <c r="V34" s="172"/>
      <c r="W34" s="69" t="s">
        <v>17</v>
      </c>
      <c r="X34" s="68"/>
      <c r="Y34" s="67" t="str">
        <f>H33&amp;"を入力→"</f>
        <v>民間補助金⑥を入力→</v>
      </c>
      <c r="Z34" s="6"/>
      <c r="AA34" s="5" t="s">
        <v>0</v>
      </c>
      <c r="AB34" s="52"/>
      <c r="AC34" s="52"/>
    </row>
    <row r="35" spans="1:29" s="65" customFormat="1" ht="9" customHeight="1">
      <c r="A35" s="66"/>
      <c r="B35" s="66"/>
      <c r="C35" s="66"/>
      <c r="D35" s="66"/>
      <c r="E35" s="66"/>
      <c r="F35" s="66"/>
      <c r="G35" s="66"/>
      <c r="H35" s="66"/>
      <c r="I35" s="66"/>
      <c r="J35" s="66"/>
      <c r="K35" s="66"/>
      <c r="L35" s="66"/>
      <c r="M35" s="66"/>
      <c r="N35" s="66"/>
      <c r="O35" s="66"/>
      <c r="P35" s="66"/>
      <c r="Q35" s="66"/>
      <c r="R35" s="66"/>
      <c r="S35" s="66"/>
      <c r="T35" s="66"/>
      <c r="U35" s="66"/>
      <c r="V35" s="66"/>
      <c r="W35" s="66"/>
      <c r="Y35" s="157" t="str">
        <f>S33&amp;"を入力→"</f>
        <v>今次計画に対して受ける補助金及び交付金総額を入力→</v>
      </c>
      <c r="Z35" s="159"/>
      <c r="AA35" s="5" t="s">
        <v>0</v>
      </c>
      <c r="AB35" s="52"/>
      <c r="AC35" s="52"/>
    </row>
    <row r="36" spans="1:29" s="15" customFormat="1" ht="14.25" customHeight="1" thickBot="1">
      <c r="A36" s="49" t="s">
        <v>63</v>
      </c>
      <c r="W36" s="27"/>
      <c r="X36" s="65"/>
      <c r="Y36" s="158"/>
      <c r="Z36" s="160"/>
      <c r="AA36" s="5"/>
      <c r="AB36" s="52"/>
      <c r="AC36" s="52"/>
    </row>
    <row r="37" spans="1:29" s="15" customFormat="1" ht="30.75" customHeight="1" thickBot="1">
      <c r="A37" s="108" t="s">
        <v>62</v>
      </c>
      <c r="B37" s="161"/>
      <c r="C37" s="161"/>
      <c r="D37" s="161"/>
      <c r="E37" s="162"/>
      <c r="F37" s="108" t="s">
        <v>61</v>
      </c>
      <c r="G37" s="163"/>
      <c r="H37" s="163"/>
      <c r="I37" s="163"/>
      <c r="J37" s="164"/>
      <c r="K37" s="114" t="s">
        <v>8</v>
      </c>
      <c r="L37" s="109"/>
      <c r="M37" s="110"/>
      <c r="N37" s="114" t="s">
        <v>7</v>
      </c>
      <c r="O37" s="109"/>
      <c r="P37" s="109"/>
      <c r="Q37" s="109"/>
      <c r="R37" s="109"/>
      <c r="S37" s="115" t="s">
        <v>60</v>
      </c>
      <c r="T37" s="165"/>
      <c r="U37" s="165"/>
      <c r="V37" s="165"/>
      <c r="W37" s="166"/>
      <c r="AA37" s="5"/>
    </row>
    <row r="38" spans="1:29" s="15" customFormat="1" ht="16.5" customHeight="1" thickBot="1">
      <c r="A38" s="20" t="s">
        <v>19</v>
      </c>
      <c r="B38" s="101">
        <f>MINA(J17,N17)</f>
        <v>0</v>
      </c>
      <c r="C38" s="101"/>
      <c r="D38" s="101"/>
      <c r="E38" s="19"/>
      <c r="F38" s="20" t="s">
        <v>18</v>
      </c>
      <c r="G38" s="101">
        <f>B32+MINA(O32,T32)+I34</f>
        <v>0</v>
      </c>
      <c r="H38" s="101"/>
      <c r="I38" s="101"/>
      <c r="J38" s="22" t="s">
        <v>17</v>
      </c>
      <c r="K38" s="20" t="s">
        <v>5</v>
      </c>
      <c r="L38" s="19">
        <f>IF(B38&gt;0,Z6,0)</f>
        <v>0</v>
      </c>
      <c r="M38" s="21" t="s">
        <v>4</v>
      </c>
      <c r="N38" s="20" t="s">
        <v>3</v>
      </c>
      <c r="O38" s="101">
        <f>ROUNDDOWN((B38-G38)*L38/100,0)</f>
        <v>0</v>
      </c>
      <c r="P38" s="101"/>
      <c r="Q38" s="101"/>
      <c r="R38" s="17"/>
      <c r="S38" s="18" t="s">
        <v>2</v>
      </c>
      <c r="T38" s="102">
        <f>IF(Z38&gt;ROUNDDOWN($O$38,-2),"限度額超過！",Z38)</f>
        <v>0</v>
      </c>
      <c r="U38" s="102"/>
      <c r="V38" s="102"/>
      <c r="W38" s="17"/>
      <c r="Y38" s="64" t="s">
        <v>59</v>
      </c>
      <c r="Z38" s="6"/>
      <c r="AA38" s="5" t="s">
        <v>0</v>
      </c>
      <c r="AB38" s="52"/>
    </row>
    <row r="39" spans="1:29" s="15" customFormat="1" ht="15" customHeight="1" thickBot="1">
      <c r="A39" s="103" t="s">
        <v>58</v>
      </c>
      <c r="B39" s="103"/>
      <c r="C39" s="103"/>
      <c r="D39" s="103"/>
      <c r="E39" s="103"/>
      <c r="F39" s="103" t="s">
        <v>57</v>
      </c>
      <c r="G39" s="103"/>
      <c r="H39" s="103"/>
      <c r="I39" s="103"/>
      <c r="J39" s="103"/>
      <c r="K39" s="103" t="s">
        <v>56</v>
      </c>
      <c r="L39" s="103"/>
      <c r="M39" s="103"/>
      <c r="N39" s="103" t="s">
        <v>55</v>
      </c>
      <c r="O39" s="103"/>
      <c r="P39" s="103"/>
      <c r="Q39" s="103"/>
      <c r="R39" s="104"/>
      <c r="S39" s="105"/>
      <c r="T39" s="106"/>
      <c r="U39" s="106"/>
      <c r="V39" s="106"/>
      <c r="W39" s="107"/>
      <c r="Y39" s="15" t="s">
        <v>54</v>
      </c>
      <c r="AA39" s="5"/>
    </row>
    <row r="40" spans="1:29" s="15" customFormat="1" ht="16.5" customHeight="1" thickBot="1">
      <c r="A40" s="61" t="s">
        <v>19</v>
      </c>
      <c r="B40" s="155">
        <f>ROUNDDOWN(Z40*4/3,0)</f>
        <v>0</v>
      </c>
      <c r="C40" s="155"/>
      <c r="D40" s="155"/>
      <c r="E40" s="63"/>
      <c r="F40" s="61" t="s">
        <v>18</v>
      </c>
      <c r="G40" s="155">
        <f>Z40</f>
        <v>0</v>
      </c>
      <c r="H40" s="155"/>
      <c r="I40" s="155"/>
      <c r="J40" s="60" t="s">
        <v>17</v>
      </c>
      <c r="K40" s="61" t="s">
        <v>5</v>
      </c>
      <c r="L40" s="63">
        <f>IF(B40&gt;0,Z6,0)</f>
        <v>0</v>
      </c>
      <c r="M40" s="62" t="s">
        <v>4</v>
      </c>
      <c r="N40" s="61" t="s">
        <v>3</v>
      </c>
      <c r="O40" s="155">
        <f>ROUNDDOWN((B40-G40)*L40/100,0)</f>
        <v>0</v>
      </c>
      <c r="P40" s="155"/>
      <c r="Q40" s="155"/>
      <c r="R40" s="60"/>
      <c r="S40" s="59" t="s">
        <v>2</v>
      </c>
      <c r="T40" s="156">
        <f>IF(ROUNDDOWN($O$40,-2)&gt;T38,T38,ROUNDDOWN($O$40,-2))</f>
        <v>0</v>
      </c>
      <c r="U40" s="156"/>
      <c r="V40" s="156"/>
      <c r="W40" s="58"/>
      <c r="Y40" s="24" t="s">
        <v>53</v>
      </c>
      <c r="Z40" s="6"/>
      <c r="AA40" s="5" t="s">
        <v>0</v>
      </c>
      <c r="AB40" s="57"/>
    </row>
    <row r="41" spans="1:29" s="15" customFormat="1" ht="15" customHeight="1">
      <c r="A41" s="103" t="s">
        <v>52</v>
      </c>
      <c r="B41" s="103"/>
      <c r="C41" s="103"/>
      <c r="D41" s="103"/>
      <c r="E41" s="103"/>
      <c r="F41" s="103" t="s">
        <v>51</v>
      </c>
      <c r="G41" s="103"/>
      <c r="H41" s="103"/>
      <c r="I41" s="103"/>
      <c r="J41" s="103"/>
      <c r="K41" s="103" t="s">
        <v>50</v>
      </c>
      <c r="L41" s="103"/>
      <c r="M41" s="103"/>
      <c r="N41" s="103" t="s">
        <v>49</v>
      </c>
      <c r="O41" s="103"/>
      <c r="P41" s="103"/>
      <c r="Q41" s="103"/>
      <c r="R41" s="103"/>
      <c r="S41" s="123"/>
      <c r="T41" s="123"/>
      <c r="U41" s="123"/>
      <c r="V41" s="123"/>
      <c r="W41" s="123"/>
      <c r="Y41" s="53"/>
      <c r="Z41" s="56"/>
      <c r="AA41" s="55"/>
      <c r="AB41" s="52"/>
    </row>
    <row r="42" spans="1:29" s="15" customFormat="1" ht="12">
      <c r="A42" s="54" t="s">
        <v>48</v>
      </c>
      <c r="B42" s="53"/>
      <c r="C42" s="53"/>
      <c r="D42" s="53"/>
      <c r="E42" s="53"/>
      <c r="F42" s="53"/>
      <c r="G42" s="53"/>
      <c r="H42" s="53"/>
      <c r="I42" s="53"/>
      <c r="J42" s="53"/>
      <c r="K42" s="53"/>
      <c r="L42" s="53"/>
      <c r="M42" s="53"/>
      <c r="N42" s="53"/>
      <c r="O42" s="53"/>
      <c r="P42" s="53"/>
      <c r="Q42" s="53"/>
      <c r="R42" s="53"/>
      <c r="S42" s="53"/>
      <c r="T42" s="53"/>
      <c r="U42" s="53"/>
      <c r="V42" s="53"/>
      <c r="W42" s="53"/>
      <c r="AA42" s="5"/>
    </row>
    <row r="43" spans="1:29" s="15" customFormat="1" ht="7.5" customHeight="1" thickBot="1">
      <c r="A43" s="52"/>
      <c r="B43" s="52"/>
      <c r="C43" s="52"/>
      <c r="D43" s="52"/>
      <c r="E43" s="52"/>
      <c r="F43" s="52"/>
      <c r="G43" s="52"/>
      <c r="H43" s="52"/>
      <c r="I43" s="52"/>
      <c r="J43" s="52"/>
      <c r="K43" s="52"/>
      <c r="L43" s="52"/>
      <c r="M43" s="52"/>
      <c r="N43" s="52"/>
      <c r="O43" s="52"/>
      <c r="P43" s="52"/>
      <c r="Q43" s="52"/>
      <c r="R43" s="52"/>
      <c r="S43" s="52"/>
      <c r="T43" s="52"/>
      <c r="U43" s="52"/>
      <c r="V43" s="52"/>
      <c r="W43" s="52"/>
      <c r="AA43" s="5"/>
    </row>
    <row r="44" spans="1:29" s="15" customFormat="1" ht="17" thickBot="1">
      <c r="A44" s="14" t="s">
        <v>47</v>
      </c>
      <c r="M44" s="50"/>
      <c r="N44" s="51"/>
      <c r="O44" s="51"/>
      <c r="P44" s="51"/>
      <c r="Q44" s="50" t="s">
        <v>46</v>
      </c>
      <c r="R44" s="146">
        <f>Z46</f>
        <v>0</v>
      </c>
      <c r="S44" s="146"/>
      <c r="T44" s="146"/>
      <c r="U44" s="49" t="s">
        <v>33</v>
      </c>
      <c r="Y44" s="147" t="s">
        <v>45</v>
      </c>
      <c r="Z44" s="149"/>
      <c r="AA44" s="5" t="s">
        <v>37</v>
      </c>
    </row>
    <row r="45" spans="1:29" s="15" customFormat="1" ht="3.75" customHeight="1" thickBot="1">
      <c r="A45" s="1"/>
      <c r="M45" s="48"/>
      <c r="N45" s="47"/>
      <c r="O45" s="47"/>
      <c r="P45" s="47"/>
      <c r="Y45" s="148"/>
      <c r="Z45" s="150"/>
      <c r="AA45" s="5"/>
    </row>
    <row r="46" spans="1:29" s="15" customFormat="1" ht="16.5" customHeight="1" thickBot="1">
      <c r="A46" s="151" t="s">
        <v>44</v>
      </c>
      <c r="B46" s="152"/>
      <c r="C46" s="152"/>
      <c r="D46" s="152"/>
      <c r="E46" s="153"/>
      <c r="F46" s="154" t="s">
        <v>43</v>
      </c>
      <c r="G46" s="154"/>
      <c r="H46" s="154"/>
      <c r="I46" s="154"/>
      <c r="J46" s="154" t="s">
        <v>42</v>
      </c>
      <c r="K46" s="154"/>
      <c r="L46" s="154"/>
      <c r="M46" s="154"/>
      <c r="N46" s="154" t="s">
        <v>25</v>
      </c>
      <c r="O46" s="154"/>
      <c r="P46" s="154"/>
      <c r="Q46" s="154"/>
      <c r="R46" s="154" t="s">
        <v>41</v>
      </c>
      <c r="S46" s="154"/>
      <c r="T46" s="154"/>
      <c r="U46" s="154"/>
      <c r="V46" s="30"/>
      <c r="W46" s="30"/>
      <c r="Y46" s="46" t="s">
        <v>40</v>
      </c>
      <c r="Z46" s="45"/>
      <c r="AA46" s="5" t="s">
        <v>37</v>
      </c>
    </row>
    <row r="47" spans="1:29" s="15" customFormat="1" ht="18" customHeight="1" thickBot="1">
      <c r="A47" s="123" t="s">
        <v>39</v>
      </c>
      <c r="B47" s="123"/>
      <c r="C47" s="123"/>
      <c r="D47" s="123"/>
      <c r="E47" s="123"/>
      <c r="F47" s="111"/>
      <c r="G47" s="112"/>
      <c r="H47" s="112"/>
      <c r="I47" s="44"/>
      <c r="J47" s="134"/>
      <c r="K47" s="134"/>
      <c r="L47" s="135"/>
      <c r="M47" s="44"/>
      <c r="N47" s="138" t="str">
        <f>IF(Z47&gt;0,IF(F49=N49,F48,IF(F49&lt;J49,F48,ROUNDDOWN(F50*J49/1000,0))),"")</f>
        <v/>
      </c>
      <c r="O47" s="138"/>
      <c r="P47" s="139"/>
      <c r="Q47" s="44"/>
      <c r="R47" s="142">
        <f>Z48</f>
        <v>0</v>
      </c>
      <c r="S47" s="142"/>
      <c r="T47" s="143"/>
      <c r="U47" s="43"/>
      <c r="V47" s="42"/>
      <c r="W47" s="42"/>
      <c r="Y47" s="24" t="s">
        <v>38</v>
      </c>
      <c r="Z47" s="41"/>
      <c r="AA47" s="5" t="s">
        <v>37</v>
      </c>
    </row>
    <row r="48" spans="1:29" s="15" customFormat="1" ht="18" customHeight="1" thickBot="1">
      <c r="A48" s="133"/>
      <c r="B48" s="133"/>
      <c r="C48" s="133"/>
      <c r="D48" s="133"/>
      <c r="E48" s="133"/>
      <c r="F48" s="141" t="str">
        <f>Z49</f>
        <v/>
      </c>
      <c r="G48" s="145"/>
      <c r="H48" s="145"/>
      <c r="I48" s="40" t="s">
        <v>36</v>
      </c>
      <c r="J48" s="136"/>
      <c r="K48" s="136"/>
      <c r="L48" s="137"/>
      <c r="M48" s="39"/>
      <c r="N48" s="140"/>
      <c r="O48" s="140"/>
      <c r="P48" s="141"/>
      <c r="Q48" s="38" t="s">
        <v>36</v>
      </c>
      <c r="R48" s="129"/>
      <c r="S48" s="129"/>
      <c r="T48" s="144"/>
      <c r="U48" s="38" t="s">
        <v>36</v>
      </c>
      <c r="V48" s="30"/>
      <c r="W48" s="29"/>
      <c r="Y48" s="24" t="s">
        <v>35</v>
      </c>
      <c r="Z48" s="6"/>
      <c r="AA48" s="5" t="s">
        <v>0</v>
      </c>
    </row>
    <row r="49" spans="1:30" s="15" customFormat="1" ht="18" customHeight="1">
      <c r="A49" s="129" t="s">
        <v>34</v>
      </c>
      <c r="B49" s="129"/>
      <c r="C49" s="129"/>
      <c r="D49" s="129"/>
      <c r="E49" s="129"/>
      <c r="F49" s="122" t="str">
        <f>Z50</f>
        <v/>
      </c>
      <c r="G49" s="130"/>
      <c r="H49" s="130"/>
      <c r="I49" s="37" t="s">
        <v>33</v>
      </c>
      <c r="J49" s="131" t="str">
        <f>Z52</f>
        <v/>
      </c>
      <c r="K49" s="131"/>
      <c r="L49" s="132"/>
      <c r="M49" s="37" t="s">
        <v>33</v>
      </c>
      <c r="N49" s="121">
        <f>MINA(F49,J49)</f>
        <v>0</v>
      </c>
      <c r="O49" s="121"/>
      <c r="P49" s="122"/>
      <c r="Q49" s="37" t="s">
        <v>33</v>
      </c>
      <c r="R49" s="121">
        <f>Z47</f>
        <v>0</v>
      </c>
      <c r="S49" s="121"/>
      <c r="T49" s="122"/>
      <c r="U49" s="37" t="s">
        <v>33</v>
      </c>
      <c r="V49" s="36"/>
      <c r="W49" s="29"/>
      <c r="Y49" s="24" t="s">
        <v>32</v>
      </c>
      <c r="Z49" s="35" t="str">
        <f>IF(AND(Z47&gt;0,Z44=Z46),Z48,IF(Z47&gt;0,ROUNDDOWN(Z50*Z51/1000,0),""))</f>
        <v/>
      </c>
      <c r="AA49" s="5" t="s">
        <v>31</v>
      </c>
    </row>
    <row r="50" spans="1:30" s="15" customFormat="1" ht="18" customHeight="1">
      <c r="A50" s="123" t="s">
        <v>30</v>
      </c>
      <c r="B50" s="123"/>
      <c r="C50" s="123"/>
      <c r="D50" s="123"/>
      <c r="E50" s="123"/>
      <c r="F50" s="124" t="str">
        <f>Z51</f>
        <v/>
      </c>
      <c r="G50" s="125"/>
      <c r="H50" s="125"/>
      <c r="I50" s="34" t="s">
        <v>29</v>
      </c>
      <c r="J50" s="126"/>
      <c r="K50" s="126"/>
      <c r="L50" s="127"/>
      <c r="M50" s="33"/>
      <c r="N50" s="128" t="str">
        <f>F50</f>
        <v/>
      </c>
      <c r="O50" s="128"/>
      <c r="P50" s="124"/>
      <c r="Q50" s="32" t="s">
        <v>29</v>
      </c>
      <c r="R50" s="128" t="str">
        <f>IF(R49&gt;0,ROUNDDOWN(R47/R49*1000,0),"")</f>
        <v/>
      </c>
      <c r="S50" s="128"/>
      <c r="T50" s="124"/>
      <c r="U50" s="31" t="s">
        <v>29</v>
      </c>
      <c r="V50" s="30"/>
      <c r="W50" s="29"/>
      <c r="Y50" s="24" t="s">
        <v>28</v>
      </c>
      <c r="Z50" s="28" t="str">
        <f>IF(Z47&gt;0,Z46/Z44*Z47,"")</f>
        <v/>
      </c>
      <c r="AA50" s="5" t="s">
        <v>21</v>
      </c>
    </row>
    <row r="51" spans="1:30" s="15" customFormat="1" ht="12.75" customHeight="1" thickBot="1">
      <c r="W51" s="27"/>
      <c r="Y51" s="24" t="s">
        <v>27</v>
      </c>
      <c r="Z51" s="26" t="str">
        <f>IF(Z47&gt;0,ROUNDDOWN(Z48/Z47*1000,0),"")</f>
        <v/>
      </c>
      <c r="AA51" s="5" t="s">
        <v>26</v>
      </c>
    </row>
    <row r="52" spans="1:30" s="15" customFormat="1" ht="16.5" customHeight="1" thickBot="1">
      <c r="A52" s="108" t="s">
        <v>25</v>
      </c>
      <c r="B52" s="109"/>
      <c r="C52" s="109"/>
      <c r="D52" s="109"/>
      <c r="E52" s="110"/>
      <c r="F52" s="108" t="s">
        <v>24</v>
      </c>
      <c r="G52" s="109"/>
      <c r="H52" s="109"/>
      <c r="I52" s="109"/>
      <c r="J52" s="110"/>
      <c r="K52" s="114" t="s">
        <v>8</v>
      </c>
      <c r="L52" s="109"/>
      <c r="M52" s="110"/>
      <c r="N52" s="114" t="s">
        <v>7</v>
      </c>
      <c r="O52" s="109"/>
      <c r="P52" s="109"/>
      <c r="Q52" s="109"/>
      <c r="R52" s="109"/>
      <c r="S52" s="115" t="s">
        <v>23</v>
      </c>
      <c r="T52" s="116"/>
      <c r="U52" s="116"/>
      <c r="V52" s="116"/>
      <c r="W52" s="117"/>
      <c r="Y52" s="24" t="s">
        <v>22</v>
      </c>
      <c r="Z52" s="25" t="str">
        <f>IF(Z47&gt;0,Z46*3,"")</f>
        <v/>
      </c>
      <c r="AA52" s="5" t="s">
        <v>21</v>
      </c>
    </row>
    <row r="53" spans="1:30" s="15" customFormat="1" ht="16.5" customHeight="1" thickBot="1">
      <c r="A53" s="111"/>
      <c r="B53" s="112"/>
      <c r="C53" s="112"/>
      <c r="D53" s="112"/>
      <c r="E53" s="113"/>
      <c r="F53" s="111"/>
      <c r="G53" s="112"/>
      <c r="H53" s="112"/>
      <c r="I53" s="112"/>
      <c r="J53" s="113"/>
      <c r="K53" s="111"/>
      <c r="L53" s="112"/>
      <c r="M53" s="113"/>
      <c r="N53" s="111"/>
      <c r="O53" s="112"/>
      <c r="P53" s="112"/>
      <c r="Q53" s="112"/>
      <c r="R53" s="112"/>
      <c r="S53" s="118"/>
      <c r="T53" s="119"/>
      <c r="U53" s="119"/>
      <c r="V53" s="119"/>
      <c r="W53" s="120"/>
      <c r="X53" s="1"/>
      <c r="Y53" s="24" t="s">
        <v>20</v>
      </c>
      <c r="Z53" s="23"/>
      <c r="AA53" s="5" t="s">
        <v>0</v>
      </c>
      <c r="AB53" s="1"/>
      <c r="AC53" s="1"/>
      <c r="AD53" s="1"/>
    </row>
    <row r="54" spans="1:30" ht="19.5" customHeight="1" thickBot="1">
      <c r="A54" s="20" t="s">
        <v>19</v>
      </c>
      <c r="B54" s="101" t="str">
        <f>N47</f>
        <v/>
      </c>
      <c r="C54" s="101"/>
      <c r="D54" s="101"/>
      <c r="E54" s="19"/>
      <c r="F54" s="20" t="s">
        <v>18</v>
      </c>
      <c r="G54" s="101">
        <f>Z53</f>
        <v>0</v>
      </c>
      <c r="H54" s="101"/>
      <c r="I54" s="101"/>
      <c r="J54" s="22" t="s">
        <v>17</v>
      </c>
      <c r="K54" s="20" t="s">
        <v>5</v>
      </c>
      <c r="L54" s="19">
        <f>IF(B54&gt;0,Z6,0)</f>
        <v>0</v>
      </c>
      <c r="M54" s="21" t="s">
        <v>4</v>
      </c>
      <c r="N54" s="20" t="s">
        <v>3</v>
      </c>
      <c r="O54" s="101" t="str">
        <f>IF(Z47&gt;0,ROUNDDOWN((B54-G54)*L54/100,0),"")</f>
        <v/>
      </c>
      <c r="P54" s="101"/>
      <c r="Q54" s="101"/>
      <c r="R54" s="19"/>
      <c r="S54" s="18" t="s">
        <v>2</v>
      </c>
      <c r="T54" s="102" t="str">
        <f>IF(Z47&gt;0,IF(Z54&gt;ROUNDDOWN(O54,-2),"限度額超過！",Z54),"")</f>
        <v/>
      </c>
      <c r="U54" s="102"/>
      <c r="V54" s="102"/>
      <c r="W54" s="17"/>
      <c r="Y54" s="7" t="s">
        <v>16</v>
      </c>
      <c r="Z54" s="16"/>
      <c r="AA54" s="5" t="s">
        <v>0</v>
      </c>
    </row>
    <row r="55" spans="1:30" ht="16.5" customHeight="1" thickBot="1">
      <c r="A55" s="103" t="s">
        <v>15</v>
      </c>
      <c r="B55" s="103"/>
      <c r="C55" s="103"/>
      <c r="D55" s="103"/>
      <c r="E55" s="103"/>
      <c r="F55" s="103" t="s">
        <v>14</v>
      </c>
      <c r="G55" s="103"/>
      <c r="H55" s="103"/>
      <c r="I55" s="103"/>
      <c r="J55" s="103"/>
      <c r="K55" s="103" t="s">
        <v>13</v>
      </c>
      <c r="L55" s="103"/>
      <c r="M55" s="103"/>
      <c r="N55" s="103" t="s">
        <v>12</v>
      </c>
      <c r="O55" s="103"/>
      <c r="P55" s="103"/>
      <c r="Q55" s="103"/>
      <c r="R55" s="104"/>
      <c r="S55" s="105"/>
      <c r="T55" s="106"/>
      <c r="U55" s="106"/>
      <c r="V55" s="106"/>
      <c r="W55" s="107"/>
      <c r="Y55" s="15" t="s">
        <v>11</v>
      </c>
    </row>
    <row r="56" spans="1:30" ht="6" customHeight="1">
      <c r="A56" s="3"/>
      <c r="B56" s="3"/>
      <c r="C56" s="3"/>
      <c r="D56" s="3"/>
      <c r="E56" s="3"/>
      <c r="F56" s="3"/>
      <c r="G56" s="3"/>
      <c r="H56" s="3"/>
      <c r="I56" s="3"/>
      <c r="J56" s="3"/>
      <c r="K56" s="3"/>
      <c r="L56" s="3"/>
      <c r="M56" s="3"/>
      <c r="N56" s="3"/>
      <c r="O56" s="3"/>
      <c r="P56" s="3"/>
      <c r="Q56" s="3"/>
      <c r="R56" s="3"/>
      <c r="S56" s="3"/>
      <c r="T56" s="3"/>
      <c r="U56" s="3"/>
      <c r="V56" s="3"/>
      <c r="W56" s="3"/>
      <c r="Y56" s="2"/>
      <c r="Z56" s="2"/>
      <c r="AA56" s="2"/>
    </row>
    <row r="57" spans="1:30" s="4" customFormat="1" ht="16.5">
      <c r="A57" s="14" t="s">
        <v>10</v>
      </c>
      <c r="Y57" s="2"/>
      <c r="Z57" s="2"/>
      <c r="AA57" s="2"/>
    </row>
    <row r="58" spans="1:30" s="4" customFormat="1" ht="3.75" customHeight="1" thickBot="1">
      <c r="Y58" s="2"/>
      <c r="Z58" s="2"/>
      <c r="AA58" s="2"/>
    </row>
    <row r="59" spans="1:30" s="4" customFormat="1" ht="16.5" customHeight="1">
      <c r="A59" s="280" t="s">
        <v>9</v>
      </c>
      <c r="B59" s="281"/>
      <c r="C59" s="281"/>
      <c r="D59" s="281"/>
      <c r="E59" s="281"/>
      <c r="F59" s="282"/>
      <c r="G59" s="282"/>
      <c r="H59" s="282"/>
      <c r="I59" s="282"/>
      <c r="J59" s="283"/>
      <c r="K59" s="288" t="s">
        <v>8</v>
      </c>
      <c r="L59" s="281"/>
      <c r="M59" s="289"/>
      <c r="N59" s="288" t="s">
        <v>7</v>
      </c>
      <c r="O59" s="281"/>
      <c r="P59" s="281"/>
      <c r="Q59" s="281"/>
      <c r="R59" s="281"/>
      <c r="S59" s="293" t="s">
        <v>6</v>
      </c>
      <c r="T59" s="294"/>
      <c r="U59" s="294"/>
      <c r="V59" s="294"/>
      <c r="W59" s="295"/>
      <c r="Y59" s="2"/>
      <c r="Z59" s="2"/>
      <c r="AA59" s="2"/>
    </row>
    <row r="60" spans="1:30" s="4" customFormat="1" ht="13.5" thickBot="1">
      <c r="A60" s="284"/>
      <c r="B60" s="285"/>
      <c r="C60" s="285"/>
      <c r="D60" s="285"/>
      <c r="E60" s="285"/>
      <c r="F60" s="286"/>
      <c r="G60" s="286"/>
      <c r="H60" s="286"/>
      <c r="I60" s="286"/>
      <c r="J60" s="287"/>
      <c r="K60" s="290"/>
      <c r="L60" s="291"/>
      <c r="M60" s="292"/>
      <c r="N60" s="290"/>
      <c r="O60" s="291"/>
      <c r="P60" s="291"/>
      <c r="Q60" s="291"/>
      <c r="R60" s="291"/>
      <c r="S60" s="296"/>
      <c r="T60" s="297"/>
      <c r="U60" s="297"/>
      <c r="V60" s="297"/>
      <c r="W60" s="298"/>
      <c r="Y60" s="2"/>
      <c r="Z60" s="2"/>
      <c r="AA60" s="2"/>
    </row>
    <row r="61" spans="1:30" s="4" customFormat="1" ht="20.25" customHeight="1" thickBot="1">
      <c r="A61" s="11"/>
      <c r="B61" s="272"/>
      <c r="C61" s="272"/>
      <c r="D61" s="272"/>
      <c r="E61" s="273"/>
      <c r="F61" s="273"/>
      <c r="G61" s="273"/>
      <c r="H61" s="273"/>
      <c r="I61" s="273"/>
      <c r="J61" s="13"/>
      <c r="K61" s="11" t="s">
        <v>5</v>
      </c>
      <c r="L61" s="10">
        <f>IF(B61&gt;0,Z6,0)</f>
        <v>0</v>
      </c>
      <c r="M61" s="12" t="s">
        <v>4</v>
      </c>
      <c r="N61" s="11" t="s">
        <v>3</v>
      </c>
      <c r="O61" s="274">
        <f>ROUNDDOWN(B61*L61/100,-2)</f>
        <v>0</v>
      </c>
      <c r="P61" s="274"/>
      <c r="Q61" s="274"/>
      <c r="R61" s="10"/>
      <c r="S61" s="9" t="s">
        <v>2</v>
      </c>
      <c r="T61" s="275">
        <f>IF(Z61&gt;O61,"限度額超過！",Z61)</f>
        <v>0</v>
      </c>
      <c r="U61" s="275"/>
      <c r="V61" s="275"/>
      <c r="W61" s="8"/>
      <c r="Y61" s="7" t="s">
        <v>1</v>
      </c>
      <c r="Z61" s="6"/>
      <c r="AA61" s="5" t="s">
        <v>0</v>
      </c>
    </row>
    <row r="62" spans="1:30">
      <c r="A62" s="3"/>
      <c r="B62" s="3"/>
      <c r="C62" s="3"/>
      <c r="D62" s="3"/>
      <c r="E62" s="3"/>
      <c r="F62" s="3"/>
      <c r="G62" s="3"/>
      <c r="H62" s="3"/>
      <c r="I62" s="3"/>
      <c r="J62" s="3"/>
      <c r="K62" s="3"/>
      <c r="L62" s="3"/>
      <c r="M62" s="3"/>
      <c r="N62" s="3"/>
      <c r="O62" s="3"/>
      <c r="P62" s="3"/>
      <c r="Q62" s="3"/>
      <c r="R62" s="3"/>
      <c r="S62" s="3"/>
      <c r="T62" s="3"/>
      <c r="U62" s="3"/>
      <c r="V62" s="3"/>
      <c r="W62" s="3"/>
      <c r="Y62" s="2"/>
      <c r="Z62" s="2"/>
      <c r="AA62" s="2"/>
    </row>
  </sheetData>
  <mergeCells count="156">
    <mergeCell ref="B61:I61"/>
    <mergeCell ref="O61:Q61"/>
    <mergeCell ref="T61:V61"/>
    <mergeCell ref="R2:W2"/>
    <mergeCell ref="P3:Q3"/>
    <mergeCell ref="R3:W3"/>
    <mergeCell ref="P4:Q4"/>
    <mergeCell ref="R4:W4"/>
    <mergeCell ref="A59:J60"/>
    <mergeCell ref="K59:M60"/>
    <mergeCell ref="N59:R60"/>
    <mergeCell ref="S59:W60"/>
    <mergeCell ref="N8:Q8"/>
    <mergeCell ref="J10:M10"/>
    <mergeCell ref="S8:W9"/>
    <mergeCell ref="J9:M9"/>
    <mergeCell ref="N9:Q9"/>
    <mergeCell ref="J8:M8"/>
    <mergeCell ref="N10:Q10"/>
    <mergeCell ref="A16:I17"/>
    <mergeCell ref="J16:M16"/>
    <mergeCell ref="N16:Q16"/>
    <mergeCell ref="J17:M17"/>
    <mergeCell ref="L27:O27"/>
    <mergeCell ref="Y2:AB3"/>
    <mergeCell ref="Y4:AB5"/>
    <mergeCell ref="S10:W11"/>
    <mergeCell ref="J11:M11"/>
    <mergeCell ref="N11:Q11"/>
    <mergeCell ref="A8:I8"/>
    <mergeCell ref="J14:M14"/>
    <mergeCell ref="N14:Q14"/>
    <mergeCell ref="J12:M12"/>
    <mergeCell ref="N12:Q12"/>
    <mergeCell ref="A1:X1"/>
    <mergeCell ref="J15:M15"/>
    <mergeCell ref="N15:Q15"/>
    <mergeCell ref="P2:Q2"/>
    <mergeCell ref="F20:K20"/>
    <mergeCell ref="L20:O21"/>
    <mergeCell ref="P20:S21"/>
    <mergeCell ref="T20:W21"/>
    <mergeCell ref="F21:G21"/>
    <mergeCell ref="H21:I21"/>
    <mergeCell ref="J21:K21"/>
    <mergeCell ref="J13:M13"/>
    <mergeCell ref="N13:Q13"/>
    <mergeCell ref="N17:Q17"/>
    <mergeCell ref="A20:E21"/>
    <mergeCell ref="Y22:Z26"/>
    <mergeCell ref="A23:E23"/>
    <mergeCell ref="F23:G23"/>
    <mergeCell ref="H23:I23"/>
    <mergeCell ref="J23:K23"/>
    <mergeCell ref="A24:E24"/>
    <mergeCell ref="A22:E22"/>
    <mergeCell ref="J22:K22"/>
    <mergeCell ref="L22:O26"/>
    <mergeCell ref="P22:S26"/>
    <mergeCell ref="A25:E25"/>
    <mergeCell ref="F25:G25"/>
    <mergeCell ref="H25:I25"/>
    <mergeCell ref="J25:K25"/>
    <mergeCell ref="A26:E26"/>
    <mergeCell ref="F26:G26"/>
    <mergeCell ref="H26:I26"/>
    <mergeCell ref="J26:K26"/>
    <mergeCell ref="T22:W26"/>
    <mergeCell ref="F22:G22"/>
    <mergeCell ref="H22:I22"/>
    <mergeCell ref="F24:G24"/>
    <mergeCell ref="H24:I24"/>
    <mergeCell ref="J24:K24"/>
    <mergeCell ref="T27:W27"/>
    <mergeCell ref="A31:G31"/>
    <mergeCell ref="H31:M31"/>
    <mergeCell ref="N31:R31"/>
    <mergeCell ref="S31:W31"/>
    <mergeCell ref="A27:E27"/>
    <mergeCell ref="F27:G27"/>
    <mergeCell ref="H27:I27"/>
    <mergeCell ref="J27:K27"/>
    <mergeCell ref="P27:S27"/>
    <mergeCell ref="O32:Q32"/>
    <mergeCell ref="S33:W33"/>
    <mergeCell ref="B34:F34"/>
    <mergeCell ref="I34:L34"/>
    <mergeCell ref="T34:V34"/>
    <mergeCell ref="A33:G33"/>
    <mergeCell ref="H33:M33"/>
    <mergeCell ref="B32:F32"/>
    <mergeCell ref="I32:K32"/>
    <mergeCell ref="T32:V32"/>
    <mergeCell ref="Y35:Y36"/>
    <mergeCell ref="Z35:Z36"/>
    <mergeCell ref="A37:E37"/>
    <mergeCell ref="F37:J37"/>
    <mergeCell ref="K37:M37"/>
    <mergeCell ref="N37:R37"/>
    <mergeCell ref="S37:W37"/>
    <mergeCell ref="B38:D38"/>
    <mergeCell ref="G38:I38"/>
    <mergeCell ref="O38:Q38"/>
    <mergeCell ref="T38:V38"/>
    <mergeCell ref="Y44:Y45"/>
    <mergeCell ref="Z44:Z45"/>
    <mergeCell ref="A46:E46"/>
    <mergeCell ref="F46:I46"/>
    <mergeCell ref="J46:M46"/>
    <mergeCell ref="N46:Q46"/>
    <mergeCell ref="R46:U46"/>
    <mergeCell ref="A39:E39"/>
    <mergeCell ref="F39:J39"/>
    <mergeCell ref="K39:M39"/>
    <mergeCell ref="N39:R39"/>
    <mergeCell ref="S39:W39"/>
    <mergeCell ref="B40:D40"/>
    <mergeCell ref="G40:I40"/>
    <mergeCell ref="O40:Q40"/>
    <mergeCell ref="T40:V40"/>
    <mergeCell ref="A47:E48"/>
    <mergeCell ref="F47:H47"/>
    <mergeCell ref="J47:L48"/>
    <mergeCell ref="N47:P48"/>
    <mergeCell ref="R47:T48"/>
    <mergeCell ref="A41:E41"/>
    <mergeCell ref="F41:J41"/>
    <mergeCell ref="K41:M41"/>
    <mergeCell ref="N41:R41"/>
    <mergeCell ref="S41:W41"/>
    <mergeCell ref="F48:H48"/>
    <mergeCell ref="R44:T44"/>
    <mergeCell ref="A52:E53"/>
    <mergeCell ref="F52:J53"/>
    <mergeCell ref="K52:M53"/>
    <mergeCell ref="N52:R53"/>
    <mergeCell ref="S52:W53"/>
    <mergeCell ref="R49:T49"/>
    <mergeCell ref="A50:E50"/>
    <mergeCell ref="F50:H50"/>
    <mergeCell ref="J50:L50"/>
    <mergeCell ref="N50:P50"/>
    <mergeCell ref="R50:T50"/>
    <mergeCell ref="A49:E49"/>
    <mergeCell ref="F49:H49"/>
    <mergeCell ref="J49:L49"/>
    <mergeCell ref="N49:P49"/>
    <mergeCell ref="B54:D54"/>
    <mergeCell ref="G54:I54"/>
    <mergeCell ref="O54:Q54"/>
    <mergeCell ref="T54:V54"/>
    <mergeCell ref="A55:E55"/>
    <mergeCell ref="F55:J55"/>
    <mergeCell ref="K55:M55"/>
    <mergeCell ref="N55:R55"/>
    <mergeCell ref="S55:W55"/>
  </mergeCells>
  <phoneticPr fontId="6"/>
  <conditionalFormatting sqref="T34:V34">
    <cfRule type="expression" dxfId="3" priority="4" stopIfTrue="1">
      <formula>$T$34="総額が合いません"</formula>
    </cfRule>
  </conditionalFormatting>
  <conditionalFormatting sqref="T34:V34">
    <cfRule type="expression" dxfId="2" priority="3" stopIfTrue="1">
      <formula>$T$34="総額が合いません"</formula>
    </cfRule>
  </conditionalFormatting>
  <conditionalFormatting sqref="P2:T4 X57:X61 A58:A60 Y57:AA59 AB57:IV61 K59:W61 A61:D61 J61 W57:W58 F57:T58 B57:E59">
    <cfRule type="cellIs" dxfId="1" priority="2" stopIfTrue="1" operator="lessThan">
      <formula>1</formula>
    </cfRule>
  </conditionalFormatting>
  <conditionalFormatting sqref="T57:V58">
    <cfRule type="cellIs" dxfId="0" priority="1" stopIfTrue="1" operator="equal">
      <formula>"""限度額超過!"""</formula>
    </cfRule>
  </conditionalFormatting>
  <dataValidations count="3">
    <dataValidation type="list" allowBlank="1" showInputMessage="1" showErrorMessage="1" sqref="Z65538 JV65538 TR65538 ADN65538 ANJ65538 AXF65538 BHB65538 BQX65538 CAT65538 CKP65538 CUL65538 DEH65538 DOD65538 DXZ65538 EHV65538 ERR65538 FBN65538 FLJ65538 FVF65538 GFB65538 GOX65538 GYT65538 HIP65538 HSL65538 ICH65538 IMD65538 IVZ65538 JFV65538 JPR65538 JZN65538 KJJ65538 KTF65538 LDB65538 LMX65538 LWT65538 MGP65538 MQL65538 NAH65538 NKD65538 NTZ65538 ODV65538 ONR65538 OXN65538 PHJ65538 PRF65538 QBB65538 QKX65538 QUT65538 REP65538 ROL65538 RYH65538 SID65538 SRZ65538 TBV65538 TLR65538 TVN65538 UFJ65538 UPF65538 UZB65538 VIX65538 VST65538 WCP65538 WML65538 WWH65538 Z131074 JV131074 TR131074 ADN131074 ANJ131074 AXF131074 BHB131074 BQX131074 CAT131074 CKP131074 CUL131074 DEH131074 DOD131074 DXZ131074 EHV131074 ERR131074 FBN131074 FLJ131074 FVF131074 GFB131074 GOX131074 GYT131074 HIP131074 HSL131074 ICH131074 IMD131074 IVZ131074 JFV131074 JPR131074 JZN131074 KJJ131074 KTF131074 LDB131074 LMX131074 LWT131074 MGP131074 MQL131074 NAH131074 NKD131074 NTZ131074 ODV131074 ONR131074 OXN131074 PHJ131074 PRF131074 QBB131074 QKX131074 QUT131074 REP131074 ROL131074 RYH131074 SID131074 SRZ131074 TBV131074 TLR131074 TVN131074 UFJ131074 UPF131074 UZB131074 VIX131074 VST131074 WCP131074 WML131074 WWH131074 Z196610 JV196610 TR196610 ADN196610 ANJ196610 AXF196610 BHB196610 BQX196610 CAT196610 CKP196610 CUL196610 DEH196610 DOD196610 DXZ196610 EHV196610 ERR196610 FBN196610 FLJ196610 FVF196610 GFB196610 GOX196610 GYT196610 HIP196610 HSL196610 ICH196610 IMD196610 IVZ196610 JFV196610 JPR196610 JZN196610 KJJ196610 KTF196610 LDB196610 LMX196610 LWT196610 MGP196610 MQL196610 NAH196610 NKD196610 NTZ196610 ODV196610 ONR196610 OXN196610 PHJ196610 PRF196610 QBB196610 QKX196610 QUT196610 REP196610 ROL196610 RYH196610 SID196610 SRZ196610 TBV196610 TLR196610 TVN196610 UFJ196610 UPF196610 UZB196610 VIX196610 VST196610 WCP196610 WML196610 WWH196610 Z262146 JV262146 TR262146 ADN262146 ANJ262146 AXF262146 BHB262146 BQX262146 CAT262146 CKP262146 CUL262146 DEH262146 DOD262146 DXZ262146 EHV262146 ERR262146 FBN262146 FLJ262146 FVF262146 GFB262146 GOX262146 GYT262146 HIP262146 HSL262146 ICH262146 IMD262146 IVZ262146 JFV262146 JPR262146 JZN262146 KJJ262146 KTF262146 LDB262146 LMX262146 LWT262146 MGP262146 MQL262146 NAH262146 NKD262146 NTZ262146 ODV262146 ONR262146 OXN262146 PHJ262146 PRF262146 QBB262146 QKX262146 QUT262146 REP262146 ROL262146 RYH262146 SID262146 SRZ262146 TBV262146 TLR262146 TVN262146 UFJ262146 UPF262146 UZB262146 VIX262146 VST262146 WCP262146 WML262146 WWH262146 Z327682 JV327682 TR327682 ADN327682 ANJ327682 AXF327682 BHB327682 BQX327682 CAT327682 CKP327682 CUL327682 DEH327682 DOD327682 DXZ327682 EHV327682 ERR327682 FBN327682 FLJ327682 FVF327682 GFB327682 GOX327682 GYT327682 HIP327682 HSL327682 ICH327682 IMD327682 IVZ327682 JFV327682 JPR327682 JZN327682 KJJ327682 KTF327682 LDB327682 LMX327682 LWT327682 MGP327682 MQL327682 NAH327682 NKD327682 NTZ327682 ODV327682 ONR327682 OXN327682 PHJ327682 PRF327682 QBB327682 QKX327682 QUT327682 REP327682 ROL327682 RYH327682 SID327682 SRZ327682 TBV327682 TLR327682 TVN327682 UFJ327682 UPF327682 UZB327682 VIX327682 VST327682 WCP327682 WML327682 WWH327682 Z393218 JV393218 TR393218 ADN393218 ANJ393218 AXF393218 BHB393218 BQX393218 CAT393218 CKP393218 CUL393218 DEH393218 DOD393218 DXZ393218 EHV393218 ERR393218 FBN393218 FLJ393218 FVF393218 GFB393218 GOX393218 GYT393218 HIP393218 HSL393218 ICH393218 IMD393218 IVZ393218 JFV393218 JPR393218 JZN393218 KJJ393218 KTF393218 LDB393218 LMX393218 LWT393218 MGP393218 MQL393218 NAH393218 NKD393218 NTZ393218 ODV393218 ONR393218 OXN393218 PHJ393218 PRF393218 QBB393218 QKX393218 QUT393218 REP393218 ROL393218 RYH393218 SID393218 SRZ393218 TBV393218 TLR393218 TVN393218 UFJ393218 UPF393218 UZB393218 VIX393218 VST393218 WCP393218 WML393218 WWH393218 Z458754 JV458754 TR458754 ADN458754 ANJ458754 AXF458754 BHB458754 BQX458754 CAT458754 CKP458754 CUL458754 DEH458754 DOD458754 DXZ458754 EHV458754 ERR458754 FBN458754 FLJ458754 FVF458754 GFB458754 GOX458754 GYT458754 HIP458754 HSL458754 ICH458754 IMD458754 IVZ458754 JFV458754 JPR458754 JZN458754 KJJ458754 KTF458754 LDB458754 LMX458754 LWT458754 MGP458754 MQL458754 NAH458754 NKD458754 NTZ458754 ODV458754 ONR458754 OXN458754 PHJ458754 PRF458754 QBB458754 QKX458754 QUT458754 REP458754 ROL458754 RYH458754 SID458754 SRZ458754 TBV458754 TLR458754 TVN458754 UFJ458754 UPF458754 UZB458754 VIX458754 VST458754 WCP458754 WML458754 WWH458754 Z524290 JV524290 TR524290 ADN524290 ANJ524290 AXF524290 BHB524290 BQX524290 CAT524290 CKP524290 CUL524290 DEH524290 DOD524290 DXZ524290 EHV524290 ERR524290 FBN524290 FLJ524290 FVF524290 GFB524290 GOX524290 GYT524290 HIP524290 HSL524290 ICH524290 IMD524290 IVZ524290 JFV524290 JPR524290 JZN524290 KJJ524290 KTF524290 LDB524290 LMX524290 LWT524290 MGP524290 MQL524290 NAH524290 NKD524290 NTZ524290 ODV524290 ONR524290 OXN524290 PHJ524290 PRF524290 QBB524290 QKX524290 QUT524290 REP524290 ROL524290 RYH524290 SID524290 SRZ524290 TBV524290 TLR524290 TVN524290 UFJ524290 UPF524290 UZB524290 VIX524290 VST524290 WCP524290 WML524290 WWH524290 Z589826 JV589826 TR589826 ADN589826 ANJ589826 AXF589826 BHB589826 BQX589826 CAT589826 CKP589826 CUL589826 DEH589826 DOD589826 DXZ589826 EHV589826 ERR589826 FBN589826 FLJ589826 FVF589826 GFB589826 GOX589826 GYT589826 HIP589826 HSL589826 ICH589826 IMD589826 IVZ589826 JFV589826 JPR589826 JZN589826 KJJ589826 KTF589826 LDB589826 LMX589826 LWT589826 MGP589826 MQL589826 NAH589826 NKD589826 NTZ589826 ODV589826 ONR589826 OXN589826 PHJ589826 PRF589826 QBB589826 QKX589826 QUT589826 REP589826 ROL589826 RYH589826 SID589826 SRZ589826 TBV589826 TLR589826 TVN589826 UFJ589826 UPF589826 UZB589826 VIX589826 VST589826 WCP589826 WML589826 WWH589826 Z655362 JV655362 TR655362 ADN655362 ANJ655362 AXF655362 BHB655362 BQX655362 CAT655362 CKP655362 CUL655362 DEH655362 DOD655362 DXZ655362 EHV655362 ERR655362 FBN655362 FLJ655362 FVF655362 GFB655362 GOX655362 GYT655362 HIP655362 HSL655362 ICH655362 IMD655362 IVZ655362 JFV655362 JPR655362 JZN655362 KJJ655362 KTF655362 LDB655362 LMX655362 LWT655362 MGP655362 MQL655362 NAH655362 NKD655362 NTZ655362 ODV655362 ONR655362 OXN655362 PHJ655362 PRF655362 QBB655362 QKX655362 QUT655362 REP655362 ROL655362 RYH655362 SID655362 SRZ655362 TBV655362 TLR655362 TVN655362 UFJ655362 UPF655362 UZB655362 VIX655362 VST655362 WCP655362 WML655362 WWH655362 Z720898 JV720898 TR720898 ADN720898 ANJ720898 AXF720898 BHB720898 BQX720898 CAT720898 CKP720898 CUL720898 DEH720898 DOD720898 DXZ720898 EHV720898 ERR720898 FBN720898 FLJ720898 FVF720898 GFB720898 GOX720898 GYT720898 HIP720898 HSL720898 ICH720898 IMD720898 IVZ720898 JFV720898 JPR720898 JZN720898 KJJ720898 KTF720898 LDB720898 LMX720898 LWT720898 MGP720898 MQL720898 NAH720898 NKD720898 NTZ720898 ODV720898 ONR720898 OXN720898 PHJ720898 PRF720898 QBB720898 QKX720898 QUT720898 REP720898 ROL720898 RYH720898 SID720898 SRZ720898 TBV720898 TLR720898 TVN720898 UFJ720898 UPF720898 UZB720898 VIX720898 VST720898 WCP720898 WML720898 WWH720898 Z786434 JV786434 TR786434 ADN786434 ANJ786434 AXF786434 BHB786434 BQX786434 CAT786434 CKP786434 CUL786434 DEH786434 DOD786434 DXZ786434 EHV786434 ERR786434 FBN786434 FLJ786434 FVF786434 GFB786434 GOX786434 GYT786434 HIP786434 HSL786434 ICH786434 IMD786434 IVZ786434 JFV786434 JPR786434 JZN786434 KJJ786434 KTF786434 LDB786434 LMX786434 LWT786434 MGP786434 MQL786434 NAH786434 NKD786434 NTZ786434 ODV786434 ONR786434 OXN786434 PHJ786434 PRF786434 QBB786434 QKX786434 QUT786434 REP786434 ROL786434 RYH786434 SID786434 SRZ786434 TBV786434 TLR786434 TVN786434 UFJ786434 UPF786434 UZB786434 VIX786434 VST786434 WCP786434 WML786434 WWH786434 Z851970 JV851970 TR851970 ADN851970 ANJ851970 AXF851970 BHB851970 BQX851970 CAT851970 CKP851970 CUL851970 DEH851970 DOD851970 DXZ851970 EHV851970 ERR851970 FBN851970 FLJ851970 FVF851970 GFB851970 GOX851970 GYT851970 HIP851970 HSL851970 ICH851970 IMD851970 IVZ851970 JFV851970 JPR851970 JZN851970 KJJ851970 KTF851970 LDB851970 LMX851970 LWT851970 MGP851970 MQL851970 NAH851970 NKD851970 NTZ851970 ODV851970 ONR851970 OXN851970 PHJ851970 PRF851970 QBB851970 QKX851970 QUT851970 REP851970 ROL851970 RYH851970 SID851970 SRZ851970 TBV851970 TLR851970 TVN851970 UFJ851970 UPF851970 UZB851970 VIX851970 VST851970 WCP851970 WML851970 WWH851970 Z917506 JV917506 TR917506 ADN917506 ANJ917506 AXF917506 BHB917506 BQX917506 CAT917506 CKP917506 CUL917506 DEH917506 DOD917506 DXZ917506 EHV917506 ERR917506 FBN917506 FLJ917506 FVF917506 GFB917506 GOX917506 GYT917506 HIP917506 HSL917506 ICH917506 IMD917506 IVZ917506 JFV917506 JPR917506 JZN917506 KJJ917506 KTF917506 LDB917506 LMX917506 LWT917506 MGP917506 MQL917506 NAH917506 NKD917506 NTZ917506 ODV917506 ONR917506 OXN917506 PHJ917506 PRF917506 QBB917506 QKX917506 QUT917506 REP917506 ROL917506 RYH917506 SID917506 SRZ917506 TBV917506 TLR917506 TVN917506 UFJ917506 UPF917506 UZB917506 VIX917506 VST917506 WCP917506 WML917506 WWH917506 Z983042 JV983042 TR983042 ADN983042 ANJ983042 AXF983042 BHB983042 BQX983042 CAT983042 CKP983042 CUL983042 DEH983042 DOD983042 DXZ983042 EHV983042 ERR983042 FBN983042 FLJ983042 FVF983042 GFB983042 GOX983042 GYT983042 HIP983042 HSL983042 ICH983042 IMD983042 IVZ983042 JFV983042 JPR983042 JZN983042 KJJ983042 KTF983042 LDB983042 LMX983042 LWT983042 MGP983042 MQL983042 NAH983042 NKD983042 NTZ983042 ODV983042 ONR983042 OXN983042 PHJ983042 PRF983042 QBB983042 QKX983042 QUT983042 REP983042 ROL983042 RYH983042 SID983042 SRZ983042 TBV983042 TLR983042 TVN983042 UFJ983042 UPF983042 UZB983042 VIX983042 VST983042 WCP983042 WML983042 WWH983042 WWH6 WML6 WCP6 VST6 VIX6 UZB6 UPF6 UFJ6 TVN6 TLR6 TBV6 SRZ6 SID6 RYH6 ROL6 REP6 QUT6 QKX6 QBB6 PRF6 PHJ6 OXN6 ONR6 ODV6 NTZ6 NKD6 NAH6 MQL6 MGP6 LWT6 LMX6 LDB6 KTF6 KJJ6 JZN6 JPR6 JFV6 IVZ6 IMD6 ICH6 HSL6 HIP6 GYT6 GOX6 GFB6 FVF6 FLJ6 FBN6 ERR6 EHV6 DXZ6 DOD6 DEH6 CUL6 CKP6 CAT6 BQX6 BHB6 AXF6 ANJ6 ADN6 TR6 JV6 Z6">
      <formula1>"100,95,90,85,80,75,70,50"</formula1>
    </dataValidation>
    <dataValidation allowBlank="1" showInputMessage="1" showErrorMessage="1" promptTitle="対象事業及び金額" prompt="国の補助金･交付金による_x000a_改築事業が主な対象となります。_x000a_入力すべき金額については_x000a_所管の都道府県、政令市_x000a_又は中核市にご確認ください。" sqref="Z65572 JV65572 TR65572 ADN65572 ANJ65572 AXF65572 BHB65572 BQX65572 CAT65572 CKP65572 CUL65572 DEH65572 DOD65572 DXZ65572 EHV65572 ERR65572 FBN65572 FLJ65572 FVF65572 GFB65572 GOX65572 GYT65572 HIP65572 HSL65572 ICH65572 IMD65572 IVZ65572 JFV65572 JPR65572 JZN65572 KJJ65572 KTF65572 LDB65572 LMX65572 LWT65572 MGP65572 MQL65572 NAH65572 NKD65572 NTZ65572 ODV65572 ONR65572 OXN65572 PHJ65572 PRF65572 QBB65572 QKX65572 QUT65572 REP65572 ROL65572 RYH65572 SID65572 SRZ65572 TBV65572 TLR65572 TVN65572 UFJ65572 UPF65572 UZB65572 VIX65572 VST65572 WCP65572 WML65572 WWH65572 Z131108 JV131108 TR131108 ADN131108 ANJ131108 AXF131108 BHB131108 BQX131108 CAT131108 CKP131108 CUL131108 DEH131108 DOD131108 DXZ131108 EHV131108 ERR131108 FBN131108 FLJ131108 FVF131108 GFB131108 GOX131108 GYT131108 HIP131108 HSL131108 ICH131108 IMD131108 IVZ131108 JFV131108 JPR131108 JZN131108 KJJ131108 KTF131108 LDB131108 LMX131108 LWT131108 MGP131108 MQL131108 NAH131108 NKD131108 NTZ131108 ODV131108 ONR131108 OXN131108 PHJ131108 PRF131108 QBB131108 QKX131108 QUT131108 REP131108 ROL131108 RYH131108 SID131108 SRZ131108 TBV131108 TLR131108 TVN131108 UFJ131108 UPF131108 UZB131108 VIX131108 VST131108 WCP131108 WML131108 WWH131108 Z196644 JV196644 TR196644 ADN196644 ANJ196644 AXF196644 BHB196644 BQX196644 CAT196644 CKP196644 CUL196644 DEH196644 DOD196644 DXZ196644 EHV196644 ERR196644 FBN196644 FLJ196644 FVF196644 GFB196644 GOX196644 GYT196644 HIP196644 HSL196644 ICH196644 IMD196644 IVZ196644 JFV196644 JPR196644 JZN196644 KJJ196644 KTF196644 LDB196644 LMX196644 LWT196644 MGP196644 MQL196644 NAH196644 NKD196644 NTZ196644 ODV196644 ONR196644 OXN196644 PHJ196644 PRF196644 QBB196644 QKX196644 QUT196644 REP196644 ROL196644 RYH196644 SID196644 SRZ196644 TBV196644 TLR196644 TVN196644 UFJ196644 UPF196644 UZB196644 VIX196644 VST196644 WCP196644 WML196644 WWH196644 Z262180 JV262180 TR262180 ADN262180 ANJ262180 AXF262180 BHB262180 BQX262180 CAT262180 CKP262180 CUL262180 DEH262180 DOD262180 DXZ262180 EHV262180 ERR262180 FBN262180 FLJ262180 FVF262180 GFB262180 GOX262180 GYT262180 HIP262180 HSL262180 ICH262180 IMD262180 IVZ262180 JFV262180 JPR262180 JZN262180 KJJ262180 KTF262180 LDB262180 LMX262180 LWT262180 MGP262180 MQL262180 NAH262180 NKD262180 NTZ262180 ODV262180 ONR262180 OXN262180 PHJ262180 PRF262180 QBB262180 QKX262180 QUT262180 REP262180 ROL262180 RYH262180 SID262180 SRZ262180 TBV262180 TLR262180 TVN262180 UFJ262180 UPF262180 UZB262180 VIX262180 VST262180 WCP262180 WML262180 WWH262180 Z327716 JV327716 TR327716 ADN327716 ANJ327716 AXF327716 BHB327716 BQX327716 CAT327716 CKP327716 CUL327716 DEH327716 DOD327716 DXZ327716 EHV327716 ERR327716 FBN327716 FLJ327716 FVF327716 GFB327716 GOX327716 GYT327716 HIP327716 HSL327716 ICH327716 IMD327716 IVZ327716 JFV327716 JPR327716 JZN327716 KJJ327716 KTF327716 LDB327716 LMX327716 LWT327716 MGP327716 MQL327716 NAH327716 NKD327716 NTZ327716 ODV327716 ONR327716 OXN327716 PHJ327716 PRF327716 QBB327716 QKX327716 QUT327716 REP327716 ROL327716 RYH327716 SID327716 SRZ327716 TBV327716 TLR327716 TVN327716 UFJ327716 UPF327716 UZB327716 VIX327716 VST327716 WCP327716 WML327716 WWH327716 Z393252 JV393252 TR393252 ADN393252 ANJ393252 AXF393252 BHB393252 BQX393252 CAT393252 CKP393252 CUL393252 DEH393252 DOD393252 DXZ393252 EHV393252 ERR393252 FBN393252 FLJ393252 FVF393252 GFB393252 GOX393252 GYT393252 HIP393252 HSL393252 ICH393252 IMD393252 IVZ393252 JFV393252 JPR393252 JZN393252 KJJ393252 KTF393252 LDB393252 LMX393252 LWT393252 MGP393252 MQL393252 NAH393252 NKD393252 NTZ393252 ODV393252 ONR393252 OXN393252 PHJ393252 PRF393252 QBB393252 QKX393252 QUT393252 REP393252 ROL393252 RYH393252 SID393252 SRZ393252 TBV393252 TLR393252 TVN393252 UFJ393252 UPF393252 UZB393252 VIX393252 VST393252 WCP393252 WML393252 WWH393252 Z458788 JV458788 TR458788 ADN458788 ANJ458788 AXF458788 BHB458788 BQX458788 CAT458788 CKP458788 CUL458788 DEH458788 DOD458788 DXZ458788 EHV458788 ERR458788 FBN458788 FLJ458788 FVF458788 GFB458788 GOX458788 GYT458788 HIP458788 HSL458788 ICH458788 IMD458788 IVZ458788 JFV458788 JPR458788 JZN458788 KJJ458788 KTF458788 LDB458788 LMX458788 LWT458788 MGP458788 MQL458788 NAH458788 NKD458788 NTZ458788 ODV458788 ONR458788 OXN458788 PHJ458788 PRF458788 QBB458788 QKX458788 QUT458788 REP458788 ROL458788 RYH458788 SID458788 SRZ458788 TBV458788 TLR458788 TVN458788 UFJ458788 UPF458788 UZB458788 VIX458788 VST458788 WCP458788 WML458788 WWH458788 Z524324 JV524324 TR524324 ADN524324 ANJ524324 AXF524324 BHB524324 BQX524324 CAT524324 CKP524324 CUL524324 DEH524324 DOD524324 DXZ524324 EHV524324 ERR524324 FBN524324 FLJ524324 FVF524324 GFB524324 GOX524324 GYT524324 HIP524324 HSL524324 ICH524324 IMD524324 IVZ524324 JFV524324 JPR524324 JZN524324 KJJ524324 KTF524324 LDB524324 LMX524324 LWT524324 MGP524324 MQL524324 NAH524324 NKD524324 NTZ524324 ODV524324 ONR524324 OXN524324 PHJ524324 PRF524324 QBB524324 QKX524324 QUT524324 REP524324 ROL524324 RYH524324 SID524324 SRZ524324 TBV524324 TLR524324 TVN524324 UFJ524324 UPF524324 UZB524324 VIX524324 VST524324 WCP524324 WML524324 WWH524324 Z589860 JV589860 TR589860 ADN589860 ANJ589860 AXF589860 BHB589860 BQX589860 CAT589860 CKP589860 CUL589860 DEH589860 DOD589860 DXZ589860 EHV589860 ERR589860 FBN589860 FLJ589860 FVF589860 GFB589860 GOX589860 GYT589860 HIP589860 HSL589860 ICH589860 IMD589860 IVZ589860 JFV589860 JPR589860 JZN589860 KJJ589860 KTF589860 LDB589860 LMX589860 LWT589860 MGP589860 MQL589860 NAH589860 NKD589860 NTZ589860 ODV589860 ONR589860 OXN589860 PHJ589860 PRF589860 QBB589860 QKX589860 QUT589860 REP589860 ROL589860 RYH589860 SID589860 SRZ589860 TBV589860 TLR589860 TVN589860 UFJ589860 UPF589860 UZB589860 VIX589860 VST589860 WCP589860 WML589860 WWH589860 Z655396 JV655396 TR655396 ADN655396 ANJ655396 AXF655396 BHB655396 BQX655396 CAT655396 CKP655396 CUL655396 DEH655396 DOD655396 DXZ655396 EHV655396 ERR655396 FBN655396 FLJ655396 FVF655396 GFB655396 GOX655396 GYT655396 HIP655396 HSL655396 ICH655396 IMD655396 IVZ655396 JFV655396 JPR655396 JZN655396 KJJ655396 KTF655396 LDB655396 LMX655396 LWT655396 MGP655396 MQL655396 NAH655396 NKD655396 NTZ655396 ODV655396 ONR655396 OXN655396 PHJ655396 PRF655396 QBB655396 QKX655396 QUT655396 REP655396 ROL655396 RYH655396 SID655396 SRZ655396 TBV655396 TLR655396 TVN655396 UFJ655396 UPF655396 UZB655396 VIX655396 VST655396 WCP655396 WML655396 WWH655396 Z720932 JV720932 TR720932 ADN720932 ANJ720932 AXF720932 BHB720932 BQX720932 CAT720932 CKP720932 CUL720932 DEH720932 DOD720932 DXZ720932 EHV720932 ERR720932 FBN720932 FLJ720932 FVF720932 GFB720932 GOX720932 GYT720932 HIP720932 HSL720932 ICH720932 IMD720932 IVZ720932 JFV720932 JPR720932 JZN720932 KJJ720932 KTF720932 LDB720932 LMX720932 LWT720932 MGP720932 MQL720932 NAH720932 NKD720932 NTZ720932 ODV720932 ONR720932 OXN720932 PHJ720932 PRF720932 QBB720932 QKX720932 QUT720932 REP720932 ROL720932 RYH720932 SID720932 SRZ720932 TBV720932 TLR720932 TVN720932 UFJ720932 UPF720932 UZB720932 VIX720932 VST720932 WCP720932 WML720932 WWH720932 Z786468 JV786468 TR786468 ADN786468 ANJ786468 AXF786468 BHB786468 BQX786468 CAT786468 CKP786468 CUL786468 DEH786468 DOD786468 DXZ786468 EHV786468 ERR786468 FBN786468 FLJ786468 FVF786468 GFB786468 GOX786468 GYT786468 HIP786468 HSL786468 ICH786468 IMD786468 IVZ786468 JFV786468 JPR786468 JZN786468 KJJ786468 KTF786468 LDB786468 LMX786468 LWT786468 MGP786468 MQL786468 NAH786468 NKD786468 NTZ786468 ODV786468 ONR786468 OXN786468 PHJ786468 PRF786468 QBB786468 QKX786468 QUT786468 REP786468 ROL786468 RYH786468 SID786468 SRZ786468 TBV786468 TLR786468 TVN786468 UFJ786468 UPF786468 UZB786468 VIX786468 VST786468 WCP786468 WML786468 WWH786468 Z852004 JV852004 TR852004 ADN852004 ANJ852004 AXF852004 BHB852004 BQX852004 CAT852004 CKP852004 CUL852004 DEH852004 DOD852004 DXZ852004 EHV852004 ERR852004 FBN852004 FLJ852004 FVF852004 GFB852004 GOX852004 GYT852004 HIP852004 HSL852004 ICH852004 IMD852004 IVZ852004 JFV852004 JPR852004 JZN852004 KJJ852004 KTF852004 LDB852004 LMX852004 LWT852004 MGP852004 MQL852004 NAH852004 NKD852004 NTZ852004 ODV852004 ONR852004 OXN852004 PHJ852004 PRF852004 QBB852004 QKX852004 QUT852004 REP852004 ROL852004 RYH852004 SID852004 SRZ852004 TBV852004 TLR852004 TVN852004 UFJ852004 UPF852004 UZB852004 VIX852004 VST852004 WCP852004 WML852004 WWH852004 Z917540 JV917540 TR917540 ADN917540 ANJ917540 AXF917540 BHB917540 BQX917540 CAT917540 CKP917540 CUL917540 DEH917540 DOD917540 DXZ917540 EHV917540 ERR917540 FBN917540 FLJ917540 FVF917540 GFB917540 GOX917540 GYT917540 HIP917540 HSL917540 ICH917540 IMD917540 IVZ917540 JFV917540 JPR917540 JZN917540 KJJ917540 KTF917540 LDB917540 LMX917540 LWT917540 MGP917540 MQL917540 NAH917540 NKD917540 NTZ917540 ODV917540 ONR917540 OXN917540 PHJ917540 PRF917540 QBB917540 QKX917540 QUT917540 REP917540 ROL917540 RYH917540 SID917540 SRZ917540 TBV917540 TLR917540 TVN917540 UFJ917540 UPF917540 UZB917540 VIX917540 VST917540 WCP917540 WML917540 WWH917540 Z983076 JV983076 TR983076 ADN983076 ANJ983076 AXF983076 BHB983076 BQX983076 CAT983076 CKP983076 CUL983076 DEH983076 DOD983076 DXZ983076 EHV983076 ERR983076 FBN983076 FLJ983076 FVF983076 GFB983076 GOX983076 GYT983076 HIP983076 HSL983076 ICH983076 IMD983076 IVZ983076 JFV983076 JPR983076 JZN983076 KJJ983076 KTF983076 LDB983076 LMX983076 LWT983076 MGP983076 MQL983076 NAH983076 NKD983076 NTZ983076 ODV983076 ONR983076 OXN983076 PHJ983076 PRF983076 QBB983076 QKX983076 QUT983076 REP983076 ROL983076 RYH983076 SID983076 SRZ983076 TBV983076 TLR983076 TVN983076 UFJ983076 UPF983076 UZB983076 VIX983076 VST983076 WCP983076 WML983076 WWH983076 WWH40 WML40 WCP40 VST40 VIX40 UZB40 UPF40 UFJ40 TVN40 TLR40 TBV40 SRZ40 SID40 RYH40 ROL40 REP40 QUT40 QKX40 QBB40 PRF40 PHJ40 OXN40 ONR40 ODV40 NTZ40 NKD40 NAH40 MQL40 MGP40 LWT40 LMX40 LDB40 KTF40 KJJ40 JZN40 JPR40 JFV40 IVZ40 IMD40 ICH40 HSL40 HIP40 GYT40 GOX40 GFB40 FVF40 FLJ40 FBN40 ERR40 EHV40 DXZ40 DOD40 DEH40 CUL40 CKP40 CAT40 BQX40 BHB40 AXF40 ANJ40 ADN40 TR40 JV40 Z40"/>
    <dataValidation type="custom" allowBlank="1" showInputMessage="1" showErrorMessage="1" sqref="Z46 JV46 TR46 ADN46 ANJ46 AXF46 BHB46 BQX46 CAT46 CKP46 CUL46 DEH46 DOD46 DXZ46 EHV46 ERR46 FBN46 FLJ46 FVF46 GFB46 GOX46 GYT46 HIP46 HSL46 ICH46 IMD46 IVZ46 JFV46 JPR46 JZN46 KJJ46 KTF46 LDB46 LMX46 LWT46 MGP46 MQL46 NAH46 NKD46 NTZ46 ODV46 ONR46 OXN46 PHJ46 PRF46 QBB46 QKX46 QUT46 REP46 ROL46 RYH46 SID46 SRZ46 TBV46 TLR46 TVN46 UFJ46 UPF46 UZB46 VIX46 VST46 WCP46 WML46 WWH46 Z65578 JV65578 TR65578 ADN65578 ANJ65578 AXF65578 BHB65578 BQX65578 CAT65578 CKP65578 CUL65578 DEH65578 DOD65578 DXZ65578 EHV65578 ERR65578 FBN65578 FLJ65578 FVF65578 GFB65578 GOX65578 GYT65578 HIP65578 HSL65578 ICH65578 IMD65578 IVZ65578 JFV65578 JPR65578 JZN65578 KJJ65578 KTF65578 LDB65578 LMX65578 LWT65578 MGP65578 MQL65578 NAH65578 NKD65578 NTZ65578 ODV65578 ONR65578 OXN65578 PHJ65578 PRF65578 QBB65578 QKX65578 QUT65578 REP65578 ROL65578 RYH65578 SID65578 SRZ65578 TBV65578 TLR65578 TVN65578 UFJ65578 UPF65578 UZB65578 VIX65578 VST65578 WCP65578 WML65578 WWH65578 Z131114 JV131114 TR131114 ADN131114 ANJ131114 AXF131114 BHB131114 BQX131114 CAT131114 CKP131114 CUL131114 DEH131114 DOD131114 DXZ131114 EHV131114 ERR131114 FBN131114 FLJ131114 FVF131114 GFB131114 GOX131114 GYT131114 HIP131114 HSL131114 ICH131114 IMD131114 IVZ131114 JFV131114 JPR131114 JZN131114 KJJ131114 KTF131114 LDB131114 LMX131114 LWT131114 MGP131114 MQL131114 NAH131114 NKD131114 NTZ131114 ODV131114 ONR131114 OXN131114 PHJ131114 PRF131114 QBB131114 QKX131114 QUT131114 REP131114 ROL131114 RYH131114 SID131114 SRZ131114 TBV131114 TLR131114 TVN131114 UFJ131114 UPF131114 UZB131114 VIX131114 VST131114 WCP131114 WML131114 WWH131114 Z196650 JV196650 TR196650 ADN196650 ANJ196650 AXF196650 BHB196650 BQX196650 CAT196650 CKP196650 CUL196650 DEH196650 DOD196650 DXZ196650 EHV196650 ERR196650 FBN196650 FLJ196650 FVF196650 GFB196650 GOX196650 GYT196650 HIP196650 HSL196650 ICH196650 IMD196650 IVZ196650 JFV196650 JPR196650 JZN196650 KJJ196650 KTF196650 LDB196650 LMX196650 LWT196650 MGP196650 MQL196650 NAH196650 NKD196650 NTZ196650 ODV196650 ONR196650 OXN196650 PHJ196650 PRF196650 QBB196650 QKX196650 QUT196650 REP196650 ROL196650 RYH196650 SID196650 SRZ196650 TBV196650 TLR196650 TVN196650 UFJ196650 UPF196650 UZB196650 VIX196650 VST196650 WCP196650 WML196650 WWH196650 Z262186 JV262186 TR262186 ADN262186 ANJ262186 AXF262186 BHB262186 BQX262186 CAT262186 CKP262186 CUL262186 DEH262186 DOD262186 DXZ262186 EHV262186 ERR262186 FBN262186 FLJ262186 FVF262186 GFB262186 GOX262186 GYT262186 HIP262186 HSL262186 ICH262186 IMD262186 IVZ262186 JFV262186 JPR262186 JZN262186 KJJ262186 KTF262186 LDB262186 LMX262186 LWT262186 MGP262186 MQL262186 NAH262186 NKD262186 NTZ262186 ODV262186 ONR262186 OXN262186 PHJ262186 PRF262186 QBB262186 QKX262186 QUT262186 REP262186 ROL262186 RYH262186 SID262186 SRZ262186 TBV262186 TLR262186 TVN262186 UFJ262186 UPF262186 UZB262186 VIX262186 VST262186 WCP262186 WML262186 WWH262186 Z327722 JV327722 TR327722 ADN327722 ANJ327722 AXF327722 BHB327722 BQX327722 CAT327722 CKP327722 CUL327722 DEH327722 DOD327722 DXZ327722 EHV327722 ERR327722 FBN327722 FLJ327722 FVF327722 GFB327722 GOX327722 GYT327722 HIP327722 HSL327722 ICH327722 IMD327722 IVZ327722 JFV327722 JPR327722 JZN327722 KJJ327722 KTF327722 LDB327722 LMX327722 LWT327722 MGP327722 MQL327722 NAH327722 NKD327722 NTZ327722 ODV327722 ONR327722 OXN327722 PHJ327722 PRF327722 QBB327722 QKX327722 QUT327722 REP327722 ROL327722 RYH327722 SID327722 SRZ327722 TBV327722 TLR327722 TVN327722 UFJ327722 UPF327722 UZB327722 VIX327722 VST327722 WCP327722 WML327722 WWH327722 Z393258 JV393258 TR393258 ADN393258 ANJ393258 AXF393258 BHB393258 BQX393258 CAT393258 CKP393258 CUL393258 DEH393258 DOD393258 DXZ393258 EHV393258 ERR393258 FBN393258 FLJ393258 FVF393258 GFB393258 GOX393258 GYT393258 HIP393258 HSL393258 ICH393258 IMD393258 IVZ393258 JFV393258 JPR393258 JZN393258 KJJ393258 KTF393258 LDB393258 LMX393258 LWT393258 MGP393258 MQL393258 NAH393258 NKD393258 NTZ393258 ODV393258 ONR393258 OXN393258 PHJ393258 PRF393258 QBB393258 QKX393258 QUT393258 REP393258 ROL393258 RYH393258 SID393258 SRZ393258 TBV393258 TLR393258 TVN393258 UFJ393258 UPF393258 UZB393258 VIX393258 VST393258 WCP393258 WML393258 WWH393258 Z458794 JV458794 TR458794 ADN458794 ANJ458794 AXF458794 BHB458794 BQX458794 CAT458794 CKP458794 CUL458794 DEH458794 DOD458794 DXZ458794 EHV458794 ERR458794 FBN458794 FLJ458794 FVF458794 GFB458794 GOX458794 GYT458794 HIP458794 HSL458794 ICH458794 IMD458794 IVZ458794 JFV458794 JPR458794 JZN458794 KJJ458794 KTF458794 LDB458794 LMX458794 LWT458794 MGP458794 MQL458794 NAH458794 NKD458794 NTZ458794 ODV458794 ONR458794 OXN458794 PHJ458794 PRF458794 QBB458794 QKX458794 QUT458794 REP458794 ROL458794 RYH458794 SID458794 SRZ458794 TBV458794 TLR458794 TVN458794 UFJ458794 UPF458794 UZB458794 VIX458794 VST458794 WCP458794 WML458794 WWH458794 Z524330 JV524330 TR524330 ADN524330 ANJ524330 AXF524330 BHB524330 BQX524330 CAT524330 CKP524330 CUL524330 DEH524330 DOD524330 DXZ524330 EHV524330 ERR524330 FBN524330 FLJ524330 FVF524330 GFB524330 GOX524330 GYT524330 HIP524330 HSL524330 ICH524330 IMD524330 IVZ524330 JFV524330 JPR524330 JZN524330 KJJ524330 KTF524330 LDB524330 LMX524330 LWT524330 MGP524330 MQL524330 NAH524330 NKD524330 NTZ524330 ODV524330 ONR524330 OXN524330 PHJ524330 PRF524330 QBB524330 QKX524330 QUT524330 REP524330 ROL524330 RYH524330 SID524330 SRZ524330 TBV524330 TLR524330 TVN524330 UFJ524330 UPF524330 UZB524330 VIX524330 VST524330 WCP524330 WML524330 WWH524330 Z589866 JV589866 TR589866 ADN589866 ANJ589866 AXF589866 BHB589866 BQX589866 CAT589866 CKP589866 CUL589866 DEH589866 DOD589866 DXZ589866 EHV589866 ERR589866 FBN589866 FLJ589866 FVF589866 GFB589866 GOX589866 GYT589866 HIP589866 HSL589866 ICH589866 IMD589866 IVZ589866 JFV589866 JPR589866 JZN589866 KJJ589866 KTF589866 LDB589866 LMX589866 LWT589866 MGP589866 MQL589866 NAH589866 NKD589866 NTZ589866 ODV589866 ONR589866 OXN589866 PHJ589866 PRF589866 QBB589866 QKX589866 QUT589866 REP589866 ROL589866 RYH589866 SID589866 SRZ589866 TBV589866 TLR589866 TVN589866 UFJ589866 UPF589866 UZB589866 VIX589866 VST589866 WCP589866 WML589866 WWH589866 Z655402 JV655402 TR655402 ADN655402 ANJ655402 AXF655402 BHB655402 BQX655402 CAT655402 CKP655402 CUL655402 DEH655402 DOD655402 DXZ655402 EHV655402 ERR655402 FBN655402 FLJ655402 FVF655402 GFB655402 GOX655402 GYT655402 HIP655402 HSL655402 ICH655402 IMD655402 IVZ655402 JFV655402 JPR655402 JZN655402 KJJ655402 KTF655402 LDB655402 LMX655402 LWT655402 MGP655402 MQL655402 NAH655402 NKD655402 NTZ655402 ODV655402 ONR655402 OXN655402 PHJ655402 PRF655402 QBB655402 QKX655402 QUT655402 REP655402 ROL655402 RYH655402 SID655402 SRZ655402 TBV655402 TLR655402 TVN655402 UFJ655402 UPF655402 UZB655402 VIX655402 VST655402 WCP655402 WML655402 WWH655402 Z720938 JV720938 TR720938 ADN720938 ANJ720938 AXF720938 BHB720938 BQX720938 CAT720938 CKP720938 CUL720938 DEH720938 DOD720938 DXZ720938 EHV720938 ERR720938 FBN720938 FLJ720938 FVF720938 GFB720938 GOX720938 GYT720938 HIP720938 HSL720938 ICH720938 IMD720938 IVZ720938 JFV720938 JPR720938 JZN720938 KJJ720938 KTF720938 LDB720938 LMX720938 LWT720938 MGP720938 MQL720938 NAH720938 NKD720938 NTZ720938 ODV720938 ONR720938 OXN720938 PHJ720938 PRF720938 QBB720938 QKX720938 QUT720938 REP720938 ROL720938 RYH720938 SID720938 SRZ720938 TBV720938 TLR720938 TVN720938 UFJ720938 UPF720938 UZB720938 VIX720938 VST720938 WCP720938 WML720938 WWH720938 Z786474 JV786474 TR786474 ADN786474 ANJ786474 AXF786474 BHB786474 BQX786474 CAT786474 CKP786474 CUL786474 DEH786474 DOD786474 DXZ786474 EHV786474 ERR786474 FBN786474 FLJ786474 FVF786474 GFB786474 GOX786474 GYT786474 HIP786474 HSL786474 ICH786474 IMD786474 IVZ786474 JFV786474 JPR786474 JZN786474 KJJ786474 KTF786474 LDB786474 LMX786474 LWT786474 MGP786474 MQL786474 NAH786474 NKD786474 NTZ786474 ODV786474 ONR786474 OXN786474 PHJ786474 PRF786474 QBB786474 QKX786474 QUT786474 REP786474 ROL786474 RYH786474 SID786474 SRZ786474 TBV786474 TLR786474 TVN786474 UFJ786474 UPF786474 UZB786474 VIX786474 VST786474 WCP786474 WML786474 WWH786474 Z852010 JV852010 TR852010 ADN852010 ANJ852010 AXF852010 BHB852010 BQX852010 CAT852010 CKP852010 CUL852010 DEH852010 DOD852010 DXZ852010 EHV852010 ERR852010 FBN852010 FLJ852010 FVF852010 GFB852010 GOX852010 GYT852010 HIP852010 HSL852010 ICH852010 IMD852010 IVZ852010 JFV852010 JPR852010 JZN852010 KJJ852010 KTF852010 LDB852010 LMX852010 LWT852010 MGP852010 MQL852010 NAH852010 NKD852010 NTZ852010 ODV852010 ONR852010 OXN852010 PHJ852010 PRF852010 QBB852010 QKX852010 QUT852010 REP852010 ROL852010 RYH852010 SID852010 SRZ852010 TBV852010 TLR852010 TVN852010 UFJ852010 UPF852010 UZB852010 VIX852010 VST852010 WCP852010 WML852010 WWH852010 Z917546 JV917546 TR917546 ADN917546 ANJ917546 AXF917546 BHB917546 BQX917546 CAT917546 CKP917546 CUL917546 DEH917546 DOD917546 DXZ917546 EHV917546 ERR917546 FBN917546 FLJ917546 FVF917546 GFB917546 GOX917546 GYT917546 HIP917546 HSL917546 ICH917546 IMD917546 IVZ917546 JFV917546 JPR917546 JZN917546 KJJ917546 KTF917546 LDB917546 LMX917546 LWT917546 MGP917546 MQL917546 NAH917546 NKD917546 NTZ917546 ODV917546 ONR917546 OXN917546 PHJ917546 PRF917546 QBB917546 QKX917546 QUT917546 REP917546 ROL917546 RYH917546 SID917546 SRZ917546 TBV917546 TLR917546 TVN917546 UFJ917546 UPF917546 UZB917546 VIX917546 VST917546 WCP917546 WML917546 WWH917546 Z983082 JV983082 TR983082 ADN983082 ANJ983082 AXF983082 BHB983082 BQX983082 CAT983082 CKP983082 CUL983082 DEH983082 DOD983082 DXZ983082 EHV983082 ERR983082 FBN983082 FLJ983082 FVF983082 GFB983082 GOX983082 GYT983082 HIP983082 HSL983082 ICH983082 IMD983082 IVZ983082 JFV983082 JPR983082 JZN983082 KJJ983082 KTF983082 LDB983082 LMX983082 LWT983082 MGP983082 MQL983082 NAH983082 NKD983082 NTZ983082 ODV983082 ONR983082 OXN983082 PHJ983082 PRF983082 QBB983082 QKX983082 QUT983082 REP983082 ROL983082 RYH983082 SID983082 SRZ983082 TBV983082 TLR983082 TVN983082 UFJ983082 UPF983082 UZB983082 VIX983082 VST983082 WCP983082 WML983082 WWH983082">
      <formula1>Z44&gt;=Z46</formula1>
    </dataValidation>
  </dataValidations>
  <printOptions horizontalCentered="1"/>
  <pageMargins left="0.62992125984251968" right="0.43307086614173229" top="0.70866141732283472" bottom="0.35433070866141736" header="0.31496062992125984" footer="0.39370078740157483"/>
  <pageSetup paperSize="9" scale="85" orientation="portrait" cellComments="asDisplayed" r:id="rId1"/>
  <headerFooter alignWithMargins="0">
    <oddFooter>&amp;C&amp;12借入申込書4/4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借入申込書（積算内訳）</vt:lpstr>
      <vt:lpstr>'借入申込書（積算内訳）'!Print_Area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2019-03-29T01:23:29Z</dcterms:created>
  <dcterms:modified xsi:type="dcterms:W3CDTF">2019-03-29T01:43:33Z</dcterms:modified>
</cp:coreProperties>
</file>